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A18221\Desktop\Standards Implementation Guide\"/>
    </mc:Choice>
  </mc:AlternateContent>
  <xr:revisionPtr revIDLastSave="0" documentId="8_{C3EBF9FA-F54C-4D22-B1B8-E14D10D610F8}" xr6:coauthVersionLast="47" xr6:coauthVersionMax="47" xr10:uidLastSave="{00000000-0000-0000-0000-000000000000}"/>
  <bookViews>
    <workbookView xWindow="-28920" yWindow="-120" windowWidth="29040" windowHeight="15840" xr2:uid="{D53BBF72-C7AE-4F19-A1C5-C0379B052D86}"/>
  </bookViews>
  <sheets>
    <sheet name="HBO Analysis" sheetId="1" r:id="rId1"/>
    <sheet name="Updated Law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5" i="1" l="1"/>
  <c r="B175" i="1" l="1"/>
  <c r="B190" i="1" s="1"/>
  <c r="C168" i="1"/>
  <c r="B168" i="1"/>
  <c r="B182" i="1" s="1"/>
  <c r="C148" i="1"/>
  <c r="B148" i="1"/>
  <c r="B181" i="1" s="1"/>
  <c r="C181" i="1" s="1"/>
  <c r="C132" i="1"/>
  <c r="B132" i="1"/>
  <c r="B187" i="1" s="1"/>
  <c r="C187" i="1" s="1"/>
  <c r="C113" i="1"/>
  <c r="B113" i="1"/>
  <c r="C96" i="1"/>
  <c r="B96" i="1"/>
  <c r="C78" i="1"/>
  <c r="B78" i="1"/>
  <c r="B185" i="1" s="1"/>
  <c r="C185" i="1" s="1"/>
  <c r="C55" i="1"/>
  <c r="B55" i="1"/>
  <c r="B184" i="1" s="1"/>
  <c r="C184" i="1" s="1"/>
  <c r="C36" i="1"/>
  <c r="B36" i="1"/>
  <c r="C14" i="1"/>
  <c r="B14" i="1"/>
  <c r="B179" i="1" s="1"/>
  <c r="C182" i="1" l="1"/>
  <c r="B180" i="1"/>
  <c r="C180" i="1" s="1"/>
  <c r="B186" i="1"/>
  <c r="C186" i="1" s="1"/>
  <c r="B183" i="1"/>
  <c r="C183" i="1" s="1"/>
  <c r="C179" i="1"/>
  <c r="B188" i="1" l="1"/>
  <c r="A194" i="1" s="1"/>
  <c r="B19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Bloodworth</author>
  </authors>
  <commentList>
    <comment ref="A172" authorId="0" shapeId="0" xr:uid="{6405BF7A-A26B-41C5-9B52-76D70F7E5B23}">
      <text>
        <r>
          <rPr>
            <sz val="11"/>
            <color theme="1"/>
            <rFont val="Calibri"/>
            <family val="2"/>
            <scheme val="minor"/>
          </rPr>
          <t>T.C.A. § 49-6-1302. Curriculum for family life education: 
(a)(1) Beginning with the 2021-2022 school year, each LEA shall locally devise, adopt, and implement a program of family life education in conformance with the curriculum guidelines established for such programs by this part.(2) Each LEA shall locally develop and adopt a family life curriculum in compliance with the requirements of this part.(b) Family life standards adopted by the state board of education must be in conformance with the curriculum guidelines established for such programs by this part.(c)(1) Prior to adopting a family life curriculum, each LEA shall conduct at least one (1) public hearing, at which time the program must be explained to members of the public, and the public must have the opportunity to speak and express their opinions and concerns. The LEA shall schedule a public hearing not less than once each September.(2) Each LEA shall undertake appropriate measures, whether in a public hearing or in parent conferences, to ensure and maintain the highest level of community and parental support for family life.(d) A curriculum on sex education or human sexuality that is developed, adopted, or implemented by an LEA as a part of a human growth and development program or curriculum must be in conformance with the curriculum guidelines established for family life programs by this part.</t>
        </r>
      </text>
    </comment>
    <comment ref="A173" authorId="0" shapeId="0" xr:uid="{959B9315-A97B-4D65-BC17-90AAB2739909}">
      <text>
        <r>
          <rPr>
            <sz val="11"/>
            <color theme="1"/>
            <rFont val="Calibri"/>
            <family val="2"/>
            <scheme val="minor"/>
          </rPr>
          <t xml:space="preserve">T.C.A. § 49-6-1304. Family Life Instruction:
(a) A family life curriculum shall, to the extent that the topic and the manner of communication is age appropriate:
(1) Emphatically promote only sexual risk avoidance through abstinence, regardless of a student's
current or prior sexual experience;
(2) Encourage sexual health by helping students understand how sexual activity affects the whole
person including the physical, social, emotional, psychological, economic and educational
consequences of nonmarital sexual activity;
(3) Teach the positive results of avoiding sexual activity, the skills needed to make healthy decisions,
the advantages of and skills for student success in pursuing educational and life goals, the
components of healthy relationships, and the social science research supporting the benefits of
reserving the expression of human sexual activity for marriage;
(4) Provide factually and medically-accurate information;
(5) Teach students how to form pro-social habits that enable students to develop healthy
relationships, create strong marriages, and form safe and stable future families;
(6) Encourage students to communicate with a parent, guardian, or other trusted adult about sex or
other risk behaviors;
(7) Assist students in learning and practicing refusal skills that will help them resist sexual activity;
(8) Address the benefits of raising children within the context of a marital relationship and the
unique challenges that single teen parents encounter in relation to educational, psychological,
physical, social, legal, and financial factors;
(9) Discuss the interrelationship between teen sexual activity and exposure to other risk behaviors
such as smoking, underage drinking, drug use, criminal activity, dating violence, and sexual
aggression;
(10) Educate students on the age of consent, puberty, pregnancy, childbirth, sexually transmitted
diseases, including but not limited to HIV/AIDS, and the financial and emotional responsibility of
raising a child;
(11) Teach students how to identify and form healthy relationships, and how to identify and avoid
unhealthy relationships;
(12) Notwithstanding § 49-6-1302(a)(1), inform students, in all LEAs, concerning the process of
adoption and its benefits. The state board of education, with the assistance of the department of
education, shall develop guidelines for appropriate kindergarten through grade twelve (K-12)
instruction on adoption, what adoption is, and the benefits of adoption. The guidelines shall be
distributed by the department of education to each LEA by the start of the 2015-2016 school year;
and
(13) Provide instruction on the detection, intervention, prevention, and treatment of:
(A) Child sexual abuse, including such abuse that may occur in the home, in accordance with
the declarations and requirements of §§ 37-1-601(a) and 37-1-603(b)(3); and
(B) Human trafficking in which the victim is a child. The instruction provided under this
subdivision (a)(13)(B) must be accomplished through the viewing of a video recording
approved by the LEA.
(b) Instruction of the family life curriculum shall not:
(1) Promote, implicitly or explicitly, any gateway sexual activity or health message that encourages
students to experiment with noncoital sexual activity;
(2) Provide or distribute materials on school grounds that condone, encourage or promote student
sexual activity among unmarried students;
(3) Display or conduct demonstrations with devices specifically manufactured for sexual
stimulation; or
SECTION 1. Tennessee Code Annotated, Section 49-6-1304(b)(4), is amended by deleting the subdivision and
substituting:
(4) Distribute contraception on school property; provided, however, that medically accurate
information about contraception and condoms that is consistent with public policy may be provided
so long as the information is:
(A) Presented in a manner consistent with this part and that clearly informs students that
while such methods may reduce the risk of acquiring sexually transmitted diseases or
becoming pregnant, only abstinence removes all risk;
(B) Reviewed and approved by the local board of education or charter school governing
body, prior to the information being used by the LEA or public charter school in a family life
curriculum, to ensure that it is:
(i) Medically accurate;
(ii) Age appropriate;
(iii) In compliance with this part; and
(iv) Aligned to academic standards in this state; and
(C) Provided, upon request, to a parent of a student attending a school in the LEA or charter
school, to allow the parent to review the information and to opt the parent's student out of
receiving the information as part of a family life curriculum, without penalty.
SECTION 2. This act takes effect July 1, 2021, the public welfare requiring it.
</t>
        </r>
      </text>
    </comment>
    <comment ref="A174" authorId="0" shapeId="0" xr:uid="{17406FA6-95FA-4F27-8949-EC559ACB6A40}">
      <text>
        <r>
          <rPr>
            <sz val="11"/>
            <color theme="1"/>
            <rFont val="Calibri"/>
            <family val="2"/>
            <scheme val="minor"/>
          </rPr>
          <t xml:space="preserve">T.C.A. § 68-1-1157.  Dissemination of information concerning health effects and dangers of using vapor products to students
(a) As used in this section:
(1) "Junior high school" means a school in which any combination of grades
corresponding to grade seven through grade ten (7-10) are taught; however, the
school must include grade nine (9);
(2) "Middle school" means a school designed to serve grades five through
eight (5-8) only, or any combination of grades five through eight (5-8);
(3) "Senior high school" means a school in which any combination of grades
corresponding to grade nine through grade twelve (9-12) are taught; however, the
school must include grade twelve (12); and
(4) "Vapor product":
(A) Means a noncombustible product containing nicotine or another
substance that employs a mechanical heating element, battery, electronic
circuit, or other mechanism, regardless of shape or size, that can be used to
produce or emit vapor;
(B) Includes an electronic cigarette, electronic cigar, electronic
cigarillo, electronic pipe, or similar product, and a vapor cartridge or other
container of a solution containing nicotine or another substance that is
intended to be used with or in an electronic cigarette, electronic cigar,
electronic cigarillo, electronic pipe, or similar product; and
(C) Does not include a product regulated under Chapter V of the
federal Food, Drug, and Cosmetic Act (21 U.S.C. § 351 et seq.).
(b) The department of health, in coordination with the department of education, shall
disseminate information from the centers for disease control and prevention concerning the
health effects and dangers of using vapor products to students in public middle schools,
public junior high schools, and public senior high schools in this state.
SECTION 2. This act takes effect upon becoming a law, the public welfare requiring it. 
</t>
        </r>
      </text>
    </comment>
  </commentList>
</comments>
</file>

<file path=xl/sharedStrings.xml><?xml version="1.0" encoding="utf-8"?>
<sst xmlns="http://schemas.openxmlformats.org/spreadsheetml/2006/main" count="192" uniqueCount="151">
  <si>
    <r>
      <rPr>
        <b/>
        <sz val="10.5"/>
        <color rgb="FF000000"/>
        <rFont val="Open Sans"/>
        <family val="2"/>
      </rPr>
      <t xml:space="preserve">This tool works to ensure that Health Education curriculum is reviewed and meets both standards and statutes that govern what is taught. The Centers for Disease Control and Prevention developed the </t>
    </r>
    <r>
      <rPr>
        <i/>
        <sz val="10.5"/>
        <color rgb="FF000000"/>
        <rFont val="Open Sans"/>
        <family val="2"/>
      </rPr>
      <t>Health Education Curriculum Analysis Tool (HECAT)</t>
    </r>
    <r>
      <rPr>
        <b/>
        <sz val="10.5"/>
        <color rgb="FF000000"/>
        <rFont val="Open Sans"/>
        <family val="2"/>
      </rPr>
      <t xml:space="preserve"> which includes identified Health Behavior Outcomes (HBOs) that effective Health Education curriculum should address. This screener is based on these HBOs and aids districts in determining where their chosen curriculum might be lacking. This screener does not take the place of conducting a full HECAT, however, it will suggest when this should occur.                                                                                                                                                                                                                                                                                                                                                                                                                                                                                                                                                                                                                                                                                                                                                                                                                                                                                                                                                                                                                                                                                                                            </t>
    </r>
  </si>
  <si>
    <t xml:space="preserve">Directions for using the screener:
· Answer every box based on the curriculum.
· Place an “X” in the ""YES"" box if the curriculum covers the HBO or "NO" if it does not.
·  In the health education law section (tan colored), answer the questions related to whether the curriculum covers past and current laws.                                                                                                                                                                                                                                                                                                 This section will be updated every school year based on new health education laws passed by the general assembly.
· The scoring section is a cumulative total of your answers. If a certain component didn’t meet 80% of the HBOs for that section, the box will turn yellow and alert you to this component being weak.
· In the scoring section under "BY LAW", this will be "YES" or "NO" based on your responses to the legal questions.
· In the scoring section under "OVERALL", this will be "YES" or "NO" based on whether the curriculum as a whole met the 80% threshold of HBOs covered.
· In the "SUGGESTED ACTION" section, you will get one of these messages, "CURRICULUM MEETS CURRENT STANDARDS AND STATUES" or "CURRICULUM DOES NOT MEET CURRENT REQUIREMENT, CONSIDER CONDUCTING A HECAT PROCESS FOR REPLACEMENT". 	</t>
  </si>
  <si>
    <t>Does the adopted curriculum cover the following HBOs?</t>
  </si>
  <si>
    <t>YES</t>
  </si>
  <si>
    <t>NO</t>
  </si>
  <si>
    <t>Promoting an alcohol and other drug-free lifestyle.</t>
  </si>
  <si>
    <t>Avoid misuse and abuse of over-the-counter and prescription drugs.</t>
  </si>
  <si>
    <t>Avoid experimentation with alcohol and other drugs.</t>
  </si>
  <si>
    <t>Avoid the use of alcohol.</t>
  </si>
  <si>
    <t>Avoid the use of illegal drugs.</t>
  </si>
  <si>
    <t>Avoid driving while under the influence of alcohol and other drugs.</t>
  </si>
  <si>
    <t>Avoid riding in a motor vehicle with a driver who is under the influence of alcohol or other drugs.</t>
  </si>
  <si>
    <t>Quit using alcohol and other drugs if already using.</t>
  </si>
  <si>
    <t>Support others to be alcohol- and other drug-free.</t>
  </si>
  <si>
    <t>Score:</t>
  </si>
  <si>
    <t>In the component area of: PERSONAL WELLNESS</t>
  </si>
  <si>
    <r>
      <rPr>
        <b/>
        <sz val="11"/>
        <color theme="1"/>
        <rFont val="Calibri"/>
        <family val="2"/>
        <scheme val="minor"/>
      </rPr>
      <t>Subcomponent:</t>
    </r>
    <r>
      <rPr>
        <sz val="11"/>
        <color theme="1"/>
        <rFont val="Calibri"/>
        <family val="2"/>
        <scheme val="minor"/>
      </rPr>
      <t xml:space="preserve"> Nutrition</t>
    </r>
  </si>
  <si>
    <t xml:space="preserve">Covering standards such as: </t>
  </si>
  <si>
    <r>
      <rPr>
        <b/>
        <sz val="11"/>
        <color theme="1"/>
        <rFont val="Calibri"/>
        <family val="2"/>
        <scheme val="minor"/>
      </rPr>
      <t>K.PCW.2</t>
    </r>
    <r>
      <rPr>
        <sz val="11"/>
        <color theme="1"/>
        <rFont val="Calibri"/>
        <family val="2"/>
        <scheme val="minor"/>
      </rPr>
      <t xml:space="preserve"> Identify healthy food items versus unhealthy food items. </t>
    </r>
  </si>
  <si>
    <r>
      <rPr>
        <b/>
        <sz val="11"/>
        <color theme="1"/>
        <rFont val="Calibri"/>
        <family val="2"/>
        <scheme val="minor"/>
      </rPr>
      <t>6.PW.1</t>
    </r>
    <r>
      <rPr>
        <sz val="11"/>
        <color theme="1"/>
        <rFont val="Calibri"/>
        <family val="2"/>
        <scheme val="minor"/>
      </rPr>
      <t xml:space="preserve"> Explain the relationship between a balanced nutrition program and the essential nutrients for overall wellness.</t>
    </r>
  </si>
  <si>
    <r>
      <rPr>
        <b/>
        <sz val="11"/>
        <color theme="1"/>
        <rFont val="Calibri"/>
        <family val="2"/>
        <scheme val="minor"/>
      </rPr>
      <t>HS.PW.2</t>
    </r>
    <r>
      <rPr>
        <sz val="11"/>
        <color theme="1"/>
        <rFont val="Calibri"/>
        <family val="2"/>
        <scheme val="minor"/>
      </rPr>
      <t xml:space="preserve"> Evaluate personal nutrition and energy needs</t>
    </r>
  </si>
  <si>
    <t>Eat an abundance of fruits and vegetables every day.</t>
  </si>
  <si>
    <t>Choose to eat whole grain products and fat-free or low-fat milk or equivalent milk products regularly.</t>
  </si>
  <si>
    <t>Drink plenty of water every day.</t>
  </si>
  <si>
    <t>Limit foods and beverages high in added sugars, solid fat, and sodium.</t>
  </si>
  <si>
    <t>Eat breakfast every day.</t>
  </si>
  <si>
    <t>Eat healthy snacks.</t>
  </si>
  <si>
    <t>Eat healthy foods when dining out.</t>
  </si>
  <si>
    <t>Prepare food in healthful ways.</t>
  </si>
  <si>
    <t>Balance caloric intake with caloric expenditure.</t>
  </si>
  <si>
    <t>Follow an eating plan for healthy growth and development.</t>
  </si>
  <si>
    <t>Support others to eat healthy.</t>
  </si>
  <si>
    <t>In the component area of: MENTAL, EMOTIONAL and SOCIAL HEALTH</t>
  </si>
  <si>
    <r>
      <rPr>
        <b/>
        <sz val="11"/>
        <color theme="1"/>
        <rFont val="Calibri"/>
        <family val="2"/>
        <scheme val="minor"/>
      </rPr>
      <t xml:space="preserve"> Subcomponent(s): </t>
    </r>
    <r>
      <rPr>
        <sz val="11"/>
        <color theme="1"/>
        <rFont val="Calibri"/>
        <family val="2"/>
        <scheme val="minor"/>
      </rPr>
      <t>Mental, Emotional, Social, Core</t>
    </r>
  </si>
  <si>
    <r>
      <rPr>
        <b/>
        <sz val="11"/>
        <color theme="1"/>
        <rFont val="Calibri"/>
        <family val="2"/>
        <scheme val="minor"/>
      </rPr>
      <t xml:space="preserve">4.EW.2 </t>
    </r>
    <r>
      <rPr>
        <sz val="11"/>
        <color theme="1"/>
        <rFont val="Calibri"/>
        <family val="2"/>
        <scheme val="minor"/>
      </rPr>
      <t>Explain how peers, family, and media influence personal thoughts, feelings, and healthy behaviors</t>
    </r>
  </si>
  <si>
    <r>
      <rPr>
        <b/>
        <sz val="11"/>
        <color theme="1"/>
        <rFont val="Calibri"/>
        <family val="2"/>
        <scheme val="minor"/>
      </rPr>
      <t>7.MESH.5</t>
    </r>
    <r>
      <rPr>
        <sz val="11"/>
        <color theme="1"/>
        <rFont val="Calibri"/>
        <family val="2"/>
        <scheme val="minor"/>
      </rPr>
      <t xml:space="preserve"> Practice asking a trusted adult for help with mental, social, or emotional health problems.</t>
    </r>
  </si>
  <si>
    <r>
      <rPr>
        <b/>
        <sz val="11"/>
        <color theme="1"/>
        <rFont val="Calibri"/>
        <family val="2"/>
        <scheme val="minor"/>
      </rPr>
      <t xml:space="preserve">HS.MESH.4 </t>
    </r>
    <r>
      <rPr>
        <sz val="11"/>
        <color theme="1"/>
        <rFont val="Calibri"/>
        <family val="2"/>
        <scheme val="minor"/>
      </rPr>
      <t>Examine characteristics of mental health conditions (i.e., anxiety, depression, and eating).</t>
    </r>
  </si>
  <si>
    <t>Express feelings in a healthy way.</t>
  </si>
  <si>
    <t>Engage in activities that are mentally and emotionally healthy.</t>
  </si>
  <si>
    <t>Prevent and manage interpersonal conflict in healthy ways.</t>
  </si>
  <si>
    <t>Prevent and manage emotional stress and anxiety in healthy ways.</t>
  </si>
  <si>
    <t>Use self-control and impulse-control strategies to promote health.</t>
  </si>
  <si>
    <t>Get help for troublesome thoughts, feelings, or actions for oneself and others.</t>
  </si>
  <si>
    <t>Show tolerance and acceptance of differences in others.</t>
  </si>
  <si>
    <t>Establish and maintain healthy relationships.</t>
  </si>
  <si>
    <t>SCORE:</t>
  </si>
  <si>
    <t>In the component areas of: DISEASE PREVENTION; SAFETY AND PREVENTION</t>
  </si>
  <si>
    <r>
      <rPr>
        <b/>
        <sz val="11"/>
        <color theme="1"/>
        <rFont val="Calibri"/>
        <family val="2"/>
        <scheme val="minor"/>
      </rPr>
      <t>Subcomponent(s):</t>
    </r>
    <r>
      <rPr>
        <sz val="11"/>
        <color theme="1"/>
        <rFont val="Calibri"/>
        <family val="2"/>
        <scheme val="minor"/>
      </rPr>
      <t xml:space="preserve"> Personal Hygiene, Blood Borne Pathogens, Communicable &amp; Non-Communicable Diseases, Sun Safety</t>
    </r>
  </si>
  <si>
    <r>
      <rPr>
        <b/>
        <sz val="11"/>
        <color theme="1"/>
        <rFont val="Calibri"/>
        <family val="2"/>
        <scheme val="minor"/>
      </rPr>
      <t>3.DP.3</t>
    </r>
    <r>
      <rPr>
        <sz val="11"/>
        <color theme="1"/>
        <rFont val="Calibri"/>
        <family val="2"/>
        <scheme val="minor"/>
      </rPr>
      <t xml:space="preserve"> Describe the importance of regular dental visits to maintain good oral health</t>
    </r>
  </si>
  <si>
    <r>
      <rPr>
        <b/>
        <sz val="11"/>
        <color theme="1"/>
        <rFont val="Calibri"/>
        <family val="2"/>
        <scheme val="minor"/>
      </rPr>
      <t>7.SP.2</t>
    </r>
    <r>
      <rPr>
        <sz val="11"/>
        <color theme="1"/>
        <rFont val="Calibri"/>
        <family val="2"/>
        <scheme val="minor"/>
      </rPr>
      <t xml:space="preserve"> Describe means of non-communicable disease prevention (e.g., but not limited to, sun safety, proper nutrition, and exercise).</t>
    </r>
  </si>
  <si>
    <r>
      <rPr>
        <b/>
        <sz val="11"/>
        <color theme="1"/>
        <rFont val="Calibri"/>
        <family val="2"/>
        <scheme val="minor"/>
      </rPr>
      <t>HS.FAS.3</t>
    </r>
    <r>
      <rPr>
        <sz val="11"/>
        <color theme="1"/>
        <rFont val="Calibri"/>
        <family val="2"/>
        <scheme val="minor"/>
      </rPr>
      <t xml:space="preserve"> Explain how potential risks associated with technology, transportation, and high-risk behaviors affect safety.</t>
    </r>
  </si>
  <si>
    <t>Brush and floss teeth daily.</t>
  </si>
  <si>
    <t>Practice appropriate hygiene habits.</t>
  </si>
  <si>
    <t>Get an appropriate amount of sleep and rest.</t>
  </si>
  <si>
    <t>Prevent vision and hearing loss.</t>
  </si>
  <si>
    <t>Prevent damage from the sun.</t>
  </si>
  <si>
    <t>Practice behaviors that prevent infectious diseases.</t>
  </si>
  <si>
    <t>Practice behaviors that prevent chronic diseases.</t>
  </si>
  <si>
    <t>Prevent serious health problems that result from common chronic diseases and conditions among youth, such as allergies, asthma, diabetes, and epilepsy.</t>
  </si>
  <si>
    <t>Practice behaviors that prevent foodborne illnesses.</t>
  </si>
  <si>
    <t>Seek out help for common infectious diseases and chronic diseases and conditions.</t>
  </si>
  <si>
    <t>Seek out healthcare professionals for appropriate screenings and examinations.</t>
  </si>
  <si>
    <t>Prevent health problems that result from fads or trends.</t>
  </si>
  <si>
    <t xml:space="preserve">SCORE: </t>
  </si>
  <si>
    <t>In the component areas of: PERSONAL AND COMMUNITY WELLNESS, PERSONAL WELLNESS</t>
  </si>
  <si>
    <r>
      <rPr>
        <b/>
        <sz val="11"/>
        <color theme="1"/>
        <rFont val="Calibri"/>
        <family val="2"/>
        <scheme val="minor"/>
      </rPr>
      <t>Subcomponent(s):</t>
    </r>
    <r>
      <rPr>
        <sz val="11"/>
        <color theme="1"/>
        <rFont val="Calibri"/>
        <family val="2"/>
        <scheme val="minor"/>
      </rPr>
      <t xml:space="preserve"> Personal Hygiene, Blood Borne Pathogens, Communicable &amp; Non-Communicable Diseases, Sun Safety, </t>
    </r>
  </si>
  <si>
    <r>
      <rPr>
        <b/>
        <sz val="11"/>
        <color theme="1"/>
        <rFont val="Calibri"/>
        <family val="2"/>
        <scheme val="minor"/>
      </rPr>
      <t>1.PCW.3</t>
    </r>
    <r>
      <rPr>
        <sz val="11"/>
        <color theme="1"/>
        <rFont val="Calibri"/>
        <family val="2"/>
        <scheme val="minor"/>
      </rPr>
      <t xml:space="preserve"> Identify physical activities used in daily life that promote healthy living</t>
    </r>
  </si>
  <si>
    <r>
      <rPr>
        <b/>
        <sz val="11"/>
        <color theme="1"/>
        <rFont val="Calibri"/>
        <family val="2"/>
        <scheme val="minor"/>
      </rPr>
      <t>6.PW.8</t>
    </r>
    <r>
      <rPr>
        <sz val="11"/>
        <color theme="1"/>
        <rFont val="Calibri"/>
        <family val="2"/>
        <scheme val="minor"/>
      </rPr>
      <t xml:space="preserve"> Explain the benefits of exercise for improved social, mental, and physical health.</t>
    </r>
  </si>
  <si>
    <r>
      <rPr>
        <b/>
        <sz val="11"/>
        <color theme="1"/>
        <rFont val="Calibri"/>
        <family val="2"/>
        <scheme val="minor"/>
      </rPr>
      <t>HS.PW.5</t>
    </r>
    <r>
      <rPr>
        <sz val="11"/>
        <color theme="1"/>
        <rFont val="Calibri"/>
        <family val="2"/>
        <scheme val="minor"/>
      </rPr>
      <t xml:space="preserve"> Analyze and engage in physical activities that are developmentally appropriate and support achievement of personal fitness.</t>
    </r>
  </si>
  <si>
    <t>Engage in moderate to vigorous physical activity for at least 60 minutes every day.</t>
  </si>
  <si>
    <t>Regularly engage in physical activities that enhance cardio-respiratory endurance, flexibility, muscle endurance, and muscle strength.</t>
  </si>
  <si>
    <t>Engage in warm-up and cool-down activities before and after structured exercise.</t>
  </si>
  <si>
    <t>Drink plenty of water before, during, and after physical activity.</t>
  </si>
  <si>
    <t>Follow a physical activity plan for healthy growth and development.</t>
  </si>
  <si>
    <t>Avoid injury during physical activity.</t>
  </si>
  <si>
    <t>Support others to be physically active.</t>
  </si>
  <si>
    <t>In the component areas of: SAFETY; SAFETY &amp; PREVENTION</t>
  </si>
  <si>
    <r>
      <rPr>
        <b/>
        <sz val="11"/>
        <color theme="1"/>
        <rFont val="Calibri"/>
        <family val="2"/>
        <scheme val="minor"/>
      </rPr>
      <t>Subcomponent(s):</t>
    </r>
    <r>
      <rPr>
        <sz val="11"/>
        <color theme="1"/>
        <rFont val="Calibri"/>
        <family val="2"/>
        <scheme val="minor"/>
      </rPr>
      <t xml:space="preserve"> Personal/Physical Safety; Prevention; First Aid</t>
    </r>
  </si>
  <si>
    <r>
      <rPr>
        <b/>
        <sz val="11"/>
        <color theme="1"/>
        <rFont val="Calibri"/>
        <family val="2"/>
        <scheme val="minor"/>
      </rPr>
      <t>5.S.8</t>
    </r>
    <r>
      <rPr>
        <sz val="11"/>
        <color theme="1"/>
        <rFont val="Calibri"/>
        <family val="2"/>
        <scheme val="minor"/>
      </rPr>
      <t xml:space="preserve"> Compare and contrast the benefits and consequences of safety preparation when faced with an emergency situation</t>
    </r>
  </si>
  <si>
    <r>
      <rPr>
        <b/>
        <sz val="11"/>
        <color theme="1"/>
        <rFont val="Calibri"/>
        <family val="2"/>
        <scheme val="minor"/>
      </rPr>
      <t>6.SP.9</t>
    </r>
    <r>
      <rPr>
        <sz val="11"/>
        <color theme="1"/>
        <rFont val="Calibri"/>
        <family val="2"/>
        <scheme val="minor"/>
      </rPr>
      <t xml:space="preserve"> Identify laws and rules intended to prevent injuries.</t>
    </r>
  </si>
  <si>
    <r>
      <rPr>
        <b/>
        <sz val="11"/>
        <color theme="1"/>
        <rFont val="Calibri"/>
        <family val="2"/>
        <scheme val="minor"/>
      </rPr>
      <t>HS.FAS.1</t>
    </r>
    <r>
      <rPr>
        <sz val="11"/>
        <color theme="1"/>
        <rFont val="Calibri"/>
        <family val="2"/>
        <scheme val="minor"/>
      </rPr>
      <t xml:space="preserve"> Identify and demonstrate the skills necessary in responding to medical emergencies (e.g., common injuries, AED, choking).</t>
    </r>
  </si>
  <si>
    <t>Use safety equipment appropriately and correctly.</t>
  </si>
  <si>
    <t>Apply safety rules and procedures to avoid risky behaviors and injury.</t>
  </si>
  <si>
    <t>Avoid safety hazards in the home and community.</t>
  </si>
  <si>
    <t>Recognize and avoid dangerous surroundings.</t>
  </si>
  <si>
    <t>Get help for oneself or others when injured or suddenly ill.</t>
  </si>
  <si>
    <t>Support others to avoid risky behaviors and be safe.</t>
  </si>
  <si>
    <t>In the component areas of: HUMAN GROWTH &amp; DEVELOPMENT</t>
  </si>
  <si>
    <r>
      <rPr>
        <b/>
        <sz val="11"/>
        <color theme="1"/>
        <rFont val="Calibri"/>
        <family val="2"/>
        <scheme val="minor"/>
      </rPr>
      <t>Subcomponent(s):</t>
    </r>
    <r>
      <rPr>
        <sz val="11"/>
        <color theme="1"/>
        <rFont val="Calibri"/>
        <family val="2"/>
        <scheme val="minor"/>
      </rPr>
      <t xml:space="preserve"> Puberty &amp; Adolescent Development, Pregnancy &amp; Reproduction, Sexually Transmitted Infections/HIV</t>
    </r>
  </si>
  <si>
    <r>
      <rPr>
        <b/>
        <sz val="11"/>
        <color theme="1"/>
        <rFont val="Calibri"/>
        <family val="2"/>
        <scheme val="minor"/>
      </rPr>
      <t>5.HGD.1</t>
    </r>
    <r>
      <rPr>
        <sz val="11"/>
        <color theme="1"/>
        <rFont val="Calibri"/>
        <family val="2"/>
        <scheme val="minor"/>
      </rPr>
      <t xml:space="preserve"> Explain how health is influenced by the interaction of the human body system.</t>
    </r>
  </si>
  <si>
    <r>
      <rPr>
        <b/>
        <sz val="11"/>
        <color theme="1"/>
        <rFont val="Calibri"/>
        <family val="2"/>
        <scheme val="minor"/>
      </rPr>
      <t xml:space="preserve">8.HGD.10 </t>
    </r>
    <r>
      <rPr>
        <sz val="11"/>
        <color theme="1"/>
        <rFont val="Calibri"/>
        <family val="2"/>
        <scheme val="minor"/>
      </rPr>
      <t>Analyze ways pathogens and diseases are spread, prevented, and managed.</t>
    </r>
  </si>
  <si>
    <r>
      <rPr>
        <b/>
        <sz val="11"/>
        <color theme="1"/>
        <rFont val="Calibri"/>
        <family val="2"/>
        <scheme val="minor"/>
      </rPr>
      <t>HS.HGD.6</t>
    </r>
    <r>
      <rPr>
        <sz val="11"/>
        <color theme="1"/>
        <rFont val="Calibri"/>
        <family val="2"/>
        <scheme val="minor"/>
      </rPr>
      <t xml:space="preserve"> Research the skills necessary for maintaining reproductive health (e.g., self-examinations, annual doctor visits, prenatal care).</t>
    </r>
  </si>
  <si>
    <t>Be sexually abstinent.</t>
  </si>
  <si>
    <t>Engage in behaviors that prevent or reduce sexually transmitted disease (STD), including HIV infection.</t>
  </si>
  <si>
    <t>Engage in behaviors that prevent or reduce unintended pregnancy.</t>
  </si>
  <si>
    <t>Avoid pressuring others to engage in sexual behaviors.</t>
  </si>
  <si>
    <t>Support others to avoid or reduce sexual risk behaviors.</t>
  </si>
  <si>
    <t>Treat others with courtesy and respect without regard to their sexuality.</t>
  </si>
  <si>
    <t>Use appropriate health services to promote sexual health.</t>
  </si>
  <si>
    <t>In the component areas of: SAFETY</t>
  </si>
  <si>
    <r>
      <rPr>
        <b/>
        <sz val="11"/>
        <color theme="1"/>
        <rFont val="Calibri"/>
        <family val="2"/>
        <scheme val="minor"/>
      </rPr>
      <t>Subcomponent(s):</t>
    </r>
    <r>
      <rPr>
        <sz val="11"/>
        <color theme="1"/>
        <rFont val="Calibri"/>
        <family val="2"/>
        <scheme val="minor"/>
      </rPr>
      <t xml:space="preserve"> Hazardous Substances</t>
    </r>
  </si>
  <si>
    <r>
      <rPr>
        <b/>
        <sz val="11"/>
        <color theme="1"/>
        <rFont val="Calibri"/>
        <family val="2"/>
        <scheme val="minor"/>
      </rPr>
      <t>5.S.4</t>
    </r>
    <r>
      <rPr>
        <sz val="11"/>
        <color theme="1"/>
        <rFont val="Calibri"/>
        <family val="2"/>
        <scheme val="minor"/>
      </rPr>
      <t xml:space="preserve"> Describe the harmful short-term and long-term effects of alcohol, tobacco, and other hazardous substances. </t>
    </r>
  </si>
  <si>
    <r>
      <rPr>
        <b/>
        <sz val="11"/>
        <color theme="1"/>
        <rFont val="Calibri"/>
        <family val="2"/>
        <scheme val="minor"/>
      </rPr>
      <t>7.SUA.2</t>
    </r>
    <r>
      <rPr>
        <sz val="11"/>
        <color theme="1"/>
        <rFont val="Calibri"/>
        <family val="2"/>
        <scheme val="minor"/>
      </rPr>
      <t xml:space="preserve"> Summarize the effects of alcohol, tobacco, inhalants, and prescription and nonprescription drugs on personal judgment coordination. Summarize tobacco’s relationship to cancer.</t>
    </r>
  </si>
  <si>
    <r>
      <rPr>
        <b/>
        <sz val="11"/>
        <color theme="1"/>
        <rFont val="Calibri"/>
        <family val="2"/>
        <scheme val="minor"/>
      </rPr>
      <t>HS.SUA.3</t>
    </r>
    <r>
      <rPr>
        <sz val="11"/>
        <color theme="1"/>
        <rFont val="Calibri"/>
        <family val="2"/>
        <scheme val="minor"/>
      </rPr>
      <t xml:space="preserve"> Summarize the consequences of drug use. (i.e., alcohol, tobacco [e-cigs/vaping], prescription medications, marijuana, etc.).</t>
    </r>
  </si>
  <si>
    <t>Avoid using (or experimenting with) any form of tobacco.</t>
  </si>
  <si>
    <t>Avoid second-hand smoke.</t>
  </si>
  <si>
    <t>Support a tobacco-free environment.</t>
  </si>
  <si>
    <t>Support others to be tobacco-free.</t>
  </si>
  <si>
    <t>Quit using tobacco, if already using.</t>
  </si>
  <si>
    <r>
      <t xml:space="preserve">In the component areas of: </t>
    </r>
    <r>
      <rPr>
        <b/>
        <sz val="11"/>
        <color theme="1"/>
        <rFont val="Calibri"/>
        <family val="2"/>
        <scheme val="minor"/>
      </rPr>
      <t>SAFETY</t>
    </r>
  </si>
  <si>
    <t>Subcomponent(s): Personal/Physical Safety; Prevention, Social Health</t>
  </si>
  <si>
    <r>
      <rPr>
        <b/>
        <sz val="11"/>
        <color theme="1"/>
        <rFont val="Calibri"/>
        <family val="2"/>
        <scheme val="minor"/>
      </rPr>
      <t>3.S.9</t>
    </r>
    <r>
      <rPr>
        <sz val="11"/>
        <color theme="1"/>
        <rFont val="Calibri"/>
        <family val="2"/>
        <scheme val="minor"/>
      </rPr>
      <t xml:space="preserve"> Identify refusal skills when in personal safety situations (e.g. a clear "No" statement, walk/run away, change subject, delay)</t>
    </r>
  </si>
  <si>
    <r>
      <rPr>
        <b/>
        <sz val="11"/>
        <color theme="1"/>
        <rFont val="Calibri"/>
        <family val="2"/>
        <scheme val="minor"/>
      </rPr>
      <t>8.SP.8</t>
    </r>
    <r>
      <rPr>
        <sz val="11"/>
        <color theme="1"/>
        <rFont val="Calibri"/>
        <family val="2"/>
        <scheme val="minor"/>
      </rPr>
      <t xml:space="preserve"> Demonstrate de-escalation techniques used in threatening situations</t>
    </r>
  </si>
  <si>
    <r>
      <rPr>
        <b/>
        <sz val="11"/>
        <color theme="1"/>
        <rFont val="Calibri"/>
        <family val="2"/>
        <scheme val="minor"/>
      </rPr>
      <t>HS.MESH.7</t>
    </r>
    <r>
      <rPr>
        <sz val="11"/>
        <color theme="1"/>
        <rFont val="Calibri"/>
        <family val="2"/>
        <scheme val="minor"/>
      </rPr>
      <t xml:space="preserve"> Demonstrate appropriate refusal skills. (e.g., drugs, relationships, sexual activity).</t>
    </r>
  </si>
  <si>
    <t>Manage emotional distress in nonviolent ways.</t>
  </si>
  <si>
    <t>Avoid bullying, being a bystander to bullying, or being a victim of bullying.</t>
  </si>
  <si>
    <t>Avoid engaging in violence, including sexual harassment, coercion, exploitation, physical fighting, and rape.</t>
  </si>
  <si>
    <t>Avoid situations where violence is likely to occur.</t>
  </si>
  <si>
    <t>Avoid associating with others who are involved in or who encourage violence or criminal activity.</t>
  </si>
  <si>
    <t>Get help to prevent or stop violence including harassment, abuse, bullying, hazing, fighting, and hate crimes.</t>
  </si>
  <si>
    <t>Get help to prevent or stop inappropriate touching.</t>
  </si>
  <si>
    <t>Get help to stop being subjected to violence or physical abuse.</t>
  </si>
  <si>
    <t>Get help for oneself or others who are in danger of hurting themselves.</t>
  </si>
  <si>
    <t>Is the adopted curriculum in compliance with existing and most recent health education Laws that have passed:</t>
  </si>
  <si>
    <t xml:space="preserve">YES </t>
  </si>
  <si>
    <t>In compliance with previous health education laws</t>
  </si>
  <si>
    <r>
      <rPr>
        <b/>
        <sz val="11"/>
        <color theme="1"/>
        <rFont val="Calibri"/>
        <family val="2"/>
        <scheme val="minor"/>
      </rPr>
      <t>T.C.A. § 49-6-1302.</t>
    </r>
    <r>
      <rPr>
        <sz val="11"/>
        <color theme="1"/>
        <rFont val="Calibri"/>
        <family val="2"/>
        <scheme val="minor"/>
      </rPr>
      <t xml:space="preserve"> Curriculum for Family Life Education</t>
    </r>
  </si>
  <si>
    <r>
      <rPr>
        <b/>
        <sz val="11"/>
        <color theme="1"/>
        <rFont val="Calibri"/>
        <family val="2"/>
        <scheme val="minor"/>
      </rPr>
      <t>T.C.A. § 49-6-1304.</t>
    </r>
    <r>
      <rPr>
        <sz val="11"/>
        <color theme="1"/>
        <rFont val="Calibri"/>
        <family val="2"/>
        <scheme val="minor"/>
      </rPr>
      <t xml:space="preserve"> Family Life Instruction</t>
    </r>
  </si>
  <si>
    <r>
      <rPr>
        <b/>
        <sz val="11"/>
        <color rgb="FF000000"/>
        <rFont val="Calibri"/>
        <family val="2"/>
      </rPr>
      <t>T.C.A. § 68-1-1157.</t>
    </r>
    <r>
      <rPr>
        <sz val="11"/>
        <color rgb="FF000000"/>
        <rFont val="Calibri"/>
        <family val="2"/>
      </rPr>
      <t xml:space="preserve"> Dissemination of information concerning health effects and dangers of using vapor products to students</t>
    </r>
  </si>
  <si>
    <t>SCORING</t>
  </si>
  <si>
    <t>BY SECTION:</t>
  </si>
  <si>
    <t>Score</t>
  </si>
  <si>
    <t>Meets at 80%</t>
  </si>
  <si>
    <t>SAFETY- Substance Abuse</t>
  </si>
  <si>
    <t>SAFETY- Safety &amp; Prevention</t>
  </si>
  <si>
    <t>SAFETY - Hazardous Substances</t>
  </si>
  <si>
    <t>SAFETY - Personal/Physical Safety; Prevention, Social Health</t>
  </si>
  <si>
    <t>PERSONAL WELLNESS</t>
  </si>
  <si>
    <t>MENTAL, EMOTIONAL, SOCIAL HEALTH</t>
  </si>
  <si>
    <t>DISEASE PREVENTION; SAFETY &amp; PREVENTION</t>
  </si>
  <si>
    <t xml:space="preserve">PERSONAL AND COMMUNITY WELLNESS; Personal Wellness  </t>
  </si>
  <si>
    <t>HUMAN GROWTH AND DEVELOPMENT</t>
  </si>
  <si>
    <t>BY LAW:</t>
  </si>
  <si>
    <t>Curriculum meets all previous and updated health education Laws?</t>
  </si>
  <si>
    <t>OVERALL:</t>
  </si>
  <si>
    <t>Adopted curriculum is 80% compliant with all health education laws and covers 80% of the HBOs?</t>
  </si>
  <si>
    <t>SUGGESTED ACTION</t>
  </si>
  <si>
    <r>
      <rPr>
        <sz val="8"/>
        <color theme="1"/>
        <rFont val="Calibri"/>
        <family val="2"/>
        <scheme val="minor"/>
      </rPr>
      <t xml:space="preserve">“Health Education Curriculum Analysis Tool (HECAT).” </t>
    </r>
    <r>
      <rPr>
        <i/>
        <sz val="8"/>
        <color theme="1"/>
        <rFont val="Calibri"/>
        <family val="2"/>
        <scheme val="minor"/>
      </rPr>
      <t>Centers for Disease Control and Prevention</t>
    </r>
    <r>
      <rPr>
        <sz val="8"/>
        <color theme="1"/>
        <rFont val="Calibri"/>
        <family val="2"/>
        <scheme val="minor"/>
      </rPr>
      <t>, Centers for Disease Control and Prevention, 18 July 2022, https://www.cdc.gov/healthyyouth/HECAT/index.htm.</t>
    </r>
  </si>
  <si>
    <r>
      <rPr>
        <b/>
        <u/>
        <sz val="11"/>
        <color rgb="FF000000"/>
        <rFont val="Calibri"/>
        <family val="2"/>
      </rPr>
      <t>Section 49-6-1302 - Curriculum for family life education:</t>
    </r>
    <r>
      <rPr>
        <b/>
        <sz val="11"/>
        <color rgb="FF000000"/>
        <rFont val="Calibri"/>
        <family val="2"/>
      </rPr>
      <t xml:space="preserve"> (a)(1)</t>
    </r>
    <r>
      <rPr>
        <sz val="11"/>
        <color rgb="FF000000"/>
        <rFont val="Calibri"/>
        <family val="2"/>
      </rPr>
      <t> Beginning with the 2021-2022 school year, each LEA shall locally devise, adopt, and implement a program of family life education in conformance with the curriculum guidelines established for such programs by this part.</t>
    </r>
    <r>
      <rPr>
        <b/>
        <sz val="11"/>
        <color rgb="FF000000"/>
        <rFont val="Calibri"/>
        <family val="2"/>
      </rPr>
      <t>(2)</t>
    </r>
    <r>
      <rPr>
        <sz val="11"/>
        <color rgb="FF000000"/>
        <rFont val="Calibri"/>
        <family val="2"/>
      </rPr>
      <t> Each LEA shall locally develop and adopt a family life curriculum in compliance with the requirements of this part.</t>
    </r>
    <r>
      <rPr>
        <b/>
        <sz val="11"/>
        <color rgb="FF000000"/>
        <rFont val="Calibri"/>
        <family val="2"/>
      </rPr>
      <t>(b)</t>
    </r>
    <r>
      <rPr>
        <sz val="11"/>
        <color rgb="FF000000"/>
        <rFont val="Calibri"/>
        <family val="2"/>
      </rPr>
      <t> Family life standards adopted by the state board of education must be in conformance with the curriculum guidelines established for such programs by this part.</t>
    </r>
    <r>
      <rPr>
        <b/>
        <sz val="11"/>
        <color rgb="FF000000"/>
        <rFont val="Calibri"/>
        <family val="2"/>
      </rPr>
      <t>(c)(1)</t>
    </r>
    <r>
      <rPr>
        <sz val="11"/>
        <color rgb="FF000000"/>
        <rFont val="Calibri"/>
        <family val="2"/>
      </rPr>
      <t> Prior to adopting a family life curriculum, each LEA shall conduct at least one (1) public hearing, at which time the program must be explained to members of the public, and the public must have the opportunity to speak and express their opinions and concerns. The LEA shall schedule a public hearing not less than once each September.</t>
    </r>
    <r>
      <rPr>
        <b/>
        <sz val="11"/>
        <color rgb="FF000000"/>
        <rFont val="Calibri"/>
        <family val="2"/>
      </rPr>
      <t>(2)</t>
    </r>
    <r>
      <rPr>
        <sz val="11"/>
        <color rgb="FF000000"/>
        <rFont val="Calibri"/>
        <family val="2"/>
      </rPr>
      <t> Each LEA shall undertake appropriate measures, whether in a public hearing or in parent conferences, to ensure and maintain the highest level of community and parental support for family life.</t>
    </r>
    <r>
      <rPr>
        <b/>
        <sz val="11"/>
        <color rgb="FF000000"/>
        <rFont val="Calibri"/>
        <family val="2"/>
      </rPr>
      <t>(d)</t>
    </r>
    <r>
      <rPr>
        <sz val="11"/>
        <color rgb="FF000000"/>
        <rFont val="Calibri"/>
        <family val="2"/>
      </rPr>
      <t> A curriculum on sex education or human sexuality that is developed, adopted, or implemented by an LEA as a part of a human growth and development program or curriculum must be in conformance with the curriculum guidelines established for family life programs by this part.</t>
    </r>
  </si>
  <si>
    <r>
      <rPr>
        <b/>
        <u/>
        <sz val="11"/>
        <color rgb="FF000000"/>
        <rFont val="Calibri"/>
        <family val="2"/>
      </rPr>
      <t>T.C.A. § 49-6-1304. Family Life Instruction:</t>
    </r>
    <r>
      <rPr>
        <sz val="11"/>
        <color rgb="FF000000"/>
        <rFont val="Calibri"/>
        <family val="2"/>
      </rPr>
      <t xml:space="preserve"> (a) A family life curriculum shall, to the extent that the topic and the manner of communication is ageappropriate: (1) Emphatically promote only sexual risk avoidance through abstinence, regardless of a student's current or prior sexual experience; (2) Encourage sexual health by helping students understand how sexual activity affects the whole person including the physical, social, emotional, psychological, economic and educational consequences of nonmarital sexual activity; (3) Teach the positive results of avoiding sexual activity, the skills needed to make healthy decisions, the advantages of and skills for student success in pursuing educational and life goals, the components of healthy relationships, and the social science research supporting the benefits of reserving the expression of human sexual activity for marriage; (4) Provide factually and medically-accurate information;  (5) Teach students how to form pro-social habits that enable students to develop healthy relationships, create strong marriages, and form safe and stable future families; (6) Encourage students to communicate with a parent, guardian, or other trusted adult about sex or other risk behaviors; (7) Assist students in learning and practicing refusal skills that will help them resist sexual activity; (8) Address the benefits of raising children within the context of a marital relationship and the unique challenges that single teen parents encounter in relation to educational, psychological, physical, social, legal, and financial factors; (9) Discuss the interrelationship between teen sexual activity and exposure to other risk behaviors such as smoking, underage drinking, drug use, criminal activity, dating violence, and sexual aggression; (10) Educate students on the age of consent, puberty, pregnancy, childbirth, sexually transmitted diseases, including but not limited to HIV/AIDS, and the financial and emotional responsibility of raising a child; (11) Teach students how to identify and form healthy relationships, and how to identify and avoid unhealthy relationships; (12) Notwithstanding § 49-6-1302(a)(1), inform students, in all LEAs, concerning the process of adoption and its benefits. The state board of education, with the assistance of the department of education, shall develop guidelines for appropriate kindergarten through grade twelve (K-12) instruction on adoption, what adoption is, and the benefits of adoption. The guidelines shall be distributed by the department of education to each LEA by the start of the 2015-2016 school year; and (13) Provide instruction on the detection, intervention, prevention, and treatment of: (A) Child sexual abuse, including such abuse that may occur in the home, in accordance with the declarations and requirements of §§ 37-1-601(a) and 37-1-603(b)(3); and (B) Human trafficking in which the victim is a child. The instruction provided under this subdivision (a)(13)(B) must be accomplished through the viewing of a video recording approved by the LEA. (b) Instruction of the family life curriculum shall not:  (1) Promote, implicitly or explicitly, any gateway sexual activity or health message that encourages students to experiment with noncoital sexual activity; (2) Provide or distribute materials on school grounds that condone, encourage or promote student sexual activity among unmarried students; (3) Display or conduct demonstrations with devices specifically manufactured for sexual stimulation; or SECTION 1. Tennessee Code Annotated, Section 49-6-1304(b)(4), is amended by deleting the subdivision and substituting: (4) Distribute contraception on school property; provided, however, that medically accurate information about contraception and condoms that is consistent with public policy may be provided so long as the information is: (A) Presented in a manner consistent with this part and that clearly informs students that while such methods may reduce the risk of acquiring sexually transmitted diseases or becoming pregnant, only abstinence removes all risk; (B) Reviewed and approved by the local board of education or charter school governing body, prior to the information being used by the LEA or public charter school in a family life curriculum, to ensure that it is: (i) Medically accurate; (ii) Age appropriate; (iii) In compliance with this part; and (iv) Aligned to academic standards in this state; and (C) Provided, upon request, to a parent of a student attending a school in the LEA or charter school, to allow the parent to review the information and to opt the parent's student out of receiving the information as part of a family life curriculum, without penalty. SECTION 2. This act takes effect July 1, 2021, the public welfare requiring it</t>
    </r>
  </si>
  <si>
    <r>
      <rPr>
        <b/>
        <u/>
        <sz val="11"/>
        <color rgb="FF000000"/>
        <rFont val="Calibri"/>
        <family val="2"/>
      </rPr>
      <t>Title 68, Chapter 1, Part 1: General Provisions T.C.A. § 68-1-1157.</t>
    </r>
    <r>
      <rPr>
        <sz val="11"/>
        <color rgb="FF000000"/>
        <rFont val="Calibri"/>
        <family val="2"/>
      </rPr>
      <t xml:space="preserve"> Requires the department of health, in coordination with the department of education to disseminate the information to students in public middle schools, junior high schools, and senior high schools SECTION 1. Tennessee Code Annotated, Title 68, Chapter 1, Part 1, is amended by adding the following as a new section: (a) As used in this section: (1) "Junior high school" means a school in which any combination of grades corresponding to grade seven through grade ten (7-10) are taught; however, the school must include grade nine (9); (2) "Middle school" means a school designed to serve grades five through eight (5-8) only, or any combination of grades five through eight (5-8); (3) "Senior high school" means a school in which any combination of grades corresponding to grade nine through grade twelve (9-12) are taught; however, the school must include grade twelve (12); and (4) "Vapor product": (A) Means a noncombustible product containing nicotine or another substance that employs a mechanical heating element, battery, electronic circuit, or other mechanism, regardless of shape or size, that can be used to produce or emit vapor; (B) Includes an electronic cigarette, electronic cigar, electronic cigarillo, electronic pipe, or similar product, and a vapor cartridge or other container of a solution containing nicotine or another substance that is intended to be used with or in an electronic cigarette, electronic cigar, electronic cigarillo, electronic pipe, or similar product; and (C) Does not include a product regulated under Chapter V of the federal Food, Drug, and Cosmetic Act (21 U.S.C. § 351 et seq.) (b) The department of health, in coordination with the department of education, shall disseminate information from the centers for disease control and prevention concerning the health effects and dangers of using vapor products to students in public middle schools, public junior high schools, and public senior high schools in this state. SECTION 2. This act takes effect upon becoming a law, the public welfare requiring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</si>
</sst>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b/>
      <u/>
      <sz val="11"/>
      <color theme="1"/>
      <name val="Calibri"/>
      <family val="2"/>
      <scheme val="minor"/>
    </font>
    <font>
      <b/>
      <sz val="10.5"/>
      <color theme="1"/>
      <name val="Open Sans"/>
      <family val="2"/>
    </font>
    <font>
      <sz val="8"/>
      <color theme="1"/>
      <name val="Calibri"/>
      <family val="2"/>
      <scheme val="minor"/>
    </font>
    <font>
      <i/>
      <sz val="8"/>
      <color theme="1"/>
      <name val="Calibri"/>
      <family val="2"/>
      <scheme val="minor"/>
    </font>
    <font>
      <b/>
      <sz val="10.5"/>
      <color rgb="FF000000"/>
      <name val="Open Sans"/>
      <family val="2"/>
    </font>
    <font>
      <i/>
      <sz val="10.5"/>
      <color rgb="FF000000"/>
      <name val="Open Sans"/>
      <family val="2"/>
    </font>
    <font>
      <b/>
      <u/>
      <sz val="11"/>
      <color rgb="FF000000"/>
      <name val="Calibri"/>
      <family val="2"/>
    </font>
    <font>
      <sz val="11"/>
      <color rgb="FF000000"/>
      <name val="Calibri"/>
      <family val="2"/>
    </font>
    <font>
      <b/>
      <sz val="11"/>
      <color rgb="FF000000"/>
      <name val="Calibri"/>
      <family val="2"/>
    </font>
  </fonts>
  <fills count="2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rgb="FFC9FFFF"/>
        <bgColor indexed="64"/>
      </patternFill>
    </fill>
    <fill>
      <patternFill patternType="solid">
        <fgColor rgb="FF53FFFF"/>
        <bgColor indexed="64"/>
      </patternFill>
    </fill>
    <fill>
      <patternFill patternType="solid">
        <fgColor rgb="FFFFD1FF"/>
        <bgColor indexed="64"/>
      </patternFill>
    </fill>
    <fill>
      <patternFill patternType="solid">
        <fgColor rgb="FFFF7DFF"/>
        <bgColor indexed="64"/>
      </patternFill>
    </fill>
    <fill>
      <patternFill patternType="solid">
        <fgColor rgb="FFBFFFAB"/>
        <bgColor indexed="64"/>
      </patternFill>
    </fill>
    <fill>
      <patternFill patternType="solid">
        <fgColor rgb="FF73FF47"/>
        <bgColor indexed="64"/>
      </patternFill>
    </fill>
    <fill>
      <patternFill patternType="solid">
        <fgColor rgb="FFE8D1BA"/>
        <bgColor indexed="64"/>
      </patternFill>
    </fill>
    <fill>
      <patternFill patternType="solid">
        <fgColor rgb="FFD6AD84"/>
        <bgColor indexed="64"/>
      </patternFill>
    </fill>
    <fill>
      <patternFill patternType="solid">
        <fgColor rgb="FF00206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1">
    <xf numFmtId="0" fontId="0" fillId="0" borderId="0"/>
  </cellStyleXfs>
  <cellXfs count="164">
    <xf numFmtId="0" fontId="0" fillId="0" borderId="0" xfId="0"/>
    <xf numFmtId="0" fontId="0" fillId="0" borderId="0" xfId="0" applyAlignment="1">
      <alignment horizontal="left"/>
    </xf>
    <xf numFmtId="0" fontId="0" fillId="2" borderId="1" xfId="0" applyFill="1" applyBorder="1"/>
    <xf numFmtId="0" fontId="0" fillId="4" borderId="1" xfId="0" applyFill="1" applyBorder="1"/>
    <xf numFmtId="0" fontId="0" fillId="4" borderId="0" xfId="0" applyFill="1"/>
    <xf numFmtId="0" fontId="0" fillId="6" borderId="1" xfId="0" applyFill="1" applyBorder="1"/>
    <xf numFmtId="0" fontId="0" fillId="8" borderId="1" xfId="0" applyFill="1" applyBorder="1"/>
    <xf numFmtId="0" fontId="0" fillId="10" borderId="0" xfId="0" applyFill="1" applyAlignment="1">
      <alignment horizontal="right"/>
    </xf>
    <xf numFmtId="0" fontId="0" fillId="10" borderId="0" xfId="0" applyFill="1"/>
    <xf numFmtId="0" fontId="0" fillId="11" borderId="1" xfId="0" applyFill="1" applyBorder="1"/>
    <xf numFmtId="0" fontId="0" fillId="13" borderId="1" xfId="0" applyFill="1" applyBorder="1"/>
    <xf numFmtId="0" fontId="0" fillId="14" borderId="1" xfId="0" applyFill="1" applyBorder="1" applyAlignment="1">
      <alignment horizontal="center"/>
    </xf>
    <xf numFmtId="0" fontId="0" fillId="15" borderId="1" xfId="0" applyFill="1" applyBorder="1"/>
    <xf numFmtId="0" fontId="2" fillId="15" borderId="2" xfId="0" applyFont="1" applyFill="1" applyBorder="1"/>
    <xf numFmtId="0" fontId="0" fillId="15" borderId="3" xfId="0" applyFill="1" applyBorder="1"/>
    <xf numFmtId="0" fontId="0" fillId="15" borderId="4" xfId="0" applyFill="1" applyBorder="1"/>
    <xf numFmtId="0" fontId="0" fillId="15" borderId="5" xfId="0" applyFill="1" applyBorder="1"/>
    <xf numFmtId="0" fontId="0" fillId="15" borderId="0" xfId="0" applyFill="1"/>
    <xf numFmtId="0" fontId="0" fillId="15" borderId="6" xfId="0" applyFill="1" applyBorder="1"/>
    <xf numFmtId="0" fontId="0" fillId="14" borderId="8" xfId="0" applyFill="1" applyBorder="1" applyAlignment="1">
      <alignment wrapText="1"/>
    </xf>
    <xf numFmtId="0" fontId="0" fillId="14" borderId="9" xfId="0" applyFill="1" applyBorder="1" applyAlignment="1">
      <alignment horizontal="center"/>
    </xf>
    <xf numFmtId="0" fontId="0" fillId="15" borderId="8" xfId="0" applyFill="1" applyBorder="1"/>
    <xf numFmtId="0" fontId="0" fillId="15" borderId="9" xfId="0" applyFill="1" applyBorder="1"/>
    <xf numFmtId="0" fontId="0" fillId="15" borderId="10" xfId="0" applyFill="1" applyBorder="1" applyAlignment="1">
      <alignment horizontal="right"/>
    </xf>
    <xf numFmtId="0" fontId="0" fillId="16" borderId="11" xfId="0" applyFill="1" applyBorder="1"/>
    <xf numFmtId="0" fontId="0" fillId="16" borderId="12" xfId="0" applyFill="1" applyBorder="1"/>
    <xf numFmtId="0" fontId="0" fillId="17" borderId="1" xfId="0" applyFill="1" applyBorder="1"/>
    <xf numFmtId="0" fontId="0" fillId="17" borderId="0" xfId="0" applyFill="1"/>
    <xf numFmtId="0" fontId="2" fillId="17" borderId="2" xfId="0" applyFont="1" applyFill="1" applyBorder="1"/>
    <xf numFmtId="0" fontId="0" fillId="17" borderId="3" xfId="0" applyFill="1" applyBorder="1"/>
    <xf numFmtId="0" fontId="0" fillId="17" borderId="4" xfId="0" applyFill="1" applyBorder="1"/>
    <xf numFmtId="0" fontId="0" fillId="17" borderId="5" xfId="0" applyFill="1" applyBorder="1"/>
    <xf numFmtId="0" fontId="0" fillId="17" borderId="6" xfId="0" applyFill="1" applyBorder="1"/>
    <xf numFmtId="0" fontId="0" fillId="17" borderId="5" xfId="0" applyFill="1" applyBorder="1" applyAlignment="1">
      <alignment wrapText="1"/>
    </xf>
    <xf numFmtId="0" fontId="0" fillId="17" borderId="8" xfId="0" applyFill="1" applyBorder="1"/>
    <xf numFmtId="0" fontId="0" fillId="17" borderId="9" xfId="0" applyFill="1" applyBorder="1"/>
    <xf numFmtId="0" fontId="0" fillId="18" borderId="11" xfId="0" applyFill="1" applyBorder="1"/>
    <xf numFmtId="0" fontId="0" fillId="18" borderId="12" xfId="0" applyFill="1" applyBorder="1"/>
    <xf numFmtId="0" fontId="0" fillId="17" borderId="10" xfId="0" applyFill="1" applyBorder="1" applyAlignment="1">
      <alignment horizontal="right"/>
    </xf>
    <xf numFmtId="0" fontId="0" fillId="19" borderId="0" xfId="0" applyFill="1"/>
    <xf numFmtId="0" fontId="0" fillId="19" borderId="1" xfId="0" applyFill="1" applyBorder="1"/>
    <xf numFmtId="0" fontId="0" fillId="19" borderId="2" xfId="0" applyFill="1" applyBorder="1"/>
    <xf numFmtId="0" fontId="0" fillId="19" borderId="3" xfId="0" applyFill="1" applyBorder="1"/>
    <xf numFmtId="0" fontId="0" fillId="19" borderId="4" xfId="0" applyFill="1" applyBorder="1"/>
    <xf numFmtId="0" fontId="0" fillId="19" borderId="5" xfId="0" applyFill="1" applyBorder="1"/>
    <xf numFmtId="0" fontId="0" fillId="19" borderId="6" xfId="0" applyFill="1" applyBorder="1"/>
    <xf numFmtId="0" fontId="0" fillId="19" borderId="8" xfId="0" applyFill="1" applyBorder="1"/>
    <xf numFmtId="0" fontId="0" fillId="19" borderId="9" xfId="0" applyFill="1" applyBorder="1"/>
    <xf numFmtId="0" fontId="0" fillId="19" borderId="10" xfId="0" applyFill="1" applyBorder="1" applyAlignment="1">
      <alignment horizontal="right"/>
    </xf>
    <xf numFmtId="0" fontId="0" fillId="20" borderId="11" xfId="0" applyFill="1" applyBorder="1"/>
    <xf numFmtId="0" fontId="0" fillId="20" borderId="12" xfId="0" applyFill="1" applyBorder="1"/>
    <xf numFmtId="0" fontId="2" fillId="13" borderId="2" xfId="0" applyFont="1" applyFill="1" applyBorder="1"/>
    <xf numFmtId="0" fontId="0" fillId="13" borderId="3" xfId="0" applyFill="1" applyBorder="1"/>
    <xf numFmtId="0" fontId="0" fillId="13" borderId="4" xfId="0" applyFill="1" applyBorder="1"/>
    <xf numFmtId="0" fontId="0" fillId="13" borderId="5" xfId="0" applyFill="1" applyBorder="1"/>
    <xf numFmtId="0" fontId="0" fillId="13" borderId="0" xfId="0" applyFill="1"/>
    <xf numFmtId="0" fontId="0" fillId="13" borderId="6" xfId="0" applyFill="1" applyBorder="1"/>
    <xf numFmtId="0" fontId="0" fillId="13" borderId="8" xfId="0" applyFill="1" applyBorder="1"/>
    <xf numFmtId="0" fontId="0" fillId="13" borderId="9" xfId="0" applyFill="1" applyBorder="1"/>
    <xf numFmtId="0" fontId="0" fillId="13" borderId="10" xfId="0" applyFill="1" applyBorder="1" applyAlignment="1">
      <alignment horizontal="right"/>
    </xf>
    <xf numFmtId="0" fontId="0" fillId="14" borderId="11" xfId="0" applyFill="1" applyBorder="1"/>
    <xf numFmtId="0" fontId="0" fillId="14" borderId="12" xfId="0" applyFill="1" applyBorder="1"/>
    <xf numFmtId="0" fontId="2" fillId="11" borderId="2" xfId="0" applyFont="1" applyFill="1" applyBorder="1"/>
    <xf numFmtId="0" fontId="0" fillId="11" borderId="3" xfId="0" applyFill="1" applyBorder="1"/>
    <xf numFmtId="0" fontId="0" fillId="11" borderId="4" xfId="0" applyFill="1" applyBorder="1"/>
    <xf numFmtId="0" fontId="0" fillId="11" borderId="5" xfId="0" applyFill="1" applyBorder="1"/>
    <xf numFmtId="0" fontId="0" fillId="11" borderId="0" xfId="0" applyFill="1"/>
    <xf numFmtId="0" fontId="0" fillId="11" borderId="6" xfId="0" applyFill="1" applyBorder="1"/>
    <xf numFmtId="0" fontId="0" fillId="11" borderId="8" xfId="0" applyFill="1" applyBorder="1"/>
    <xf numFmtId="0" fontId="0" fillId="11" borderId="9" xfId="0" applyFill="1" applyBorder="1"/>
    <xf numFmtId="0" fontId="0" fillId="11" borderId="10" xfId="0" applyFill="1" applyBorder="1" applyAlignment="1">
      <alignment horizontal="right"/>
    </xf>
    <xf numFmtId="0" fontId="0" fillId="12" borderId="11" xfId="0" applyFill="1" applyBorder="1"/>
    <xf numFmtId="0" fontId="0" fillId="12" borderId="12" xfId="0" applyFill="1" applyBorder="1"/>
    <xf numFmtId="0" fontId="2" fillId="8" borderId="2" xfId="0" applyFont="1" applyFill="1" applyBorder="1"/>
    <xf numFmtId="0" fontId="0" fillId="8" borderId="3" xfId="0" applyFill="1" applyBorder="1"/>
    <xf numFmtId="0" fontId="0" fillId="8" borderId="4" xfId="0" applyFill="1" applyBorder="1"/>
    <xf numFmtId="0" fontId="0" fillId="8" borderId="5" xfId="0" applyFill="1" applyBorder="1"/>
    <xf numFmtId="0" fontId="0" fillId="8" borderId="0" xfId="0" applyFill="1"/>
    <xf numFmtId="0" fontId="0" fillId="8" borderId="6" xfId="0" applyFill="1" applyBorder="1"/>
    <xf numFmtId="0" fontId="0" fillId="8" borderId="8" xfId="0" applyFill="1" applyBorder="1"/>
    <xf numFmtId="0" fontId="0" fillId="8" borderId="9" xfId="0" applyFill="1" applyBorder="1"/>
    <xf numFmtId="0" fontId="0" fillId="8" borderId="8" xfId="0" applyFill="1" applyBorder="1" applyAlignment="1">
      <alignment wrapText="1"/>
    </xf>
    <xf numFmtId="0" fontId="0" fillId="8" borderId="10" xfId="0" applyFill="1" applyBorder="1" applyAlignment="1">
      <alignment horizontal="right"/>
    </xf>
    <xf numFmtId="0" fontId="0" fillId="9" borderId="11" xfId="0" applyFill="1" applyBorder="1"/>
    <xf numFmtId="0" fontId="0" fillId="9" borderId="12" xfId="0" applyFill="1" applyBorder="1"/>
    <xf numFmtId="0" fontId="2" fillId="6" borderId="2" xfId="0" applyFont="1" applyFill="1" applyBorder="1"/>
    <xf numFmtId="0" fontId="0" fillId="6" borderId="3" xfId="0" applyFill="1" applyBorder="1"/>
    <xf numFmtId="0" fontId="0" fillId="6" borderId="4" xfId="0" applyFill="1" applyBorder="1"/>
    <xf numFmtId="0" fontId="0" fillId="6" borderId="5" xfId="0" applyFill="1" applyBorder="1"/>
    <xf numFmtId="0" fontId="0" fillId="6" borderId="0" xfId="0" applyFill="1"/>
    <xf numFmtId="0" fontId="0" fillId="6" borderId="6" xfId="0" applyFill="1" applyBorder="1"/>
    <xf numFmtId="0" fontId="0" fillId="6" borderId="8" xfId="0" applyFill="1" applyBorder="1"/>
    <xf numFmtId="0" fontId="0" fillId="6" borderId="9" xfId="0" applyFill="1" applyBorder="1"/>
    <xf numFmtId="0" fontId="0" fillId="6" borderId="10" xfId="0" applyFill="1" applyBorder="1" applyAlignment="1">
      <alignment horizontal="right"/>
    </xf>
    <xf numFmtId="0" fontId="0" fillId="7" borderId="11" xfId="0" applyFill="1" applyBorder="1"/>
    <xf numFmtId="0" fontId="0" fillId="7" borderId="12" xfId="0" applyFill="1" applyBorder="1"/>
    <xf numFmtId="0" fontId="2" fillId="4" borderId="2"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8" xfId="0" applyFill="1" applyBorder="1"/>
    <xf numFmtId="0" fontId="0" fillId="4" borderId="9" xfId="0" applyFill="1" applyBorder="1"/>
    <xf numFmtId="0" fontId="0" fillId="4" borderId="10" xfId="0" applyFill="1" applyBorder="1" applyAlignment="1">
      <alignment horizontal="right"/>
    </xf>
    <xf numFmtId="0" fontId="0" fillId="5" borderId="11" xfId="0" applyFill="1" applyBorder="1"/>
    <xf numFmtId="0" fontId="0" fillId="5" borderId="12"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2" borderId="7" xfId="0" applyFill="1" applyBorder="1" applyAlignment="1">
      <alignment horizontal="right"/>
    </xf>
    <xf numFmtId="0" fontId="0" fillId="3" borderId="11" xfId="0" applyFill="1" applyBorder="1"/>
    <xf numFmtId="0" fontId="0" fillId="3" borderId="12" xfId="0" applyFill="1" applyBorder="1"/>
    <xf numFmtId="0" fontId="0" fillId="21" borderId="1" xfId="0" applyFill="1" applyBorder="1"/>
    <xf numFmtId="0" fontId="0" fillId="14" borderId="13" xfId="0" applyFill="1" applyBorder="1"/>
    <xf numFmtId="0" fontId="0" fillId="14" borderId="14" xfId="0" applyFill="1" applyBorder="1" applyAlignment="1">
      <alignment horizontal="center"/>
    </xf>
    <xf numFmtId="0" fontId="0" fillId="14" borderId="15" xfId="0" applyFill="1" applyBorder="1" applyAlignment="1">
      <alignment horizontal="center"/>
    </xf>
    <xf numFmtId="0" fontId="0" fillId="21" borderId="8" xfId="0" applyFill="1" applyBorder="1"/>
    <xf numFmtId="0" fontId="0" fillId="21" borderId="9" xfId="0" applyFill="1" applyBorder="1" applyAlignment="1">
      <alignment horizontal="center"/>
    </xf>
    <xf numFmtId="0" fontId="0" fillId="21" borderId="9" xfId="0" applyFill="1" applyBorder="1"/>
    <xf numFmtId="0" fontId="0" fillId="21" borderId="17" xfId="0" applyFill="1" applyBorder="1"/>
    <xf numFmtId="0" fontId="0" fillId="21" borderId="18" xfId="0" applyFill="1" applyBorder="1"/>
    <xf numFmtId="0" fontId="0" fillId="21" borderId="10" xfId="0" applyFill="1" applyBorder="1" applyAlignment="1">
      <alignment horizontal="right"/>
    </xf>
    <xf numFmtId="0" fontId="0" fillId="22" borderId="11" xfId="0" applyFill="1" applyBorder="1"/>
    <xf numFmtId="0" fontId="0" fillId="22" borderId="12" xfId="0" applyFill="1" applyBorder="1"/>
    <xf numFmtId="0" fontId="2" fillId="7" borderId="8" xfId="0" applyFont="1" applyFill="1" applyBorder="1"/>
    <xf numFmtId="0" fontId="2" fillId="7" borderId="1" xfId="0" applyFont="1" applyFill="1" applyBorder="1" applyAlignment="1">
      <alignment horizontal="center"/>
    </xf>
    <xf numFmtId="0" fontId="2" fillId="7" borderId="9" xfId="0" applyFont="1" applyFill="1" applyBorder="1" applyAlignment="1">
      <alignment horizontal="center"/>
    </xf>
    <xf numFmtId="0" fontId="0" fillId="5" borderId="16" xfId="0" applyFill="1" applyBorder="1"/>
    <xf numFmtId="0" fontId="0" fillId="5" borderId="10" xfId="0" applyFill="1" applyBorder="1"/>
    <xf numFmtId="0" fontId="0" fillId="7" borderId="10" xfId="0" applyFill="1" applyBorder="1" applyAlignment="1">
      <alignment horizontal="right"/>
    </xf>
    <xf numFmtId="0" fontId="0" fillId="5" borderId="8" xfId="0" applyFill="1" applyBorder="1"/>
    <xf numFmtId="0" fontId="0" fillId="5" borderId="1" xfId="0" applyFill="1" applyBorder="1" applyAlignment="1">
      <alignment horizontal="center"/>
    </xf>
    <xf numFmtId="0" fontId="0" fillId="5" borderId="9" xfId="0" applyFill="1" applyBorder="1" applyAlignment="1">
      <alignment horizontal="center"/>
    </xf>
    <xf numFmtId="0" fontId="6" fillId="4" borderId="5" xfId="0" applyFont="1" applyFill="1" applyBorder="1"/>
    <xf numFmtId="0" fontId="6" fillId="6" borderId="5" xfId="0" applyFont="1" applyFill="1" applyBorder="1"/>
    <xf numFmtId="0" fontId="6" fillId="8" borderId="5" xfId="0" applyFont="1" applyFill="1" applyBorder="1"/>
    <xf numFmtId="0" fontId="6" fillId="11" borderId="5" xfId="0" applyFont="1" applyFill="1" applyBorder="1"/>
    <xf numFmtId="0" fontId="6" fillId="13" borderId="5" xfId="0" applyFont="1" applyFill="1" applyBorder="1"/>
    <xf numFmtId="0" fontId="6" fillId="15" borderId="5" xfId="0" applyFont="1" applyFill="1" applyBorder="1"/>
    <xf numFmtId="0" fontId="6" fillId="17" borderId="5" xfId="0" applyFont="1" applyFill="1" applyBorder="1"/>
    <xf numFmtId="0" fontId="6" fillId="19" borderId="5" xfId="0" applyFont="1" applyFill="1" applyBorder="1"/>
    <xf numFmtId="0" fontId="0" fillId="0" borderId="0" xfId="0" applyAlignment="1">
      <alignment horizontal="center"/>
    </xf>
    <xf numFmtId="0" fontId="13" fillId="0" borderId="0" xfId="0" applyFont="1" applyAlignment="1">
      <alignment wrapText="1"/>
    </xf>
    <xf numFmtId="0" fontId="13" fillId="21" borderId="10" xfId="0" applyFont="1" applyFill="1" applyBorder="1"/>
    <xf numFmtId="0" fontId="10" fillId="0" borderId="0" xfId="0" applyFont="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4" fillId="5" borderId="24" xfId="0" applyFont="1"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1" fontId="0" fillId="7" borderId="25" xfId="0" applyNumberFormat="1" applyFill="1" applyBorder="1" applyAlignment="1">
      <alignment horizontal="center"/>
    </xf>
    <xf numFmtId="1" fontId="0" fillId="7" borderId="24" xfId="0" applyNumberFormat="1" applyFill="1" applyBorder="1" applyAlignment="1">
      <alignment horizontal="center"/>
    </xf>
    <xf numFmtId="0" fontId="5" fillId="23" borderId="19" xfId="0" applyFont="1" applyFill="1" applyBorder="1" applyAlignment="1">
      <alignment horizontal="center"/>
    </xf>
    <xf numFmtId="0" fontId="5" fillId="23" borderId="20" xfId="0" applyFont="1" applyFill="1" applyBorder="1" applyAlignment="1">
      <alignment horizontal="center"/>
    </xf>
    <xf numFmtId="0" fontId="5" fillId="23" borderId="21" xfId="0" applyFont="1" applyFill="1" applyBorder="1" applyAlignment="1">
      <alignment horizontal="center"/>
    </xf>
    <xf numFmtId="0" fontId="1" fillId="23" borderId="19" xfId="0" applyFont="1" applyFill="1" applyBorder="1" applyAlignment="1">
      <alignment horizontal="center"/>
    </xf>
    <xf numFmtId="0" fontId="1" fillId="23" borderId="20" xfId="0" applyFont="1" applyFill="1" applyBorder="1" applyAlignment="1">
      <alignment horizontal="center"/>
    </xf>
    <xf numFmtId="0" fontId="1" fillId="23" borderId="21" xfId="0" applyFont="1" applyFill="1" applyBorder="1" applyAlignment="1">
      <alignment horizontal="center"/>
    </xf>
    <xf numFmtId="0" fontId="3" fillId="23" borderId="19" xfId="0" applyFont="1" applyFill="1" applyBorder="1" applyAlignment="1">
      <alignment horizontal="center"/>
    </xf>
    <xf numFmtId="0" fontId="3" fillId="23" borderId="20" xfId="0" applyFont="1" applyFill="1" applyBorder="1" applyAlignment="1">
      <alignment horizontal="center"/>
    </xf>
    <xf numFmtId="0" fontId="3" fillId="23" borderId="21" xfId="0" applyFont="1" applyFill="1" applyBorder="1" applyAlignment="1">
      <alignment horizontal="center"/>
    </xf>
    <xf numFmtId="0" fontId="10" fillId="0" borderId="26" xfId="0" applyFont="1" applyBorder="1" applyAlignment="1">
      <alignment horizontal="left" vertical="center" wrapText="1"/>
    </xf>
  </cellXfs>
  <cellStyles count="1">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6AD84"/>
      <color rgb="FF73FF47"/>
      <color rgb="FFE8D1BA"/>
      <color rgb="FFD4A97E"/>
      <color rgb="FFBFFFAB"/>
      <color rgb="FF00FF99"/>
      <color rgb="FFFF7DFF"/>
      <color rgb="FFFFD1FF"/>
      <color rgb="FF53FFFF"/>
      <color rgb="FFC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1863969</xdr:colOff>
      <xdr:row>1</xdr:row>
      <xdr:rowOff>58322</xdr:rowOff>
    </xdr:to>
    <xdr:pic>
      <xdr:nvPicPr>
        <xdr:cNvPr id="8" name="Picture 7">
          <a:extLst>
            <a:ext uri="{FF2B5EF4-FFF2-40B4-BE49-F238E27FC236}">
              <a16:creationId xmlns:a16="http://schemas.microsoft.com/office/drawing/2014/main" id="{46B32B06-32EA-47CC-A179-7AE53FB170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969" cy="904582"/>
        </a:xfrm>
        <a:prstGeom prst="rect">
          <a:avLst/>
        </a:prstGeom>
      </xdr:spPr>
    </xdr:pic>
    <xdr:clientData/>
  </xdr:twoCellAnchor>
  <xdr:twoCellAnchor>
    <xdr:from>
      <xdr:col>0</xdr:col>
      <xdr:colOff>1941635</xdr:colOff>
      <xdr:row>0</xdr:row>
      <xdr:rowOff>58615</xdr:rowOff>
    </xdr:from>
    <xdr:to>
      <xdr:col>0</xdr:col>
      <xdr:colOff>8272096</xdr:colOff>
      <xdr:row>0</xdr:row>
      <xdr:rowOff>849923</xdr:rowOff>
    </xdr:to>
    <xdr:sp macro="" textlink="">
      <xdr:nvSpPr>
        <xdr:cNvPr id="2" name="TextBox 1">
          <a:extLst>
            <a:ext uri="{FF2B5EF4-FFF2-40B4-BE49-F238E27FC236}">
              <a16:creationId xmlns:a16="http://schemas.microsoft.com/office/drawing/2014/main" id="{97E29DDD-F5BB-4DB6-8908-8D77AC88FAA5}"/>
            </a:ext>
          </a:extLst>
        </xdr:cNvPr>
        <xdr:cNvSpPr txBox="1"/>
      </xdr:nvSpPr>
      <xdr:spPr>
        <a:xfrm>
          <a:off x="1941635" y="58615"/>
          <a:ext cx="6330461" cy="791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200">
              <a:solidFill>
                <a:schemeClr val="tx1">
                  <a:lumMod val="50000"/>
                  <a:lumOff val="50000"/>
                </a:schemeClr>
              </a:solidFill>
              <a:effectLst/>
              <a:latin typeface="+mn-lt"/>
              <a:ea typeface="+mn-ea"/>
              <a:cs typeface="+mn-cs"/>
            </a:rPr>
            <a:t>TENNESSEE</a:t>
          </a:r>
          <a:r>
            <a:rPr lang="en-US" sz="2200" baseline="0">
              <a:solidFill>
                <a:schemeClr val="tx1">
                  <a:lumMod val="50000"/>
                  <a:lumOff val="50000"/>
                </a:schemeClr>
              </a:solidFill>
              <a:effectLst/>
              <a:latin typeface="+mn-lt"/>
              <a:ea typeface="+mn-ea"/>
              <a:cs typeface="+mn-cs"/>
            </a:rPr>
            <a:t> HEALTH CURRICULUM ANALYSIS SCREENER</a:t>
          </a:r>
          <a:endParaRPr lang="en-US" sz="2200">
            <a:solidFill>
              <a:schemeClr val="tx1">
                <a:lumMod val="50000"/>
                <a:lumOff val="50000"/>
              </a:schemeClr>
            </a:solidFill>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0BFCF-57BA-4A7D-BABE-37484633B3C9}">
  <sheetPr>
    <tabColor theme="5" tint="-0.249977111117893"/>
  </sheetPr>
  <dimension ref="A1:C195"/>
  <sheetViews>
    <sheetView tabSelected="1" zoomScale="90" zoomScaleNormal="90" workbookViewId="0">
      <selection activeCell="A9" sqref="A9"/>
    </sheetView>
  </sheetViews>
  <sheetFormatPr defaultRowHeight="14.4" x14ac:dyDescent="0.3"/>
  <cols>
    <col min="1" max="1" width="121.33203125" customWidth="1"/>
    <col min="3" max="3" width="12" customWidth="1"/>
  </cols>
  <sheetData>
    <row r="1" spans="1:3" ht="67.2" customHeight="1" x14ac:dyDescent="0.3">
      <c r="A1" s="141"/>
    </row>
    <row r="2" spans="1:3" ht="120.75" customHeight="1" x14ac:dyDescent="0.3">
      <c r="A2" s="144" t="s">
        <v>0</v>
      </c>
      <c r="B2" s="145"/>
      <c r="C2" s="145"/>
    </row>
    <row r="3" spans="1:3" ht="208.95" customHeight="1" x14ac:dyDescent="0.3">
      <c r="A3" s="163" t="s">
        <v>1</v>
      </c>
      <c r="B3" s="163"/>
      <c r="C3" s="163"/>
    </row>
    <row r="4" spans="1:3" x14ac:dyDescent="0.3">
      <c r="A4" s="19" t="s">
        <v>2</v>
      </c>
      <c r="B4" s="11" t="s">
        <v>3</v>
      </c>
      <c r="C4" s="20" t="s">
        <v>4</v>
      </c>
    </row>
    <row r="5" spans="1:3" ht="14.4" customHeight="1" x14ac:dyDescent="0.3">
      <c r="A5" s="106" t="s">
        <v>5</v>
      </c>
      <c r="B5" s="2"/>
      <c r="C5" s="107"/>
    </row>
    <row r="6" spans="1:3" ht="14.4" customHeight="1" x14ac:dyDescent="0.3">
      <c r="A6" s="108" t="s">
        <v>6</v>
      </c>
      <c r="B6" s="2"/>
      <c r="C6" s="107"/>
    </row>
    <row r="7" spans="1:3" ht="14.4" customHeight="1" x14ac:dyDescent="0.3">
      <c r="A7" s="108" t="s">
        <v>7</v>
      </c>
      <c r="B7" s="2"/>
      <c r="C7" s="107"/>
    </row>
    <row r="8" spans="1:3" ht="14.4" customHeight="1" x14ac:dyDescent="0.3">
      <c r="A8" s="108" t="s">
        <v>8</v>
      </c>
      <c r="B8" s="2"/>
      <c r="C8" s="107"/>
    </row>
    <row r="9" spans="1:3" ht="14.4" customHeight="1" x14ac:dyDescent="0.3">
      <c r="A9" s="108" t="s">
        <v>9</v>
      </c>
      <c r="B9" s="2"/>
      <c r="C9" s="107"/>
    </row>
    <row r="10" spans="1:3" x14ac:dyDescent="0.3">
      <c r="A10" s="108" t="s">
        <v>10</v>
      </c>
      <c r="B10" s="2"/>
      <c r="C10" s="107"/>
    </row>
    <row r="11" spans="1:3" x14ac:dyDescent="0.3">
      <c r="A11" s="108" t="s">
        <v>11</v>
      </c>
      <c r="B11" s="2"/>
      <c r="C11" s="107"/>
    </row>
    <row r="12" spans="1:3" x14ac:dyDescent="0.3">
      <c r="A12" s="108" t="s">
        <v>12</v>
      </c>
      <c r="B12" s="2"/>
      <c r="C12" s="107"/>
    </row>
    <row r="13" spans="1:3" x14ac:dyDescent="0.3">
      <c r="A13" s="108" t="s">
        <v>13</v>
      </c>
      <c r="B13" s="2"/>
      <c r="C13" s="107"/>
    </row>
    <row r="14" spans="1:3" ht="15" thickBot="1" x14ac:dyDescent="0.35">
      <c r="A14" s="109" t="s">
        <v>14</v>
      </c>
      <c r="B14" s="110">
        <f>COUNTIFS(B5:B13,"X",B5:B13,"x")</f>
        <v>0</v>
      </c>
      <c r="C14" s="111">
        <f>COUNTIFS(C5:C13,"x",C5:C13,"X")</f>
        <v>0</v>
      </c>
    </row>
    <row r="15" spans="1:3" ht="15" thickBot="1" x14ac:dyDescent="0.35">
      <c r="A15" s="1"/>
    </row>
    <row r="16" spans="1:3" x14ac:dyDescent="0.3">
      <c r="A16" s="96" t="s">
        <v>15</v>
      </c>
      <c r="B16" s="97"/>
      <c r="C16" s="98"/>
    </row>
    <row r="17" spans="1:3" x14ac:dyDescent="0.3">
      <c r="A17" s="99" t="s">
        <v>16</v>
      </c>
      <c r="B17" s="4"/>
      <c r="C17" s="100"/>
    </row>
    <row r="18" spans="1:3" x14ac:dyDescent="0.3">
      <c r="A18" s="99"/>
      <c r="B18" s="4"/>
      <c r="C18" s="100"/>
    </row>
    <row r="19" spans="1:3" x14ac:dyDescent="0.3">
      <c r="A19" s="133" t="s">
        <v>17</v>
      </c>
      <c r="B19" s="4"/>
      <c r="C19" s="100"/>
    </row>
    <row r="20" spans="1:3" x14ac:dyDescent="0.3">
      <c r="A20" s="99" t="s">
        <v>18</v>
      </c>
      <c r="B20" s="4"/>
      <c r="C20" s="100"/>
    </row>
    <row r="21" spans="1:3" x14ac:dyDescent="0.3">
      <c r="A21" s="99" t="s">
        <v>19</v>
      </c>
      <c r="B21" s="4"/>
      <c r="C21" s="100"/>
    </row>
    <row r="22" spans="1:3" x14ac:dyDescent="0.3">
      <c r="A22" s="99" t="s">
        <v>20</v>
      </c>
      <c r="B22" s="4"/>
      <c r="C22" s="100"/>
    </row>
    <row r="23" spans="1:3" x14ac:dyDescent="0.3">
      <c r="A23" s="99"/>
      <c r="B23" s="4"/>
      <c r="C23" s="100"/>
    </row>
    <row r="24" spans="1:3" x14ac:dyDescent="0.3">
      <c r="A24" s="19" t="s">
        <v>2</v>
      </c>
      <c r="B24" s="11" t="s">
        <v>3</v>
      </c>
      <c r="C24" s="20" t="s">
        <v>4</v>
      </c>
    </row>
    <row r="25" spans="1:3" x14ac:dyDescent="0.3">
      <c r="A25" s="101" t="s">
        <v>21</v>
      </c>
      <c r="B25" s="3"/>
      <c r="C25" s="102"/>
    </row>
    <row r="26" spans="1:3" x14ac:dyDescent="0.3">
      <c r="A26" s="101" t="s">
        <v>22</v>
      </c>
      <c r="B26" s="3"/>
      <c r="C26" s="102"/>
    </row>
    <row r="27" spans="1:3" x14ac:dyDescent="0.3">
      <c r="A27" s="101" t="s">
        <v>23</v>
      </c>
      <c r="B27" s="3"/>
      <c r="C27" s="102"/>
    </row>
    <row r="28" spans="1:3" x14ac:dyDescent="0.3">
      <c r="A28" s="101" t="s">
        <v>24</v>
      </c>
      <c r="B28" s="3"/>
      <c r="C28" s="102"/>
    </row>
    <row r="29" spans="1:3" x14ac:dyDescent="0.3">
      <c r="A29" s="101" t="s">
        <v>25</v>
      </c>
      <c r="B29" s="3"/>
      <c r="C29" s="102"/>
    </row>
    <row r="30" spans="1:3" x14ac:dyDescent="0.3">
      <c r="A30" s="101" t="s">
        <v>26</v>
      </c>
      <c r="B30" s="3"/>
      <c r="C30" s="102"/>
    </row>
    <row r="31" spans="1:3" x14ac:dyDescent="0.3">
      <c r="A31" s="101" t="s">
        <v>27</v>
      </c>
      <c r="B31" s="3"/>
      <c r="C31" s="102"/>
    </row>
    <row r="32" spans="1:3" x14ac:dyDescent="0.3">
      <c r="A32" s="101" t="s">
        <v>28</v>
      </c>
      <c r="B32" s="3"/>
      <c r="C32" s="102"/>
    </row>
    <row r="33" spans="1:3" x14ac:dyDescent="0.3">
      <c r="A33" s="101" t="s">
        <v>29</v>
      </c>
      <c r="B33" s="3"/>
      <c r="C33" s="102"/>
    </row>
    <row r="34" spans="1:3" x14ac:dyDescent="0.3">
      <c r="A34" s="101" t="s">
        <v>30</v>
      </c>
      <c r="B34" s="3"/>
      <c r="C34" s="102"/>
    </row>
    <row r="35" spans="1:3" x14ac:dyDescent="0.3">
      <c r="A35" s="101" t="s">
        <v>31</v>
      </c>
      <c r="B35" s="3"/>
      <c r="C35" s="102"/>
    </row>
    <row r="36" spans="1:3" ht="15" thickBot="1" x14ac:dyDescent="0.35">
      <c r="A36" s="103" t="s">
        <v>14</v>
      </c>
      <c r="B36" s="104">
        <f>COUNTIFS(B25:B35,"X",B25:B35,"x")</f>
        <v>0</v>
      </c>
      <c r="C36" s="105">
        <f>COUNTIFS(C25:C35,"x",C25:C35,"X")</f>
        <v>0</v>
      </c>
    </row>
    <row r="37" spans="1:3" ht="15" thickBot="1" x14ac:dyDescent="0.35"/>
    <row r="38" spans="1:3" x14ac:dyDescent="0.3">
      <c r="A38" s="85" t="s">
        <v>32</v>
      </c>
      <c r="B38" s="86"/>
      <c r="C38" s="87"/>
    </row>
    <row r="39" spans="1:3" x14ac:dyDescent="0.3">
      <c r="A39" s="88" t="s">
        <v>33</v>
      </c>
      <c r="B39" s="89"/>
      <c r="C39" s="90"/>
    </row>
    <row r="40" spans="1:3" x14ac:dyDescent="0.3">
      <c r="A40" s="88"/>
      <c r="B40" s="89"/>
      <c r="C40" s="90"/>
    </row>
    <row r="41" spans="1:3" x14ac:dyDescent="0.3">
      <c r="A41" s="134" t="s">
        <v>17</v>
      </c>
      <c r="B41" s="89"/>
      <c r="C41" s="90"/>
    </row>
    <row r="42" spans="1:3" x14ac:dyDescent="0.3">
      <c r="A42" s="88" t="s">
        <v>34</v>
      </c>
      <c r="B42" s="89"/>
      <c r="C42" s="90"/>
    </row>
    <row r="43" spans="1:3" x14ac:dyDescent="0.3">
      <c r="A43" s="88" t="s">
        <v>35</v>
      </c>
      <c r="B43" s="89"/>
      <c r="C43" s="90"/>
    </row>
    <row r="44" spans="1:3" x14ac:dyDescent="0.3">
      <c r="A44" s="88" t="s">
        <v>36</v>
      </c>
      <c r="B44" s="89"/>
      <c r="C44" s="90"/>
    </row>
    <row r="45" spans="1:3" x14ac:dyDescent="0.3">
      <c r="A45" s="88"/>
      <c r="B45" s="89"/>
      <c r="C45" s="90"/>
    </row>
    <row r="46" spans="1:3" x14ac:dyDescent="0.3">
      <c r="A46" s="19" t="s">
        <v>2</v>
      </c>
      <c r="B46" s="11" t="s">
        <v>3</v>
      </c>
      <c r="C46" s="20" t="s">
        <v>4</v>
      </c>
    </row>
    <row r="47" spans="1:3" x14ac:dyDescent="0.3">
      <c r="A47" s="91" t="s">
        <v>37</v>
      </c>
      <c r="B47" s="5"/>
      <c r="C47" s="92"/>
    </row>
    <row r="48" spans="1:3" x14ac:dyDescent="0.3">
      <c r="A48" s="91" t="s">
        <v>38</v>
      </c>
      <c r="B48" s="5"/>
      <c r="C48" s="92"/>
    </row>
    <row r="49" spans="1:3" x14ac:dyDescent="0.3">
      <c r="A49" s="91" t="s">
        <v>39</v>
      </c>
      <c r="B49" s="5"/>
      <c r="C49" s="92"/>
    </row>
    <row r="50" spans="1:3" x14ac:dyDescent="0.3">
      <c r="A50" s="91" t="s">
        <v>40</v>
      </c>
      <c r="B50" s="5"/>
      <c r="C50" s="92"/>
    </row>
    <row r="51" spans="1:3" x14ac:dyDescent="0.3">
      <c r="A51" s="91" t="s">
        <v>41</v>
      </c>
      <c r="B51" s="5"/>
      <c r="C51" s="92"/>
    </row>
    <row r="52" spans="1:3" x14ac:dyDescent="0.3">
      <c r="A52" s="91" t="s">
        <v>42</v>
      </c>
      <c r="B52" s="5"/>
      <c r="C52" s="92"/>
    </row>
    <row r="53" spans="1:3" x14ac:dyDescent="0.3">
      <c r="A53" s="91" t="s">
        <v>43</v>
      </c>
      <c r="B53" s="5"/>
      <c r="C53" s="92"/>
    </row>
    <row r="54" spans="1:3" x14ac:dyDescent="0.3">
      <c r="A54" s="91" t="s">
        <v>44</v>
      </c>
      <c r="B54" s="5"/>
      <c r="C54" s="92"/>
    </row>
    <row r="55" spans="1:3" ht="15" thickBot="1" x14ac:dyDescent="0.35">
      <c r="A55" s="93" t="s">
        <v>45</v>
      </c>
      <c r="B55" s="94">
        <f>COUNTIFS(B47:B54,"x",B47:B54,"X")</f>
        <v>0</v>
      </c>
      <c r="C55" s="95">
        <f>COUNTIFS(C47:C54,"X",C47:C54,"x")</f>
        <v>0</v>
      </c>
    </row>
    <row r="56" spans="1:3" ht="15" thickBot="1" x14ac:dyDescent="0.35"/>
    <row r="57" spans="1:3" x14ac:dyDescent="0.3">
      <c r="A57" s="73" t="s">
        <v>46</v>
      </c>
      <c r="B57" s="74"/>
      <c r="C57" s="75"/>
    </row>
    <row r="58" spans="1:3" x14ac:dyDescent="0.3">
      <c r="A58" s="76" t="s">
        <v>47</v>
      </c>
      <c r="B58" s="77"/>
      <c r="C58" s="78"/>
    </row>
    <row r="59" spans="1:3" x14ac:dyDescent="0.3">
      <c r="A59" s="76"/>
      <c r="B59" s="77"/>
      <c r="C59" s="78"/>
    </row>
    <row r="60" spans="1:3" x14ac:dyDescent="0.3">
      <c r="A60" s="135" t="s">
        <v>17</v>
      </c>
      <c r="B60" s="77"/>
      <c r="C60" s="78"/>
    </row>
    <row r="61" spans="1:3" x14ac:dyDescent="0.3">
      <c r="A61" s="76" t="s">
        <v>48</v>
      </c>
      <c r="B61" s="77"/>
      <c r="C61" s="78"/>
    </row>
    <row r="62" spans="1:3" x14ac:dyDescent="0.3">
      <c r="A62" s="76" t="s">
        <v>49</v>
      </c>
      <c r="B62" s="77"/>
      <c r="C62" s="78"/>
    </row>
    <row r="63" spans="1:3" x14ac:dyDescent="0.3">
      <c r="A63" s="76" t="s">
        <v>50</v>
      </c>
      <c r="B63" s="77"/>
      <c r="C63" s="78"/>
    </row>
    <row r="64" spans="1:3" x14ac:dyDescent="0.3">
      <c r="A64" s="76"/>
      <c r="B64" s="77"/>
      <c r="C64" s="78"/>
    </row>
    <row r="65" spans="1:3" x14ac:dyDescent="0.3">
      <c r="A65" s="19" t="s">
        <v>2</v>
      </c>
      <c r="B65" s="11" t="s">
        <v>3</v>
      </c>
      <c r="C65" s="20" t="s">
        <v>4</v>
      </c>
    </row>
    <row r="66" spans="1:3" x14ac:dyDescent="0.3">
      <c r="A66" s="79" t="s">
        <v>51</v>
      </c>
      <c r="B66" s="6"/>
      <c r="C66" s="80"/>
    </row>
    <row r="67" spans="1:3" x14ac:dyDescent="0.3">
      <c r="A67" s="79" t="s">
        <v>52</v>
      </c>
      <c r="B67" s="6"/>
      <c r="C67" s="80"/>
    </row>
    <row r="68" spans="1:3" x14ac:dyDescent="0.3">
      <c r="A68" s="79" t="s">
        <v>53</v>
      </c>
      <c r="B68" s="6"/>
      <c r="C68" s="80"/>
    </row>
    <row r="69" spans="1:3" x14ac:dyDescent="0.3">
      <c r="A69" s="79" t="s">
        <v>54</v>
      </c>
      <c r="B69" s="6"/>
      <c r="C69" s="80"/>
    </row>
    <row r="70" spans="1:3" x14ac:dyDescent="0.3">
      <c r="A70" s="79" t="s">
        <v>55</v>
      </c>
      <c r="B70" s="6"/>
      <c r="C70" s="80"/>
    </row>
    <row r="71" spans="1:3" x14ac:dyDescent="0.3">
      <c r="A71" s="79" t="s">
        <v>56</v>
      </c>
      <c r="B71" s="6"/>
      <c r="C71" s="80"/>
    </row>
    <row r="72" spans="1:3" x14ac:dyDescent="0.3">
      <c r="A72" s="79" t="s">
        <v>57</v>
      </c>
      <c r="B72" s="6"/>
      <c r="C72" s="80"/>
    </row>
    <row r="73" spans="1:3" ht="28.8" x14ac:dyDescent="0.3">
      <c r="A73" s="81" t="s">
        <v>58</v>
      </c>
      <c r="B73" s="6"/>
      <c r="C73" s="80"/>
    </row>
    <row r="74" spans="1:3" x14ac:dyDescent="0.3">
      <c r="A74" s="79" t="s">
        <v>59</v>
      </c>
      <c r="B74" s="6"/>
      <c r="C74" s="80"/>
    </row>
    <row r="75" spans="1:3" x14ac:dyDescent="0.3">
      <c r="A75" s="79" t="s">
        <v>60</v>
      </c>
      <c r="B75" s="6"/>
      <c r="C75" s="80"/>
    </row>
    <row r="76" spans="1:3" x14ac:dyDescent="0.3">
      <c r="A76" s="79" t="s">
        <v>61</v>
      </c>
      <c r="B76" s="6"/>
      <c r="C76" s="80"/>
    </row>
    <row r="77" spans="1:3" x14ac:dyDescent="0.3">
      <c r="A77" s="79" t="s">
        <v>62</v>
      </c>
      <c r="B77" s="6"/>
      <c r="C77" s="80"/>
    </row>
    <row r="78" spans="1:3" ht="15" thickBot="1" x14ac:dyDescent="0.35">
      <c r="A78" s="82" t="s">
        <v>63</v>
      </c>
      <c r="B78" s="83">
        <f>COUNTIFS(B66:B77,"X",B66:B77,"x")</f>
        <v>0</v>
      </c>
      <c r="C78" s="84">
        <f>COUNTIFS(C66:C77,"X",C66:C77,"x")</f>
        <v>0</v>
      </c>
    </row>
    <row r="79" spans="1:3" s="8" customFormat="1" ht="15" thickBot="1" x14ac:dyDescent="0.35">
      <c r="A79" s="7"/>
    </row>
    <row r="80" spans="1:3" x14ac:dyDescent="0.3">
      <c r="A80" s="62" t="s">
        <v>64</v>
      </c>
      <c r="B80" s="63"/>
      <c r="C80" s="64"/>
    </row>
    <row r="81" spans="1:3" x14ac:dyDescent="0.3">
      <c r="A81" s="65" t="s">
        <v>65</v>
      </c>
      <c r="B81" s="66"/>
      <c r="C81" s="67"/>
    </row>
    <row r="82" spans="1:3" x14ac:dyDescent="0.3">
      <c r="A82" s="65"/>
      <c r="B82" s="66"/>
      <c r="C82" s="67"/>
    </row>
    <row r="83" spans="1:3" x14ac:dyDescent="0.3">
      <c r="A83" s="136" t="s">
        <v>17</v>
      </c>
      <c r="B83" s="66"/>
      <c r="C83" s="67"/>
    </row>
    <row r="84" spans="1:3" x14ac:dyDescent="0.3">
      <c r="A84" s="65" t="s">
        <v>66</v>
      </c>
      <c r="B84" s="66"/>
      <c r="C84" s="67"/>
    </row>
    <row r="85" spans="1:3" x14ac:dyDescent="0.3">
      <c r="A85" s="65" t="s">
        <v>67</v>
      </c>
      <c r="B85" s="66"/>
      <c r="C85" s="67"/>
    </row>
    <row r="86" spans="1:3" x14ac:dyDescent="0.3">
      <c r="A86" s="65" t="s">
        <v>68</v>
      </c>
      <c r="B86" s="66"/>
      <c r="C86" s="67"/>
    </row>
    <row r="87" spans="1:3" x14ac:dyDescent="0.3">
      <c r="A87" s="65"/>
      <c r="B87" s="66"/>
      <c r="C87" s="67"/>
    </row>
    <row r="88" spans="1:3" x14ac:dyDescent="0.3">
      <c r="A88" s="19" t="s">
        <v>2</v>
      </c>
      <c r="B88" s="11" t="s">
        <v>3</v>
      </c>
      <c r="C88" s="20" t="s">
        <v>4</v>
      </c>
    </row>
    <row r="89" spans="1:3" x14ac:dyDescent="0.3">
      <c r="A89" s="68" t="s">
        <v>69</v>
      </c>
      <c r="B89" s="9"/>
      <c r="C89" s="69"/>
    </row>
    <row r="90" spans="1:3" x14ac:dyDescent="0.3">
      <c r="A90" s="68" t="s">
        <v>70</v>
      </c>
      <c r="B90" s="9"/>
      <c r="C90" s="69"/>
    </row>
    <row r="91" spans="1:3" x14ac:dyDescent="0.3">
      <c r="A91" s="68" t="s">
        <v>71</v>
      </c>
      <c r="B91" s="9"/>
      <c r="C91" s="69"/>
    </row>
    <row r="92" spans="1:3" x14ac:dyDescent="0.3">
      <c r="A92" s="68" t="s">
        <v>72</v>
      </c>
      <c r="B92" s="9"/>
      <c r="C92" s="69"/>
    </row>
    <row r="93" spans="1:3" x14ac:dyDescent="0.3">
      <c r="A93" s="68" t="s">
        <v>73</v>
      </c>
      <c r="B93" s="9"/>
      <c r="C93" s="69"/>
    </row>
    <row r="94" spans="1:3" x14ac:dyDescent="0.3">
      <c r="A94" s="68" t="s">
        <v>74</v>
      </c>
      <c r="B94" s="9"/>
      <c r="C94" s="69"/>
    </row>
    <row r="95" spans="1:3" x14ac:dyDescent="0.3">
      <c r="A95" s="68" t="s">
        <v>75</v>
      </c>
      <c r="B95" s="9"/>
      <c r="C95" s="69"/>
    </row>
    <row r="96" spans="1:3" ht="15" thickBot="1" x14ac:dyDescent="0.35">
      <c r="A96" s="70" t="s">
        <v>45</v>
      </c>
      <c r="B96" s="71">
        <f>COUNTIFS(B89:B95,"X",B89:B95,"x")</f>
        <v>0</v>
      </c>
      <c r="C96" s="72">
        <f>COUNTIFS(C89:C95,"X",C89:C95,"x")</f>
        <v>0</v>
      </c>
    </row>
    <row r="97" spans="1:3" s="8" customFormat="1" ht="15" thickBot="1" x14ac:dyDescent="0.35"/>
    <row r="98" spans="1:3" x14ac:dyDescent="0.3">
      <c r="A98" s="51" t="s">
        <v>76</v>
      </c>
      <c r="B98" s="52"/>
      <c r="C98" s="53"/>
    </row>
    <row r="99" spans="1:3" x14ac:dyDescent="0.3">
      <c r="A99" s="54" t="s">
        <v>77</v>
      </c>
      <c r="B99" s="55"/>
      <c r="C99" s="56"/>
    </row>
    <row r="100" spans="1:3" x14ac:dyDescent="0.3">
      <c r="A100" s="54"/>
      <c r="B100" s="55"/>
      <c r="C100" s="56"/>
    </row>
    <row r="101" spans="1:3" x14ac:dyDescent="0.3">
      <c r="A101" s="137" t="s">
        <v>17</v>
      </c>
      <c r="B101" s="55"/>
      <c r="C101" s="56"/>
    </row>
    <row r="102" spans="1:3" x14ac:dyDescent="0.3">
      <c r="A102" s="54" t="s">
        <v>78</v>
      </c>
      <c r="B102" s="55"/>
      <c r="C102" s="56"/>
    </row>
    <row r="103" spans="1:3" x14ac:dyDescent="0.3">
      <c r="A103" s="54" t="s">
        <v>79</v>
      </c>
      <c r="B103" s="55"/>
      <c r="C103" s="56"/>
    </row>
    <row r="104" spans="1:3" x14ac:dyDescent="0.3">
      <c r="A104" s="54" t="s">
        <v>80</v>
      </c>
      <c r="B104" s="55"/>
      <c r="C104" s="56"/>
    </row>
    <row r="105" spans="1:3" x14ac:dyDescent="0.3">
      <c r="A105" s="54"/>
      <c r="B105" s="55"/>
      <c r="C105" s="56"/>
    </row>
    <row r="106" spans="1:3" x14ac:dyDescent="0.3">
      <c r="A106" s="19" t="s">
        <v>2</v>
      </c>
      <c r="B106" s="11" t="s">
        <v>3</v>
      </c>
      <c r="C106" s="20" t="s">
        <v>4</v>
      </c>
    </row>
    <row r="107" spans="1:3" x14ac:dyDescent="0.3">
      <c r="A107" s="57" t="s">
        <v>81</v>
      </c>
      <c r="B107" s="10"/>
      <c r="C107" s="58"/>
    </row>
    <row r="108" spans="1:3" x14ac:dyDescent="0.3">
      <c r="A108" s="57" t="s">
        <v>82</v>
      </c>
      <c r="B108" s="10"/>
      <c r="C108" s="58"/>
    </row>
    <row r="109" spans="1:3" x14ac:dyDescent="0.3">
      <c r="A109" s="57" t="s">
        <v>83</v>
      </c>
      <c r="B109" s="10"/>
      <c r="C109" s="58"/>
    </row>
    <row r="110" spans="1:3" x14ac:dyDescent="0.3">
      <c r="A110" s="57" t="s">
        <v>84</v>
      </c>
      <c r="B110" s="10"/>
      <c r="C110" s="58"/>
    </row>
    <row r="111" spans="1:3" x14ac:dyDescent="0.3">
      <c r="A111" s="57" t="s">
        <v>85</v>
      </c>
      <c r="B111" s="10"/>
      <c r="C111" s="58"/>
    </row>
    <row r="112" spans="1:3" x14ac:dyDescent="0.3">
      <c r="A112" s="57" t="s">
        <v>86</v>
      </c>
      <c r="B112" s="10"/>
      <c r="C112" s="58"/>
    </row>
    <row r="113" spans="1:3" ht="15" thickBot="1" x14ac:dyDescent="0.35">
      <c r="A113" s="59" t="s">
        <v>45</v>
      </c>
      <c r="B113" s="60">
        <f>COUNTIFS(B107:B112,"x",B107:B112,"X")</f>
        <v>0</v>
      </c>
      <c r="C113" s="61">
        <f>COUNTIFS(C107:C112,"x",C107:C112,"X")</f>
        <v>0</v>
      </c>
    </row>
    <row r="114" spans="1:3" ht="15" thickBot="1" x14ac:dyDescent="0.35"/>
    <row r="115" spans="1:3" x14ac:dyDescent="0.3">
      <c r="A115" s="13" t="s">
        <v>87</v>
      </c>
      <c r="B115" s="14"/>
      <c r="C115" s="15"/>
    </row>
    <row r="116" spans="1:3" x14ac:dyDescent="0.3">
      <c r="A116" s="16" t="s">
        <v>88</v>
      </c>
      <c r="B116" s="17"/>
      <c r="C116" s="18"/>
    </row>
    <row r="117" spans="1:3" x14ac:dyDescent="0.3">
      <c r="A117" s="16"/>
      <c r="B117" s="17"/>
      <c r="C117" s="18"/>
    </row>
    <row r="118" spans="1:3" x14ac:dyDescent="0.3">
      <c r="A118" s="138" t="s">
        <v>17</v>
      </c>
      <c r="B118" s="17"/>
      <c r="C118" s="18"/>
    </row>
    <row r="119" spans="1:3" x14ac:dyDescent="0.3">
      <c r="A119" s="16" t="s">
        <v>89</v>
      </c>
      <c r="B119" s="17"/>
      <c r="C119" s="18"/>
    </row>
    <row r="120" spans="1:3" x14ac:dyDescent="0.3">
      <c r="A120" s="16" t="s">
        <v>90</v>
      </c>
      <c r="B120" s="17"/>
      <c r="C120" s="18"/>
    </row>
    <row r="121" spans="1:3" x14ac:dyDescent="0.3">
      <c r="A121" s="16" t="s">
        <v>91</v>
      </c>
      <c r="B121" s="17"/>
      <c r="C121" s="18"/>
    </row>
    <row r="122" spans="1:3" x14ac:dyDescent="0.3">
      <c r="A122" s="16"/>
      <c r="B122" s="17"/>
      <c r="C122" s="18"/>
    </row>
    <row r="123" spans="1:3" x14ac:dyDescent="0.3">
      <c r="A123" s="19" t="s">
        <v>2</v>
      </c>
      <c r="B123" s="11" t="s">
        <v>3</v>
      </c>
      <c r="C123" s="20" t="s">
        <v>4</v>
      </c>
    </row>
    <row r="124" spans="1:3" x14ac:dyDescent="0.3">
      <c r="A124" s="21" t="s">
        <v>44</v>
      </c>
      <c r="B124" s="12"/>
      <c r="C124" s="22"/>
    </row>
    <row r="125" spans="1:3" x14ac:dyDescent="0.3">
      <c r="A125" s="21" t="s">
        <v>92</v>
      </c>
      <c r="B125" s="12"/>
      <c r="C125" s="22"/>
    </row>
    <row r="126" spans="1:3" x14ac:dyDescent="0.3">
      <c r="A126" s="21" t="s">
        <v>93</v>
      </c>
      <c r="B126" s="12"/>
      <c r="C126" s="22"/>
    </row>
    <row r="127" spans="1:3" x14ac:dyDescent="0.3">
      <c r="A127" s="21" t="s">
        <v>94</v>
      </c>
      <c r="B127" s="12"/>
      <c r="C127" s="22"/>
    </row>
    <row r="128" spans="1:3" x14ac:dyDescent="0.3">
      <c r="A128" s="21" t="s">
        <v>95</v>
      </c>
      <c r="B128" s="12"/>
      <c r="C128" s="22"/>
    </row>
    <row r="129" spans="1:3" x14ac:dyDescent="0.3">
      <c r="A129" s="21" t="s">
        <v>96</v>
      </c>
      <c r="B129" s="12"/>
      <c r="C129" s="22"/>
    </row>
    <row r="130" spans="1:3" x14ac:dyDescent="0.3">
      <c r="A130" s="21" t="s">
        <v>97</v>
      </c>
      <c r="B130" s="12"/>
      <c r="C130" s="22"/>
    </row>
    <row r="131" spans="1:3" x14ac:dyDescent="0.3">
      <c r="A131" s="21" t="s">
        <v>98</v>
      </c>
      <c r="B131" s="12"/>
      <c r="C131" s="22"/>
    </row>
    <row r="132" spans="1:3" ht="15" thickBot="1" x14ac:dyDescent="0.35">
      <c r="A132" s="23" t="s">
        <v>45</v>
      </c>
      <c r="B132" s="24">
        <f>COUNTIFS(B124:B131,"x",B124:B131,"X")</f>
        <v>0</v>
      </c>
      <c r="C132" s="25">
        <f>COUNTIFS(C124:C131,"X",C124:C131,"x")</f>
        <v>0</v>
      </c>
    </row>
    <row r="133" spans="1:3" ht="15" thickBot="1" x14ac:dyDescent="0.35"/>
    <row r="134" spans="1:3" x14ac:dyDescent="0.3">
      <c r="A134" s="28" t="s">
        <v>99</v>
      </c>
      <c r="B134" s="29"/>
      <c r="C134" s="30"/>
    </row>
    <row r="135" spans="1:3" x14ac:dyDescent="0.3">
      <c r="A135" s="31" t="s">
        <v>100</v>
      </c>
      <c r="B135" s="27"/>
      <c r="C135" s="32"/>
    </row>
    <row r="136" spans="1:3" x14ac:dyDescent="0.3">
      <c r="A136" s="31"/>
      <c r="B136" s="27"/>
      <c r="C136" s="32"/>
    </row>
    <row r="137" spans="1:3" x14ac:dyDescent="0.3">
      <c r="A137" s="139" t="s">
        <v>17</v>
      </c>
      <c r="B137" s="27"/>
      <c r="C137" s="32"/>
    </row>
    <row r="138" spans="1:3" x14ac:dyDescent="0.3">
      <c r="A138" s="31" t="s">
        <v>101</v>
      </c>
      <c r="B138" s="27"/>
      <c r="C138" s="32"/>
    </row>
    <row r="139" spans="1:3" ht="28.8" x14ac:dyDescent="0.3">
      <c r="A139" s="33" t="s">
        <v>102</v>
      </c>
      <c r="B139" s="27"/>
      <c r="C139" s="32"/>
    </row>
    <row r="140" spans="1:3" x14ac:dyDescent="0.3">
      <c r="A140" s="31" t="s">
        <v>103</v>
      </c>
      <c r="B140" s="27"/>
      <c r="C140" s="32"/>
    </row>
    <row r="141" spans="1:3" x14ac:dyDescent="0.3">
      <c r="A141" s="31"/>
      <c r="B141" s="27"/>
      <c r="C141" s="32"/>
    </row>
    <row r="142" spans="1:3" x14ac:dyDescent="0.3">
      <c r="A142" s="19" t="s">
        <v>2</v>
      </c>
      <c r="B142" s="11" t="s">
        <v>3</v>
      </c>
      <c r="C142" s="20" t="s">
        <v>4</v>
      </c>
    </row>
    <row r="143" spans="1:3" x14ac:dyDescent="0.3">
      <c r="A143" s="34" t="s">
        <v>104</v>
      </c>
      <c r="B143" s="26"/>
      <c r="C143" s="35"/>
    </row>
    <row r="144" spans="1:3" x14ac:dyDescent="0.3">
      <c r="A144" s="34" t="s">
        <v>105</v>
      </c>
      <c r="B144" s="26"/>
      <c r="C144" s="35"/>
    </row>
    <row r="145" spans="1:3" x14ac:dyDescent="0.3">
      <c r="A145" s="34" t="s">
        <v>106</v>
      </c>
      <c r="B145" s="26"/>
      <c r="C145" s="35"/>
    </row>
    <row r="146" spans="1:3" x14ac:dyDescent="0.3">
      <c r="A146" s="34" t="s">
        <v>107</v>
      </c>
      <c r="B146" s="26"/>
      <c r="C146" s="35"/>
    </row>
    <row r="147" spans="1:3" x14ac:dyDescent="0.3">
      <c r="A147" s="34" t="s">
        <v>108</v>
      </c>
      <c r="B147" s="26"/>
      <c r="C147" s="35"/>
    </row>
    <row r="148" spans="1:3" ht="15" thickBot="1" x14ac:dyDescent="0.35">
      <c r="A148" s="38" t="s">
        <v>45</v>
      </c>
      <c r="B148" s="36">
        <f>COUNTIFS(B143:B147,"x",B143:B147,"X")</f>
        <v>0</v>
      </c>
      <c r="C148" s="37">
        <f>COUNTIFS(C143:C147,"x",C143:C147,"X")</f>
        <v>0</v>
      </c>
    </row>
    <row r="149" spans="1:3" ht="15" thickBot="1" x14ac:dyDescent="0.35"/>
    <row r="150" spans="1:3" x14ac:dyDescent="0.3">
      <c r="A150" s="41" t="s">
        <v>109</v>
      </c>
      <c r="B150" s="42"/>
      <c r="C150" s="43"/>
    </row>
    <row r="151" spans="1:3" x14ac:dyDescent="0.3">
      <c r="A151" s="44" t="s">
        <v>110</v>
      </c>
      <c r="B151" s="39"/>
      <c r="C151" s="45"/>
    </row>
    <row r="152" spans="1:3" x14ac:dyDescent="0.3">
      <c r="A152" s="44"/>
      <c r="B152" s="39"/>
      <c r="C152" s="45"/>
    </row>
    <row r="153" spans="1:3" x14ac:dyDescent="0.3">
      <c r="A153" s="140" t="s">
        <v>17</v>
      </c>
      <c r="B153" s="39"/>
      <c r="C153" s="45"/>
    </row>
    <row r="154" spans="1:3" x14ac:dyDescent="0.3">
      <c r="A154" s="44" t="s">
        <v>111</v>
      </c>
      <c r="B154" s="39"/>
      <c r="C154" s="45"/>
    </row>
    <row r="155" spans="1:3" x14ac:dyDescent="0.3">
      <c r="A155" s="44" t="s">
        <v>112</v>
      </c>
      <c r="B155" s="39"/>
      <c r="C155" s="45"/>
    </row>
    <row r="156" spans="1:3" x14ac:dyDescent="0.3">
      <c r="A156" s="44" t="s">
        <v>113</v>
      </c>
      <c r="B156" s="39"/>
      <c r="C156" s="45"/>
    </row>
    <row r="157" spans="1:3" x14ac:dyDescent="0.3">
      <c r="A157" s="44"/>
      <c r="B157" s="39"/>
      <c r="C157" s="45"/>
    </row>
    <row r="158" spans="1:3" x14ac:dyDescent="0.3">
      <c r="A158" s="19" t="s">
        <v>2</v>
      </c>
      <c r="B158" s="11" t="s">
        <v>3</v>
      </c>
      <c r="C158" s="20" t="s">
        <v>4</v>
      </c>
    </row>
    <row r="159" spans="1:3" x14ac:dyDescent="0.3">
      <c r="A159" s="46" t="s">
        <v>114</v>
      </c>
      <c r="B159" s="40"/>
      <c r="C159" s="47"/>
    </row>
    <row r="160" spans="1:3" x14ac:dyDescent="0.3">
      <c r="A160" s="46" t="s">
        <v>115</v>
      </c>
      <c r="B160" s="40"/>
      <c r="C160" s="47"/>
    </row>
    <row r="161" spans="1:3" x14ac:dyDescent="0.3">
      <c r="A161" s="46" t="s">
        <v>116</v>
      </c>
      <c r="B161" s="40"/>
      <c r="C161" s="47"/>
    </row>
    <row r="162" spans="1:3" x14ac:dyDescent="0.3">
      <c r="A162" s="46" t="s">
        <v>117</v>
      </c>
      <c r="B162" s="40"/>
      <c r="C162" s="47"/>
    </row>
    <row r="163" spans="1:3" x14ac:dyDescent="0.3">
      <c r="A163" s="46" t="s">
        <v>118</v>
      </c>
      <c r="B163" s="40"/>
      <c r="C163" s="47"/>
    </row>
    <row r="164" spans="1:3" x14ac:dyDescent="0.3">
      <c r="A164" s="46" t="s">
        <v>119</v>
      </c>
      <c r="B164" s="40"/>
      <c r="C164" s="47"/>
    </row>
    <row r="165" spans="1:3" x14ac:dyDescent="0.3">
      <c r="A165" s="46" t="s">
        <v>120</v>
      </c>
      <c r="B165" s="40"/>
      <c r="C165" s="47"/>
    </row>
    <row r="166" spans="1:3" x14ac:dyDescent="0.3">
      <c r="A166" s="46" t="s">
        <v>121</v>
      </c>
      <c r="B166" s="40"/>
      <c r="C166" s="47"/>
    </row>
    <row r="167" spans="1:3" x14ac:dyDescent="0.3">
      <c r="A167" s="46" t="s">
        <v>122</v>
      </c>
      <c r="B167" s="40"/>
      <c r="C167" s="47"/>
    </row>
    <row r="168" spans="1:3" ht="15" thickBot="1" x14ac:dyDescent="0.35">
      <c r="A168" s="48" t="s">
        <v>45</v>
      </c>
      <c r="B168" s="49">
        <f>COUNTIFS(B159:B167,"x",B159:B167,"X")</f>
        <v>0</v>
      </c>
      <c r="C168" s="50">
        <f>COUNTIFS(C159:C167,"X", C159:C167,"x")</f>
        <v>0</v>
      </c>
    </row>
    <row r="169" spans="1:3" ht="15" thickBot="1" x14ac:dyDescent="0.35"/>
    <row r="170" spans="1:3" x14ac:dyDescent="0.3">
      <c r="A170" s="113" t="s">
        <v>123</v>
      </c>
      <c r="B170" s="114" t="s">
        <v>124</v>
      </c>
      <c r="C170" s="115" t="s">
        <v>4</v>
      </c>
    </row>
    <row r="171" spans="1:3" x14ac:dyDescent="0.3">
      <c r="A171" s="116" t="s">
        <v>125</v>
      </c>
      <c r="B171" s="112"/>
      <c r="C171" s="117"/>
    </row>
    <row r="172" spans="1:3" ht="13.2" customHeight="1" x14ac:dyDescent="0.3">
      <c r="A172" s="116" t="s">
        <v>126</v>
      </c>
      <c r="B172" s="112"/>
      <c r="C172" s="118"/>
    </row>
    <row r="173" spans="1:3" x14ac:dyDescent="0.3">
      <c r="A173" s="116" t="s">
        <v>127</v>
      </c>
      <c r="B173" s="119"/>
      <c r="C173" s="120"/>
    </row>
    <row r="174" spans="1:3" ht="15" thickBot="1" x14ac:dyDescent="0.35">
      <c r="A174" s="143" t="s">
        <v>128</v>
      </c>
      <c r="B174" s="112"/>
      <c r="C174" s="118"/>
    </row>
    <row r="175" spans="1:3" ht="15" hidden="1" thickBot="1" x14ac:dyDescent="0.35">
      <c r="A175" s="121" t="s">
        <v>45</v>
      </c>
      <c r="B175" s="122">
        <f>COUNTIFS(B171:B174,"X",B171:B174,"x")</f>
        <v>0</v>
      </c>
      <c r="C175" s="123">
        <f>COUNTIFS(C171:C174,"x",C171:C174,"X")</f>
        <v>0</v>
      </c>
    </row>
    <row r="176" spans="1:3" ht="15" thickBot="1" x14ac:dyDescent="0.35"/>
    <row r="177" spans="1:3" ht="18" x14ac:dyDescent="0.35">
      <c r="A177" s="154" t="s">
        <v>129</v>
      </c>
      <c r="B177" s="155"/>
      <c r="C177" s="156"/>
    </row>
    <row r="178" spans="1:3" x14ac:dyDescent="0.3">
      <c r="A178" s="124" t="s">
        <v>130</v>
      </c>
      <c r="B178" s="125" t="s">
        <v>131</v>
      </c>
      <c r="C178" s="126" t="s">
        <v>132</v>
      </c>
    </row>
    <row r="179" spans="1:3" x14ac:dyDescent="0.3">
      <c r="A179" s="130" t="s">
        <v>133</v>
      </c>
      <c r="B179" s="131">
        <f>(B14)</f>
        <v>0</v>
      </c>
      <c r="C179" s="132" t="str">
        <f>IF(B179&lt;7,"NO","YES")</f>
        <v>NO</v>
      </c>
    </row>
    <row r="180" spans="1:3" x14ac:dyDescent="0.3">
      <c r="A180" s="130" t="s">
        <v>134</v>
      </c>
      <c r="B180" s="131">
        <f>(B113)</f>
        <v>0</v>
      </c>
      <c r="C180" s="132" t="str">
        <f>IF(B180&lt;5,"NO","YES")</f>
        <v>NO</v>
      </c>
    </row>
    <row r="181" spans="1:3" x14ac:dyDescent="0.3">
      <c r="A181" s="130" t="s">
        <v>135</v>
      </c>
      <c r="B181" s="131">
        <f>(B148)</f>
        <v>0</v>
      </c>
      <c r="C181" s="132" t="str">
        <f>IF(B181&lt;4,"NO","YES")</f>
        <v>NO</v>
      </c>
    </row>
    <row r="182" spans="1:3" x14ac:dyDescent="0.3">
      <c r="A182" s="130" t="s">
        <v>136</v>
      </c>
      <c r="B182" s="131">
        <f>(B168)</f>
        <v>0</v>
      </c>
      <c r="C182" s="132" t="str">
        <f>IF(B182&lt;7,"NO","YES")</f>
        <v>NO</v>
      </c>
    </row>
    <row r="183" spans="1:3" x14ac:dyDescent="0.3">
      <c r="A183" s="130" t="s">
        <v>137</v>
      </c>
      <c r="B183" s="131">
        <f>(B36)</f>
        <v>0</v>
      </c>
      <c r="C183" s="132" t="str">
        <f>IF(B183&lt;6,"NO","YES")</f>
        <v>NO</v>
      </c>
    </row>
    <row r="184" spans="1:3" x14ac:dyDescent="0.3">
      <c r="A184" s="130" t="s">
        <v>138</v>
      </c>
      <c r="B184" s="131">
        <f>(B55)</f>
        <v>0</v>
      </c>
      <c r="C184" s="132" t="str">
        <f>IF(B184&lt;6,"NO","YES")</f>
        <v>NO</v>
      </c>
    </row>
    <row r="185" spans="1:3" x14ac:dyDescent="0.3">
      <c r="A185" s="130" t="s">
        <v>139</v>
      </c>
      <c r="B185" s="131">
        <f>(B78)</f>
        <v>0</v>
      </c>
      <c r="C185" s="132" t="str">
        <f>IF(B185&lt;10,"NO","YES")</f>
        <v>NO</v>
      </c>
    </row>
    <row r="186" spans="1:3" x14ac:dyDescent="0.3">
      <c r="A186" s="130" t="s">
        <v>140</v>
      </c>
      <c r="B186" s="131">
        <f>(B36)</f>
        <v>0</v>
      </c>
      <c r="C186" s="132" t="str">
        <f>IF(B186&lt;6,"NO","YES")</f>
        <v>NO</v>
      </c>
    </row>
    <row r="187" spans="1:3" x14ac:dyDescent="0.3">
      <c r="A187" s="130" t="s">
        <v>141</v>
      </c>
      <c r="B187" s="131">
        <f>(B132)</f>
        <v>0</v>
      </c>
      <c r="C187" s="132" t="str">
        <f>IF(B187&lt;6,"NO","YES")</f>
        <v>NO</v>
      </c>
    </row>
    <row r="188" spans="1:3" ht="15" thickBot="1" x14ac:dyDescent="0.35">
      <c r="A188" s="129" t="s">
        <v>45</v>
      </c>
      <c r="B188" s="152">
        <f>(B179+B180+B181+B182+B183+B184+B185+B186+B187)</f>
        <v>0</v>
      </c>
      <c r="C188" s="153"/>
    </row>
    <row r="189" spans="1:3" x14ac:dyDescent="0.3">
      <c r="A189" s="157" t="s">
        <v>142</v>
      </c>
      <c r="B189" s="158"/>
      <c r="C189" s="159"/>
    </row>
    <row r="190" spans="1:3" ht="15" thickBot="1" x14ac:dyDescent="0.35">
      <c r="A190" s="127" t="s">
        <v>143</v>
      </c>
      <c r="B190" s="150" t="str">
        <f>IF(B175&lt;4,"NO","YES")</f>
        <v>NO</v>
      </c>
      <c r="C190" s="151"/>
    </row>
    <row r="191" spans="1:3" x14ac:dyDescent="0.3">
      <c r="A191" s="157" t="s">
        <v>144</v>
      </c>
      <c r="B191" s="158"/>
      <c r="C191" s="159"/>
    </row>
    <row r="192" spans="1:3" ht="15" thickBot="1" x14ac:dyDescent="0.35">
      <c r="A192" s="128" t="s">
        <v>145</v>
      </c>
      <c r="B192" s="150" t="str">
        <f>IF(B188&gt;63, "YES","NO")</f>
        <v>NO</v>
      </c>
      <c r="C192" s="151"/>
    </row>
    <row r="193" spans="1:3" ht="15.6" x14ac:dyDescent="0.3">
      <c r="A193" s="160" t="s">
        <v>146</v>
      </c>
      <c r="B193" s="161"/>
      <c r="C193" s="162"/>
    </row>
    <row r="194" spans="1:3" ht="18.600000000000001" thickBot="1" x14ac:dyDescent="0.4">
      <c r="A194" s="147" t="str">
        <f>IF(OR(B188&lt;63,B175&lt;4),"Curriculum doesn't seem to meet current requirements, consider conducting a HECAT process for replacement","Curriculum meets current standards")</f>
        <v>Curriculum doesn't seem to meet current requirements, consider conducting a HECAT process for replacement</v>
      </c>
      <c r="B194" s="148"/>
      <c r="C194" s="149"/>
    </row>
    <row r="195" spans="1:3" x14ac:dyDescent="0.3">
      <c r="A195" s="146" t="s">
        <v>147</v>
      </c>
      <c r="B195" s="146"/>
      <c r="C195" s="146"/>
    </row>
  </sheetData>
  <mergeCells count="11">
    <mergeCell ref="A2:C2"/>
    <mergeCell ref="A195:C195"/>
    <mergeCell ref="A194:C194"/>
    <mergeCell ref="B190:C190"/>
    <mergeCell ref="B192:C192"/>
    <mergeCell ref="B188:C188"/>
    <mergeCell ref="A177:C177"/>
    <mergeCell ref="A189:C189"/>
    <mergeCell ref="A191:C191"/>
    <mergeCell ref="A193:C193"/>
    <mergeCell ref="A3:C3"/>
  </mergeCells>
  <conditionalFormatting sqref="C171">
    <cfRule type="containsText" dxfId="10" priority="23" operator="containsText" text="x">
      <formula>NOT(ISERROR(SEARCH("x",C171)))</formula>
    </cfRule>
    <cfRule type="expression" dxfId="9" priority="24">
      <formula>IF("x","X")</formula>
    </cfRule>
    <cfRule type="containsText" dxfId="8" priority="26" operator="containsText" text="x,X">
      <formula>NOT(ISERROR(SEARCH("x,X",C171)))</formula>
    </cfRule>
    <cfRule type="containsText" priority="27" operator="containsText" text="x,X">
      <formula>NOT(ISERROR(SEARCH("x,X",C171)))</formula>
    </cfRule>
    <cfRule type="duplicateValues" priority="28"/>
    <cfRule type="containsText" dxfId="7" priority="30" operator="containsText" text="x">
      <formula>NOT(ISERROR(SEARCH("x",C171)))</formula>
    </cfRule>
    <cfRule type="containsText" dxfId="6" priority="31" operator="containsText" text="x or X">
      <formula>NOT(ISERROR(SEARCH("x or X",C171)))</formula>
    </cfRule>
    <cfRule type="containsText" dxfId="5" priority="32" operator="containsText" text="X">
      <formula>NOT(ISERROR(SEARCH("X",C171)))</formula>
    </cfRule>
    <cfRule type="containsText" priority="33" operator="containsText" text="X or X">
      <formula>NOT(ISERROR(SEARCH("X or X",C171)))</formula>
    </cfRule>
  </conditionalFormatting>
  <conditionalFormatting sqref="C179:C187">
    <cfRule type="containsText" dxfId="4" priority="19" operator="containsText" text="NO">
      <formula>NOT(ISERROR(SEARCH("NO",C179)))</formula>
    </cfRule>
  </conditionalFormatting>
  <conditionalFormatting sqref="B190:C190">
    <cfRule type="containsText" dxfId="3" priority="5" operator="containsText" text="NO">
      <formula>NOT(ISERROR(SEARCH("NO",B190)))</formula>
    </cfRule>
    <cfRule type="cellIs" dxfId="2" priority="6" operator="between">
      <formula>1</formula>
      <formula>4</formula>
    </cfRule>
  </conditionalFormatting>
  <conditionalFormatting sqref="B192:C192">
    <cfRule type="containsText" dxfId="1" priority="3" operator="containsText" text="NO">
      <formula>NOT(ISERROR(SEARCH("NO",B192)))</formula>
    </cfRule>
  </conditionalFormatting>
  <conditionalFormatting sqref="D193">
    <cfRule type="colorScale" priority="2">
      <colorScale>
        <cfvo type="min"/>
        <cfvo type="max"/>
        <color rgb="FFFF7128"/>
        <color rgb="FFFFEF9C"/>
      </colorScale>
    </cfRule>
  </conditionalFormatting>
  <conditionalFormatting sqref="A194:C194">
    <cfRule type="containsText" dxfId="0" priority="1" operator="containsText" text="Curriculum doesn't seem to meet current requirements, consider conducting a HECAT process for replacement">
      <formula>NOT(ISERROR(SEARCH("Curriculum doesn't seem to meet current requirements, consider conducting a HECAT process for replacement",A194)))</formula>
    </cfRule>
  </conditionalFormatting>
  <dataValidations count="2">
    <dataValidation type="custom" showInputMessage="1" showErrorMessage="1" sqref="B5:B13 B25:B35 B47:B54 B66:B77 B89:B95 B107:B112 B124:B131 B143:B147 B159:B167 B171:B174" xr:uid="{EFA6A692-6F02-4199-96C9-1A7A2C08E6C2}">
      <formula1>ISBLANK(C5)</formula1>
    </dataValidation>
    <dataValidation type="custom" showInputMessage="1" showErrorMessage="1" sqref="C5:C13 C25:C35 C47:C54 C66:C77 C89:C95 C107:C112 C124:C131 C143:C147 C159:C167 C171:C174" xr:uid="{E2EE14B9-0CED-44BE-A028-4796473B1A4D}">
      <formula1>ISBLANK(B5)</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DADEA-AC6E-45EE-8B4D-CA1AE920BEE4}">
  <sheetPr>
    <tabColor theme="4"/>
  </sheetPr>
  <dimension ref="A1:A4"/>
  <sheetViews>
    <sheetView zoomScale="90" zoomScaleNormal="90" workbookViewId="0">
      <selection activeCell="A2" sqref="A2"/>
    </sheetView>
  </sheetViews>
  <sheetFormatPr defaultRowHeight="14.4" x14ac:dyDescent="0.3"/>
  <cols>
    <col min="1" max="1" width="163.6640625" customWidth="1"/>
  </cols>
  <sheetData>
    <row r="1" spans="1:1" ht="123" customHeight="1" x14ac:dyDescent="0.3">
      <c r="A1" s="142" t="s">
        <v>148</v>
      </c>
    </row>
    <row r="2" spans="1:1" ht="396" customHeight="1" x14ac:dyDescent="0.3">
      <c r="A2" s="142" t="s">
        <v>149</v>
      </c>
    </row>
    <row r="4" spans="1:1" ht="180" customHeight="1" x14ac:dyDescent="0.3">
      <c r="A4" s="142" t="s">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E2EC32-F130-442F-9A59-C0EAFE98B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304E5A0-B054-48F9-AA49-7DF19BC1420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3535E5-A6D7-4CED-A045-0CE0388C12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HBO Analysis</vt:lpstr>
      <vt:lpstr>Updated Laws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Bloodworth</dc:creator>
  <cp:keywords/>
  <dc:description/>
  <cp:lastModifiedBy>Mark Bloodworth</cp:lastModifiedBy>
  <cp:revision/>
  <dcterms:created xsi:type="dcterms:W3CDTF">2022-02-11T14:53:02Z</dcterms:created>
  <dcterms:modified xsi:type="dcterms:W3CDTF">2023-02-13T17:44:47Z</dcterms:modified>
  <cp:category/>
  <cp:contentStatus/>
</cp:coreProperties>
</file>