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ommsmb.nas01.tn.gov\aa_TPUC_Data\Division Data\Fiscal\UD Inspection Information\2026 UD Inspections\"/>
    </mc:Choice>
  </mc:AlternateContent>
  <xr:revisionPtr revIDLastSave="0" documentId="13_ncr:1_{D7CB2B4C-6EB3-400F-8B04-54CC928E36E8}" xr6:coauthVersionLast="47" xr6:coauthVersionMax="47" xr10:uidLastSave="{00000000-0000-0000-0000-000000000000}"/>
  <workbookProtection workbookAlgorithmName="SHA-512" workbookHashValue="2wS/QYcdyRKXeWEBwCfze7+VWvKSRHiefqEyZ+251WQEcpNJ91+WaxLxkYbnhq6TIRKBp4iFeAs47s+XSmAijQ==" workbookSaltValue="V/mo0ORx8YN2dFdHF5Jr3Q==" workbookSpinCount="100000" lockStructure="1"/>
  <bookViews>
    <workbookView xWindow="-120" yWindow="-120" windowWidth="29040" windowHeight="15720" xr2:uid="{00000000-000D-0000-FFFF-FFFF00000000}"/>
  </bookViews>
  <sheets>
    <sheet name="UD-18" sheetId="1" r:id="rId1"/>
    <sheet name="Data" sheetId="5" state="hidden" r:id="rId2"/>
    <sheet name="Instructions" sheetId="3" state="hidden" r:id="rId3"/>
  </sheets>
  <definedNames>
    <definedName name="ExternalData_2" localSheetId="1" hidden="1">Data!$A$1:$B$122</definedName>
    <definedName name="_xlnm.Print_Area" localSheetId="0">'UD-18'!$A$1:$L$74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C7" i="1"/>
  <c r="B59" i="1"/>
  <c r="B41" i="1" l="1"/>
  <c r="B5" i="1"/>
  <c r="F31" i="1" l="1"/>
  <c r="F32" i="1" l="1"/>
  <c r="E31"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AF7BDD8-FA2B-487A-800C-EC502893017F}" keepAlive="1" name="Query - UD18DataSource (2)" description="Connection to the 'UD18DataSource (2)' query in the workbook." type="5" refreshedVersion="8" saveData="1">
    <dbPr connection="Provider=Microsoft.Mashup.OleDb.1;Data Source=$Workbook$;Location=&quot;UD18DataSource (2)&quot;;Extended Properties=&quot;&quot;" command="SELECT * FROM [UD18DataSource (2)]"/>
  </connection>
</connections>
</file>

<file path=xl/sharedStrings.xml><?xml version="1.0" encoding="utf-8"?>
<sst xmlns="http://schemas.openxmlformats.org/spreadsheetml/2006/main" count="166" uniqueCount="164">
  <si>
    <t>COMPANY ID #:</t>
  </si>
  <si>
    <t>COMPANY NAME:</t>
  </si>
  <si>
    <t>NAME:</t>
  </si>
  <si>
    <t>(Please Print)</t>
  </si>
  <si>
    <t>TITLE:</t>
  </si>
  <si>
    <t>SIGNATURE:</t>
  </si>
  <si>
    <t>TELEPHONE:</t>
  </si>
  <si>
    <t>ASSESSED FOR LATE PAYMENT IF NOT PAID ON OR BEFORE APRIL 1st.</t>
  </si>
  <si>
    <t>A PENALTY OF 10% PER MONTH OR FRACTION THEREOF, PURSUANT TO T.C.A. § 65-4-308, WILL BE</t>
  </si>
  <si>
    <t>(Excel Format)</t>
  </si>
  <si>
    <t xml:space="preserve"> </t>
  </si>
  <si>
    <t>Number of Active Gas Services:</t>
  </si>
  <si>
    <t>COMPUTATION OF INSPECTION FEE</t>
  </si>
  <si>
    <t>Meters or Services:</t>
  </si>
  <si>
    <t>If You Have</t>
  </si>
  <si>
    <t>at Least</t>
  </si>
  <si>
    <t>But Not</t>
  </si>
  <si>
    <t>Over</t>
  </si>
  <si>
    <t>$100 (Minimum Inspection Fee)</t>
  </si>
  <si>
    <t>PS0371</t>
  </si>
  <si>
    <t>FORM UD-18</t>
  </si>
  <si>
    <t>STATEMENT OF ACTIVE GAS METERS AND SERVICES AND COMPUTATION OF INSPECTION FEE</t>
  </si>
  <si>
    <r>
      <t xml:space="preserve">Per Tenn. Code Ann. </t>
    </r>
    <r>
      <rPr>
        <sz val="10"/>
        <rFont val="Calibri"/>
        <family val="2"/>
      </rPr>
      <t>§</t>
    </r>
    <r>
      <rPr>
        <sz val="10"/>
        <rFont val="Arial"/>
        <family val="2"/>
      </rPr>
      <t xml:space="preserve"> 65-28-110</t>
    </r>
  </si>
  <si>
    <t>Fee Due</t>
  </si>
  <si>
    <t>THE MAXIMUM FEE DUE IS $78,000</t>
  </si>
  <si>
    <t>DATE:</t>
  </si>
  <si>
    <t>EMAIL:</t>
  </si>
  <si>
    <t>THE MINIMUM FEE DUE IS $100</t>
  </si>
  <si>
    <t>Bells Gas &amp; Water Company</t>
  </si>
  <si>
    <t>Bolivar Gas Department</t>
  </si>
  <si>
    <t>Brownsville Utility Department</t>
  </si>
  <si>
    <t>Centerville Gas Department</t>
  </si>
  <si>
    <t>Citizens Gas Utility District</t>
  </si>
  <si>
    <t>Claiborne Utilities District</t>
  </si>
  <si>
    <t>Clarksville Gas &amp; Water Department</t>
  </si>
  <si>
    <t>Clifton Gas System</t>
  </si>
  <si>
    <t>Collinwood Gas Department</t>
  </si>
  <si>
    <t>Cookeville Gas Department</t>
  </si>
  <si>
    <t>Covington Gas Department</t>
  </si>
  <si>
    <t>Crockett Public Utility District</t>
  </si>
  <si>
    <t>Domtar</t>
  </si>
  <si>
    <t>Dunlap Natural Gas System</t>
  </si>
  <si>
    <t>Dyersburg Gas Department</t>
  </si>
  <si>
    <t>Elk River Public Utility District</t>
  </si>
  <si>
    <t>Englewood Gas Department</t>
  </si>
  <si>
    <t>Etowah Utilities</t>
  </si>
  <si>
    <t>Fayetteville Gas System</t>
  </si>
  <si>
    <t>First Utility District of Tipton County</t>
  </si>
  <si>
    <t>Friendship Natural Gas Department</t>
  </si>
  <si>
    <t>Gallatin Natural Gas System</t>
  </si>
  <si>
    <t>Gallaway Gas Company</t>
  </si>
  <si>
    <t>General Gas Pipeline, LLC</t>
  </si>
  <si>
    <t>Gibson County Utility District</t>
  </si>
  <si>
    <t>Greater Dickson Gas Authority</t>
  </si>
  <si>
    <t>Green Hills Terrace Condominiums</t>
  </si>
  <si>
    <t>Halls Gas Department</t>
  </si>
  <si>
    <t>Hardeman-Fayette County Utility District</t>
  </si>
  <si>
    <t>Harriman Utility Board</t>
  </si>
  <si>
    <t>Hawkins County Utility District</t>
  </si>
  <si>
    <t>Henderson Gas Department</t>
  </si>
  <si>
    <t>Henning Natural Gas Service</t>
  </si>
  <si>
    <t>Hillview Manor Apartments</t>
  </si>
  <si>
    <t>Hohenwald Natural Gas System</t>
  </si>
  <si>
    <t>Horton Highway Utility District</t>
  </si>
  <si>
    <t>Humboldt Gas &amp; Water Department</t>
  </si>
  <si>
    <t>Humphreys County Utility District</t>
  </si>
  <si>
    <t>Huntingdon Housing Authority</t>
  </si>
  <si>
    <t>Jackson Energy Authority</t>
  </si>
  <si>
    <t>Jackson Housing Authority</t>
  </si>
  <si>
    <t>Jamestown Gas System</t>
  </si>
  <si>
    <t>Jefferson-Cocke County Utility District</t>
  </si>
  <si>
    <t>Kirby Pine Estates (Psalms Inc)</t>
  </si>
  <si>
    <t>Knoxville Utilities Board</t>
  </si>
  <si>
    <t>Lafayette Gas Department</t>
  </si>
  <si>
    <t>Lake County Utility District</t>
  </si>
  <si>
    <t>Lawrenceburg Gas Department</t>
  </si>
  <si>
    <t>Lebanon Gas Department</t>
  </si>
  <si>
    <t>Lebanon Housing Authority</t>
  </si>
  <si>
    <t>Lenoir City Utilities Board</t>
  </si>
  <si>
    <t>Lewisburg Gas Department</t>
  </si>
  <si>
    <t>Lexington Gas System</t>
  </si>
  <si>
    <t>Linden Natural Gas System</t>
  </si>
  <si>
    <t>Livingston Gas System</t>
  </si>
  <si>
    <t>Livingston Housing Authority</t>
  </si>
  <si>
    <t>Lobelville Gas Company</t>
  </si>
  <si>
    <t>Loretto Municipal Gas System</t>
  </si>
  <si>
    <t>Loudon Utilities Gas Division</t>
  </si>
  <si>
    <t>Madisonville Gas System</t>
  </si>
  <si>
    <t>Magnum Hunter Production, Inc.</t>
  </si>
  <si>
    <t>Marion Natural Gas System</t>
  </si>
  <si>
    <t>Martin Gas Department</t>
  </si>
  <si>
    <t>Martin Housing Authority</t>
  </si>
  <si>
    <t>Mason Natural Gas System</t>
  </si>
  <si>
    <t>Maury City Gas System</t>
  </si>
  <si>
    <t>McKenzie Housing Authority</t>
  </si>
  <si>
    <t>Memphis Housing Authority</t>
  </si>
  <si>
    <t>Memphis Light, Gas &amp; Water Division</t>
  </si>
  <si>
    <t>Metropolitan Development &amp; Housing</t>
  </si>
  <si>
    <t>Middle Tennessee Natural Gas Utility District</t>
  </si>
  <si>
    <t>Middleton Gas</t>
  </si>
  <si>
    <t>Mt. Pleasant Gas System</t>
  </si>
  <si>
    <t>Munford Gas Company</t>
  </si>
  <si>
    <t>Newbern Gas Department</t>
  </si>
  <si>
    <t>Oak Ridge Utility District</t>
  </si>
  <si>
    <t>Obion Gas System</t>
  </si>
  <si>
    <t>Paris-Henry County Public Utility District</t>
  </si>
  <si>
    <t>Parsons Natural Gas System</t>
  </si>
  <si>
    <t>Parsons-Decaturville Housing</t>
  </si>
  <si>
    <t>Pikeville Natural Gas System</t>
  </si>
  <si>
    <t>Poplar Grove Utility District</t>
  </si>
  <si>
    <t>Portland Housing Authority</t>
  </si>
  <si>
    <t>Portland Natural Gas System</t>
  </si>
  <si>
    <t>Powell Valley Utility District</t>
  </si>
  <si>
    <t>Powell-Clinch Utility District</t>
  </si>
  <si>
    <t>Pulaski Natural Gas Department</t>
  </si>
  <si>
    <t>Red Boiling Springs Gas Department</t>
  </si>
  <si>
    <t>Renewco-Meadow Branch, LLC</t>
  </si>
  <si>
    <t>Ridgetop Natural Gas System</t>
  </si>
  <si>
    <t>Ripley Gas Department</t>
  </si>
  <si>
    <t>Ripley Housing Authority</t>
  </si>
  <si>
    <t>Rockwood Natural Gas System</t>
  </si>
  <si>
    <t>Savannah Public Utilities</t>
  </si>
  <si>
    <t>Selmer Natural Gas Department</t>
  </si>
  <si>
    <t>Sevier County Utility District</t>
  </si>
  <si>
    <t>Smelter Service Corporation</t>
  </si>
  <si>
    <t>Smyrna Natural Gas System</t>
  </si>
  <si>
    <t>Somerville Light, Gas &amp; Water</t>
  </si>
  <si>
    <t>South Fulton Gas Department</t>
  </si>
  <si>
    <t>South Pittsburg Housing Authority</t>
  </si>
  <si>
    <t>Springfield Gas System</t>
  </si>
  <si>
    <t>St. Joseph Gas System</t>
  </si>
  <si>
    <t>Sweetwater Board of Public Utilities</t>
  </si>
  <si>
    <t>Troy Gas System</t>
  </si>
  <si>
    <t>Tullahoma Housing Authority</t>
  </si>
  <si>
    <t>Unicoi County Utility District</t>
  </si>
  <si>
    <t>Union City Housing Authority</t>
  </si>
  <si>
    <t>Volunteer Energy Natural Gas</t>
  </si>
  <si>
    <t>Waynesboro Natural Gas Company</t>
  </si>
  <si>
    <t>West Tennessee Public Utility District</t>
  </si>
  <si>
    <t>Johnson University</t>
  </si>
  <si>
    <t>TENNESSEE PUBLIC UTILITY COMMISSION</t>
  </si>
  <si>
    <t xml:space="preserve">  Post Marked ___/____/____</t>
  </si>
  <si>
    <t>$5,299.90 plus  $0.35 per meter or service in excess of 10,000</t>
  </si>
  <si>
    <t>$1,299.90 plus  $0.50 per meter or service in excess of  2,000</t>
  </si>
  <si>
    <t>$100 plus     $0.65 per meter or service in excess of      154</t>
  </si>
  <si>
    <t>The Meridian Apts</t>
  </si>
  <si>
    <t>Diversified Gas And Oil Company</t>
  </si>
  <si>
    <t>United Apartments Group (Crestview Manor &amp; Parkway East)</t>
  </si>
  <si>
    <t>Cardinal FG Greenland Plant</t>
  </si>
  <si>
    <t>AREA FOR TENNESSEE PUBLIC UTILITY COMMISSION USE ONLY</t>
  </si>
  <si>
    <t>CHOOSE YOUR COMPANY</t>
  </si>
  <si>
    <t>BEFORE SUBMITTING THE FORM!</t>
  </si>
  <si>
    <t>FAILURE TO DO SO MAY RESULT</t>
  </si>
  <si>
    <t>IN THE PAYMENT BEING DENIED!</t>
  </si>
  <si>
    <t>ID</t>
  </si>
  <si>
    <t/>
  </si>
  <si>
    <t>Select Your UD18 Company Name</t>
  </si>
  <si>
    <t>Where there is no individual meter, state the number of active services.</t>
  </si>
  <si>
    <t>Click The Grey Area to Select Company</t>
  </si>
  <si>
    <t>Zero if company name changes</t>
  </si>
  <si>
    <t>Adamsville Gas Department</t>
  </si>
  <si>
    <t>Alexian Village of Tennessee</t>
  </si>
  <si>
    <t>Athens Utilities Board</t>
  </si>
  <si>
    <t>Bedford County Utility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</si>
</sst>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m/dd/yyyy"/>
  </numFmts>
  <fonts count="15" x14ac:knownFonts="1">
    <font>
      <sz val="10"/>
      <name val="Arial"/>
    </font>
    <font>
      <b/>
      <sz val="10"/>
      <name val="Arial"/>
      <family val="2"/>
    </font>
    <font>
      <b/>
      <sz val="12"/>
      <name val="Arial"/>
      <family val="2"/>
    </font>
    <font>
      <sz val="8"/>
      <name val="Arial"/>
      <family val="2"/>
    </font>
    <font>
      <b/>
      <u/>
      <sz val="12"/>
      <name val="Arial"/>
      <family val="2"/>
    </font>
    <font>
      <b/>
      <sz val="14"/>
      <name val="Arial"/>
      <family val="2"/>
    </font>
    <font>
      <sz val="12"/>
      <name val="Arial"/>
      <family val="2"/>
    </font>
    <font>
      <sz val="10"/>
      <name val="Calibri"/>
      <family val="2"/>
    </font>
    <font>
      <sz val="10"/>
      <name val="Arial"/>
      <family val="2"/>
    </font>
    <font>
      <sz val="10"/>
      <color theme="0"/>
      <name val="Arial"/>
      <family val="2"/>
    </font>
    <font>
      <sz val="10"/>
      <color rgb="FFFF0000"/>
      <name val="Arial"/>
      <family val="2"/>
    </font>
    <font>
      <sz val="24"/>
      <color rgb="FFFF0000"/>
      <name val="Arial"/>
      <family val="2"/>
    </font>
    <font>
      <b/>
      <sz val="10"/>
      <color rgb="FFA20000"/>
      <name val="Arial"/>
      <family val="2"/>
    </font>
    <font>
      <sz val="10"/>
      <color rgb="FFA20000"/>
      <name val="Arial"/>
      <family val="2"/>
    </font>
    <font>
      <sz val="11"/>
      <color rgb="FFA2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s>
  <borders count="14">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0" fillId="0" borderId="0" xfId="0" applyAlignment="1">
      <alignment horizontal="center"/>
    </xf>
    <xf numFmtId="0" fontId="1" fillId="0" borderId="0" xfId="0" applyFont="1"/>
    <xf numFmtId="42" fontId="0" fillId="0" borderId="0" xfId="0" applyNumberFormat="1"/>
    <xf numFmtId="49" fontId="0" fillId="0" borderId="0" xfId="0" applyNumberFormat="1"/>
    <xf numFmtId="0" fontId="0" fillId="0" borderId="0" xfId="0" applyAlignment="1">
      <alignment horizontal="left" wrapText="1"/>
    </xf>
    <xf numFmtId="0" fontId="1" fillId="0" borderId="0" xfId="0" applyFont="1" applyAlignment="1">
      <alignment horizontal="center"/>
    </xf>
    <xf numFmtId="44" fontId="0" fillId="0" borderId="3" xfId="0" applyNumberFormat="1" applyBorder="1"/>
    <xf numFmtId="0" fontId="8" fillId="0" borderId="0" xfId="0" applyFont="1"/>
    <xf numFmtId="0" fontId="8" fillId="0" borderId="0" xfId="0" applyFont="1" applyAlignment="1">
      <alignment horizontal="left"/>
    </xf>
    <xf numFmtId="0" fontId="1" fillId="0" borderId="1" xfId="0" applyFont="1" applyBorder="1" applyAlignment="1" applyProtection="1">
      <alignment horizontal="center"/>
      <protection locked="0"/>
    </xf>
    <xf numFmtId="0" fontId="9" fillId="0" borderId="0" xfId="0" applyFont="1"/>
    <xf numFmtId="44" fontId="9" fillId="0" borderId="0" xfId="0" applyNumberFormat="1" applyFont="1"/>
    <xf numFmtId="0" fontId="6" fillId="0" borderId="0" xfId="0" applyFont="1" applyAlignment="1">
      <alignment horizontal="left" indent="6"/>
    </xf>
    <xf numFmtId="0" fontId="2" fillId="0" borderId="0" xfId="0" applyFont="1" applyAlignment="1">
      <alignment horizontal="left" indent="7"/>
    </xf>
    <xf numFmtId="0" fontId="0" fillId="0" borderId="7" xfId="0" applyBorder="1" applyAlignment="1">
      <alignment horizontal="left" indent="32"/>
    </xf>
    <xf numFmtId="0" fontId="0" fillId="0" borderId="7" xfId="0" applyBorder="1"/>
    <xf numFmtId="1" fontId="1" fillId="0" borderId="0" xfId="0" applyNumberFormat="1" applyFont="1" applyAlignment="1">
      <alignment horizontal="center"/>
    </xf>
    <xf numFmtId="0" fontId="0" fillId="0" borderId="0" xfId="0" applyAlignment="1">
      <alignment horizontal="left"/>
    </xf>
    <xf numFmtId="0" fontId="4" fillId="0" borderId="0" xfId="0" applyFont="1" applyAlignment="1">
      <alignment horizontal="center"/>
    </xf>
    <xf numFmtId="0" fontId="0" fillId="2" borderId="7" xfId="0" applyFill="1" applyBorder="1"/>
    <xf numFmtId="0" fontId="0" fillId="2" borderId="0" xfId="0" applyFill="1"/>
    <xf numFmtId="0" fontId="0" fillId="2" borderId="8" xfId="0" applyFill="1" applyBorder="1"/>
    <xf numFmtId="0" fontId="0" fillId="2" borderId="9" xfId="0" applyFill="1" applyBorder="1"/>
    <xf numFmtId="0" fontId="0" fillId="2" borderId="2" xfId="0" applyFill="1" applyBorder="1"/>
    <xf numFmtId="0" fontId="0" fillId="2" borderId="10" xfId="0" applyFill="1" applyBorder="1"/>
    <xf numFmtId="0" fontId="0" fillId="0" borderId="2" xfId="0" applyBorder="1" applyAlignment="1">
      <alignment horizontal="center"/>
    </xf>
    <xf numFmtId="3" fontId="0" fillId="0" borderId="0" xfId="0" applyNumberFormat="1"/>
    <xf numFmtId="3" fontId="0" fillId="0" borderId="0" xfId="0" applyNumberFormat="1" applyAlignment="1">
      <alignment horizontal="right"/>
    </xf>
    <xf numFmtId="0" fontId="10" fillId="0" borderId="0" xfId="0" applyFont="1"/>
    <xf numFmtId="0" fontId="11" fillId="2" borderId="7" xfId="0" applyFont="1" applyFill="1" applyBorder="1" applyAlignment="1">
      <alignment horizontal="left"/>
    </xf>
    <xf numFmtId="0" fontId="1" fillId="0" borderId="0" xfId="0" applyFont="1" applyAlignment="1">
      <alignment horizontal="left"/>
    </xf>
    <xf numFmtId="0" fontId="12" fillId="0" borderId="0" xfId="0" applyFont="1"/>
    <xf numFmtId="0" fontId="13" fillId="0" borderId="0" xfId="0" applyFont="1"/>
    <xf numFmtId="42" fontId="14" fillId="0" borderId="0" xfId="0" applyNumberFormat="1" applyFont="1" applyAlignment="1">
      <alignment horizontal="left"/>
    </xf>
    <xf numFmtId="0" fontId="5"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6" fillId="0" borderId="1" xfId="0" applyFont="1" applyBorder="1" applyAlignment="1" applyProtection="1">
      <alignment horizontal="center"/>
      <protection locked="0"/>
    </xf>
    <xf numFmtId="0" fontId="6" fillId="0" borderId="1" xfId="0" applyFont="1" applyBorder="1" applyAlignment="1">
      <alignment horizontal="center"/>
    </xf>
    <xf numFmtId="0" fontId="4"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1" fillId="0" borderId="0" xfId="0" applyFont="1"/>
    <xf numFmtId="0" fontId="0" fillId="0" borderId="0" xfId="0"/>
    <xf numFmtId="0" fontId="8" fillId="0" borderId="0" xfId="0" applyFont="1" applyAlignment="1">
      <alignment horizontal="justify" wrapText="1"/>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13" xfId="0" applyFont="1" applyFill="1" applyBorder="1" applyProtection="1">
      <protection locked="0"/>
    </xf>
    <xf numFmtId="0" fontId="1"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164" fontId="6" fillId="0" borderId="1" xfId="0" applyNumberFormat="1" applyFont="1" applyBorder="1" applyAlignment="1" applyProtection="1">
      <alignment horizontal="left"/>
      <protection locked="0"/>
    </xf>
    <xf numFmtId="164" fontId="6" fillId="0" borderId="1" xfId="0" applyNumberFormat="1" applyFont="1" applyBorder="1" applyProtection="1">
      <protection locked="0"/>
    </xf>
    <xf numFmtId="0" fontId="6" fillId="0" borderId="1" xfId="0" applyFont="1" applyBorder="1" applyProtection="1">
      <protection locked="0"/>
    </xf>
    <xf numFmtId="0" fontId="0" fillId="0" borderId="0" xfId="0" applyNumberFormat="1"/>
  </cellXfs>
  <cellStyles count="1">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59</xdr:row>
      <xdr:rowOff>57150</xdr:rowOff>
    </xdr:from>
    <xdr:to>
      <xdr:col>4</xdr:col>
      <xdr:colOff>590551</xdr:colOff>
      <xdr:row>65</xdr:row>
      <xdr:rowOff>96196</xdr:rowOff>
    </xdr:to>
    <xdr:pic>
      <xdr:nvPicPr>
        <xdr:cNvPr id="2" name="Picture 1" descr="Block detailing how to remit the form">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0448925"/>
          <a:ext cx="3152776" cy="1010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9</xdr:col>
          <xdr:colOff>600075</xdr:colOff>
          <xdr:row>46</xdr:row>
          <xdr:rowOff>95250</xdr:rowOff>
        </xdr:to>
        <xdr:sp macro="" textlink="">
          <xdr:nvSpPr>
            <xdr:cNvPr id="2049" name="Object 1" descr="Instructions on how to fill out and submit the TPUC UD18 inspection fee form"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1" xr16:uid="{7C663AF6-FC65-4FE3-B678-76343F531D57}" autoFormatId="16" applyNumberFormats="0" applyBorderFormats="0" applyFontFormats="0" applyPatternFormats="0" applyAlignmentFormats="0" applyWidthHeightFormats="0">
  <queryTableRefresh nextId="3">
    <queryTableFields count="2">
      <queryTableField id="1" name="Select Your UD18 Company Name" tableColumnId="1"/>
      <queryTableField id="2" name="ID"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4FCC2D-D7FE-4791-AD3D-238F2C2AC063}" name="UD18DataSource__2" displayName="UD18DataSource__2" ref="A1:B122" tableType="queryTable" totalsRowShown="0">
  <autoFilter ref="A1:B122" xr:uid="{694FCC2D-D7FE-4791-AD3D-238F2C2AC063}"/>
  <tableColumns count="2">
    <tableColumn id="1" xr3:uid="{B8AF397A-70D1-4B31-A074-81925232BECB}" uniqueName="1" name="Select Your UD18 Company Name" queryTableFieldId="1" dataDxfId="0"/>
    <tableColumn id="2" xr3:uid="{21B6C2C7-3288-4E92-B44A-66D50919A3A8}" uniqueName="2" name="ID" queryTableFieldId="2"/>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5"/>
  <sheetViews>
    <sheetView tabSelected="1" zoomScaleNormal="100" workbookViewId="0">
      <selection activeCell="H14" sqref="H14"/>
    </sheetView>
  </sheetViews>
  <sheetFormatPr defaultRowHeight="12.75" x14ac:dyDescent="0.2"/>
  <cols>
    <col min="2" max="2" width="16.85546875" customWidth="1"/>
    <col min="3" max="3" width="13.140625" customWidth="1"/>
    <col min="5" max="5" width="11.7109375" customWidth="1"/>
    <col min="6" max="6" width="10.42578125" bestFit="1" customWidth="1"/>
    <col min="7" max="7" width="12.28515625" customWidth="1"/>
    <col min="8" max="8" width="12.5703125" customWidth="1"/>
    <col min="9" max="9" width="12.28515625" customWidth="1"/>
    <col min="10" max="10" width="5.7109375" customWidth="1"/>
    <col min="11" max="11" width="15.7109375" customWidth="1"/>
    <col min="12" max="12" width="9.85546875" bestFit="1" customWidth="1"/>
  </cols>
  <sheetData>
    <row r="1" spans="2:14" x14ac:dyDescent="0.2">
      <c r="K1" s="6" t="s">
        <v>20</v>
      </c>
    </row>
    <row r="2" spans="2:14" x14ac:dyDescent="0.2">
      <c r="K2" s="1" t="s">
        <v>9</v>
      </c>
    </row>
    <row r="3" spans="2:14" ht="18" x14ac:dyDescent="0.25">
      <c r="B3" s="35" t="s">
        <v>140</v>
      </c>
      <c r="C3" s="35"/>
      <c r="D3" s="35"/>
      <c r="E3" s="35"/>
      <c r="F3" s="35"/>
      <c r="G3" s="35"/>
      <c r="H3" s="35"/>
      <c r="I3" s="35"/>
      <c r="J3" s="35"/>
      <c r="K3" s="35"/>
      <c r="L3" s="35"/>
    </row>
    <row r="4" spans="2:14" ht="15.75" x14ac:dyDescent="0.25">
      <c r="B4" s="14" t="s">
        <v>21</v>
      </c>
      <c r="C4" s="13"/>
      <c r="D4" s="13"/>
      <c r="E4" s="13"/>
      <c r="F4" s="13"/>
      <c r="G4" s="13"/>
      <c r="H4" s="13"/>
      <c r="I4" s="13"/>
      <c r="J4" s="13"/>
      <c r="K4" s="13"/>
      <c r="L4" s="13"/>
    </row>
    <row r="5" spans="2:14" x14ac:dyDescent="0.2">
      <c r="B5" s="36" t="str">
        <f ca="1">"DUE DATE:  April 1, " &amp; YEAR(NOW())</f>
        <v>DUE DATE:  April 1, 2026</v>
      </c>
      <c r="C5" s="37"/>
      <c r="D5" s="37"/>
      <c r="E5" s="37"/>
      <c r="F5" s="37"/>
      <c r="G5" s="37"/>
      <c r="H5" s="37"/>
      <c r="I5" s="37"/>
      <c r="J5" s="37"/>
      <c r="K5" s="37"/>
      <c r="L5" s="37"/>
    </row>
    <row r="7" spans="2:14" x14ac:dyDescent="0.2">
      <c r="B7" s="2" t="s">
        <v>0</v>
      </c>
      <c r="C7" s="18" t="e">
        <f>VLOOKUP(C8,Data!$A$3:$B$130,2,FALSE)</f>
        <v>#N/A</v>
      </c>
      <c r="D7" s="2"/>
      <c r="J7" s="33" t="s">
        <v>150</v>
      </c>
      <c r="K7" s="29"/>
      <c r="L7" s="29"/>
    </row>
    <row r="8" spans="2:14" x14ac:dyDescent="0.2">
      <c r="B8" s="2" t="s">
        <v>1</v>
      </c>
      <c r="C8" s="46" t="s">
        <v>155</v>
      </c>
      <c r="D8" s="47"/>
      <c r="E8" s="47"/>
      <c r="F8" s="47"/>
      <c r="G8" s="47"/>
      <c r="H8" s="47"/>
      <c r="I8" s="48"/>
      <c r="J8" s="33" t="s">
        <v>151</v>
      </c>
      <c r="K8" s="29"/>
      <c r="L8" s="29"/>
    </row>
    <row r="9" spans="2:14" x14ac:dyDescent="0.2">
      <c r="C9" s="32" t="s">
        <v>158</v>
      </c>
      <c r="G9" s="2"/>
      <c r="J9" s="33" t="s">
        <v>152</v>
      </c>
      <c r="K9" s="29"/>
      <c r="L9" s="29"/>
    </row>
    <row r="10" spans="2:14" x14ac:dyDescent="0.2">
      <c r="F10" s="2"/>
      <c r="J10" s="33" t="s">
        <v>153</v>
      </c>
      <c r="K10" s="29"/>
      <c r="L10" s="29"/>
      <c r="M10" s="29"/>
    </row>
    <row r="11" spans="2:14" x14ac:dyDescent="0.2">
      <c r="B11" s="8" t="str">
        <f ca="1">"State the number of active gas meters as of December 31, " &amp;YEAR(NOW())-1 &amp; " per Tenn. Code Ann. § 65-28-110(c)."</f>
        <v>State the number of active gas meters as of December 31, 2025 per Tenn. Code Ann. § 65-28-110(c).</v>
      </c>
    </row>
    <row r="12" spans="2:14" x14ac:dyDescent="0.2">
      <c r="B12" s="8" t="s">
        <v>157</v>
      </c>
      <c r="N12" s="1"/>
    </row>
    <row r="13" spans="2:14" s="18" customFormat="1" ht="14.25" x14ac:dyDescent="0.2">
      <c r="D13" s="31"/>
      <c r="H13" s="34" t="s">
        <v>159</v>
      </c>
      <c r="I13" s="31"/>
      <c r="J13" s="31"/>
      <c r="K13" s="31"/>
    </row>
    <row r="14" spans="2:14" ht="13.5" thickBot="1" x14ac:dyDescent="0.25">
      <c r="C14" s="2"/>
      <c r="D14" s="2" t="s">
        <v>11</v>
      </c>
      <c r="H14" s="10">
        <v>0</v>
      </c>
      <c r="I14" s="2"/>
      <c r="K14" s="6"/>
    </row>
    <row r="15" spans="2:14" x14ac:dyDescent="0.2">
      <c r="H15" s="17"/>
      <c r="I15" s="2"/>
    </row>
    <row r="16" spans="2:14" x14ac:dyDescent="0.2">
      <c r="H16" s="3"/>
      <c r="I16" s="2"/>
      <c r="J16" s="3"/>
      <c r="K16" s="3"/>
    </row>
    <row r="17" spans="2:11" ht="15.75" x14ac:dyDescent="0.25">
      <c r="E17" s="40" t="s">
        <v>12</v>
      </c>
      <c r="F17" s="41"/>
      <c r="G17" s="41"/>
      <c r="H17" s="41"/>
      <c r="I17" s="41"/>
      <c r="J17" s="3"/>
      <c r="K17" s="3"/>
    </row>
    <row r="18" spans="2:11" x14ac:dyDescent="0.2">
      <c r="B18" s="1"/>
      <c r="C18" s="1"/>
      <c r="D18" s="1"/>
      <c r="E18" s="1"/>
      <c r="F18" s="42" t="s">
        <v>22</v>
      </c>
      <c r="G18" s="37"/>
      <c r="H18" s="37"/>
      <c r="I18" s="1"/>
      <c r="J18" s="1"/>
      <c r="K18" s="1"/>
    </row>
    <row r="19" spans="2:11" x14ac:dyDescent="0.2">
      <c r="B19" s="1" t="s">
        <v>10</v>
      </c>
      <c r="C19" s="1"/>
      <c r="D19" s="1"/>
      <c r="E19" s="1"/>
      <c r="F19" s="1"/>
      <c r="G19" s="1"/>
      <c r="H19" s="1"/>
      <c r="I19" s="1"/>
      <c r="J19" s="1"/>
      <c r="K19" s="1"/>
    </row>
    <row r="20" spans="2:11" x14ac:dyDescent="0.2">
      <c r="C20" s="36" t="s">
        <v>13</v>
      </c>
      <c r="D20" s="36"/>
      <c r="H20" s="3"/>
      <c r="I20" s="2"/>
      <c r="J20" s="3"/>
      <c r="K20" s="3"/>
    </row>
    <row r="21" spans="2:11" ht="15.75" x14ac:dyDescent="0.25">
      <c r="B21" s="19"/>
      <c r="C21" s="19"/>
      <c r="D21" s="19"/>
      <c r="E21" s="19"/>
      <c r="F21" s="19"/>
      <c r="G21" s="19"/>
      <c r="H21" s="19"/>
      <c r="I21" s="19"/>
      <c r="J21" s="19"/>
      <c r="K21" s="19"/>
    </row>
    <row r="22" spans="2:11" x14ac:dyDescent="0.2">
      <c r="C22" s="1" t="s">
        <v>14</v>
      </c>
      <c r="D22" s="1" t="s">
        <v>16</v>
      </c>
      <c r="H22" s="3"/>
      <c r="I22" s="2"/>
      <c r="K22" s="3"/>
    </row>
    <row r="23" spans="2:11" x14ac:dyDescent="0.2">
      <c r="C23" s="26" t="s">
        <v>15</v>
      </c>
      <c r="D23" s="26" t="s">
        <v>17</v>
      </c>
      <c r="I23" s="2"/>
    </row>
    <row r="25" spans="2:11" x14ac:dyDescent="0.2">
      <c r="C25" s="27">
        <v>1</v>
      </c>
      <c r="D25" s="27">
        <v>154</v>
      </c>
      <c r="F25" s="2" t="s">
        <v>18</v>
      </c>
    </row>
    <row r="26" spans="2:11" x14ac:dyDescent="0.2">
      <c r="C26" s="27">
        <v>155</v>
      </c>
      <c r="D26" s="27">
        <v>2000</v>
      </c>
      <c r="F26" t="s">
        <v>144</v>
      </c>
    </row>
    <row r="27" spans="2:11" x14ac:dyDescent="0.2">
      <c r="C27" s="27">
        <v>2001</v>
      </c>
      <c r="D27" s="27">
        <v>10000</v>
      </c>
      <c r="F27" t="s">
        <v>143</v>
      </c>
    </row>
    <row r="28" spans="2:11" x14ac:dyDescent="0.2">
      <c r="C28" s="28" t="s">
        <v>17</v>
      </c>
      <c r="D28" s="27">
        <v>10000</v>
      </c>
      <c r="F28" t="s">
        <v>142</v>
      </c>
    </row>
    <row r="31" spans="2:11" ht="13.5" thickBot="1" x14ac:dyDescent="0.25">
      <c r="C31" s="2" t="s">
        <v>23</v>
      </c>
      <c r="E31" s="7">
        <f>F32</f>
        <v>100</v>
      </c>
      <c r="F31" s="12">
        <f>IF(H14&lt;155,100,IF(H14&lt;2001,(100+(H14-154)*0.65),IF(H14&lt;10001,(1299.9+(H14-2000)*0.5),IF(H14&gt;10000,5299.9+(H14-10000)*0.35))))</f>
        <v>100</v>
      </c>
    </row>
    <row r="32" spans="2:11" ht="13.5" thickTop="1" x14ac:dyDescent="0.2">
      <c r="F32" s="11">
        <f>IF(F31&gt;78000,78000,F31)</f>
        <v>100</v>
      </c>
    </row>
    <row r="33" spans="2:11" x14ac:dyDescent="0.2">
      <c r="F33" s="11"/>
    </row>
    <row r="34" spans="2:11" x14ac:dyDescent="0.2">
      <c r="F34" s="11"/>
    </row>
    <row r="35" spans="2:11" x14ac:dyDescent="0.2">
      <c r="F35" s="11"/>
    </row>
    <row r="36" spans="2:11" x14ac:dyDescent="0.2">
      <c r="C36" s="2" t="s">
        <v>27</v>
      </c>
      <c r="H36" s="2" t="s">
        <v>24</v>
      </c>
    </row>
    <row r="38" spans="2:11" x14ac:dyDescent="0.2">
      <c r="C38" s="43" t="s">
        <v>8</v>
      </c>
      <c r="D38" s="44"/>
      <c r="E38" s="44"/>
      <c r="F38" s="44"/>
      <c r="G38" s="44"/>
      <c r="H38" s="44"/>
      <c r="I38" s="44"/>
      <c r="J38" s="44"/>
      <c r="K38" s="44"/>
    </row>
    <row r="39" spans="2:11" x14ac:dyDescent="0.2">
      <c r="C39" s="43" t="s">
        <v>7</v>
      </c>
      <c r="D39" s="44"/>
      <c r="E39" s="44"/>
      <c r="F39" s="44"/>
      <c r="G39" s="44"/>
      <c r="H39" s="44"/>
      <c r="I39" s="44"/>
    </row>
    <row r="40" spans="2:11" x14ac:dyDescent="0.2">
      <c r="B40" s="4"/>
      <c r="K40" s="3"/>
    </row>
    <row r="41" spans="2:11" ht="36" customHeight="1" x14ac:dyDescent="0.2">
      <c r="B41" s="45" t="str">
        <f ca="1">"I attest that I have the authority to submit this form on behalf of the regulated entity and that the number of active gas meters stated on this form is accurate as of December 31, " &amp; YEAR(NOW())-1 &amp; "."</f>
        <v>I attest that I have the authority to submit this form on behalf of the regulated entity and that the number of active gas meters stated on this form is accurate as of December 31, 2025.</v>
      </c>
      <c r="C41" s="45"/>
      <c r="D41" s="45"/>
      <c r="E41" s="45"/>
      <c r="F41" s="45"/>
      <c r="G41" s="45"/>
      <c r="H41" s="45"/>
      <c r="I41" s="45"/>
      <c r="J41" s="45"/>
      <c r="K41" s="45"/>
    </row>
    <row r="42" spans="2:11" ht="12.75" customHeight="1" x14ac:dyDescent="0.2">
      <c r="B42" s="5"/>
      <c r="C42" s="5"/>
      <c r="D42" s="5"/>
      <c r="E42" s="5"/>
      <c r="F42" s="5"/>
      <c r="G42" s="5"/>
      <c r="H42" s="5"/>
      <c r="I42" s="5"/>
      <c r="J42" s="5"/>
      <c r="K42" s="5"/>
    </row>
    <row r="44" spans="2:11" ht="15.75" thickBot="1" x14ac:dyDescent="0.25">
      <c r="B44" t="s">
        <v>2</v>
      </c>
      <c r="C44" s="38"/>
      <c r="D44" s="38"/>
      <c r="E44" s="38"/>
      <c r="F44" s="38"/>
      <c r="H44" t="s">
        <v>5</v>
      </c>
      <c r="I44" s="39"/>
      <c r="J44" s="39"/>
      <c r="K44" s="39"/>
    </row>
    <row r="45" spans="2:11" x14ac:dyDescent="0.2">
      <c r="D45" t="s">
        <v>3</v>
      </c>
    </row>
    <row r="47" spans="2:11" ht="15.75" thickBot="1" x14ac:dyDescent="0.25">
      <c r="B47" t="s">
        <v>4</v>
      </c>
      <c r="C47" s="38"/>
      <c r="D47" s="38"/>
      <c r="E47" s="38"/>
      <c r="F47" s="38"/>
      <c r="H47" t="s">
        <v>6</v>
      </c>
      <c r="I47" s="38"/>
      <c r="J47" s="38"/>
      <c r="K47" s="38"/>
    </row>
    <row r="50" spans="2:12" ht="15.75" thickBot="1" x14ac:dyDescent="0.25">
      <c r="B50" s="9" t="s">
        <v>25</v>
      </c>
      <c r="C50" s="52"/>
      <c r="D50" s="53"/>
      <c r="E50" s="53"/>
      <c r="F50" s="53"/>
      <c r="G50" s="1"/>
      <c r="H50" s="9" t="s">
        <v>26</v>
      </c>
      <c r="I50" s="54"/>
      <c r="J50" s="54"/>
      <c r="K50" s="54"/>
    </row>
    <row r="51" spans="2:12" x14ac:dyDescent="0.2">
      <c r="B51" s="9"/>
      <c r="C51" s="18"/>
      <c r="G51" s="1"/>
      <c r="H51" s="9"/>
    </row>
    <row r="52" spans="2:12" x14ac:dyDescent="0.2">
      <c r="B52" s="9"/>
      <c r="C52" s="18"/>
      <c r="G52" s="1"/>
      <c r="H52" s="9"/>
    </row>
    <row r="53" spans="2:12" x14ac:dyDescent="0.2">
      <c r="B53" s="9"/>
      <c r="C53" s="18"/>
      <c r="G53" s="1"/>
      <c r="H53" s="9"/>
    </row>
    <row r="55" spans="2:12" x14ac:dyDescent="0.2">
      <c r="B55" s="49" t="s">
        <v>149</v>
      </c>
      <c r="C55" s="50"/>
      <c r="D55" s="50"/>
      <c r="E55" s="50"/>
      <c r="F55" s="50"/>
      <c r="G55" s="50"/>
      <c r="H55" s="50"/>
      <c r="I55" s="50"/>
      <c r="J55" s="50"/>
      <c r="K55" s="51"/>
      <c r="L55" s="15"/>
    </row>
    <row r="56" spans="2:12" x14ac:dyDescent="0.2">
      <c r="B56" s="20"/>
      <c r="C56" s="21"/>
      <c r="D56" s="21"/>
      <c r="E56" s="21"/>
      <c r="F56" s="21"/>
      <c r="G56" s="21"/>
      <c r="H56" s="21"/>
      <c r="I56" s="21"/>
      <c r="J56" s="21"/>
      <c r="K56" s="22"/>
    </row>
    <row r="57" spans="2:12" x14ac:dyDescent="0.2">
      <c r="B57" s="20"/>
      <c r="C57" s="21"/>
      <c r="D57" s="21"/>
      <c r="E57" s="21"/>
      <c r="F57" s="21"/>
      <c r="G57" s="21"/>
      <c r="H57" s="21"/>
      <c r="I57" s="21"/>
      <c r="J57" s="21"/>
      <c r="K57" s="22"/>
    </row>
    <row r="58" spans="2:12" x14ac:dyDescent="0.2">
      <c r="B58" s="20"/>
      <c r="C58" s="21"/>
      <c r="D58" s="21"/>
      <c r="E58" s="21"/>
      <c r="F58" s="21"/>
      <c r="G58" s="21"/>
      <c r="H58" s="21"/>
      <c r="I58" s="21"/>
      <c r="J58" s="21"/>
      <c r="K58" s="22"/>
    </row>
    <row r="59" spans="2:12" ht="30" x14ac:dyDescent="0.4">
      <c r="B59" s="30">
        <f ca="1">YEAR(NOW())-1</f>
        <v>2025</v>
      </c>
      <c r="C59" s="21"/>
      <c r="D59" s="21"/>
      <c r="E59" s="21"/>
      <c r="F59" s="21"/>
      <c r="G59" s="21"/>
      <c r="H59" s="21"/>
      <c r="I59" s="21"/>
      <c r="J59" s="21"/>
      <c r="K59" s="22"/>
    </row>
    <row r="60" spans="2:12" x14ac:dyDescent="0.2">
      <c r="B60" s="20"/>
      <c r="C60" s="21"/>
      <c r="D60" s="21"/>
      <c r="E60" s="21"/>
      <c r="F60" s="21"/>
      <c r="G60" s="21"/>
      <c r="H60" s="21"/>
      <c r="I60" s="21"/>
      <c r="J60" s="21"/>
      <c r="K60" s="22"/>
    </row>
    <row r="61" spans="2:12" x14ac:dyDescent="0.2">
      <c r="B61" s="20"/>
      <c r="C61" s="21"/>
      <c r="D61" s="21"/>
      <c r="E61" s="21"/>
      <c r="F61" s="21"/>
      <c r="G61" s="21"/>
      <c r="H61" s="21"/>
      <c r="I61" s="21"/>
      <c r="J61" s="21"/>
      <c r="K61" s="22"/>
    </row>
    <row r="62" spans="2:12" x14ac:dyDescent="0.2">
      <c r="B62" s="20"/>
      <c r="C62" s="21"/>
      <c r="D62" s="21"/>
      <c r="E62" s="21"/>
      <c r="F62" s="21"/>
      <c r="G62" s="21"/>
      <c r="H62" s="21"/>
      <c r="I62" s="21"/>
      <c r="J62" s="21"/>
      <c r="K62" s="22"/>
    </row>
    <row r="63" spans="2:12" x14ac:dyDescent="0.2">
      <c r="B63" s="20"/>
      <c r="C63" s="21"/>
      <c r="D63" s="21"/>
      <c r="E63" s="21"/>
      <c r="F63" s="21"/>
      <c r="G63" s="21"/>
      <c r="H63" s="21"/>
      <c r="I63" s="21"/>
      <c r="J63" s="21"/>
      <c r="K63" s="22"/>
    </row>
    <row r="64" spans="2:12" x14ac:dyDescent="0.2">
      <c r="B64" s="20"/>
      <c r="C64" s="21"/>
      <c r="D64" s="21"/>
      <c r="E64" s="21"/>
      <c r="F64" s="21"/>
      <c r="G64" s="21"/>
      <c r="H64" s="21"/>
      <c r="I64" s="21"/>
      <c r="J64" s="21"/>
      <c r="K64" s="22"/>
    </row>
    <row r="65" spans="1:12" x14ac:dyDescent="0.2">
      <c r="B65" s="20"/>
      <c r="C65" s="21"/>
      <c r="D65" s="21"/>
      <c r="E65" s="21"/>
      <c r="F65" s="21"/>
      <c r="G65" s="21"/>
      <c r="H65" s="21"/>
      <c r="I65" s="21"/>
      <c r="J65" s="21"/>
      <c r="K65" s="22"/>
    </row>
    <row r="66" spans="1:12" x14ac:dyDescent="0.2">
      <c r="B66" s="20"/>
      <c r="C66" s="21"/>
      <c r="D66" s="21"/>
      <c r="E66" s="21"/>
      <c r="F66" s="21"/>
      <c r="G66" s="21"/>
      <c r="H66" s="21"/>
      <c r="I66" s="21"/>
      <c r="J66" s="21"/>
      <c r="K66" s="22"/>
    </row>
    <row r="67" spans="1:12" x14ac:dyDescent="0.2">
      <c r="B67" s="20" t="s">
        <v>141</v>
      </c>
      <c r="C67" s="21"/>
      <c r="D67" s="21"/>
      <c r="E67" s="21"/>
      <c r="F67" s="21"/>
      <c r="G67" s="21"/>
      <c r="H67" s="21"/>
      <c r="I67" s="21"/>
      <c r="J67" s="21"/>
      <c r="K67" s="22"/>
    </row>
    <row r="68" spans="1:12" x14ac:dyDescent="0.2">
      <c r="B68" s="23"/>
      <c r="C68" s="24"/>
      <c r="D68" s="24"/>
      <c r="E68" s="24"/>
      <c r="F68" s="24"/>
      <c r="G68" s="24"/>
      <c r="H68" s="24"/>
      <c r="I68" s="24"/>
      <c r="J68" s="24"/>
      <c r="K68" s="25"/>
      <c r="L68" s="16"/>
    </row>
    <row r="70" spans="1:12" x14ac:dyDescent="0.2">
      <c r="A70" s="36" t="s">
        <v>19</v>
      </c>
      <c r="B70" s="36"/>
      <c r="C70" s="36"/>
      <c r="D70" s="36"/>
      <c r="E70" s="36"/>
      <c r="F70" s="36"/>
      <c r="G70" s="36"/>
      <c r="H70" s="36"/>
      <c r="I70" s="36"/>
      <c r="J70" s="36"/>
      <c r="K70" s="36"/>
    </row>
    <row r="75" spans="1:12" x14ac:dyDescent="0.2">
      <c r="B75" s="2"/>
    </row>
  </sheetData>
  <sheetProtection algorithmName="SHA-512" hashValue="uXXYMfj7XKagkSg4G3udtOCh6FRg535kDr6fKi+b1rxWApdiW4X0/lmVf7Sz1/tC7NQdJIfms2jxVFMk3R7XVA==" saltValue="IqVF/xED8pXWEJKbVWEs2A==" spinCount="100000" sheet="1" objects="1" scenarios="1" selectLockedCells="1"/>
  <protectedRanges>
    <protectedRange password="DD67" sqref="B5" name="Range 1" securityDescriptor="O:WDG:WDD:(A;;CC;;;WD)"/>
    <protectedRange password="DD67" sqref="E31:F31" name="Range2" securityDescriptor="O:WDG:WDD:(A;;CC;;;WD)"/>
    <protectedRange sqref="B18:K19" name="Range4" securityDescriptor="O:WDG:WDD:(A;;CC;;;WD)"/>
    <protectedRange sqref="C8:I8" name="Range2_1"/>
    <protectedRange password="DD67" sqref="H13" name="Range 1_2" securityDescriptor="O:WDG:WDD:(A;;CC;;;WD)"/>
  </protectedRanges>
  <mergeCells count="17">
    <mergeCell ref="A70:K70"/>
    <mergeCell ref="C47:F47"/>
    <mergeCell ref="B55:K55"/>
    <mergeCell ref="C50:F50"/>
    <mergeCell ref="I50:K50"/>
    <mergeCell ref="I47:K47"/>
    <mergeCell ref="B3:L3"/>
    <mergeCell ref="B5:L5"/>
    <mergeCell ref="C44:F44"/>
    <mergeCell ref="C20:D20"/>
    <mergeCell ref="I44:K44"/>
    <mergeCell ref="E17:I17"/>
    <mergeCell ref="F18:H18"/>
    <mergeCell ref="C38:K38"/>
    <mergeCell ref="C39:I39"/>
    <mergeCell ref="B41:K41"/>
    <mergeCell ref="C8:I8"/>
  </mergeCells>
  <phoneticPr fontId="3" type="noConversion"/>
  <dataValidations count="1">
    <dataValidation type="date" allowBlank="1" showInputMessage="1" showErrorMessage="1" error="Invalid Date Entered" sqref="C50:F50" xr:uid="{41DF1C80-AEE3-4F44-A29D-228B921EA971}">
      <formula1>44197</formula1>
      <formula2>TODAY()</formula2>
    </dataValidation>
  </dataValidations>
  <printOptions horizontalCentered="1"/>
  <pageMargins left="0.25" right="0.25" top="0.25" bottom="0.25" header="0.5" footer="0.5"/>
  <pageSetup scale="74" orientation="portrait" r:id="rId1"/>
  <headerFooter alignWithMargins="0">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UD18 Company" xr:uid="{B0236187-B8F8-44A5-8860-0C658805DF90}">
          <x14:formula1>
            <xm:f>Data!$A$2:$A$135</xm:f>
          </x14:formula1>
          <xm:sqref>C8:I8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4B1D-EBA3-45E3-8779-CF5DE12CF97A}">
  <sheetPr codeName="Sheet2"/>
  <dimension ref="A1:B122"/>
  <sheetViews>
    <sheetView workbookViewId="0">
      <selection sqref="A1:B122"/>
    </sheetView>
  </sheetViews>
  <sheetFormatPr defaultRowHeight="12.75" x14ac:dyDescent="0.2"/>
  <cols>
    <col min="1" max="1" width="52.7109375" bestFit="1" customWidth="1"/>
    <col min="2" max="2" width="7" bestFit="1" customWidth="1"/>
  </cols>
  <sheetData>
    <row r="1" spans="1:2" x14ac:dyDescent="0.2">
      <c r="A1" t="s">
        <v>156</v>
      </c>
      <c r="B1" t="s">
        <v>154</v>
      </c>
    </row>
    <row r="2" spans="1:2" x14ac:dyDescent="0.2">
      <c r="A2" s="55" t="s">
        <v>155</v>
      </c>
    </row>
    <row r="3" spans="1:2" x14ac:dyDescent="0.2">
      <c r="A3" s="55" t="s">
        <v>160</v>
      </c>
      <c r="B3">
        <v>58</v>
      </c>
    </row>
    <row r="4" spans="1:2" x14ac:dyDescent="0.2">
      <c r="A4" s="55" t="s">
        <v>161</v>
      </c>
      <c r="B4">
        <v>26095</v>
      </c>
    </row>
    <row r="5" spans="1:2" x14ac:dyDescent="0.2">
      <c r="A5" s="55" t="s">
        <v>162</v>
      </c>
      <c r="B5">
        <v>60</v>
      </c>
    </row>
    <row r="6" spans="1:2" x14ac:dyDescent="0.2">
      <c r="A6" s="55" t="s">
        <v>163</v>
      </c>
      <c r="B6">
        <v>128981</v>
      </c>
    </row>
    <row r="7" spans="1:2" x14ac:dyDescent="0.2">
      <c r="A7" s="55" t="s">
        <v>28</v>
      </c>
      <c r="B7">
        <v>61</v>
      </c>
    </row>
    <row r="8" spans="1:2" x14ac:dyDescent="0.2">
      <c r="A8" s="55" t="s">
        <v>29</v>
      </c>
      <c r="B8">
        <v>62</v>
      </c>
    </row>
    <row r="9" spans="1:2" x14ac:dyDescent="0.2">
      <c r="A9" s="55" t="s">
        <v>30</v>
      </c>
      <c r="B9">
        <v>63</v>
      </c>
    </row>
    <row r="10" spans="1:2" x14ac:dyDescent="0.2">
      <c r="A10" s="55" t="s">
        <v>148</v>
      </c>
      <c r="B10">
        <v>129125</v>
      </c>
    </row>
    <row r="11" spans="1:2" x14ac:dyDescent="0.2">
      <c r="A11" s="55" t="s">
        <v>31</v>
      </c>
      <c r="B11">
        <v>64</v>
      </c>
    </row>
    <row r="12" spans="1:2" x14ac:dyDescent="0.2">
      <c r="A12" s="55" t="s">
        <v>32</v>
      </c>
      <c r="B12">
        <v>65</v>
      </c>
    </row>
    <row r="13" spans="1:2" x14ac:dyDescent="0.2">
      <c r="A13" s="55" t="s">
        <v>33</v>
      </c>
      <c r="B13">
        <v>128508</v>
      </c>
    </row>
    <row r="14" spans="1:2" x14ac:dyDescent="0.2">
      <c r="A14" s="55" t="s">
        <v>34</v>
      </c>
      <c r="B14">
        <v>66</v>
      </c>
    </row>
    <row r="15" spans="1:2" x14ac:dyDescent="0.2">
      <c r="A15" s="55" t="s">
        <v>35</v>
      </c>
      <c r="B15">
        <v>60823</v>
      </c>
    </row>
    <row r="16" spans="1:2" x14ac:dyDescent="0.2">
      <c r="A16" s="55" t="s">
        <v>36</v>
      </c>
      <c r="B16">
        <v>67</v>
      </c>
    </row>
    <row r="17" spans="1:2" x14ac:dyDescent="0.2">
      <c r="A17" s="55" t="s">
        <v>37</v>
      </c>
      <c r="B17">
        <v>68</v>
      </c>
    </row>
    <row r="18" spans="1:2" x14ac:dyDescent="0.2">
      <c r="A18" s="55" t="s">
        <v>38</v>
      </c>
      <c r="B18">
        <v>69</v>
      </c>
    </row>
    <row r="19" spans="1:2" x14ac:dyDescent="0.2">
      <c r="A19" s="55" t="s">
        <v>39</v>
      </c>
      <c r="B19">
        <v>70</v>
      </c>
    </row>
    <row r="20" spans="1:2" x14ac:dyDescent="0.2">
      <c r="A20" s="55" t="s">
        <v>146</v>
      </c>
      <c r="B20">
        <v>129239</v>
      </c>
    </row>
    <row r="21" spans="1:2" x14ac:dyDescent="0.2">
      <c r="A21" s="55" t="s">
        <v>40</v>
      </c>
      <c r="B21">
        <v>129126</v>
      </c>
    </row>
    <row r="22" spans="1:2" x14ac:dyDescent="0.2">
      <c r="A22" s="55" t="s">
        <v>41</v>
      </c>
      <c r="B22">
        <v>72</v>
      </c>
    </row>
    <row r="23" spans="1:2" x14ac:dyDescent="0.2">
      <c r="A23" s="55" t="s">
        <v>42</v>
      </c>
      <c r="B23">
        <v>73</v>
      </c>
    </row>
    <row r="24" spans="1:2" x14ac:dyDescent="0.2">
      <c r="A24" s="55" t="s">
        <v>43</v>
      </c>
      <c r="B24">
        <v>74</v>
      </c>
    </row>
    <row r="25" spans="1:2" x14ac:dyDescent="0.2">
      <c r="A25" s="55" t="s">
        <v>44</v>
      </c>
      <c r="B25">
        <v>75</v>
      </c>
    </row>
    <row r="26" spans="1:2" x14ac:dyDescent="0.2">
      <c r="A26" s="55" t="s">
        <v>45</v>
      </c>
      <c r="B26">
        <v>77</v>
      </c>
    </row>
    <row r="27" spans="1:2" x14ac:dyDescent="0.2">
      <c r="A27" s="55" t="s">
        <v>46</v>
      </c>
      <c r="B27">
        <v>78</v>
      </c>
    </row>
    <row r="28" spans="1:2" x14ac:dyDescent="0.2">
      <c r="A28" s="55" t="s">
        <v>47</v>
      </c>
      <c r="B28">
        <v>140</v>
      </c>
    </row>
    <row r="29" spans="1:2" x14ac:dyDescent="0.2">
      <c r="A29" s="55" t="s">
        <v>48</v>
      </c>
      <c r="B29">
        <v>79</v>
      </c>
    </row>
    <row r="30" spans="1:2" x14ac:dyDescent="0.2">
      <c r="A30" s="55" t="s">
        <v>49</v>
      </c>
      <c r="B30">
        <v>81</v>
      </c>
    </row>
    <row r="31" spans="1:2" x14ac:dyDescent="0.2">
      <c r="A31" s="55" t="s">
        <v>50</v>
      </c>
      <c r="B31">
        <v>82</v>
      </c>
    </row>
    <row r="32" spans="1:2" x14ac:dyDescent="0.2">
      <c r="A32" s="55" t="s">
        <v>51</v>
      </c>
      <c r="B32">
        <v>128115</v>
      </c>
    </row>
    <row r="33" spans="1:2" x14ac:dyDescent="0.2">
      <c r="A33" s="55" t="s">
        <v>52</v>
      </c>
      <c r="B33">
        <v>83</v>
      </c>
    </row>
    <row r="34" spans="1:2" x14ac:dyDescent="0.2">
      <c r="A34" s="55" t="s">
        <v>53</v>
      </c>
      <c r="B34">
        <v>71</v>
      </c>
    </row>
    <row r="35" spans="1:2" x14ac:dyDescent="0.2">
      <c r="A35" s="55" t="s">
        <v>54</v>
      </c>
      <c r="B35">
        <v>26182</v>
      </c>
    </row>
    <row r="36" spans="1:2" x14ac:dyDescent="0.2">
      <c r="A36" s="55" t="s">
        <v>55</v>
      </c>
      <c r="B36">
        <v>84</v>
      </c>
    </row>
    <row r="37" spans="1:2" x14ac:dyDescent="0.2">
      <c r="A37" s="55" t="s">
        <v>56</v>
      </c>
      <c r="B37">
        <v>85</v>
      </c>
    </row>
    <row r="38" spans="1:2" x14ac:dyDescent="0.2">
      <c r="A38" s="55" t="s">
        <v>57</v>
      </c>
      <c r="B38">
        <v>86</v>
      </c>
    </row>
    <row r="39" spans="1:2" x14ac:dyDescent="0.2">
      <c r="A39" s="55" t="s">
        <v>58</v>
      </c>
      <c r="B39">
        <v>87</v>
      </c>
    </row>
    <row r="40" spans="1:2" x14ac:dyDescent="0.2">
      <c r="A40" s="55" t="s">
        <v>59</v>
      </c>
      <c r="B40">
        <v>88</v>
      </c>
    </row>
    <row r="41" spans="1:2" x14ac:dyDescent="0.2">
      <c r="A41" s="55" t="s">
        <v>60</v>
      </c>
      <c r="B41">
        <v>89</v>
      </c>
    </row>
    <row r="42" spans="1:2" x14ac:dyDescent="0.2">
      <c r="A42" s="55" t="s">
        <v>61</v>
      </c>
      <c r="B42">
        <v>26184</v>
      </c>
    </row>
    <row r="43" spans="1:2" x14ac:dyDescent="0.2">
      <c r="A43" s="55" t="s">
        <v>62</v>
      </c>
      <c r="B43">
        <v>91</v>
      </c>
    </row>
    <row r="44" spans="1:2" x14ac:dyDescent="0.2">
      <c r="A44" s="55" t="s">
        <v>63</v>
      </c>
      <c r="B44">
        <v>92</v>
      </c>
    </row>
    <row r="45" spans="1:2" x14ac:dyDescent="0.2">
      <c r="A45" s="55" t="s">
        <v>64</v>
      </c>
      <c r="B45">
        <v>93</v>
      </c>
    </row>
    <row r="46" spans="1:2" x14ac:dyDescent="0.2">
      <c r="A46" s="55" t="s">
        <v>65</v>
      </c>
      <c r="B46">
        <v>94</v>
      </c>
    </row>
    <row r="47" spans="1:2" x14ac:dyDescent="0.2">
      <c r="A47" s="55" t="s">
        <v>66</v>
      </c>
      <c r="B47">
        <v>160</v>
      </c>
    </row>
    <row r="48" spans="1:2" x14ac:dyDescent="0.2">
      <c r="A48" s="55" t="s">
        <v>67</v>
      </c>
      <c r="B48">
        <v>128848</v>
      </c>
    </row>
    <row r="49" spans="1:2" x14ac:dyDescent="0.2">
      <c r="A49" s="55" t="s">
        <v>68</v>
      </c>
      <c r="B49">
        <v>161</v>
      </c>
    </row>
    <row r="50" spans="1:2" x14ac:dyDescent="0.2">
      <c r="A50" s="55" t="s">
        <v>69</v>
      </c>
      <c r="B50">
        <v>96</v>
      </c>
    </row>
    <row r="51" spans="1:2" x14ac:dyDescent="0.2">
      <c r="A51" s="55" t="s">
        <v>70</v>
      </c>
      <c r="B51">
        <v>97</v>
      </c>
    </row>
    <row r="52" spans="1:2" x14ac:dyDescent="0.2">
      <c r="A52" s="55" t="s">
        <v>139</v>
      </c>
      <c r="B52">
        <v>129017</v>
      </c>
    </row>
    <row r="53" spans="1:2" x14ac:dyDescent="0.2">
      <c r="A53" s="55" t="s">
        <v>71</v>
      </c>
      <c r="B53">
        <v>26186</v>
      </c>
    </row>
    <row r="54" spans="1:2" x14ac:dyDescent="0.2">
      <c r="A54" s="55" t="s">
        <v>72</v>
      </c>
      <c r="B54">
        <v>98</v>
      </c>
    </row>
    <row r="55" spans="1:2" x14ac:dyDescent="0.2">
      <c r="A55" s="55" t="s">
        <v>73</v>
      </c>
      <c r="B55">
        <v>99</v>
      </c>
    </row>
    <row r="56" spans="1:2" x14ac:dyDescent="0.2">
      <c r="A56" s="55" t="s">
        <v>74</v>
      </c>
      <c r="B56">
        <v>100</v>
      </c>
    </row>
    <row r="57" spans="1:2" x14ac:dyDescent="0.2">
      <c r="A57" s="55" t="s">
        <v>75</v>
      </c>
      <c r="B57">
        <v>101</v>
      </c>
    </row>
    <row r="58" spans="1:2" x14ac:dyDescent="0.2">
      <c r="A58" s="55" t="s">
        <v>76</v>
      </c>
      <c r="B58">
        <v>102</v>
      </c>
    </row>
    <row r="59" spans="1:2" x14ac:dyDescent="0.2">
      <c r="A59" s="55" t="s">
        <v>77</v>
      </c>
      <c r="B59">
        <v>4433</v>
      </c>
    </row>
    <row r="60" spans="1:2" x14ac:dyDescent="0.2">
      <c r="A60" s="55" t="s">
        <v>78</v>
      </c>
      <c r="B60">
        <v>103</v>
      </c>
    </row>
    <row r="61" spans="1:2" x14ac:dyDescent="0.2">
      <c r="A61" s="55" t="s">
        <v>79</v>
      </c>
      <c r="B61">
        <v>104</v>
      </c>
    </row>
    <row r="62" spans="1:2" x14ac:dyDescent="0.2">
      <c r="A62" s="55" t="s">
        <v>80</v>
      </c>
      <c r="B62">
        <v>105</v>
      </c>
    </row>
    <row r="63" spans="1:2" x14ac:dyDescent="0.2">
      <c r="A63" s="55" t="s">
        <v>81</v>
      </c>
      <c r="B63">
        <v>106</v>
      </c>
    </row>
    <row r="64" spans="1:2" x14ac:dyDescent="0.2">
      <c r="A64" s="55" t="s">
        <v>82</v>
      </c>
      <c r="B64">
        <v>107</v>
      </c>
    </row>
    <row r="65" spans="1:2" x14ac:dyDescent="0.2">
      <c r="A65" s="55" t="s">
        <v>83</v>
      </c>
      <c r="B65">
        <v>4449</v>
      </c>
    </row>
    <row r="66" spans="1:2" x14ac:dyDescent="0.2">
      <c r="A66" s="55" t="s">
        <v>84</v>
      </c>
      <c r="B66">
        <v>108</v>
      </c>
    </row>
    <row r="67" spans="1:2" x14ac:dyDescent="0.2">
      <c r="A67" s="55" t="s">
        <v>85</v>
      </c>
      <c r="B67">
        <v>109</v>
      </c>
    </row>
    <row r="68" spans="1:2" x14ac:dyDescent="0.2">
      <c r="A68" s="55" t="s">
        <v>86</v>
      </c>
      <c r="B68">
        <v>110</v>
      </c>
    </row>
    <row r="69" spans="1:2" x14ac:dyDescent="0.2">
      <c r="A69" s="55" t="s">
        <v>87</v>
      </c>
      <c r="B69">
        <v>111</v>
      </c>
    </row>
    <row r="70" spans="1:2" x14ac:dyDescent="0.2">
      <c r="A70" s="55" t="s">
        <v>88</v>
      </c>
      <c r="B70">
        <v>129086</v>
      </c>
    </row>
    <row r="71" spans="1:2" x14ac:dyDescent="0.2">
      <c r="A71" s="55" t="s">
        <v>89</v>
      </c>
      <c r="B71">
        <v>112</v>
      </c>
    </row>
    <row r="72" spans="1:2" x14ac:dyDescent="0.2">
      <c r="A72" s="55" t="s">
        <v>90</v>
      </c>
      <c r="B72">
        <v>113</v>
      </c>
    </row>
    <row r="73" spans="1:2" x14ac:dyDescent="0.2">
      <c r="A73" s="55" t="s">
        <v>91</v>
      </c>
      <c r="B73">
        <v>5147</v>
      </c>
    </row>
    <row r="74" spans="1:2" x14ac:dyDescent="0.2">
      <c r="A74" s="55" t="s">
        <v>92</v>
      </c>
      <c r="B74">
        <v>114</v>
      </c>
    </row>
    <row r="75" spans="1:2" x14ac:dyDescent="0.2">
      <c r="A75" s="55" t="s">
        <v>93</v>
      </c>
      <c r="B75">
        <v>28775</v>
      </c>
    </row>
    <row r="76" spans="1:2" x14ac:dyDescent="0.2">
      <c r="A76" s="55" t="s">
        <v>94</v>
      </c>
      <c r="B76">
        <v>5152</v>
      </c>
    </row>
    <row r="77" spans="1:2" x14ac:dyDescent="0.2">
      <c r="A77" s="55" t="s">
        <v>95</v>
      </c>
      <c r="B77">
        <v>5161</v>
      </c>
    </row>
    <row r="78" spans="1:2" x14ac:dyDescent="0.2">
      <c r="A78" s="55" t="s">
        <v>96</v>
      </c>
      <c r="B78">
        <v>116</v>
      </c>
    </row>
    <row r="79" spans="1:2" x14ac:dyDescent="0.2">
      <c r="A79" s="55" t="s">
        <v>97</v>
      </c>
      <c r="B79">
        <v>5164</v>
      </c>
    </row>
    <row r="80" spans="1:2" x14ac:dyDescent="0.2">
      <c r="A80" s="55" t="s">
        <v>98</v>
      </c>
      <c r="B80">
        <v>117</v>
      </c>
    </row>
    <row r="81" spans="1:2" x14ac:dyDescent="0.2">
      <c r="A81" s="55" t="s">
        <v>99</v>
      </c>
      <c r="B81">
        <v>129178</v>
      </c>
    </row>
    <row r="82" spans="1:2" x14ac:dyDescent="0.2">
      <c r="A82" s="55" t="s">
        <v>100</v>
      </c>
      <c r="B82">
        <v>115</v>
      </c>
    </row>
    <row r="83" spans="1:2" x14ac:dyDescent="0.2">
      <c r="A83" s="55" t="s">
        <v>101</v>
      </c>
      <c r="B83">
        <v>119</v>
      </c>
    </row>
    <row r="84" spans="1:2" x14ac:dyDescent="0.2">
      <c r="A84" s="55" t="s">
        <v>102</v>
      </c>
      <c r="B84">
        <v>120</v>
      </c>
    </row>
    <row r="85" spans="1:2" x14ac:dyDescent="0.2">
      <c r="A85" s="55" t="s">
        <v>103</v>
      </c>
      <c r="B85">
        <v>121</v>
      </c>
    </row>
    <row r="86" spans="1:2" x14ac:dyDescent="0.2">
      <c r="A86" s="55" t="s">
        <v>104</v>
      </c>
      <c r="B86">
        <v>122</v>
      </c>
    </row>
    <row r="87" spans="1:2" x14ac:dyDescent="0.2">
      <c r="A87" s="55" t="s">
        <v>105</v>
      </c>
      <c r="B87">
        <v>123</v>
      </c>
    </row>
    <row r="88" spans="1:2" x14ac:dyDescent="0.2">
      <c r="A88" s="55" t="s">
        <v>106</v>
      </c>
      <c r="B88">
        <v>30979</v>
      </c>
    </row>
    <row r="89" spans="1:2" x14ac:dyDescent="0.2">
      <c r="A89" s="55" t="s">
        <v>107</v>
      </c>
      <c r="B89">
        <v>5168</v>
      </c>
    </row>
    <row r="90" spans="1:2" x14ac:dyDescent="0.2">
      <c r="A90" s="55" t="s">
        <v>108</v>
      </c>
      <c r="B90">
        <v>124</v>
      </c>
    </row>
    <row r="91" spans="1:2" x14ac:dyDescent="0.2">
      <c r="A91" s="55" t="s">
        <v>109</v>
      </c>
      <c r="B91">
        <v>77577</v>
      </c>
    </row>
    <row r="92" spans="1:2" x14ac:dyDescent="0.2">
      <c r="A92" s="55" t="s">
        <v>110</v>
      </c>
      <c r="B92">
        <v>29267</v>
      </c>
    </row>
    <row r="93" spans="1:2" x14ac:dyDescent="0.2">
      <c r="A93" s="55" t="s">
        <v>111</v>
      </c>
      <c r="B93">
        <v>125</v>
      </c>
    </row>
    <row r="94" spans="1:2" x14ac:dyDescent="0.2">
      <c r="A94" s="55" t="s">
        <v>112</v>
      </c>
      <c r="B94">
        <v>128982</v>
      </c>
    </row>
    <row r="95" spans="1:2" x14ac:dyDescent="0.2">
      <c r="A95" s="55" t="s">
        <v>113</v>
      </c>
      <c r="B95">
        <v>126</v>
      </c>
    </row>
    <row r="96" spans="1:2" x14ac:dyDescent="0.2">
      <c r="A96" s="55" t="s">
        <v>114</v>
      </c>
      <c r="B96">
        <v>127</v>
      </c>
    </row>
    <row r="97" spans="1:2" x14ac:dyDescent="0.2">
      <c r="A97" s="55" t="s">
        <v>115</v>
      </c>
      <c r="B97">
        <v>37736</v>
      </c>
    </row>
    <row r="98" spans="1:2" x14ac:dyDescent="0.2">
      <c r="A98" s="55" t="s">
        <v>116</v>
      </c>
      <c r="B98">
        <v>129099</v>
      </c>
    </row>
    <row r="99" spans="1:2" x14ac:dyDescent="0.2">
      <c r="A99" s="55" t="s">
        <v>117</v>
      </c>
      <c r="B99">
        <v>128</v>
      </c>
    </row>
    <row r="100" spans="1:2" x14ac:dyDescent="0.2">
      <c r="A100" s="55" t="s">
        <v>118</v>
      </c>
      <c r="B100">
        <v>129</v>
      </c>
    </row>
    <row r="101" spans="1:2" x14ac:dyDescent="0.2">
      <c r="A101" s="55" t="s">
        <v>119</v>
      </c>
      <c r="B101">
        <v>129084</v>
      </c>
    </row>
    <row r="102" spans="1:2" x14ac:dyDescent="0.2">
      <c r="A102" s="55" t="s">
        <v>120</v>
      </c>
      <c r="B102">
        <v>130</v>
      </c>
    </row>
    <row r="103" spans="1:2" x14ac:dyDescent="0.2">
      <c r="A103" s="55" t="s">
        <v>121</v>
      </c>
      <c r="B103">
        <v>132</v>
      </c>
    </row>
    <row r="104" spans="1:2" x14ac:dyDescent="0.2">
      <c r="A104" s="55" t="s">
        <v>122</v>
      </c>
      <c r="B104">
        <v>133</v>
      </c>
    </row>
    <row r="105" spans="1:2" x14ac:dyDescent="0.2">
      <c r="A105" s="55" t="s">
        <v>123</v>
      </c>
      <c r="B105">
        <v>134</v>
      </c>
    </row>
    <row r="106" spans="1:2" x14ac:dyDescent="0.2">
      <c r="A106" s="55" t="s">
        <v>124</v>
      </c>
      <c r="B106">
        <v>129177</v>
      </c>
    </row>
    <row r="107" spans="1:2" x14ac:dyDescent="0.2">
      <c r="A107" s="55" t="s">
        <v>125</v>
      </c>
      <c r="B107">
        <v>135</v>
      </c>
    </row>
    <row r="108" spans="1:2" x14ac:dyDescent="0.2">
      <c r="A108" s="55" t="s">
        <v>126</v>
      </c>
      <c r="B108">
        <v>136</v>
      </c>
    </row>
    <row r="109" spans="1:2" x14ac:dyDescent="0.2">
      <c r="A109" s="55" t="s">
        <v>127</v>
      </c>
      <c r="B109">
        <v>137</v>
      </c>
    </row>
    <row r="110" spans="1:2" x14ac:dyDescent="0.2">
      <c r="A110" s="55" t="s">
        <v>128</v>
      </c>
      <c r="B110">
        <v>5959</v>
      </c>
    </row>
    <row r="111" spans="1:2" x14ac:dyDescent="0.2">
      <c r="A111" s="55" t="s">
        <v>129</v>
      </c>
      <c r="B111">
        <v>138</v>
      </c>
    </row>
    <row r="112" spans="1:2" x14ac:dyDescent="0.2">
      <c r="A112" s="55" t="s">
        <v>130</v>
      </c>
      <c r="B112">
        <v>101707</v>
      </c>
    </row>
    <row r="113" spans="1:2" x14ac:dyDescent="0.2">
      <c r="A113" s="55" t="s">
        <v>131</v>
      </c>
      <c r="B113">
        <v>139</v>
      </c>
    </row>
    <row r="114" spans="1:2" x14ac:dyDescent="0.2">
      <c r="A114" s="55" t="s">
        <v>145</v>
      </c>
      <c r="B114">
        <v>128984</v>
      </c>
    </row>
    <row r="115" spans="1:2" x14ac:dyDescent="0.2">
      <c r="A115" s="55" t="s">
        <v>132</v>
      </c>
      <c r="B115">
        <v>142</v>
      </c>
    </row>
    <row r="116" spans="1:2" x14ac:dyDescent="0.2">
      <c r="A116" s="55" t="s">
        <v>133</v>
      </c>
      <c r="B116">
        <v>6243</v>
      </c>
    </row>
    <row r="117" spans="1:2" x14ac:dyDescent="0.2">
      <c r="A117" s="55" t="s">
        <v>134</v>
      </c>
      <c r="B117">
        <v>143</v>
      </c>
    </row>
    <row r="118" spans="1:2" x14ac:dyDescent="0.2">
      <c r="A118" s="55" t="s">
        <v>135</v>
      </c>
      <c r="B118">
        <v>6245</v>
      </c>
    </row>
    <row r="119" spans="1:2" x14ac:dyDescent="0.2">
      <c r="A119" s="55" t="s">
        <v>147</v>
      </c>
      <c r="B119">
        <v>26185</v>
      </c>
    </row>
    <row r="120" spans="1:2" x14ac:dyDescent="0.2">
      <c r="A120" s="55" t="s">
        <v>136</v>
      </c>
      <c r="B120">
        <v>128983</v>
      </c>
    </row>
    <row r="121" spans="1:2" x14ac:dyDescent="0.2">
      <c r="A121" s="55" t="s">
        <v>137</v>
      </c>
      <c r="B121">
        <v>144</v>
      </c>
    </row>
    <row r="122" spans="1:2" x14ac:dyDescent="0.2">
      <c r="A122" s="55" t="s">
        <v>138</v>
      </c>
      <c r="B122">
        <v>145</v>
      </c>
    </row>
  </sheetData>
  <sheetProtection selectLockedCells="1" selectUn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A48" sqref="A48"/>
    </sheetView>
  </sheetViews>
  <sheetFormatPr defaultRowHeight="12.75" x14ac:dyDescent="0.2"/>
  <sheetData/>
  <sheetProtection algorithmName="SHA-512" hashValue="dTS0G3HdsvM5DLEA868vI2otb+puQNlu60cfFIzNlQkBlfU3a7MRfffqcMqV7RoOoHVyeMxviFxhpBmdevJLuw==" saltValue="UyF0a9t3VVqbptFlNZZqew==" spinCount="100000" sheet="1" objects="1" scenarios="1" selectLockedCells="1" selectUnlockedCells="1"/>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49" r:id="rId4">
          <objectPr defaultSize="0" autoPict="0" altText="Instructions on how to fill out and submit the TPUC UD18 inspection fee form" r:id="rId5">
            <anchor moveWithCells="1">
              <from>
                <xdr:col>0</xdr:col>
                <xdr:colOff>47625</xdr:colOff>
                <xdr:row>0</xdr:row>
                <xdr:rowOff>28575</xdr:rowOff>
              </from>
              <to>
                <xdr:col>9</xdr:col>
                <xdr:colOff>600075</xdr:colOff>
                <xdr:row>46</xdr:row>
                <xdr:rowOff>95250</xdr:rowOff>
              </to>
            </anchor>
          </objectPr>
        </oleObject>
      </mc:Choice>
      <mc:Fallback>
        <oleObject progId="Word.Document.12" shapeId="20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a 1 f e 9 d d - 0 e 5 8 - 4 8 5 8 - 9 2 6 1 - 4 1 f a 4 d c d 0 a a 0 "   x m l n s = " h t t p : / / s c h e m a s . m i c r o s o f t . c o m / D a t a M a s h u p " > A A A A A C U E A A B Q S w M E F A A C A A g A 7 F h K X E 5 k C U G l A A A A 9 g A A A B I A H A B D b 2 5 m a W c v U G F j a 2 F n Z S 5 4 b W w g o h g A K K A U A A A A A A A A A A A A A A A A A A A A A A A A A A A A h Y 9 L D o I w G I S v Q r q n D z Q R S S k L t 5 K Y E I 3 b p l Z o h B 9 D i + V u L j y S V x C j q D u X M / N N M n O / 3 n g 2 N H V w 0 Z 0 1 L a S I Y Y o C D a o 9 G C h T 1 L t j G K N M 8 I 1 U J 1 n q Y I T B J o M 1 K a q c O y e E e O + x n + G 2 K 0 l E K S P 7 f F 2 o S j c y N G C d B K X R p 3 X 4 3 0 K C 7 1 5 j R I T Z f I n Z I s a U k 8 n k u Y E v E I 1 7 n + m P y V d 9 7 f p O C w 3 h t u B k k p y 8 P 4 g H U E s D B B Q A A g A I A O x Y S 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W E p c Q J O + D B 4 B A A D A A Q A A E w A c A E Z v c m 1 1 b G F z L 1 N l Y 3 R p b 2 4 x L m 0 g o h g A K K A U A A A A A A A A A A A A A A A A A A A A A A A A A A A A b V B N S 8 N A E L 0 H 8 h + G 7 S W B J d C i I p Y 9 S K J Y D 0 V J P U j r Y d 2 M b W A / y u 6 k W E r / u x s S q I J 7 2 Z 3 3 d t 6 8 e Q E V t c 5 C P d z T e Z q k S d h J j w 1 M 2 F s 1 v a 0 k y d p 1 X i F k s 5 y B A I 2 U J h D P C A s o w 6 G o n O o M W s o e W 4 1 F 6 S z F I m T s + W 6 D 3 + S l o s 1 f u U K F A 8 v 5 u k L d m p b Q C 8 Y Z h 9 L p z t g g Z h w e r H J N a 7 d i O r u O 5 W v n C G s 6 a h S X Z 7 F 0 F j 9 y P j i a s B f v T O Q a e E L Z o A + 9 4 Z X 8 j B 9 H Z s S z w Q S H 9 Y j f a 1 0 r q a U P g n z 3 W 7 L c S b u N i q v j H i 9 y K y 9 t + H L e D I Z 7 M m T / z O e n E 6 t R x 3 z h P Y 6 E P o S 4 p N l L e 4 S l N B h 3 p t g M F G M 6 c z i x R R W h h a W b q 6 J X P Z / z N G n t v 2 7 m P 1 B L A Q I t A B Q A A g A I A O x Y S l x O Z A l B p Q A A A P Y A A A A S A A A A A A A A A A A A A A A A A A A A A A B D b 2 5 m a W c v U G F j a 2 F n Z S 5 4 b W x Q S w E C L Q A U A A I A C A D s W E p c D 8 r p q 6 Q A A A D p A A A A E w A A A A A A A A A A A A A A A A D x A A A A W 0 N v b n R l b n R f V H l w Z X N d L n h t b F B L A Q I t A B Q A A g A I A O x Y S l x A k 7 4 M H g E A A M A B A A A T A A A A A A A A A A A A A A A A A O I B A A B G b 3 J t d W x h c y 9 T Z W N 0 a W 9 u M S 5 t U E s F B g A A A A A D A A M A w g A A A E 0 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s K A A A A A A A A C Q o 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V E M T h E Y X R h U 2 9 1 c m N l 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G Y 3 M z Z i M z c t N T A 3 M S 0 0 Z D g x L W J j M D c t N j U 4 O D V j N D k 4 Z T B h 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F R h c m d l d C I g V m F s d W U 9 I n N V R D E 4 R G F 0 Y V N v d X J j Z V 9 f M i I g L z 4 8 R W 5 0 c n k g V H l w Z T 0 i R m l s b G V k Q 2 9 t c G x l d G V S Z X N 1 b H R U b 1 d v c m t z a G V l d C I g V m F s d W U 9 I m w x I i A v P j x F b n R y e S B U e X B l P S J G a W x s Q 2 9 s d W 1 u T m F t Z X M i I F Z h b H V l P S J z W y Z x d W 9 0 O 1 N l b G V j d C B Z b 3 V y I F V E M T g g Q 2 9 t c G F u e S B O Y W 1 l J n F 1 b 3 Q 7 L C Z x d W 9 0 O 0 l E J n F 1 b 3 Q 7 X S I g L z 4 8 R W 5 0 c n k g V H l w Z T 0 i R m l s b E N v b H V t b l R 5 c G V z I i B W Y W x 1 Z T 0 i c 0 J n T T 0 i I C 8 + P E V u d H J 5 I F R 5 c G U 9 I k Z p b G x M Y X N 0 V X B k Y X R l Z C I g V m F s d W U 9 I m Q y M D I 2 L T A y L T E w V D E 3 O j A 3 O j I z L j k 4 N z Q 2 O D R a I i A v P j x F b n R y e S B U e X B l P S J G a W x s R X J y b 3 J D b 3 V u d C I g V m F s d W U 9 I m w w I i A v P j x F b n R y e S B U e X B l P S J G a W x s R X J y b 3 J D b 2 R l I i B W Y W x 1 Z T 0 i c 1 V u a 2 5 v d 2 4 i I C 8 + P E V u d H J 5 I F R 5 c G U 9 I k Z p b G x D b 3 V u d C I g V m F s d W U 9 I m w x M j E i I C 8 + P E V u d H J 5 I F R 5 c G U 9 I k F k Z G V k V G 9 E Y X R h T W 9 k Z W w i I F Z h b H V l P S J s M C 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U Q x O E R h d G F T b 3 V y Y 2 U g K D I p L 0 F 1 d G 9 S Z W 1 v d m V k Q 2 9 s d W 1 u c z E u e 1 N l b G V j d C B Z b 3 V y I F V E M T g g Q 2 9 t c G F u e S B O Y W 1 l L D B 9 J n F 1 b 3 Q 7 L C Z x d W 9 0 O 1 N l Y 3 R p b 2 4 x L 1 V E M T h E Y X R h U 2 9 1 c m N l I C g y K S 9 B d X R v U m V t b 3 Z l Z E N v b H V t b n M x L n t J R C w x f S Z x d W 9 0 O 1 0 s J n F 1 b 3 Q 7 Q 2 9 s d W 1 u Q 2 9 1 b n Q m c X V v d D s 6 M i w m c X V v d D t L Z X l D b 2 x 1 b W 5 O Y W 1 l c y Z x d W 9 0 O z p b X S w m c X V v d D t D b 2 x 1 b W 5 J Z G V u d G l 0 a W V z J n F 1 b 3 Q 7 O l s m c X V v d D t T Z W N 0 a W 9 u M S 9 V R D E 4 R G F 0 Y V N v d X J j Z S A o M i k v Q X V 0 b 1 J l b W 9 2 Z W R D b 2 x 1 b W 5 z M S 5 7 U 2 V s Z W N 0 I F l v d X I g V U Q x O C B D b 2 1 w Y W 5 5 I E 5 h b W U s M H 0 m c X V v d D s s J n F 1 b 3 Q 7 U 2 V j d G l v b j E v V U Q x O E R h d G F T b 3 V y Y 2 U g K D I p L 0 F 1 d G 9 S Z W 1 v d m V k Q 2 9 s d W 1 u c z E u e 0 l E L D F 9 J n F 1 b 3 Q 7 X S w m c X V v d D t S Z W x h d G l v b n N o a X B J b m Z v J n F 1 b 3 Q 7 O l t d f S I g L z 4 8 L 1 N 0 Y W J s Z U V u d H J p Z X M + P C 9 J d G V t P j x J d G V t P j x J d G V t T G 9 j Y X R p b 2 4 + P E l 0 Z W 1 U e X B l P k Z v c m 1 1 b G E 8 L 0 l 0 Z W 1 U e X B l P j x J d G V t U G F 0 a D 5 T Z W N 0 a W 9 u M S 9 V R D E 4 R G F 0 Y V N v d X J j Z S U y M C g y K S 9 T b 3 V y Y 2 U 8 L 0 l 0 Z W 1 Q Y X R o P j w v S X R l b U x v Y 2 F 0 a W 9 u P j x T d G F i b G V F b n R y a W V z I C 8 + P C 9 J d G V t P j x J d G V t P j x J d G V t T G 9 j Y X R p b 2 4 + P E l 0 Z W 1 U e X B l P k Z v c m 1 1 b G E 8 L 0 l 0 Z W 1 U e X B l P j x J d G V t U G F 0 a D 5 T Z W N 0 a W 9 u M S 9 V R D E 4 R G F 0 Y V N v d X J j Z S U y M C g y K S 9 Q c m 9 t b 3 R l Z C U y M E h l Y W R l c n M 8 L 0 l 0 Z W 1 Q Y X R o P j w v S X R l b U x v Y 2 F 0 a W 9 u P j x T d G F i b G V F b n R y a W V z I C 8 + P C 9 J d G V t P j x J d G V t P j x J d G V t T G 9 j Y X R p b 2 4 + P E l 0 Z W 1 U e X B l P k Z v c m 1 1 b G E 8 L 0 l 0 Z W 1 U e X B l P j x J d G V t U G F 0 a D 5 T Z W N 0 a W 9 u M S 9 V R D E 4 R G F 0 Y V N v d X J j Z S U y M C g y K S 9 D a G F u Z 2 V k J T I w V H l w Z T w v S X R l b V B h d G g + P C 9 J d G V t T G 9 j Y X R p b 2 4 + P F N 0 Y W J s Z U V u d H J p Z X M g L z 4 8 L 0 l 0 Z W 0 + P C 9 J d G V t c z 4 8 L 0 x v Y 2 F s U G F j a 2 F n Z U 1 l d G F k Y X R h R m l s Z T 4 W A A A A U E s F B g A A A A A A A A A A A A A A A A A A A A A A A C Y B A A A B A A A A 0 I y d 3 w E V 0 R G M e g D A T 8 K X 6 w E A A A D 2 9 x U 9 7 + q T Q q k L e Y 9 C w N C G A A A A A A I A A A A A A B B m A A A A A Q A A I A A A A N U j f X J X G E / s H V J Q 2 u u 3 D o 9 o f B q X T p R c p u x 2 C 7 b 6 a F R D A A A A A A 6 A A A A A A g A A I A A A A H e C T t e D 7 m 0 l 5 o O d o F i g f 2 G z i 8 I V 5 a T D 5 h 8 o d Z 7 k B g Q C U A A A A O w S t 3 P g n b p 7 1 f x Q u X d y O 5 7 L / h + d B Y X H S B I m 2 T K B 6 w g X Y E B r W P A 6 R C T 0 A n U Z 8 1 3 g z T + f + m k k d 7 a n 5 F n + 2 u + q 4 E e X h n W M J x L u 8 U k 2 F l T F d Z U Y Q A A A A L A r q s s s 2 f U H X K g k k E i R x 8 Y 5 C s 9 0 V d C R E b L p Q Q v M z Z 2 s P 3 u r Y w U e a + y y 8 R H z u P j h V U N 4 w b V e 3 Z + h o f 1 e T S 8 Q G M w = < / D a t a M a s h u p > 
</file>

<file path=customXml/itemProps1.xml><?xml version="1.0" encoding="utf-8"?>
<ds:datastoreItem xmlns:ds="http://schemas.openxmlformats.org/officeDocument/2006/customXml" ds:itemID="{43DFFA7C-C843-4011-9C55-585B768B700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UD-18</vt:lpstr>
      <vt:lpstr>Data</vt:lpstr>
      <vt:lpstr>Instructions</vt:lpstr>
      <vt:lpstr>'UD-18'!Print_Area</vt:lpstr>
    </vt:vector>
  </TitlesOfParts>
  <Company>Tennessee Regulatory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AA02003</dc:creator>
  <cp:lastModifiedBy>Tracy Stinson</cp:lastModifiedBy>
  <cp:lastPrinted>2026-01-14T20:41:53Z</cp:lastPrinted>
  <dcterms:created xsi:type="dcterms:W3CDTF">2004-03-18T16:03:53Z</dcterms:created>
  <dcterms:modified xsi:type="dcterms:W3CDTF">2026-02-10T17:08:56Z</dcterms:modified>
</cp:coreProperties>
</file>