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G:\Data\State Data\Tennessee\NF Case Mix\Quality\QuILTSS Review\QuILTSS # 16\Development\Template Updates\"/>
    </mc:Choice>
  </mc:AlternateContent>
  <workbookProtection workbookAlgorithmName="SHA-512" workbookHashValue="GRH2tEoyCGWdRkCw5FiVaKk2fE2J9XOOVgEf+X8j2CXpzt6TYJyRTqHRswl+GkSj3+ZuvluMRHa573r4PcfWTw==" workbookSaltValue="6a2hk/Gzz1KwXukbhu3wrQ==" workbookSpinCount="100000" lockStructure="1"/>
  <bookViews>
    <workbookView xWindow="0" yWindow="0" windowWidth="28800" windowHeight="10800"/>
  </bookViews>
  <sheets>
    <sheet name="Request Form" sheetId="1" r:id="rId1"/>
    <sheet name="Submission Checklist" sheetId="5" r:id="rId2"/>
    <sheet name="Providers" sheetId="2" state="hidden" r:id="rId3"/>
    <sheet name="Sheet3" sheetId="3" state="hidden" r:id="rId4"/>
  </sheets>
  <definedNames>
    <definedName name="_xlnm._FilterDatabase" localSheetId="2" hidden="1">Providers!$A$5:$E$294</definedName>
    <definedName name="Bonus">'Request Form'!#REF!</definedName>
    <definedName name="Culture_MeaningfulActivities">'Request Form'!$I$33</definedName>
    <definedName name="Culture_MemberInput">'Request Form'!$G$33</definedName>
    <definedName name="Culture_ResidentChoice">'Request Form'!$E$33</definedName>
    <definedName name="Culture_RespectfulTreatment">'Request Form'!$C$33</definedName>
    <definedName name="ProvidersList">OFFSET(Providers!$H$6,0,0,COUNTIF(Providers!$H:$H,"?*"),1)</definedName>
    <definedName name="Satisfaction_Employee">'Request Form'!$G$16</definedName>
    <definedName name="Satisfaction_Family">'Request Form'!$E$16</definedName>
    <definedName name="Satisfaction_Resident">'Request Form'!$C$16</definedName>
    <definedName name="Staffing_ConsistentAssignment">'Request Form'!$C$54</definedName>
    <definedName name="Staffing_StaffRetention">'Request Form'!$E$54</definedName>
    <definedName name="Staffing_StaffTraining">'Request Form'!$G$54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1" l="1"/>
  <c r="D10" i="1"/>
  <c r="D9" i="1"/>
  <c r="E11" i="5" l="1"/>
  <c r="U6" i="5" l="1"/>
  <c r="C34" i="5" s="1"/>
  <c r="U7" i="5"/>
  <c r="C36" i="5" s="1"/>
  <c r="U10" i="5" l="1"/>
  <c r="U9" i="5"/>
  <c r="U8" i="5"/>
  <c r="C38" i="5" s="1"/>
  <c r="U5" i="5"/>
  <c r="C32" i="5" s="1"/>
  <c r="U4" i="5"/>
  <c r="C28" i="5" s="1"/>
  <c r="U3" i="5"/>
  <c r="C26" i="5" s="1"/>
  <c r="U2" i="5"/>
  <c r="C24" i="5" s="1"/>
  <c r="C43" i="5" l="1"/>
  <c r="C42" i="5"/>
  <c r="C46" i="5"/>
  <c r="C45" i="5"/>
  <c r="E13" i="5" l="1"/>
  <c r="E12" i="5"/>
  <c r="E14" i="5"/>
</calcChain>
</file>

<file path=xl/sharedStrings.xml><?xml version="1.0" encoding="utf-8"?>
<sst xmlns="http://schemas.openxmlformats.org/spreadsheetml/2006/main" count="523" uniqueCount="468">
  <si>
    <t>Ave Maria Home</t>
  </si>
  <si>
    <t>Bailey Park Community Living Center</t>
  </si>
  <si>
    <t>Briarwood Community Living Center</t>
  </si>
  <si>
    <t>Community Care of Rutherford County, Inc.</t>
  </si>
  <si>
    <t>Erwin Health Care Center</t>
  </si>
  <si>
    <t>Etowah Health Care Center</t>
  </si>
  <si>
    <t>Generations Center of Spencer</t>
  </si>
  <si>
    <t>Good Samaritan Society - Fairfield Glade</t>
  </si>
  <si>
    <t>Hancock Manor Nursing Home</t>
  </si>
  <si>
    <t>Harbert Hills Academy Nursing Home</t>
  </si>
  <si>
    <t>Hardin Home Nursing Home</t>
  </si>
  <si>
    <t>Hardin County Nursing Home</t>
  </si>
  <si>
    <t>Hartsville Convalescent Center</t>
  </si>
  <si>
    <t>Hermitage Health Center</t>
  </si>
  <si>
    <t>Hillview Community Living Center</t>
  </si>
  <si>
    <t>Hillview Health Center</t>
  </si>
  <si>
    <t>Holston Health &amp; Rehabilitation Center</t>
  </si>
  <si>
    <t>Jefferson County Nursing Home</t>
  </si>
  <si>
    <t>The Meadows</t>
  </si>
  <si>
    <t>Lauderdale Community Living Center</t>
  </si>
  <si>
    <t>Life Care Center of Athens</t>
  </si>
  <si>
    <t>Life Care Center of Centerville</t>
  </si>
  <si>
    <t>Life Care Center of Cleveland</t>
  </si>
  <si>
    <t>Life Care Center of Collegedale</t>
  </si>
  <si>
    <t>Life Care Center of Columbia</t>
  </si>
  <si>
    <t>Life Care Center of Crossville</t>
  </si>
  <si>
    <t>Life Care Center of Elizabethton</t>
  </si>
  <si>
    <t>Life Care Center of Gray</t>
  </si>
  <si>
    <t>Life Care Center of Greeneville</t>
  </si>
  <si>
    <t>Life Care Center of Hixson</t>
  </si>
  <si>
    <t>Life Care Center of Jefferson City</t>
  </si>
  <si>
    <t>Life Care Center of Morgan County</t>
  </si>
  <si>
    <t>Life Care Center of Morristown</t>
  </si>
  <si>
    <t>Life Care Center of Red Bank</t>
  </si>
  <si>
    <t>Life Care Center of Rhea County</t>
  </si>
  <si>
    <t>Life Care Center of Sparta</t>
  </si>
  <si>
    <t>Life Care Center of Tullahoma</t>
  </si>
  <si>
    <t>Lynchburg Nursing Center</t>
  </si>
  <si>
    <t>Memphis Jewish Home</t>
  </si>
  <si>
    <t>Mission Convalescent Home</t>
  </si>
  <si>
    <t>Oakwood Community Living Center</t>
  </si>
  <si>
    <t>Obion County Nursing Home</t>
  </si>
  <si>
    <t>Oneida Nursing &amp; Rehab Center</t>
  </si>
  <si>
    <t>Overton County Health &amp; Rehab Center</t>
  </si>
  <si>
    <t>Park Rest Hardin County Health Center</t>
  </si>
  <si>
    <t>Parkway Health &amp; Rehabilitation Center</t>
  </si>
  <si>
    <t>Renaissance Terrace</t>
  </si>
  <si>
    <t>Ridgeview Terrace of Life Care</t>
  </si>
  <si>
    <t>Serene Manor Medical Center</t>
  </si>
  <si>
    <t>Shannondale Health Care Center</t>
  </si>
  <si>
    <t>The Heritage Center</t>
  </si>
  <si>
    <t>The Waters of Clinton</t>
  </si>
  <si>
    <t>The Waters of Gallatin</t>
  </si>
  <si>
    <t>The Waters of Union City</t>
  </si>
  <si>
    <t>W.D. Bill Manning TN State Veterans Home</t>
  </si>
  <si>
    <t>Weakley County Nursing Home</t>
  </si>
  <si>
    <t>Westmoreland Health &amp; Rehabilitation Center</t>
  </si>
  <si>
    <t>Willow Ridge Center</t>
  </si>
  <si>
    <t>Life Care Center of East Ridge</t>
  </si>
  <si>
    <t>Bledsoe County Nursing Home</t>
  </si>
  <si>
    <t>The Waters of Johnson City</t>
  </si>
  <si>
    <t>The Waters of Roan Highlands</t>
  </si>
  <si>
    <t>The Waters of Shelbyville</t>
  </si>
  <si>
    <t>The Waters of Springfield</t>
  </si>
  <si>
    <t>44E446</t>
  </si>
  <si>
    <t>Q051977</t>
  </si>
  <si>
    <t>Q030542</t>
  </si>
  <si>
    <t>Q047968</t>
  </si>
  <si>
    <t>Q028332</t>
  </si>
  <si>
    <t>Q047964</t>
  </si>
  <si>
    <t>Q053036</t>
  </si>
  <si>
    <t>Q024261</t>
  </si>
  <si>
    <t>Q044094</t>
  </si>
  <si>
    <t>Q044399</t>
  </si>
  <si>
    <t>Q052123</t>
  </si>
  <si>
    <t>Q048842</t>
  </si>
  <si>
    <t>Q048756</t>
  </si>
  <si>
    <t>Q048758</t>
  </si>
  <si>
    <t>Q052122</t>
  </si>
  <si>
    <t>Q053041</t>
  </si>
  <si>
    <t>Q030470</t>
  </si>
  <si>
    <t>Q028484</t>
  </si>
  <si>
    <t>Q051683</t>
  </si>
  <si>
    <t>Q051976</t>
  </si>
  <si>
    <t>Q051978</t>
  </si>
  <si>
    <t>Q052598</t>
  </si>
  <si>
    <t>Q034564</t>
  </si>
  <si>
    <t>Q031287</t>
  </si>
  <si>
    <t>Q047990</t>
  </si>
  <si>
    <t>Q028555</t>
  </si>
  <si>
    <t>Q031092</t>
  </si>
  <si>
    <t>Q026733</t>
  </si>
  <si>
    <t>Q023596</t>
  </si>
  <si>
    <t>Q028460</t>
  </si>
  <si>
    <t>Q021701</t>
  </si>
  <si>
    <t>Q038063</t>
  </si>
  <si>
    <t>Q046533</t>
  </si>
  <si>
    <t>Q030978</t>
  </si>
  <si>
    <t>Q037269</t>
  </si>
  <si>
    <t>Q035305</t>
  </si>
  <si>
    <t>Q019162</t>
  </si>
  <si>
    <t>Q028983</t>
  </si>
  <si>
    <t>Q045437</t>
  </si>
  <si>
    <t>Q027302</t>
  </si>
  <si>
    <t>Q053043</t>
  </si>
  <si>
    <t>Q025995</t>
  </si>
  <si>
    <t>Q053175</t>
  </si>
  <si>
    <t>Q049242</t>
  </si>
  <si>
    <t>Q045058</t>
  </si>
  <si>
    <t>Q028315</t>
  </si>
  <si>
    <t>Q028640</t>
  </si>
  <si>
    <t>Q028634</t>
  </si>
  <si>
    <t>Q028464</t>
  </si>
  <si>
    <t>Q030910</t>
  </si>
  <si>
    <t>Q028329</t>
  </si>
  <si>
    <t>Q028637</t>
  </si>
  <si>
    <t>Q028462</t>
  </si>
  <si>
    <t>Q028463</t>
  </si>
  <si>
    <t>Q028636</t>
  </si>
  <si>
    <t>Q033302</t>
  </si>
  <si>
    <t>Q026298</t>
  </si>
  <si>
    <t>Q028334</t>
  </si>
  <si>
    <t>Q021885</t>
  </si>
  <si>
    <t>Q029851</t>
  </si>
  <si>
    <t>Q034242</t>
  </si>
  <si>
    <t>Satisfaction</t>
  </si>
  <si>
    <t>Resident</t>
  </si>
  <si>
    <t>Family</t>
  </si>
  <si>
    <t>Respectful Treatment</t>
  </si>
  <si>
    <t>Resident Choice</t>
  </si>
  <si>
    <t>Consistent Staff Assignment</t>
  </si>
  <si>
    <t>Staff Retention</t>
  </si>
  <si>
    <t>Provider Information</t>
  </si>
  <si>
    <t>Provider Name:</t>
  </si>
  <si>
    <t>CMS Identifier:</t>
  </si>
  <si>
    <t>Medicaid Number:</t>
  </si>
  <si>
    <t>NPI:</t>
  </si>
  <si>
    <r>
      <t xml:space="preserve">Reason(s) for Request: </t>
    </r>
    <r>
      <rPr>
        <sz val="11"/>
        <color theme="1"/>
        <rFont val="Calibri"/>
        <family val="2"/>
        <scheme val="minor"/>
      </rPr>
      <t>Only justify measures in dispute.</t>
    </r>
  </si>
  <si>
    <t>Allenbrooke Nursing and Rehabilitation Center, LLC</t>
  </si>
  <si>
    <t>Beverly Park Place Health and Rehab</t>
  </si>
  <si>
    <t>Celina Health and Rehabilitation Center</t>
  </si>
  <si>
    <t>Collierville Nursing and Rehabilitation LLC</t>
  </si>
  <si>
    <t>Durham Hensley Health and Rehabilitation</t>
  </si>
  <si>
    <t>Graceland Rehabilitation and Nursing Center</t>
  </si>
  <si>
    <t>Henderson Health and Rehabilitation Center</t>
  </si>
  <si>
    <t>Magnolia Creek Nursing and Rehabilitation</t>
  </si>
  <si>
    <t>Sevierville Health and Rehabilitation Center</t>
  </si>
  <si>
    <t>Creekview Health and Rehabilitation</t>
  </si>
  <si>
    <t>Beech Tree Health and Rehabilitation</t>
  </si>
  <si>
    <t>Diversicare of Oak Ridge</t>
  </si>
  <si>
    <t>Christian Care Center of Unicoi County LLC</t>
  </si>
  <si>
    <t>Fairpark Health and Rehabilitation</t>
  </si>
  <si>
    <t>River Grove Health and Rehabilitation</t>
  </si>
  <si>
    <t>Smith County Health and Rehabilitation</t>
  </si>
  <si>
    <t>Midtown Center for Health and Rehabilitation</t>
  </si>
  <si>
    <t>Decatur Wellness and Rehabilitation Center</t>
  </si>
  <si>
    <t>Employee</t>
  </si>
  <si>
    <t>Culture Change/Quality of Life</t>
  </si>
  <si>
    <t>Staffing/Staff Competency</t>
  </si>
  <si>
    <t xml:space="preserve">     Member/Family Input</t>
  </si>
  <si>
    <t xml:space="preserve">  Meaningful Activities</t>
  </si>
  <si>
    <t>Foothills Transitional Care and Rehabilitation</t>
  </si>
  <si>
    <t>Diversicare of Martin</t>
  </si>
  <si>
    <t>Starr Regional Health &amp; Rehabilitation</t>
  </si>
  <si>
    <t>Q055528</t>
  </si>
  <si>
    <t>Q054695</t>
  </si>
  <si>
    <t>Waynesboro Health and Rehabilitation Center</t>
  </si>
  <si>
    <t>West Hills Health and Rehab</t>
  </si>
  <si>
    <t>Please review the following checklist to verify the completion of your submission:</t>
  </si>
  <si>
    <t>General</t>
  </si>
  <si>
    <t>Satisfaction - Resident</t>
  </si>
  <si>
    <t>Satisfaction - Family</t>
  </si>
  <si>
    <t>Satisfaction - Employee</t>
  </si>
  <si>
    <t>Culture/Quality - Respectful Treatment</t>
  </si>
  <si>
    <t>Culture/Quality - Resident Choice</t>
  </si>
  <si>
    <t>Culture/Quality - Member/Family Input</t>
  </si>
  <si>
    <t>Culture/Quality - Meaningful Activities</t>
  </si>
  <si>
    <t>Staffing - Consistent Staff Assignment</t>
  </si>
  <si>
    <t>Staffing - Staff Retention</t>
  </si>
  <si>
    <t>Reconsideration Responses:</t>
  </si>
  <si>
    <t xml:space="preserve">Drop down selection: </t>
  </si>
  <si>
    <t>x</t>
  </si>
  <si>
    <t>Resident:</t>
  </si>
  <si>
    <t>Family:</t>
  </si>
  <si>
    <t>Employee:</t>
  </si>
  <si>
    <t>Respectful Treatment:</t>
  </si>
  <si>
    <t>Resident Choice:</t>
  </si>
  <si>
    <t>Member/Family Input:</t>
  </si>
  <si>
    <t>Meaningful Activities:</t>
  </si>
  <si>
    <t>Consistent Staff Assignment:</t>
  </si>
  <si>
    <t>Staff Retention:</t>
  </si>
  <si>
    <t>If no points were received for this metric, please submit evidence of original submission, including screenshots or emails confirming a successful submission of the file(s) in question.</t>
  </si>
  <si>
    <t>A marked up copy of the original Staff Retention form completed for your facility that clearly shows that the original file qualifies for points based on the current QuILTSS Manual</t>
  </si>
  <si>
    <t xml:space="preserve">A marked up copy of the Resident NRC Survey Results is attached, and clearly identifies that the Satisfaction score as set by the outcomes of the "recommend to others as a place to live" question was determined in a matter inconsistent with the current QuILTSS Manual. This can be achieved by highlighting the survey outcomes for the appropriate question utilized for scoring purposes. </t>
  </si>
  <si>
    <t xml:space="preserve">A marked up copy of the Family NRC Survey Results is attached, and clearly identifies that the Satisfaction score as set by the outcomes of the "recommend to others as a place to live" question was determined in a matter inconsistent with the current QuILTSS Manual. This can be achieved by highlighting the survey outcomes for the appropriate question utilized for scoring purposes. </t>
  </si>
  <si>
    <t xml:space="preserve">A marked up copy of the Employee NRC Survey Results is attached, and clearly identifies that the Satisfaction score as set by the outcomes of the "recommendations to others as a place to work" question was determined in a matter inconsistent with the current QuILTSS Manual. This can be achieved by highlighting the survey outcomes for the appropriate question utilized for scoring purposes. </t>
  </si>
  <si>
    <t>Member/Family Input</t>
  </si>
  <si>
    <t>Meaningful Activities</t>
  </si>
  <si>
    <t>Options:</t>
  </si>
  <si>
    <t>N/A</t>
  </si>
  <si>
    <t xml:space="preserve">A marked up copy of the Resident NRC Survey results is attached, and clearly identifies that the Respectful Treatment score as set by the outcomes of the "Overall..." question was determined in a matter inconsistent with the current QuILTSS Manual. This can be achieved by highlighting the survey outcomes for the appropriate question utilized for scoring purposes. </t>
  </si>
  <si>
    <t xml:space="preserve">A marked up copy of the Resident NRC Survey results is attached, and clearly identifies that the Resident Input score as set by the outcomes of the "Overall..." question was determined in a matter inconsistent with the current QuILTSS Manual. This can be achieved by highlighting the survey outcomes for the appropriate question utilized for scoring purposes. </t>
  </si>
  <si>
    <t xml:space="preserve">A marked up copy of the Resident NRC Survey results is attached, and clearly identifies that the Meaningful Activities score as set by the outcomes of the "Overall..." question was determined in a matter inconsistent with the current QuILTSS Manual. This can be achieved by highlighting the survey outcomes for the appropriate question utilized for scoring purposes. </t>
  </si>
  <si>
    <t xml:space="preserve">A marked up copy of the Resident NRC Survey results is attached, and clearly identifies that the Respectful Treatment score as set by the outcomes of the overall domain (as calculated by NRC, NOT the average of all questions) was determined in a matter inconsistent with the current QuILTSS Manual. This can be achieved by highlighting the survey outcomes for the appropriate question utilized for scoring purposes. </t>
  </si>
  <si>
    <t>Not applicable</t>
  </si>
  <si>
    <t>A marked up copy of the original Consistent Staff Assignment form completed for your facility that clearly shows that the original file qualifies for points based on the current QuILTSS Manual.</t>
  </si>
  <si>
    <t>Adamsville Healthcare and Rehabilitation Center</t>
  </si>
  <si>
    <t>Ahava Healthcare of Clarksville</t>
  </si>
  <si>
    <t>Asbury Place at Maryville</t>
  </si>
  <si>
    <t>BedrockHC at Spring Meadows, LLC</t>
  </si>
  <si>
    <t>Q054513</t>
  </si>
  <si>
    <t>Bradley Healthcare &amp; Rehabilitation Center</t>
  </si>
  <si>
    <t>Camden Healthcare &amp; Rehab Center</t>
  </si>
  <si>
    <t>Center on Aging and Health</t>
  </si>
  <si>
    <t>Elk River Health &amp; Rehab of Ardmore</t>
  </si>
  <si>
    <t>Elk River Health &amp; Rehab of Fayetteville</t>
  </si>
  <si>
    <t>Elk River Health &amp; Rehab of Winchester</t>
  </si>
  <si>
    <t>Gallatin Center for Rehabilitation and Healing</t>
  </si>
  <si>
    <t>Q054832</t>
  </si>
  <si>
    <t>Q053983</t>
  </si>
  <si>
    <t>Greystone Healthcare Center</t>
  </si>
  <si>
    <t>Henry County Healthcare Center</t>
  </si>
  <si>
    <t>Ivy Hall Nursing Home, Inc.</t>
  </si>
  <si>
    <t>Lakebridge, A Waters Community</t>
  </si>
  <si>
    <t>Laurelwood Healthcare</t>
  </si>
  <si>
    <t>Q053985</t>
  </si>
  <si>
    <t>Legacy Health &amp; Rehab, LLC</t>
  </si>
  <si>
    <t>Q063962</t>
  </si>
  <si>
    <t>Life Care Center of Hickory Woods</t>
  </si>
  <si>
    <t>Q063058</t>
  </si>
  <si>
    <t>Life Care Center of Old Hickory Village</t>
  </si>
  <si>
    <t>Q063059</t>
  </si>
  <si>
    <t>Madisonville Health &amp; Rehab Center</t>
  </si>
  <si>
    <t>Magnolia Healthcare and Rehabilitation</t>
  </si>
  <si>
    <t>Q053984</t>
  </si>
  <si>
    <t>McKendree Village</t>
  </si>
  <si>
    <t>Millington Health Care Center</t>
  </si>
  <si>
    <t>NHC Healthcare, Chattanooga</t>
  </si>
  <si>
    <t>NHC Healthcare, Columbia</t>
  </si>
  <si>
    <t>NHC Healthcare, Cookeville</t>
  </si>
  <si>
    <t>NHC Healthcare, Dickson</t>
  </si>
  <si>
    <t>NHC Healthcare, Hendersonville</t>
  </si>
  <si>
    <t>Orchard View Post-Acute and Rehabilitation Center</t>
  </si>
  <si>
    <t>Pine Meadows Healthcare &amp; Rehab Center</t>
  </si>
  <si>
    <t>Quince Nursing and Rehabilitation Center, LLC</t>
  </si>
  <si>
    <t>Rainbow Rehab and Healthcare</t>
  </si>
  <si>
    <t>Ripley Healthcare &amp; Rehab Center</t>
  </si>
  <si>
    <t>Signature Health of Portland Rehab &amp; Wellness Cent</t>
  </si>
  <si>
    <t>Soddy-Daisy Health Care Center</t>
  </si>
  <si>
    <t>Q063764</t>
  </si>
  <si>
    <t>Southern Tennessee Skilled Care Facility</t>
  </si>
  <si>
    <t>Stoneridge Health Care, LLC</t>
  </si>
  <si>
    <t>Tennessee State Veterans Home - Murfreesboro</t>
  </si>
  <si>
    <t>The Health Center at Standifer Place</t>
  </si>
  <si>
    <t>The King's Daughters and Sons Home</t>
  </si>
  <si>
    <t>The Palace Healthcare &amp; Rehabilitation Center</t>
  </si>
  <si>
    <t>The Waters of Cheatham</t>
  </si>
  <si>
    <t>The Waters of Smyrna</t>
  </si>
  <si>
    <t>The Waters of Winchester</t>
  </si>
  <si>
    <t>Towne Square Care Of Puryear</t>
  </si>
  <si>
    <t>Trenton Health and Rehabilitation Center</t>
  </si>
  <si>
    <t>Tri-State Health &amp; Rehab Center</t>
  </si>
  <si>
    <t>Viviant Healthcare of Bristol</t>
  </si>
  <si>
    <t>Q062241</t>
  </si>
  <si>
    <t>West Meade Place LLP</t>
  </si>
  <si>
    <t>White House Health Care, Inc.</t>
  </si>
  <si>
    <t>Willowbranch Health &amp; Rehabilitation Center</t>
  </si>
  <si>
    <t>Q063730</t>
  </si>
  <si>
    <t>Provider Name</t>
  </si>
  <si>
    <t>The Reconsideration Request form is complete for all aspects of scoring that should be reconsidered and includes a description of how the scores were completed in a manner inconsistent with the current QuILTSS Manual.</t>
  </si>
  <si>
    <t>General Information</t>
  </si>
  <si>
    <t>Internal Fac_ID</t>
  </si>
  <si>
    <t>CMS Number</t>
  </si>
  <si>
    <t>Medicaid Number</t>
  </si>
  <si>
    <t>Q069531</t>
  </si>
  <si>
    <t>Q069373</t>
  </si>
  <si>
    <t>Q069532</t>
  </si>
  <si>
    <t>Waters of McKenzie a Rehab &amp; Nursing Center</t>
  </si>
  <si>
    <t>Q069534</t>
  </si>
  <si>
    <t>Q065524</t>
  </si>
  <si>
    <t>Q070948</t>
  </si>
  <si>
    <t>Q072049</t>
  </si>
  <si>
    <t>Holston Rehabilitation and Care Center</t>
  </si>
  <si>
    <t>Q066686</t>
  </si>
  <si>
    <t>Q069533</t>
  </si>
  <si>
    <t>Waters of Sweetwater, A Rehabilitation and Nursing</t>
  </si>
  <si>
    <t>NPI</t>
  </si>
  <si>
    <t>1588747984</t>
  </si>
  <si>
    <t>1497028757</t>
  </si>
  <si>
    <t>1245786482</t>
  </si>
  <si>
    <t>Signature HealthCare of Cleveland</t>
  </si>
  <si>
    <t>Signature HealthCare of Erin</t>
  </si>
  <si>
    <t>Signature HealthCare of Fentress County</t>
  </si>
  <si>
    <t>Signature HealthCare of Greeneville</t>
  </si>
  <si>
    <t>Signature HealthCare of Memphis</t>
  </si>
  <si>
    <t>Signature HealthCare of Monteagle Rehab &amp; Wellness</t>
  </si>
  <si>
    <t>Signature HealthCare of Clarksville</t>
  </si>
  <si>
    <t>Mountain City Care &amp; Rehabilitation Center</t>
  </si>
  <si>
    <t>Pickett Care and Rehabilitation Center</t>
  </si>
  <si>
    <t>Signature HealthCare of Ridgely Rehab &amp; Wellness Center</t>
  </si>
  <si>
    <t>Signature HealthCare of South Pittsburg Rehab &amp; Wellness</t>
  </si>
  <si>
    <t>Signature HealthCare of Rockwood Rehab &amp; Wellness</t>
  </si>
  <si>
    <t>Signature HealthCare of Rogersville</t>
  </si>
  <si>
    <t>Spring City Care &amp; Rehabilitation Center</t>
  </si>
  <si>
    <t>Standing Stone Care &amp; Rehab</t>
  </si>
  <si>
    <t>Westmoreland Care &amp; Rehab Center</t>
  </si>
  <si>
    <t>Signature HealthCare of Putnam County</t>
  </si>
  <si>
    <t>Signature Healthcare of Primacy</t>
  </si>
  <si>
    <t>Abundant Christian Living Community, LLC</t>
  </si>
  <si>
    <t>Agape Rehabilitation and Nursing, A Waters Community</t>
  </si>
  <si>
    <t>Ascension Living Alexian Village Tennessee</t>
  </si>
  <si>
    <t>Andersonville TN Opco, LLC</t>
  </si>
  <si>
    <t>AHC Applingwood</t>
  </si>
  <si>
    <t>Bells Nursing and Rehabilitation Center</t>
  </si>
  <si>
    <t>Bethany Center for Rehabilitation and Healing LLC</t>
  </si>
  <si>
    <t>AHC Bethesda</t>
  </si>
  <si>
    <t>Viviant Healthcare of Murfreesboro</t>
  </si>
  <si>
    <t>AHC Bright Glade</t>
  </si>
  <si>
    <t>Perry County Nursing Home</t>
  </si>
  <si>
    <t>Christian Care Center of Bolivar</t>
  </si>
  <si>
    <t>Claiborne and Hughes Health Center</t>
  </si>
  <si>
    <t>Claiborne Health and Rehabilitation Center</t>
  </si>
  <si>
    <t>AHC Clarksville</t>
  </si>
  <si>
    <t>Cordova Wellness &amp; Rehabilitation</t>
  </si>
  <si>
    <t>AHC Covington Care</t>
  </si>
  <si>
    <t>AHC Crestview</t>
  </si>
  <si>
    <t>Alamo Nursing and Rehabilitation Center</t>
  </si>
  <si>
    <t>Cumberland Village Care</t>
  </si>
  <si>
    <t>AHC Cumberland</t>
  </si>
  <si>
    <t>AHC Decatur County</t>
  </si>
  <si>
    <t>Dickson Health and Rehab</t>
  </si>
  <si>
    <t>Dyer Nursing and Rehabilitation Center</t>
  </si>
  <si>
    <t>AHC Dyersburg</t>
  </si>
  <si>
    <t>Good Samaritan Health and Rehab Center</t>
  </si>
  <si>
    <t>AHC Forest Cove</t>
  </si>
  <si>
    <t>Four Oaks Health Care Center</t>
  </si>
  <si>
    <t>Franklin Wellness &amp; Rehabilitation</t>
  </si>
  <si>
    <t>Gallaway Health and Rehab</t>
  </si>
  <si>
    <t>Viviant Healthcare of Shelbyville</t>
  </si>
  <si>
    <t>Green Hills Center for Rehabilitation and Healing</t>
  </si>
  <si>
    <t>AHC Harbor View</t>
  </si>
  <si>
    <t>Hillcrest Healthcare Center</t>
  </si>
  <si>
    <t>AHC Humboldt</t>
  </si>
  <si>
    <t>Humphreys County Care and Rehabilitation</t>
  </si>
  <si>
    <t>Huntingdon Health &amp; Rehabilitation Center</t>
  </si>
  <si>
    <t>Huntsville Health and Rehabilitation</t>
  </si>
  <si>
    <t>Island Home Park Health and Rehab</t>
  </si>
  <si>
    <t>Jefferson City Health and Rehab Center</t>
  </si>
  <si>
    <t>Tennova LaFollette Health &amp; Rehabilitation Center</t>
  </si>
  <si>
    <t>Laurelbrook Nursing Home</t>
  </si>
  <si>
    <t>Lebanon Center for Rehabilitation and Healing, LLC</t>
  </si>
  <si>
    <t>AHC Lewis County</t>
  </si>
  <si>
    <t>AHC Lexington</t>
  </si>
  <si>
    <t>Life Care Center of Bruceton-Hollow Rock</t>
  </si>
  <si>
    <t>Mabry Health Care</t>
  </si>
  <si>
    <t>Creekside Center for Rehabilitation and Healing</t>
  </si>
  <si>
    <t>Majestic Gardens at Memphis Rehab &amp; SNC</t>
  </si>
  <si>
    <t>Manchester Center for Rehabilitation and Healing</t>
  </si>
  <si>
    <t>Maplewood Health Care Center</t>
  </si>
  <si>
    <t>Wharton Nursing Home</t>
  </si>
  <si>
    <t>AHC McKenzie</t>
  </si>
  <si>
    <t>AHC McNairy County</t>
  </si>
  <si>
    <t>AHC Meadowbrook</t>
  </si>
  <si>
    <t>MT Pleasant Healthcare and Rehabilitation</t>
  </si>
  <si>
    <t>AHC Mt Juliet</t>
  </si>
  <si>
    <t>Nashville Center for Rehabilitation and Healing LLC</t>
  </si>
  <si>
    <t>Tennova Newport Convalescent Center</t>
  </si>
  <si>
    <t>Newport TN Opco LLC</t>
  </si>
  <si>
    <t>NHC Healthcare, Scott</t>
  </si>
  <si>
    <t>AHC Northbrooke</t>
  </si>
  <si>
    <t>AHC Northside</t>
  </si>
  <si>
    <t>AHC Paris</t>
  </si>
  <si>
    <t>Quality Center for Rehabilitation and Healing LLC</t>
  </si>
  <si>
    <t>Reelfoot Manor Health and Rehab</t>
  </si>
  <si>
    <t>AHC Savannah</t>
  </si>
  <si>
    <t>Senator Ben Atchley State Veterans' Home</t>
  </si>
  <si>
    <t>Signature Healthcare of Elizabethon Rehab &amp; Wellness</t>
  </si>
  <si>
    <t>Smoky Mountain Post-Acute and Rehabilitation Center</t>
  </si>
  <si>
    <t>Spring Gate Rehab &amp; Healthcare Center</t>
  </si>
  <si>
    <t>Church Hill Post-Acute and Rehabilitation Center</t>
  </si>
  <si>
    <t>Siskin Subacute West</t>
  </si>
  <si>
    <t>Summit View of Rocky Top</t>
  </si>
  <si>
    <t>Laughlin Health Care Center</t>
  </si>
  <si>
    <t>Brigadier General Wendell H Gilbert TN State Veterans</t>
  </si>
  <si>
    <t>The Bay at Dyersburg Health and Rehabilitation Center</t>
  </si>
  <si>
    <t>The Bay at Highlands Health and Rehabilitation Center</t>
  </si>
  <si>
    <t>Pavilion-THS, LLC</t>
  </si>
  <si>
    <t>Trevecca Center for Rehabilitation and Healing LLC</t>
  </si>
  <si>
    <t>Knollwood Manor</t>
  </si>
  <si>
    <t>AHC Union City</t>
  </si>
  <si>
    <t>AHC VanAyer</t>
  </si>
  <si>
    <t>AHC Vanco</t>
  </si>
  <si>
    <t>Viviant Healthcare of Chattanooga</t>
  </si>
  <si>
    <t>Waters of Bristol, A Rehabilitation and Nursing Center</t>
  </si>
  <si>
    <t>Waters of Memphis, A Rehabilitation and Nursing Center</t>
  </si>
  <si>
    <t>AHC Waverly</t>
  </si>
  <si>
    <t>Wexford House, The</t>
  </si>
  <si>
    <t>AHC Westwood</t>
  </si>
  <si>
    <t>Whites Creek Wellness &amp; Rehabilitation</t>
  </si>
  <si>
    <t>Wood Presbyterian Home, Inc.</t>
  </si>
  <si>
    <t>Woodbury Health and Rehabilitation Center</t>
  </si>
  <si>
    <t>Wyndridge Health and Rehab Ctr</t>
  </si>
  <si>
    <t>44E166</t>
  </si>
  <si>
    <t>44E132</t>
  </si>
  <si>
    <t>44E251</t>
  </si>
  <si>
    <t>Q074209</t>
  </si>
  <si>
    <t>Q070703</t>
  </si>
  <si>
    <t>Q076539</t>
  </si>
  <si>
    <t>Q074210</t>
  </si>
  <si>
    <t>Q074699</t>
  </si>
  <si>
    <t>Q074700</t>
  </si>
  <si>
    <t>Q073494</t>
  </si>
  <si>
    <t>NHC Healthcare, Lewisburg</t>
  </si>
  <si>
    <t>NHC Healthcare, McMinnville</t>
  </si>
  <si>
    <t>NHC Healthcare, Oak Ridge</t>
  </si>
  <si>
    <t>NHC Healthcare, Oakwood</t>
  </si>
  <si>
    <t>NHC Healthcare, Athens</t>
  </si>
  <si>
    <t>NHC Healthcare, Sequatchie</t>
  </si>
  <si>
    <t>NHC Healthcare, Tullahoma</t>
  </si>
  <si>
    <t>NHC Healthcare, Springfield</t>
  </si>
  <si>
    <t>NHC Healthcare, Fort Sanders</t>
  </si>
  <si>
    <t>NHC Healthcare, Franklin</t>
  </si>
  <si>
    <t>NHC Healthcare, Johnson City</t>
  </si>
  <si>
    <t>NHC Healthcare, Knoxville</t>
  </si>
  <si>
    <t>NHC Healthcare, Lawrenceburg</t>
  </si>
  <si>
    <t>NHC Healthcare, Milan</t>
  </si>
  <si>
    <t>NHC Healthcare, Murfreesboro</t>
  </si>
  <si>
    <t>NHC Healthcare, Pulaski</t>
  </si>
  <si>
    <t>NHC Healthcare, Smithville</t>
  </si>
  <si>
    <t>NHC Healthcare, Sparta</t>
  </si>
  <si>
    <t>NHC Healthcare, Somerville</t>
  </si>
  <si>
    <t>NHC Healthcare, Maury Regional Transitional Care Center</t>
  </si>
  <si>
    <t>Donalson Care Center</t>
  </si>
  <si>
    <r>
      <t>Quality Measures Requested for Reconsideration:</t>
    </r>
    <r>
      <rPr>
        <sz val="12"/>
        <color theme="1"/>
        <rFont val="Calibri"/>
        <family val="2"/>
        <scheme val="minor"/>
      </rPr>
      <t xml:space="preserve"> </t>
    </r>
    <r>
      <rPr>
        <sz val="11"/>
        <color theme="1"/>
        <rFont val="Calibri"/>
        <family val="2"/>
        <scheme val="minor"/>
      </rPr>
      <t xml:space="preserve">Please check measures you wish to dispute. Don't forget to attach the required supporting documentation discussed on the "Submission Checklist" tab to your email. </t>
    </r>
    <r>
      <rPr>
        <b/>
        <sz val="11"/>
        <color theme="1"/>
        <rFont val="Calibri"/>
        <family val="2"/>
        <scheme val="minor"/>
      </rPr>
      <t>Reconsideration requests are only applicable to newly submitted information under the current QuILTSS cycle, QuILTSS#16.  Previously scored metrics from past review cycles will not be considered.</t>
    </r>
  </si>
  <si>
    <t xml:space="preserve">Staff Training </t>
  </si>
  <si>
    <t xml:space="preserve">RN Hours </t>
  </si>
  <si>
    <t xml:space="preserve">CNA Hours </t>
  </si>
  <si>
    <t>Staff Training:</t>
  </si>
  <si>
    <t>RN Hours:</t>
  </si>
  <si>
    <t>CNA Hours:</t>
  </si>
  <si>
    <t>The Staff Training component is not eligible for reconsideration. Reconsideration requests are only applicable to newly submitted information. Previously scored metrics from past review cycles will not be considered.</t>
  </si>
  <si>
    <t>Clinical Performance</t>
  </si>
  <si>
    <t>Antipsychotic Medication</t>
  </si>
  <si>
    <t>Urinary Tract Infection</t>
  </si>
  <si>
    <t>Antipsychotic Medication:</t>
  </si>
  <si>
    <t>Urinary Tract Infection:</t>
  </si>
  <si>
    <t>The Antipsychotic Mediation score component is not eligible for reconsideration in the QuILTSS Program as the data is sourced directly from CMS, and must be disputed directly with CMS prior to any QuILTSS scoring procedures being completed.</t>
  </si>
  <si>
    <t>The CNA Hours score component is not eligible for reconsideration in the QuILTSS Program as the data is sourced directly from CMS, and must be disputed directly with CMS prior to any QuILTSS scoring procedures being completed.</t>
  </si>
  <si>
    <t>The RN Hours score component is not eligible for reconsideration in the QuILTSS Program as the data is sourced directly from CMS, and must be disputed directly with CMS prior to any QuILTSS scoring procedures being completed.</t>
  </si>
  <si>
    <t>The Urinary Tract Infection score component is not eligible for reconsideration in the QuILTSS Program as the data is sourced directly from CMS, and must be disputed directly with CMS prior to any QuILTSS scoring procedures being completed.</t>
  </si>
  <si>
    <t>Additional Points</t>
  </si>
  <si>
    <t>Bonus Points</t>
  </si>
  <si>
    <t>The Bonus Points score component is not eligible for reconsideration, as the NF must submit by the deadline proof of the qualifying award or accreditation that is current in the review period. No new submissions are accepted for the reconsideration process.</t>
  </si>
  <si>
    <t>Bonus Points:</t>
  </si>
  <si>
    <t>Countryside TN Rehab LLC</t>
  </si>
  <si>
    <t>Buchanan Place</t>
  </si>
  <si>
    <t>Dover Care Center</t>
  </si>
  <si>
    <t>Smyrna Care Center</t>
  </si>
  <si>
    <t>NHC Healthcare, Heartland</t>
  </si>
  <si>
    <t>Christian Care Center of Medina</t>
  </si>
  <si>
    <t>Ocoee Copper Basin Health and Rehabilitation Center LLC</t>
  </si>
  <si>
    <t>Q085407</t>
  </si>
  <si>
    <t>Q081012</t>
  </si>
  <si>
    <t>Q080708</t>
  </si>
  <si>
    <t>Q080707</t>
  </si>
  <si>
    <t>Q084074</t>
  </si>
  <si>
    <t>Q075995</t>
  </si>
  <si>
    <t>Q084643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</si>
</sst>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0"/>
      <color theme="1"/>
      <name val="Calibri"/>
      <family val="2"/>
      <scheme val="minor"/>
    </font>
    <font>
      <b/>
      <i/>
      <sz val="11"/>
      <color theme="0"/>
      <name val="Calibri"/>
      <family val="2"/>
      <scheme val="minor"/>
    </font>
  </fonts>
  <fills count="7">
    <fill>
      <patternFill patternType="none"/>
    </fill>
    <fill>
      <patternFill patternType="gray125"/>
    </fill>
    <fill>
      <patternFill patternType="solid">
        <fgColor rgb="FFFFFFCC"/>
        <bgColor indexed="64"/>
      </patternFill>
    </fill>
    <fill>
      <patternFill patternType="solid">
        <fgColor rgb="FF7AC142"/>
        <bgColor indexed="64"/>
      </patternFill>
    </fill>
    <fill>
      <patternFill patternType="solid">
        <fgColor theme="0" tint="-0.14999847407452621"/>
        <bgColor indexed="64"/>
      </patternFill>
    </fill>
    <fill>
      <patternFill patternType="solid">
        <fgColor theme="1"/>
        <bgColor indexed="64"/>
      </patternFill>
    </fill>
    <fill>
      <patternFill patternType="mediumGray">
        <bgColor theme="1"/>
      </patternFill>
    </fill>
  </fills>
  <borders count="19">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77">
    <xf numFmtId="0" fontId="0" fillId="0" borderId="0" xfId="0"/>
    <xf numFmtId="49" fontId="0" fillId="0" borderId="0" xfId="0" applyNumberFormat="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6"/>
    </xf>
    <xf numFmtId="0" fontId="0" fillId="0" borderId="0" xfId="0" applyAlignment="1">
      <alignment horizontal="left" indent="7"/>
    </xf>
    <xf numFmtId="0" fontId="1" fillId="0" borderId="0" xfId="0" applyFont="1"/>
    <xf numFmtId="0" fontId="2" fillId="0" borderId="0" xfId="0" applyFont="1"/>
    <xf numFmtId="0" fontId="3" fillId="0" borderId="0" xfId="0" applyFont="1"/>
    <xf numFmtId="0" fontId="0" fillId="0" borderId="0" xfId="0" applyFont="1" applyAlignment="1">
      <alignment horizontal="left"/>
    </xf>
    <xf numFmtId="0" fontId="2" fillId="0" borderId="0" xfId="0" applyFont="1" applyAlignment="1">
      <alignment horizontal="left"/>
    </xf>
    <xf numFmtId="49" fontId="0" fillId="0" borderId="0" xfId="0" applyNumberFormat="1" applyAlignment="1">
      <alignment horizontal="left"/>
    </xf>
    <xf numFmtId="14" fontId="0" fillId="0" borderId="0" xfId="0" applyNumberFormat="1"/>
    <xf numFmtId="0" fontId="0" fillId="0" borderId="0" xfId="0" applyAlignment="1">
      <alignment horizontal="center"/>
    </xf>
    <xf numFmtId="0" fontId="0" fillId="0" borderId="0" xfId="0" applyAlignment="1">
      <alignment horizontal="right"/>
    </xf>
    <xf numFmtId="0" fontId="5" fillId="0" borderId="0" xfId="0" applyFont="1" applyAlignment="1">
      <alignment horizontal="right"/>
    </xf>
    <xf numFmtId="0" fontId="5" fillId="0" borderId="0" xfId="0" applyFont="1" applyAlignment="1">
      <alignment horizontal="left" indent="1"/>
    </xf>
    <xf numFmtId="0" fontId="0" fillId="0" borderId="0" xfId="0" applyFill="1" applyAlignment="1">
      <alignment horizontal="right"/>
    </xf>
    <xf numFmtId="0" fontId="0" fillId="0" borderId="0" xfId="0" applyFill="1" applyBorder="1" applyAlignment="1">
      <alignment horizontal="center" vertical="center"/>
    </xf>
    <xf numFmtId="0" fontId="0" fillId="2" borderId="3" xfId="0" applyFill="1" applyBorder="1" applyAlignment="1" applyProtection="1">
      <alignment horizontal="center" vertical="center"/>
      <protection locked="0"/>
    </xf>
    <xf numFmtId="0" fontId="0" fillId="0" borderId="0" xfId="0" applyFill="1"/>
    <xf numFmtId="0" fontId="0" fillId="4" borderId="15" xfId="0" applyFill="1" applyBorder="1" applyAlignment="1">
      <alignment horizontal="center"/>
    </xf>
    <xf numFmtId="0" fontId="0" fillId="0" borderId="16" xfId="0" applyNumberFormat="1" applyBorder="1"/>
    <xf numFmtId="0" fontId="0" fillId="0" borderId="17" xfId="0" applyNumberFormat="1" applyBorder="1"/>
    <xf numFmtId="0" fontId="0" fillId="0" borderId="16" xfId="0" applyNumberFormat="1" applyFill="1" applyBorder="1"/>
    <xf numFmtId="0" fontId="0" fillId="0" borderId="16" xfId="0" quotePrefix="1" applyNumberFormat="1" applyFill="1" applyBorder="1"/>
    <xf numFmtId="0" fontId="0" fillId="0" borderId="17" xfId="0" quotePrefix="1" applyNumberFormat="1" applyBorder="1"/>
    <xf numFmtId="0" fontId="0" fillId="0" borderId="18" xfId="0" applyNumberFormat="1" applyFill="1" applyBorder="1"/>
    <xf numFmtId="11" fontId="0" fillId="4" borderId="12" xfId="0" applyNumberFormat="1" applyFill="1" applyBorder="1" applyAlignment="1">
      <alignment horizontal="center"/>
    </xf>
    <xf numFmtId="0" fontId="0" fillId="4" borderId="15" xfId="0" applyFill="1" applyBorder="1" applyAlignment="1">
      <alignment horizontal="center" wrapText="1"/>
    </xf>
    <xf numFmtId="0" fontId="6" fillId="0" borderId="16" xfId="0" applyFont="1" applyFill="1" applyBorder="1"/>
    <xf numFmtId="0" fontId="6" fillId="0" borderId="17" xfId="0" applyFont="1" applyFill="1" applyBorder="1"/>
    <xf numFmtId="0" fontId="0" fillId="0" borderId="16" xfId="0" applyBorder="1"/>
    <xf numFmtId="0" fontId="0" fillId="0" borderId="16" xfId="0" applyFill="1" applyBorder="1"/>
    <xf numFmtId="0" fontId="0" fillId="0" borderId="18" xfId="0" applyBorder="1"/>
    <xf numFmtId="0" fontId="0" fillId="0" borderId="18" xfId="0" applyNumberFormat="1" applyBorder="1"/>
    <xf numFmtId="0" fontId="0" fillId="0" borderId="0" xfId="0" applyFill="1" applyBorder="1" applyAlignment="1">
      <alignment horizontal="left"/>
    </xf>
    <xf numFmtId="0" fontId="0" fillId="0" borderId="0" xfId="0" quotePrefix="1" applyFill="1" applyBorder="1" applyAlignment="1">
      <alignment horizontal="left"/>
    </xf>
    <xf numFmtId="0" fontId="0" fillId="0" borderId="2" xfId="0" applyFill="1" applyBorder="1" applyAlignment="1">
      <alignment horizontal="left"/>
    </xf>
    <xf numFmtId="0" fontId="0" fillId="0" borderId="0" xfId="0" applyBorder="1" applyAlignment="1">
      <alignment horizontal="left"/>
    </xf>
    <xf numFmtId="0" fontId="0" fillId="0" borderId="0" xfId="0" quotePrefix="1" applyBorder="1" applyAlignment="1">
      <alignment horizontal="left"/>
    </xf>
    <xf numFmtId="0" fontId="0" fillId="0" borderId="14" xfId="0" applyBorder="1" applyAlignment="1">
      <alignment horizontal="left"/>
    </xf>
    <xf numFmtId="0" fontId="0" fillId="0" borderId="0" xfId="0" applyFill="1" applyBorder="1" applyAlignment="1">
      <alignment horizontal="right"/>
    </xf>
    <xf numFmtId="0" fontId="0" fillId="0" borderId="0" xfId="0" applyFill="1" applyBorder="1" applyAlignment="1" applyProtection="1">
      <alignment horizontal="center" vertical="center"/>
      <protection locked="0"/>
    </xf>
    <xf numFmtId="0" fontId="0" fillId="6" borderId="3" xfId="0" applyFill="1" applyBorder="1" applyAlignment="1" applyProtection="1">
      <alignment horizontal="center" vertical="center"/>
    </xf>
    <xf numFmtId="0" fontId="0" fillId="5" borderId="3" xfId="0" applyFill="1" applyBorder="1" applyAlignment="1" applyProtection="1">
      <alignment horizontal="center" vertical="center"/>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7" fillId="6" borderId="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0"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7" fillId="6" borderId="7" xfId="0" applyFont="1" applyFill="1" applyBorder="1" applyAlignment="1" applyProtection="1">
      <alignment horizontal="center" vertical="center" wrapText="1"/>
    </xf>
    <xf numFmtId="0" fontId="7" fillId="6" borderId="2"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0" fillId="2" borderId="4" xfId="0"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0" fillId="2" borderId="2" xfId="0" applyFill="1" applyBorder="1" applyAlignment="1" applyProtection="1">
      <alignment horizontal="left"/>
      <protection locked="0"/>
    </xf>
    <xf numFmtId="0" fontId="3" fillId="0" borderId="0" xfId="0" applyFont="1" applyAlignment="1">
      <alignment horizontal="left" vertical="center" wrapText="1"/>
    </xf>
    <xf numFmtId="0" fontId="0" fillId="0" borderId="1" xfId="0" applyNumberFormat="1" applyBorder="1" applyAlignment="1" applyProtection="1">
      <alignment horizontal="left"/>
    </xf>
    <xf numFmtId="0" fontId="7" fillId="5" borderId="3" xfId="0" applyFont="1" applyFill="1" applyBorder="1" applyAlignment="1" applyProtection="1">
      <alignment horizontal="center" vertical="top" wrapText="1"/>
    </xf>
    <xf numFmtId="0" fontId="0" fillId="0" borderId="3" xfId="0" applyBorder="1" applyAlignment="1">
      <alignment horizontal="left" wrapText="1"/>
    </xf>
    <xf numFmtId="0" fontId="0" fillId="0" borderId="3" xfId="0" applyBorder="1" applyAlignment="1">
      <alignment horizontal="left" vertical="top" wrapText="1"/>
    </xf>
    <xf numFmtId="0" fontId="0" fillId="0" borderId="2" xfId="0" applyNumberFormat="1" applyBorder="1" applyAlignment="1" applyProtection="1">
      <alignment horizontal="left"/>
    </xf>
    <xf numFmtId="49" fontId="0" fillId="0" borderId="1" xfId="0" applyNumberFormat="1" applyBorder="1" applyAlignment="1" applyProtection="1">
      <alignment horizontal="left"/>
    </xf>
    <xf numFmtId="0" fontId="3" fillId="0" borderId="0" xfId="0" applyFont="1" applyAlignment="1">
      <alignment horizontal="left" wrapText="1"/>
    </xf>
    <xf numFmtId="0" fontId="1" fillId="0" borderId="0" xfId="0" applyFont="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3" borderId="13" xfId="0" applyFont="1" applyFill="1" applyBorder="1" applyAlignment="1">
      <alignment horizontal="center"/>
    </xf>
  </cellXfs>
  <cellStyles count="1">
    <cellStyle name="Normal" xfId="0" builtinId="0"/>
  </cellStyles>
  <dxfs count="10">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
      <fill>
        <patternFill patternType="mediumGray">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1571625</xdr:colOff>
      <xdr:row>3</xdr:row>
      <xdr:rowOff>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bwMode="auto">
        <a:xfrm>
          <a:off x="1" y="0"/>
          <a:ext cx="1546859" cy="571500"/>
        </a:xfrm>
        <a:prstGeom prst="rect">
          <a:avLst/>
        </a:prstGeom>
        <a:noFill/>
        <a:ln>
          <a:noFill/>
        </a:ln>
      </xdr:spPr>
    </xdr:pic>
    <xdr:clientData/>
  </xdr:twoCellAnchor>
  <xdr:twoCellAnchor>
    <xdr:from>
      <xdr:col>4</xdr:col>
      <xdr:colOff>0</xdr:colOff>
      <xdr:row>1</xdr:row>
      <xdr:rowOff>0</xdr:rowOff>
    </xdr:from>
    <xdr:to>
      <xdr:col>11</xdr:col>
      <xdr:colOff>524510</xdr:colOff>
      <xdr:row>4</xdr:row>
      <xdr:rowOff>0</xdr:rowOff>
    </xdr:to>
    <xdr:sp macro="" textlink="">
      <xdr:nvSpPr>
        <xdr:cNvPr id="3" name="Text Box 1">
          <a:extLst>
            <a:ext uri="{FF2B5EF4-FFF2-40B4-BE49-F238E27FC236}">
              <a16:creationId xmlns:a16="http://schemas.microsoft.com/office/drawing/2014/main" id="{00000000-0008-0000-0000-000003000000}"/>
            </a:ext>
          </a:extLst>
        </xdr:cNvPr>
        <xdr:cNvSpPr txBox="1"/>
      </xdr:nvSpPr>
      <xdr:spPr>
        <a:xfrm>
          <a:off x="1905000" y="190500"/>
          <a:ext cx="4969510" cy="758190"/>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2800" b="1">
              <a:effectLst/>
              <a:latin typeface="Calibri" panose="020F0502020204030204" pitchFamily="34" charset="0"/>
              <a:ea typeface="Calibri" panose="020F0502020204030204" pitchFamily="34" charset="0"/>
              <a:cs typeface="Mangal" panose="02040503050203030202" pitchFamily="18" charset="0"/>
            </a:rPr>
            <a:t>Reconsideration Request Form</a:t>
          </a:r>
          <a:endParaRPr lang="en-US" sz="1400">
            <a:effectLst/>
            <a:latin typeface="Calibri" panose="020F0502020204030204" pitchFamily="34" charset="0"/>
            <a:ea typeface="Calibri" panose="020F0502020204030204" pitchFamily="34" charset="0"/>
            <a:cs typeface="Mangal" panose="02040503050203030202" pitchFamily="18" charset="0"/>
          </a:endParaRPr>
        </a:p>
      </xdr:txBody>
    </xdr:sp>
    <xdr:clientData/>
  </xdr:twoCellAnchor>
  <xdr:twoCellAnchor editAs="oneCell">
    <xdr:from>
      <xdr:col>8</xdr:col>
      <xdr:colOff>186205</xdr:colOff>
      <xdr:row>7</xdr:row>
      <xdr:rowOff>0</xdr:rowOff>
    </xdr:from>
    <xdr:to>
      <xdr:col>9</xdr:col>
      <xdr:colOff>245110</xdr:colOff>
      <xdr:row>8</xdr:row>
      <xdr:rowOff>76200</xdr:rowOff>
    </xdr:to>
    <xdr:pic>
      <xdr:nvPicPr>
        <xdr:cNvPr id="20" name="Graphic 19" descr="Line arrow Straight">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4842025" y="1562100"/>
          <a:ext cx="447525" cy="266700"/>
        </a:xfrm>
        <a:prstGeom prst="rect">
          <a:avLst/>
        </a:prstGeom>
      </xdr:spPr>
    </xdr:pic>
    <xdr:clientData/>
  </xdr:twoCellAnchor>
  <xdr:twoCellAnchor>
    <xdr:from>
      <xdr:col>8</xdr:col>
      <xdr:colOff>377190</xdr:colOff>
      <xdr:row>7</xdr:row>
      <xdr:rowOff>5715</xdr:rowOff>
    </xdr:from>
    <xdr:to>
      <xdr:col>13</xdr:col>
      <xdr:colOff>438150</xdr:colOff>
      <xdr:row>10</xdr:row>
      <xdr:rowOff>152400</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7644765" y="1148715"/>
          <a:ext cx="2308860" cy="7181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rgbClr val="FF0000"/>
              </a:solidFill>
            </a:rPr>
            <a:t>Select</a:t>
          </a:r>
          <a:r>
            <a:rPr lang="en-US" sz="900" b="1" baseline="0">
              <a:solidFill>
                <a:srgbClr val="FF0000"/>
              </a:solidFill>
            </a:rPr>
            <a:t> name from drop-down as it appears on your QuILTSS #16 Score Report</a:t>
          </a:r>
          <a:endParaRPr lang="en-US" sz="9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4</xdr:col>
      <xdr:colOff>160020</xdr:colOff>
      <xdr:row>3</xdr:row>
      <xdr:rowOff>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bwMode="auto">
        <a:xfrm>
          <a:off x="160021" y="0"/>
          <a:ext cx="1600199" cy="548640"/>
        </a:xfrm>
        <a:prstGeom prst="rect">
          <a:avLst/>
        </a:prstGeom>
        <a:noFill/>
        <a:ln>
          <a:noFill/>
        </a:ln>
      </xdr:spPr>
    </xdr:pic>
    <xdr:clientData/>
  </xdr:twoCellAnchor>
  <xdr:twoCellAnchor>
    <xdr:from>
      <xdr:col>4</xdr:col>
      <xdr:colOff>533400</xdr:colOff>
      <xdr:row>0</xdr:row>
      <xdr:rowOff>83820</xdr:rowOff>
    </xdr:from>
    <xdr:to>
      <xdr:col>12</xdr:col>
      <xdr:colOff>433070</xdr:colOff>
      <xdr:row>4</xdr:row>
      <xdr:rowOff>80010</xdr:rowOff>
    </xdr:to>
    <xdr:sp macro="" textlink="">
      <xdr:nvSpPr>
        <xdr:cNvPr id="3" name="Text Box 1">
          <a:extLst>
            <a:ext uri="{FF2B5EF4-FFF2-40B4-BE49-F238E27FC236}">
              <a16:creationId xmlns:a16="http://schemas.microsoft.com/office/drawing/2014/main" id="{00000000-0008-0000-0100-000003000000}"/>
            </a:ext>
          </a:extLst>
        </xdr:cNvPr>
        <xdr:cNvSpPr txBox="1"/>
      </xdr:nvSpPr>
      <xdr:spPr>
        <a:xfrm>
          <a:off x="2133600" y="83820"/>
          <a:ext cx="5058410" cy="727710"/>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ct val="107000"/>
            </a:lnSpc>
            <a:spcBef>
              <a:spcPts val="0"/>
            </a:spcBef>
            <a:spcAft>
              <a:spcPts val="800"/>
            </a:spcAft>
          </a:pPr>
          <a:r>
            <a:rPr lang="en-US" sz="2800" b="1">
              <a:effectLst/>
              <a:latin typeface="Calibri" panose="020F0502020204030204" pitchFamily="34" charset="0"/>
              <a:ea typeface="Calibri" panose="020F0502020204030204" pitchFamily="34" charset="0"/>
              <a:cs typeface="Mangal" panose="02040503050203030202" pitchFamily="18" charset="0"/>
            </a:rPr>
            <a:t>Reconsideration Submission Checklist</a:t>
          </a:r>
          <a:endParaRPr lang="en-US" sz="1400">
            <a:effectLst/>
            <a:latin typeface="Calibri" panose="020F0502020204030204" pitchFamily="34" charset="0"/>
            <a:ea typeface="Calibri" panose="020F0502020204030204" pitchFamily="34" charset="0"/>
            <a:cs typeface="Mangal" panose="02040503050203030202" pitchFamily="18" charset="0"/>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Kathleen Livingstone" id="{D468A17C-8C67-4354-9E1A-CDB148AA08BF}" userId="S::DCV5645@tn.gov::0f077714-1f4d-4799-92af-1e5b2ec98de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7" dT="2020-06-19T13:29:27.50" personId="{D468A17C-8C67-4354-9E1A-CDB148AA08BF}" id="{56DBD5EC-B10B-4DBA-B5B0-A78FF14E5F06}">
    <text>This Medicaid number is coming up as Creekview Health and Rehabilitation NPI 1013576297 and not as Concordia Nursing adn Rehab - Northhaven.  Kindred Health and Rehabe - Northhaven (NPI 17440384) LTC agreement terminated 12/13/18, # beds 96</text>
  </threadedComment>
  <threadedComment ref="A69" dT="2020-06-19T21:01:56.30" personId="{D468A17C-8C67-4354-9E1A-CDB148AA08BF}" id="{85B368C8-3207-4FCB-8DD3-D6665BD9E16B}">
    <text>changed from Grace Healthcare of Decature effective 5/12/20</text>
  </threadedComment>
  <threadedComment ref="A74" dT="2020-06-19T12:26:54.22" personId="{D468A17C-8C67-4354-9E1A-CDB148AA08BF}" id="{E9FDA79C-9A50-4D36-B45D-19D9BB7130F3}">
    <text>Previously known as Briarcliff Health Care</text>
  </threadedComment>
  <threadedComment ref="A132" dT="2020-06-19T20:34:51.34" personId="{D468A17C-8C67-4354-9E1A-CDB148AA08BF}" id="{85F98B3E-9071-4823-AE8E-BABF98094FB3}">
    <text>name change from Fort Sanders Sevier to Laconte effective 5/6/20</text>
  </threadedComment>
  <threadedComment ref="A219" dT="2020-06-19T13:18:12.68" personId="{D468A17C-8C67-4354-9E1A-CDB148AA08BF}" id="{64B3C82B-064E-4CAA-B81A-C86D18BBC5CD}">
    <text>was Concordia Nursing and Rehabilitation  - Loudon</text>
  </threadedComment>
  <threadedComment ref="A240" dT="2020-06-19T13:33:21.35" personId="{D468A17C-8C67-4354-9E1A-CDB148AA08BF}" id="{8450858C-E555-4010-957C-3263337294B0}">
    <text>not Concordia Nursing and Rehabilitation - Smith County NPI 1629593314, CMS 445172</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6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T94"/>
  <sheetViews>
    <sheetView showGridLines="0" tabSelected="1" zoomScaleNormal="100" workbookViewId="0">
      <selection activeCell="D8" sqref="D8:H8"/>
    </sheetView>
  </sheetViews>
  <sheetFormatPr defaultColWidth="9.44140625" defaultRowHeight="14.4" x14ac:dyDescent="0.3"/>
  <cols>
    <col min="1" max="1" width="2.33203125" customWidth="1"/>
    <col min="2" max="2" width="30.6640625" customWidth="1"/>
    <col min="3" max="3" width="5.77734375" customWidth="1"/>
    <col min="4" max="4" width="20.44140625" customWidth="1"/>
    <col min="5" max="5" width="5.77734375" customWidth="1"/>
    <col min="6" max="6" width="21" bestFit="1" customWidth="1"/>
    <col min="7" max="7" width="5.77734375" customWidth="1"/>
    <col min="8" max="8" width="20.109375" customWidth="1"/>
    <col min="9" max="9" width="5.77734375" customWidth="1"/>
    <col min="10" max="10" width="17.33203125" customWidth="1"/>
    <col min="11" max="11" width="5.77734375" customWidth="1"/>
    <col min="12" max="12" width="9.109375" customWidth="1"/>
    <col min="13" max="13" width="9.44140625" hidden="1" customWidth="1"/>
    <col min="20" max="20" width="9.44140625" hidden="1" customWidth="1"/>
  </cols>
  <sheetData>
    <row r="1" spans="2:20" x14ac:dyDescent="0.3">
      <c r="T1" t="s">
        <v>180</v>
      </c>
    </row>
    <row r="3" spans="2:20" x14ac:dyDescent="0.3">
      <c r="T3" t="s">
        <v>181</v>
      </c>
    </row>
    <row r="5" spans="2:20" ht="9" customHeight="1" x14ac:dyDescent="0.3"/>
    <row r="6" spans="2:20" ht="15" customHeight="1" x14ac:dyDescent="0.35">
      <c r="B6" s="8" t="s">
        <v>132</v>
      </c>
      <c r="C6" s="8"/>
    </row>
    <row r="7" spans="2:20" ht="6" customHeight="1" x14ac:dyDescent="0.35">
      <c r="B7" s="8"/>
      <c r="C7" s="8"/>
    </row>
    <row r="8" spans="2:20" ht="15" customHeight="1" x14ac:dyDescent="0.3">
      <c r="B8" s="9" t="s">
        <v>133</v>
      </c>
      <c r="D8" s="64"/>
      <c r="E8" s="64"/>
      <c r="F8" s="64"/>
      <c r="G8" s="64"/>
      <c r="H8" s="64"/>
    </row>
    <row r="9" spans="2:20" x14ac:dyDescent="0.3">
      <c r="B9" s="2" t="s">
        <v>136</v>
      </c>
      <c r="D9" s="66" t="str">
        <f>_xlfn.IFNA(VLOOKUP(D8,Providers!A6:E294,5,0),"")</f>
        <v/>
      </c>
      <c r="E9" s="66"/>
      <c r="F9" s="66"/>
      <c r="G9" s="66"/>
      <c r="H9" s="66"/>
    </row>
    <row r="10" spans="2:20" x14ac:dyDescent="0.3">
      <c r="B10" s="2" t="s">
        <v>134</v>
      </c>
      <c r="D10" s="66" t="str">
        <f>_xlfn.IFNA(VLOOKUP(D8,Providers!A6:B294,2,0),"")</f>
        <v/>
      </c>
      <c r="E10" s="66"/>
      <c r="F10" s="66"/>
      <c r="G10" s="66"/>
      <c r="H10" s="66"/>
    </row>
    <row r="11" spans="2:20" x14ac:dyDescent="0.3">
      <c r="B11" s="2" t="s">
        <v>135</v>
      </c>
      <c r="D11" s="66" t="str">
        <f>_xlfn.IFNA(VLOOKUP(D8,Providers!A6:C294,3,0),"")</f>
        <v/>
      </c>
      <c r="E11" s="66"/>
      <c r="F11" s="66"/>
      <c r="G11" s="66"/>
      <c r="H11" s="66"/>
    </row>
    <row r="12" spans="2:20" ht="28.5" customHeight="1" x14ac:dyDescent="0.3"/>
    <row r="13" spans="2:20" ht="57.75" customHeight="1" x14ac:dyDescent="0.3">
      <c r="B13" s="65" t="s">
        <v>433</v>
      </c>
      <c r="C13" s="65"/>
      <c r="D13" s="65"/>
      <c r="E13" s="65"/>
      <c r="F13" s="65"/>
      <c r="G13" s="65"/>
      <c r="H13" s="65"/>
      <c r="I13" s="65"/>
      <c r="J13" s="65"/>
      <c r="K13" s="65"/>
    </row>
    <row r="14" spans="2:20" ht="9" customHeight="1" x14ac:dyDescent="0.3"/>
    <row r="15" spans="2:20" ht="15" customHeight="1" x14ac:dyDescent="0.3">
      <c r="B15" s="7" t="s">
        <v>125</v>
      </c>
    </row>
    <row r="16" spans="2:20" ht="15" customHeight="1" x14ac:dyDescent="0.3">
      <c r="B16" s="14" t="s">
        <v>126</v>
      </c>
      <c r="C16" s="19"/>
      <c r="D16" s="14" t="s">
        <v>127</v>
      </c>
      <c r="E16" s="19"/>
      <c r="F16" s="14" t="s">
        <v>156</v>
      </c>
      <c r="G16" s="19"/>
    </row>
    <row r="17" spans="2:16" ht="6" customHeight="1" x14ac:dyDescent="0.3"/>
    <row r="18" spans="2:16" s="6" customFormat="1" ht="15" customHeight="1" x14ac:dyDescent="0.3">
      <c r="B18" s="6" t="s">
        <v>137</v>
      </c>
      <c r="O18"/>
      <c r="P18"/>
    </row>
    <row r="19" spans="2:16" ht="15" customHeight="1" x14ac:dyDescent="0.3">
      <c r="B19" t="s">
        <v>182</v>
      </c>
    </row>
    <row r="20" spans="2:16" ht="15" customHeight="1" x14ac:dyDescent="0.3">
      <c r="B20" s="55"/>
      <c r="C20" s="56"/>
      <c r="D20" s="56"/>
      <c r="E20" s="56"/>
      <c r="F20" s="56"/>
      <c r="G20" s="56"/>
      <c r="H20" s="56"/>
      <c r="I20" s="56"/>
      <c r="J20" s="56"/>
      <c r="K20" s="57"/>
    </row>
    <row r="21" spans="2:16" ht="15" customHeight="1" x14ac:dyDescent="0.3">
      <c r="B21" s="58"/>
      <c r="C21" s="59"/>
      <c r="D21" s="59"/>
      <c r="E21" s="59"/>
      <c r="F21" s="59"/>
      <c r="G21" s="59"/>
      <c r="H21" s="59"/>
      <c r="I21" s="59"/>
      <c r="J21" s="59"/>
      <c r="K21" s="60"/>
    </row>
    <row r="22" spans="2:16" ht="15" customHeight="1" x14ac:dyDescent="0.3">
      <c r="B22" s="61"/>
      <c r="C22" s="62"/>
      <c r="D22" s="62"/>
      <c r="E22" s="62"/>
      <c r="F22" s="62"/>
      <c r="G22" s="62"/>
      <c r="H22" s="62"/>
      <c r="I22" s="62"/>
      <c r="J22" s="62"/>
      <c r="K22" s="63"/>
    </row>
    <row r="23" spans="2:16" ht="15" customHeight="1" x14ac:dyDescent="0.3">
      <c r="B23" t="s">
        <v>183</v>
      </c>
    </row>
    <row r="24" spans="2:16" ht="15" customHeight="1" x14ac:dyDescent="0.3">
      <c r="B24" s="55"/>
      <c r="C24" s="56"/>
      <c r="D24" s="56"/>
      <c r="E24" s="56"/>
      <c r="F24" s="56"/>
      <c r="G24" s="56"/>
      <c r="H24" s="56"/>
      <c r="I24" s="56"/>
      <c r="J24" s="56"/>
      <c r="K24" s="57"/>
    </row>
    <row r="25" spans="2:16" ht="15" customHeight="1" x14ac:dyDescent="0.3">
      <c r="B25" s="58"/>
      <c r="C25" s="59"/>
      <c r="D25" s="59"/>
      <c r="E25" s="59"/>
      <c r="F25" s="59"/>
      <c r="G25" s="59"/>
      <c r="H25" s="59"/>
      <c r="I25" s="59"/>
      <c r="J25" s="59"/>
      <c r="K25" s="60"/>
    </row>
    <row r="26" spans="2:16" ht="15" customHeight="1" x14ac:dyDescent="0.3">
      <c r="B26" s="61"/>
      <c r="C26" s="62"/>
      <c r="D26" s="62"/>
      <c r="E26" s="62"/>
      <c r="F26" s="62"/>
      <c r="G26" s="62"/>
      <c r="H26" s="62"/>
      <c r="I26" s="62"/>
      <c r="J26" s="62"/>
      <c r="K26" s="63"/>
    </row>
    <row r="27" spans="2:16" ht="15" customHeight="1" x14ac:dyDescent="0.3">
      <c r="B27" t="s">
        <v>184</v>
      </c>
    </row>
    <row r="28" spans="2:16" ht="15" customHeight="1" x14ac:dyDescent="0.3">
      <c r="B28" s="55"/>
      <c r="C28" s="56"/>
      <c r="D28" s="56"/>
      <c r="E28" s="56"/>
      <c r="F28" s="56"/>
      <c r="G28" s="56"/>
      <c r="H28" s="56"/>
      <c r="I28" s="56"/>
      <c r="J28" s="56"/>
      <c r="K28" s="57"/>
    </row>
    <row r="29" spans="2:16" ht="15" customHeight="1" x14ac:dyDescent="0.3">
      <c r="B29" s="58"/>
      <c r="C29" s="59"/>
      <c r="D29" s="59"/>
      <c r="E29" s="59"/>
      <c r="F29" s="59"/>
      <c r="G29" s="59"/>
      <c r="H29" s="59"/>
      <c r="I29" s="59"/>
      <c r="J29" s="59"/>
      <c r="K29" s="60"/>
    </row>
    <row r="30" spans="2:16" ht="15" customHeight="1" x14ac:dyDescent="0.3">
      <c r="B30" s="61"/>
      <c r="C30" s="62"/>
      <c r="D30" s="62"/>
      <c r="E30" s="62"/>
      <c r="F30" s="62"/>
      <c r="G30" s="62"/>
      <c r="H30" s="62"/>
      <c r="I30" s="62"/>
      <c r="J30" s="62"/>
      <c r="K30" s="63"/>
    </row>
    <row r="31" spans="2:16" ht="15" customHeight="1" x14ac:dyDescent="0.3"/>
    <row r="32" spans="2:16" ht="15" customHeight="1" x14ac:dyDescent="0.3">
      <c r="B32" s="10" t="s">
        <v>157</v>
      </c>
      <c r="C32" s="3"/>
    </row>
    <row r="33" spans="2:11" ht="15" customHeight="1" x14ac:dyDescent="0.3">
      <c r="B33" s="14" t="s">
        <v>128</v>
      </c>
      <c r="C33" s="19"/>
      <c r="D33" s="14" t="s">
        <v>129</v>
      </c>
      <c r="E33" s="19"/>
      <c r="F33" s="14" t="s">
        <v>159</v>
      </c>
      <c r="G33" s="19"/>
      <c r="H33" s="14" t="s">
        <v>160</v>
      </c>
      <c r="I33" s="19"/>
      <c r="K33" s="13"/>
    </row>
    <row r="34" spans="2:11" ht="6" customHeight="1" x14ac:dyDescent="0.3">
      <c r="C34" s="3"/>
    </row>
    <row r="35" spans="2:11" x14ac:dyDescent="0.3">
      <c r="B35" s="6" t="s">
        <v>137</v>
      </c>
    </row>
    <row r="36" spans="2:11" x14ac:dyDescent="0.3">
      <c r="B36" t="s">
        <v>185</v>
      </c>
    </row>
    <row r="37" spans="2:11" x14ac:dyDescent="0.3">
      <c r="B37" s="55"/>
      <c r="C37" s="56"/>
      <c r="D37" s="56"/>
      <c r="E37" s="56"/>
      <c r="F37" s="56"/>
      <c r="G37" s="56"/>
      <c r="H37" s="56"/>
      <c r="I37" s="56"/>
      <c r="J37" s="56"/>
      <c r="K37" s="57"/>
    </row>
    <row r="38" spans="2:11" x14ac:dyDescent="0.3">
      <c r="B38" s="58"/>
      <c r="C38" s="59"/>
      <c r="D38" s="59"/>
      <c r="E38" s="59"/>
      <c r="F38" s="59"/>
      <c r="G38" s="59"/>
      <c r="H38" s="59"/>
      <c r="I38" s="59"/>
      <c r="J38" s="59"/>
      <c r="K38" s="60"/>
    </row>
    <row r="39" spans="2:11" x14ac:dyDescent="0.3">
      <c r="B39" s="61"/>
      <c r="C39" s="62"/>
      <c r="D39" s="62"/>
      <c r="E39" s="62"/>
      <c r="F39" s="62"/>
      <c r="G39" s="62"/>
      <c r="H39" s="62"/>
      <c r="I39" s="62"/>
      <c r="J39" s="62"/>
      <c r="K39" s="63"/>
    </row>
    <row r="40" spans="2:11" x14ac:dyDescent="0.3">
      <c r="B40" t="s">
        <v>186</v>
      </c>
    </row>
    <row r="41" spans="2:11" x14ac:dyDescent="0.3">
      <c r="B41" s="55"/>
      <c r="C41" s="56"/>
      <c r="D41" s="56"/>
      <c r="E41" s="56"/>
      <c r="F41" s="56"/>
      <c r="G41" s="56"/>
      <c r="H41" s="56"/>
      <c r="I41" s="56"/>
      <c r="J41" s="56"/>
      <c r="K41" s="57"/>
    </row>
    <row r="42" spans="2:11" x14ac:dyDescent="0.3">
      <c r="B42" s="58"/>
      <c r="C42" s="59"/>
      <c r="D42" s="59"/>
      <c r="E42" s="59"/>
      <c r="F42" s="59"/>
      <c r="G42" s="59"/>
      <c r="H42" s="59"/>
      <c r="I42" s="59"/>
      <c r="J42" s="59"/>
      <c r="K42" s="60"/>
    </row>
    <row r="43" spans="2:11" x14ac:dyDescent="0.3">
      <c r="B43" s="61"/>
      <c r="C43" s="62"/>
      <c r="D43" s="62"/>
      <c r="E43" s="62"/>
      <c r="F43" s="62"/>
      <c r="G43" s="62"/>
      <c r="H43" s="62"/>
      <c r="I43" s="62"/>
      <c r="J43" s="62"/>
      <c r="K43" s="63"/>
    </row>
    <row r="44" spans="2:11" x14ac:dyDescent="0.3">
      <c r="B44" t="s">
        <v>187</v>
      </c>
    </row>
    <row r="45" spans="2:11" x14ac:dyDescent="0.3">
      <c r="B45" s="55"/>
      <c r="C45" s="56"/>
      <c r="D45" s="56"/>
      <c r="E45" s="56"/>
      <c r="F45" s="56"/>
      <c r="G45" s="56"/>
      <c r="H45" s="56"/>
      <c r="I45" s="56"/>
      <c r="J45" s="56"/>
      <c r="K45" s="57"/>
    </row>
    <row r="46" spans="2:11" x14ac:dyDescent="0.3">
      <c r="B46" s="58"/>
      <c r="C46" s="59"/>
      <c r="D46" s="59"/>
      <c r="E46" s="59"/>
      <c r="F46" s="59"/>
      <c r="G46" s="59"/>
      <c r="H46" s="59"/>
      <c r="I46" s="59"/>
      <c r="J46" s="59"/>
      <c r="K46" s="60"/>
    </row>
    <row r="47" spans="2:11" x14ac:dyDescent="0.3">
      <c r="B47" s="61"/>
      <c r="C47" s="62"/>
      <c r="D47" s="62"/>
      <c r="E47" s="62"/>
      <c r="F47" s="62"/>
      <c r="G47" s="62"/>
      <c r="H47" s="62"/>
      <c r="I47" s="62"/>
      <c r="J47" s="62"/>
      <c r="K47" s="63"/>
    </row>
    <row r="48" spans="2:11" x14ac:dyDescent="0.3">
      <c r="B48" t="s">
        <v>188</v>
      </c>
    </row>
    <row r="49" spans="2:11" x14ac:dyDescent="0.3">
      <c r="B49" s="55"/>
      <c r="C49" s="56"/>
      <c r="D49" s="56"/>
      <c r="E49" s="56"/>
      <c r="F49" s="56"/>
      <c r="G49" s="56"/>
      <c r="H49" s="56"/>
      <c r="I49" s="56"/>
      <c r="J49" s="56"/>
      <c r="K49" s="57"/>
    </row>
    <row r="50" spans="2:11" x14ac:dyDescent="0.3">
      <c r="B50" s="58"/>
      <c r="C50" s="59"/>
      <c r="D50" s="59"/>
      <c r="E50" s="59"/>
      <c r="F50" s="59"/>
      <c r="G50" s="59"/>
      <c r="H50" s="59"/>
      <c r="I50" s="59"/>
      <c r="J50" s="59"/>
      <c r="K50" s="60"/>
    </row>
    <row r="51" spans="2:11" x14ac:dyDescent="0.3">
      <c r="B51" s="61"/>
      <c r="C51" s="62"/>
      <c r="D51" s="62"/>
      <c r="E51" s="62"/>
      <c r="F51" s="62"/>
      <c r="G51" s="62"/>
      <c r="H51" s="62"/>
      <c r="I51" s="62"/>
      <c r="J51" s="62"/>
      <c r="K51" s="63"/>
    </row>
    <row r="52" spans="2:11" ht="15" customHeight="1" x14ac:dyDescent="0.3"/>
    <row r="53" spans="2:11" ht="15.6" x14ac:dyDescent="0.3">
      <c r="B53" s="10" t="s">
        <v>158</v>
      </c>
    </row>
    <row r="54" spans="2:11" s="13" customFormat="1" x14ac:dyDescent="0.3">
      <c r="B54" s="14" t="s">
        <v>130</v>
      </c>
      <c r="C54" s="19"/>
      <c r="D54" s="14" t="s">
        <v>131</v>
      </c>
      <c r="E54" s="19"/>
      <c r="F54" s="17" t="s">
        <v>434</v>
      </c>
      <c r="G54" s="44"/>
      <c r="H54" s="17" t="s">
        <v>435</v>
      </c>
      <c r="I54" s="44"/>
      <c r="J54" s="14" t="s">
        <v>436</v>
      </c>
      <c r="K54" s="44"/>
    </row>
    <row r="55" spans="2:11" ht="6" customHeight="1" x14ac:dyDescent="0.3">
      <c r="B55" s="3"/>
      <c r="E55" s="5"/>
      <c r="H55" s="4"/>
    </row>
    <row r="56" spans="2:11" x14ac:dyDescent="0.3">
      <c r="B56" s="6" t="s">
        <v>137</v>
      </c>
    </row>
    <row r="57" spans="2:11" x14ac:dyDescent="0.3">
      <c r="B57" t="s">
        <v>189</v>
      </c>
    </row>
    <row r="58" spans="2:11" x14ac:dyDescent="0.3">
      <c r="B58" s="55"/>
      <c r="C58" s="56"/>
      <c r="D58" s="56"/>
      <c r="E58" s="56"/>
      <c r="F58" s="56"/>
      <c r="G58" s="56"/>
      <c r="H58" s="56"/>
      <c r="I58" s="56"/>
      <c r="J58" s="56"/>
      <c r="K58" s="57"/>
    </row>
    <row r="59" spans="2:11" x14ac:dyDescent="0.3">
      <c r="B59" s="58"/>
      <c r="C59" s="59"/>
      <c r="D59" s="59"/>
      <c r="E59" s="59"/>
      <c r="F59" s="59"/>
      <c r="G59" s="59"/>
      <c r="H59" s="59"/>
      <c r="I59" s="59"/>
      <c r="J59" s="59"/>
      <c r="K59" s="60"/>
    </row>
    <row r="60" spans="2:11" x14ac:dyDescent="0.3">
      <c r="B60" s="61"/>
      <c r="C60" s="62"/>
      <c r="D60" s="62"/>
      <c r="E60" s="62"/>
      <c r="F60" s="62"/>
      <c r="G60" s="62"/>
      <c r="H60" s="62"/>
      <c r="I60" s="62"/>
      <c r="J60" s="62"/>
      <c r="K60" s="63"/>
    </row>
    <row r="61" spans="2:11" x14ac:dyDescent="0.3">
      <c r="B61" t="s">
        <v>190</v>
      </c>
    </row>
    <row r="62" spans="2:11" x14ac:dyDescent="0.3">
      <c r="B62" s="55"/>
      <c r="C62" s="56"/>
      <c r="D62" s="56"/>
      <c r="E62" s="56"/>
      <c r="F62" s="56"/>
      <c r="G62" s="56"/>
      <c r="H62" s="56"/>
      <c r="I62" s="56"/>
      <c r="J62" s="56"/>
      <c r="K62" s="57"/>
    </row>
    <row r="63" spans="2:11" x14ac:dyDescent="0.3">
      <c r="B63" s="58"/>
      <c r="C63" s="59"/>
      <c r="D63" s="59"/>
      <c r="E63" s="59"/>
      <c r="F63" s="59"/>
      <c r="G63" s="59"/>
      <c r="H63" s="59"/>
      <c r="I63" s="59"/>
      <c r="J63" s="59"/>
      <c r="K63" s="60"/>
    </row>
    <row r="64" spans="2:11" x14ac:dyDescent="0.3">
      <c r="B64" s="61"/>
      <c r="C64" s="62"/>
      <c r="D64" s="62"/>
      <c r="E64" s="62"/>
      <c r="F64" s="62"/>
      <c r="G64" s="62"/>
      <c r="H64" s="62"/>
      <c r="I64" s="62"/>
      <c r="J64" s="62"/>
      <c r="K64" s="63"/>
    </row>
    <row r="65" spans="2:11" x14ac:dyDescent="0.3">
      <c r="B65" t="s">
        <v>437</v>
      </c>
    </row>
    <row r="66" spans="2:11" ht="14.4" customHeight="1" x14ac:dyDescent="0.3">
      <c r="B66" s="46" t="s">
        <v>440</v>
      </c>
      <c r="C66" s="47"/>
      <c r="D66" s="47"/>
      <c r="E66" s="47"/>
      <c r="F66" s="47"/>
      <c r="G66" s="47"/>
      <c r="H66" s="47"/>
      <c r="I66" s="47"/>
      <c r="J66" s="47"/>
      <c r="K66" s="48"/>
    </row>
    <row r="67" spans="2:11" x14ac:dyDescent="0.3">
      <c r="B67" s="49"/>
      <c r="C67" s="50"/>
      <c r="D67" s="50"/>
      <c r="E67" s="50"/>
      <c r="F67" s="50"/>
      <c r="G67" s="50"/>
      <c r="H67" s="50"/>
      <c r="I67" s="50"/>
      <c r="J67" s="50"/>
      <c r="K67" s="51"/>
    </row>
    <row r="68" spans="2:11" x14ac:dyDescent="0.3">
      <c r="B68" s="52"/>
      <c r="C68" s="53"/>
      <c r="D68" s="53"/>
      <c r="E68" s="53"/>
      <c r="F68" s="53"/>
      <c r="G68" s="53"/>
      <c r="H68" s="53"/>
      <c r="I68" s="53"/>
      <c r="J68" s="53"/>
      <c r="K68" s="54"/>
    </row>
    <row r="69" spans="2:11" x14ac:dyDescent="0.3">
      <c r="B69" t="s">
        <v>438</v>
      </c>
    </row>
    <row r="70" spans="2:11" ht="14.4" customHeight="1" x14ac:dyDescent="0.3">
      <c r="B70" s="46" t="s">
        <v>448</v>
      </c>
      <c r="C70" s="47"/>
      <c r="D70" s="47"/>
      <c r="E70" s="47"/>
      <c r="F70" s="47"/>
      <c r="G70" s="47"/>
      <c r="H70" s="47"/>
      <c r="I70" s="47"/>
      <c r="J70" s="47"/>
      <c r="K70" s="48"/>
    </row>
    <row r="71" spans="2:11" x14ac:dyDescent="0.3">
      <c r="B71" s="49"/>
      <c r="C71" s="50"/>
      <c r="D71" s="50"/>
      <c r="E71" s="50"/>
      <c r="F71" s="50"/>
      <c r="G71" s="50"/>
      <c r="H71" s="50"/>
      <c r="I71" s="50"/>
      <c r="J71" s="50"/>
      <c r="K71" s="51"/>
    </row>
    <row r="72" spans="2:11" x14ac:dyDescent="0.3">
      <c r="B72" s="52"/>
      <c r="C72" s="53"/>
      <c r="D72" s="53"/>
      <c r="E72" s="53"/>
      <c r="F72" s="53"/>
      <c r="G72" s="53"/>
      <c r="H72" s="53"/>
      <c r="I72" s="53"/>
      <c r="J72" s="53"/>
      <c r="K72" s="54"/>
    </row>
    <row r="73" spans="2:11" x14ac:dyDescent="0.3">
      <c r="B73" t="s">
        <v>439</v>
      </c>
    </row>
    <row r="74" spans="2:11" x14ac:dyDescent="0.3">
      <c r="B74" s="46" t="s">
        <v>447</v>
      </c>
      <c r="C74" s="47"/>
      <c r="D74" s="47"/>
      <c r="E74" s="47"/>
      <c r="F74" s="47"/>
      <c r="G74" s="47"/>
      <c r="H74" s="47"/>
      <c r="I74" s="47"/>
      <c r="J74" s="47"/>
      <c r="K74" s="48"/>
    </row>
    <row r="75" spans="2:11" x14ac:dyDescent="0.3">
      <c r="B75" s="49"/>
      <c r="C75" s="50"/>
      <c r="D75" s="50"/>
      <c r="E75" s="50"/>
      <c r="F75" s="50"/>
      <c r="G75" s="50"/>
      <c r="H75" s="50"/>
      <c r="I75" s="50"/>
      <c r="J75" s="50"/>
      <c r="K75" s="51"/>
    </row>
    <row r="76" spans="2:11" x14ac:dyDescent="0.3">
      <c r="B76" s="52"/>
      <c r="C76" s="53"/>
      <c r="D76" s="53"/>
      <c r="E76" s="53"/>
      <c r="F76" s="53"/>
      <c r="G76" s="53"/>
      <c r="H76" s="53"/>
      <c r="I76" s="53"/>
      <c r="J76" s="53"/>
      <c r="K76" s="54"/>
    </row>
    <row r="78" spans="2:11" ht="15.6" x14ac:dyDescent="0.3">
      <c r="B78" s="10" t="s">
        <v>441</v>
      </c>
    </row>
    <row r="79" spans="2:11" s="13" customFormat="1" x14ac:dyDescent="0.3">
      <c r="B79" s="14" t="s">
        <v>442</v>
      </c>
      <c r="C79" s="44"/>
      <c r="D79" s="14" t="s">
        <v>443</v>
      </c>
      <c r="E79" s="44"/>
      <c r="F79" s="42"/>
      <c r="G79" s="18"/>
      <c r="H79" s="42"/>
      <c r="I79" s="18"/>
      <c r="J79" s="42"/>
      <c r="K79" s="18"/>
    </row>
    <row r="80" spans="2:11" x14ac:dyDescent="0.3">
      <c r="B80" t="s">
        <v>444</v>
      </c>
    </row>
    <row r="81" spans="2:11" ht="14.4" customHeight="1" x14ac:dyDescent="0.3">
      <c r="B81" s="46" t="s">
        <v>446</v>
      </c>
      <c r="C81" s="47"/>
      <c r="D81" s="47"/>
      <c r="E81" s="47"/>
      <c r="F81" s="47"/>
      <c r="G81" s="47"/>
      <c r="H81" s="47"/>
      <c r="I81" s="47"/>
      <c r="J81" s="47"/>
      <c r="K81" s="48"/>
    </row>
    <row r="82" spans="2:11" x14ac:dyDescent="0.3">
      <c r="B82" s="49"/>
      <c r="C82" s="50"/>
      <c r="D82" s="50"/>
      <c r="E82" s="50"/>
      <c r="F82" s="50"/>
      <c r="G82" s="50"/>
      <c r="H82" s="50"/>
      <c r="I82" s="50"/>
      <c r="J82" s="50"/>
      <c r="K82" s="51"/>
    </row>
    <row r="83" spans="2:11" x14ac:dyDescent="0.3">
      <c r="B83" s="52"/>
      <c r="C83" s="53"/>
      <c r="D83" s="53"/>
      <c r="E83" s="53"/>
      <c r="F83" s="53"/>
      <c r="G83" s="53"/>
      <c r="H83" s="53"/>
      <c r="I83" s="53"/>
      <c r="J83" s="53"/>
      <c r="K83" s="54"/>
    </row>
    <row r="84" spans="2:11" x14ac:dyDescent="0.3">
      <c r="B84" t="s">
        <v>445</v>
      </c>
    </row>
    <row r="85" spans="2:11" ht="14.4" customHeight="1" x14ac:dyDescent="0.3">
      <c r="B85" s="46" t="s">
        <v>449</v>
      </c>
      <c r="C85" s="47"/>
      <c r="D85" s="47"/>
      <c r="E85" s="47"/>
      <c r="F85" s="47"/>
      <c r="G85" s="47"/>
      <c r="H85" s="47"/>
      <c r="I85" s="47"/>
      <c r="J85" s="47"/>
      <c r="K85" s="48"/>
    </row>
    <row r="86" spans="2:11" x14ac:dyDescent="0.3">
      <c r="B86" s="49"/>
      <c r="C86" s="50"/>
      <c r="D86" s="50"/>
      <c r="E86" s="50"/>
      <c r="F86" s="50"/>
      <c r="G86" s="50"/>
      <c r="H86" s="50"/>
      <c r="I86" s="50"/>
      <c r="J86" s="50"/>
      <c r="K86" s="51"/>
    </row>
    <row r="87" spans="2:11" x14ac:dyDescent="0.3">
      <c r="B87" s="52"/>
      <c r="C87" s="53"/>
      <c r="D87" s="53"/>
      <c r="E87" s="53"/>
      <c r="F87" s="53"/>
      <c r="G87" s="53"/>
      <c r="H87" s="53"/>
      <c r="I87" s="53"/>
      <c r="J87" s="53"/>
      <c r="K87" s="54"/>
    </row>
    <row r="89" spans="2:11" ht="15.6" x14ac:dyDescent="0.3">
      <c r="B89" s="10" t="s">
        <v>450</v>
      </c>
    </row>
    <row r="90" spans="2:11" s="13" customFormat="1" x14ac:dyDescent="0.3">
      <c r="B90" s="14" t="s">
        <v>451</v>
      </c>
      <c r="C90" s="44"/>
      <c r="D90" s="14"/>
      <c r="E90" s="43"/>
      <c r="F90" s="42"/>
      <c r="G90" s="18"/>
      <c r="H90" s="42"/>
      <c r="I90" s="18"/>
      <c r="J90" s="42"/>
      <c r="K90" s="18"/>
    </row>
    <row r="91" spans="2:11" x14ac:dyDescent="0.3">
      <c r="B91" t="s">
        <v>444</v>
      </c>
    </row>
    <row r="92" spans="2:11" ht="14.4" customHeight="1" x14ac:dyDescent="0.3">
      <c r="B92" s="46" t="s">
        <v>452</v>
      </c>
      <c r="C92" s="47"/>
      <c r="D92" s="47"/>
      <c r="E92" s="47"/>
      <c r="F92" s="47"/>
      <c r="G92" s="47"/>
      <c r="H92" s="47"/>
      <c r="I92" s="47"/>
      <c r="J92" s="47"/>
      <c r="K92" s="48"/>
    </row>
    <row r="93" spans="2:11" x14ac:dyDescent="0.3">
      <c r="B93" s="49"/>
      <c r="C93" s="50"/>
      <c r="D93" s="50"/>
      <c r="E93" s="50"/>
      <c r="F93" s="50"/>
      <c r="G93" s="50"/>
      <c r="H93" s="50"/>
      <c r="I93" s="50"/>
      <c r="J93" s="50"/>
      <c r="K93" s="51"/>
    </row>
    <row r="94" spans="2:11" x14ac:dyDescent="0.3">
      <c r="B94" s="52"/>
      <c r="C94" s="53"/>
      <c r="D94" s="53"/>
      <c r="E94" s="53"/>
      <c r="F94" s="53"/>
      <c r="G94" s="53"/>
      <c r="H94" s="53"/>
      <c r="I94" s="53"/>
      <c r="J94" s="53"/>
      <c r="K94" s="54"/>
    </row>
  </sheetData>
  <sheetProtection algorithmName="SHA-512" hashValue="HpCFoKcX1SUldlo6UWJYy8QEWsqHsVECF6D3IdqsOGnOF9vnmDxw5CQMhEvHXEWzsxe/kV23/SGNqY5lSEusHw==" saltValue="O3++5CdKFck1SpUSPwiPEQ==" spinCount="100000" sheet="1" selectLockedCells="1" autoFilter="0"/>
  <protectedRanges>
    <protectedRange sqref="B53:K53 B55:K57 D54 F54 B54 B61:K61 I58:K60 I62:K64 B65:K65 I66:K68 B69:K69 I70:K72 B73:K73 I74:K76 B78:K78 D79 F79 B79 B80:K80 I81:K83 B84:K84 I85:K87 B89:K89 D90 F90 B90 B91:K91 I92:K94" name="staffing"/>
    <protectedRange sqref="B32:K32 B34:K36 B33 D33 F33 H33 K33 B40:K40 I37:K39 B44:K44 I41:K43 B48:K48 I45:K47 I49:K51" name="Culture"/>
    <protectedRange sqref="D16 H15:K23 C15:G15 C17:G23 F16 B15:B21 B23:B25 B31 C24:K31 B27:B29 C37:H39 B37:B38 C41:H43 B41:B42 C45:H47 B45:B46 C49:H51 B49:B50 C58:H60 B58:B59 C62:H64 B62:B63 C66:H68 B66:B67 C70:H72 B70:B71 C74:H76 B74:B75 C81:H83 B81:B82 C85:H87 B85:B86 C92:H94 B92:B93" name="Satisfaction"/>
    <protectedRange sqref="D7:I8" name="Provider info"/>
  </protectedRanges>
  <mergeCells count="20">
    <mergeCell ref="B45:K47"/>
    <mergeCell ref="B49:K51"/>
    <mergeCell ref="B58:K60"/>
    <mergeCell ref="B62:K64"/>
    <mergeCell ref="D8:H8"/>
    <mergeCell ref="B13:K13"/>
    <mergeCell ref="D9:H9"/>
    <mergeCell ref="D10:H10"/>
    <mergeCell ref="D11:H11"/>
    <mergeCell ref="B20:K22"/>
    <mergeCell ref="B24:K26"/>
    <mergeCell ref="B28:K30"/>
    <mergeCell ref="B37:K39"/>
    <mergeCell ref="B41:K43"/>
    <mergeCell ref="B92:K94"/>
    <mergeCell ref="B66:K68"/>
    <mergeCell ref="B70:K72"/>
    <mergeCell ref="B74:K76"/>
    <mergeCell ref="B81:K83"/>
    <mergeCell ref="B85:K87"/>
  </mergeCells>
  <conditionalFormatting sqref="B20:K22">
    <cfRule type="expression" dxfId="9" priority="14">
      <formula>Satisfaction_Resident=""</formula>
    </cfRule>
  </conditionalFormatting>
  <conditionalFormatting sqref="B24:K26">
    <cfRule type="expression" dxfId="8" priority="13">
      <formula>Satisfaction_Family=""</formula>
    </cfRule>
  </conditionalFormatting>
  <conditionalFormatting sqref="B28:K30">
    <cfRule type="expression" dxfId="7" priority="12">
      <formula>Satisfaction_Employee=""</formula>
    </cfRule>
  </conditionalFormatting>
  <conditionalFormatting sqref="B37:K39">
    <cfRule type="expression" dxfId="6" priority="11">
      <formula>Culture_RespectfulTreatment=""</formula>
    </cfRule>
  </conditionalFormatting>
  <conditionalFormatting sqref="B41:K43">
    <cfRule type="expression" dxfId="5" priority="10">
      <formula>Culture_ResidentChoice=""</formula>
    </cfRule>
  </conditionalFormatting>
  <conditionalFormatting sqref="B45:K47">
    <cfRule type="expression" dxfId="4" priority="9">
      <formula>Culture_MemberInput=""</formula>
    </cfRule>
  </conditionalFormatting>
  <conditionalFormatting sqref="B49:K51">
    <cfRule type="expression" dxfId="3" priority="8">
      <formula>Culture_MeaningfulActivities=""</formula>
    </cfRule>
  </conditionalFormatting>
  <conditionalFormatting sqref="B58:K60">
    <cfRule type="expression" dxfId="2" priority="7">
      <formula>Staffing_ConsistentAssignment=""</formula>
    </cfRule>
  </conditionalFormatting>
  <conditionalFormatting sqref="B62:K64">
    <cfRule type="expression" dxfId="1" priority="6">
      <formula>Staffing_StaffRetention=""</formula>
    </cfRule>
  </conditionalFormatting>
  <dataValidations count="1">
    <dataValidation type="list" allowBlank="1" showInputMessage="1" showErrorMessage="1" sqref="C16 E16 G16 C33 E33 G33 I33 C54 E54">
      <formula1>$T$2:$T$3</formula1>
    </dataValidation>
  </dataValidations>
  <printOptions horizontalCentered="1"/>
  <pageMargins left="0.75" right="0.25" top="0.75" bottom="0.25" header="0.3" footer="0"/>
  <pageSetup scale="66" orientation="portrait" horizontalDpi="4294967293" verticalDpi="1200"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14:formula1>
            <xm:f>Providers!$A$6:$A$294</xm:f>
          </x14:formula1>
          <xm:sqref>D8:H8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zoomScaleNormal="100" workbookViewId="0">
      <selection activeCell="B20" sqref="B20"/>
    </sheetView>
  </sheetViews>
  <sheetFormatPr defaultColWidth="0" defaultRowHeight="14.4" x14ac:dyDescent="0.3"/>
  <cols>
    <col min="1" max="1" width="2.33203125" customWidth="1"/>
    <col min="2" max="3" width="5.6640625" customWidth="1"/>
    <col min="4" max="11" width="9.44140625" customWidth="1"/>
    <col min="12" max="12" width="9.109375" customWidth="1"/>
    <col min="13" max="17" width="9.44140625" customWidth="1"/>
    <col min="18" max="19" width="9.44140625" hidden="1" customWidth="1"/>
    <col min="20" max="20" width="33.109375" hidden="1" customWidth="1"/>
    <col min="21" max="16384" width="9.44140625" hidden="1"/>
  </cols>
  <sheetData>
    <row r="1" spans="2:23" x14ac:dyDescent="0.3">
      <c r="T1" s="15" t="s">
        <v>179</v>
      </c>
      <c r="W1" s="6" t="s">
        <v>198</v>
      </c>
    </row>
    <row r="2" spans="2:23" x14ac:dyDescent="0.3">
      <c r="T2" s="14" t="s">
        <v>170</v>
      </c>
      <c r="U2">
        <f>Satisfaction_Resident</f>
        <v>0</v>
      </c>
    </row>
    <row r="3" spans="2:23" x14ac:dyDescent="0.3">
      <c r="T3" s="14" t="s">
        <v>171</v>
      </c>
      <c r="U3">
        <f>Satisfaction_Family</f>
        <v>0</v>
      </c>
      <c r="W3" t="s">
        <v>181</v>
      </c>
    </row>
    <row r="4" spans="2:23" x14ac:dyDescent="0.3">
      <c r="T4" s="14" t="s">
        <v>172</v>
      </c>
      <c r="U4">
        <f>Satisfaction_Employee</f>
        <v>0</v>
      </c>
      <c r="W4" t="s">
        <v>199</v>
      </c>
    </row>
    <row r="5" spans="2:23" ht="7.95" customHeight="1" x14ac:dyDescent="0.3">
      <c r="T5" s="14" t="s">
        <v>173</v>
      </c>
      <c r="U5">
        <f>Culture_RespectfulTreatment</f>
        <v>0</v>
      </c>
    </row>
    <row r="6" spans="2:23" ht="6" customHeight="1" x14ac:dyDescent="0.3">
      <c r="T6" s="14" t="s">
        <v>174</v>
      </c>
      <c r="U6">
        <f>Culture_ResidentChoice</f>
        <v>0</v>
      </c>
    </row>
    <row r="7" spans="2:23" ht="7.95" customHeight="1" x14ac:dyDescent="0.3">
      <c r="T7" s="14" t="s">
        <v>175</v>
      </c>
      <c r="U7">
        <f>Culture_MemberInput</f>
        <v>0</v>
      </c>
    </row>
    <row r="8" spans="2:23" ht="6" customHeight="1" x14ac:dyDescent="0.3">
      <c r="T8" s="14" t="s">
        <v>176</v>
      </c>
      <c r="U8">
        <f>Culture_MeaningfulActivities</f>
        <v>0</v>
      </c>
    </row>
    <row r="9" spans="2:23" ht="15" customHeight="1" x14ac:dyDescent="0.35">
      <c r="B9" s="8" t="s">
        <v>132</v>
      </c>
      <c r="C9" s="8"/>
      <c r="T9" s="14" t="s">
        <v>177</v>
      </c>
      <c r="U9">
        <f>Staffing_ConsistentAssignment</f>
        <v>0</v>
      </c>
    </row>
    <row r="10" spans="2:23" ht="18" x14ac:dyDescent="0.35">
      <c r="B10" s="8"/>
      <c r="C10" s="8"/>
      <c r="T10" s="14" t="s">
        <v>178</v>
      </c>
      <c r="U10">
        <f>Staffing_StaffRetention</f>
        <v>0</v>
      </c>
    </row>
    <row r="11" spans="2:23" ht="15" customHeight="1" x14ac:dyDescent="0.3">
      <c r="B11" s="9" t="s">
        <v>133</v>
      </c>
      <c r="E11" s="70">
        <f>'Request Form'!$D$8</f>
        <v>0</v>
      </c>
      <c r="F11" s="70"/>
      <c r="G11" s="70"/>
      <c r="H11" s="70"/>
      <c r="T11" s="14"/>
    </row>
    <row r="12" spans="2:23" x14ac:dyDescent="0.3">
      <c r="B12" s="2" t="s">
        <v>136</v>
      </c>
      <c r="E12" s="71" t="str">
        <f>'Request Form'!$D$9</f>
        <v/>
      </c>
      <c r="F12" s="66"/>
      <c r="G12" s="66"/>
      <c r="H12" s="66"/>
      <c r="T12" s="14"/>
    </row>
    <row r="13" spans="2:23" x14ac:dyDescent="0.3">
      <c r="B13" s="2" t="s">
        <v>134</v>
      </c>
      <c r="E13" s="71" t="str">
        <f>'Request Form'!$D$10</f>
        <v/>
      </c>
      <c r="F13" s="66"/>
      <c r="G13" s="66"/>
      <c r="H13" s="66"/>
    </row>
    <row r="14" spans="2:23" x14ac:dyDescent="0.3">
      <c r="B14" s="2" t="s">
        <v>135</v>
      </c>
      <c r="E14" s="71" t="str">
        <f>'Request Form'!$D$11</f>
        <v/>
      </c>
      <c r="F14" s="66"/>
      <c r="G14" s="66"/>
      <c r="H14" s="66"/>
    </row>
    <row r="16" spans="2:23" ht="18" customHeight="1" x14ac:dyDescent="0.35">
      <c r="B16" s="72" t="s">
        <v>168</v>
      </c>
      <c r="C16" s="72"/>
      <c r="D16" s="72"/>
      <c r="E16" s="72"/>
      <c r="F16" s="72"/>
      <c r="G16" s="72"/>
      <c r="H16" s="72"/>
      <c r="I16" s="72"/>
      <c r="J16" s="72"/>
      <c r="K16" s="72"/>
      <c r="L16" s="72"/>
      <c r="M16" s="72"/>
      <c r="N16" s="72"/>
      <c r="O16" s="72"/>
      <c r="P16" s="72"/>
    </row>
    <row r="18" spans="2:35" ht="18" x14ac:dyDescent="0.35">
      <c r="B18" s="8" t="s">
        <v>169</v>
      </c>
    </row>
    <row r="19" spans="2:35" ht="15" customHeight="1" x14ac:dyDescent="0.3"/>
    <row r="20" spans="2:35" ht="40.5" customHeight="1" x14ac:dyDescent="0.3">
      <c r="B20" s="19"/>
      <c r="C20" s="69" t="s">
        <v>269</v>
      </c>
      <c r="D20" s="69"/>
      <c r="E20" s="69"/>
      <c r="F20" s="69"/>
      <c r="G20" s="69"/>
      <c r="H20" s="69"/>
      <c r="I20" s="69"/>
      <c r="J20" s="69"/>
      <c r="K20" s="69"/>
      <c r="L20" s="69"/>
      <c r="M20" s="69"/>
      <c r="N20" s="69"/>
      <c r="O20" s="69"/>
      <c r="P20" s="69"/>
      <c r="V20" s="69"/>
      <c r="W20" s="69"/>
      <c r="X20" s="69"/>
      <c r="Y20" s="69"/>
      <c r="Z20" s="69"/>
      <c r="AA20" s="69"/>
      <c r="AB20" s="69"/>
      <c r="AC20" s="69"/>
      <c r="AD20" s="69"/>
      <c r="AE20" s="69"/>
      <c r="AF20" s="69"/>
      <c r="AG20" s="69"/>
      <c r="AH20" s="69"/>
      <c r="AI20" s="69"/>
    </row>
    <row r="21" spans="2:35" ht="15" customHeight="1" x14ac:dyDescent="0.3">
      <c r="B21" s="3"/>
      <c r="C21" s="4"/>
      <c r="E21" s="3"/>
      <c r="V21" s="4"/>
      <c r="X21" s="3"/>
    </row>
    <row r="22" spans="2:35" ht="18" x14ac:dyDescent="0.35">
      <c r="B22" s="8" t="s">
        <v>125</v>
      </c>
    </row>
    <row r="23" spans="2:35" s="6" customFormat="1" ht="15" customHeight="1" x14ac:dyDescent="0.3">
      <c r="B23" s="16" t="s">
        <v>126</v>
      </c>
      <c r="O23"/>
      <c r="P23"/>
      <c r="AH23"/>
      <c r="AI23"/>
    </row>
    <row r="24" spans="2:35" ht="46.2" customHeight="1" x14ac:dyDescent="0.3">
      <c r="B24" s="19"/>
      <c r="C24" s="69" t="str">
        <f>IF($U$2="x",V24,U24)</f>
        <v>Not applicable</v>
      </c>
      <c r="D24" s="69"/>
      <c r="E24" s="69"/>
      <c r="F24" s="69"/>
      <c r="G24" s="69"/>
      <c r="H24" s="69"/>
      <c r="I24" s="69"/>
      <c r="J24" s="69"/>
      <c r="K24" s="69"/>
      <c r="L24" s="69"/>
      <c r="M24" s="69"/>
      <c r="N24" s="69"/>
      <c r="O24" s="69"/>
      <c r="P24" s="69"/>
      <c r="U24" t="s">
        <v>204</v>
      </c>
      <c r="V24" s="69" t="s">
        <v>193</v>
      </c>
      <c r="W24" s="69"/>
      <c r="X24" s="69"/>
      <c r="Y24" s="69"/>
      <c r="Z24" s="69"/>
      <c r="AA24" s="69"/>
      <c r="AB24" s="69"/>
      <c r="AC24" s="69"/>
      <c r="AD24" s="69"/>
      <c r="AE24" s="69"/>
      <c r="AF24" s="69"/>
      <c r="AG24" s="69"/>
      <c r="AH24" s="69"/>
      <c r="AI24" s="69"/>
    </row>
    <row r="25" spans="2:35" s="6" customFormat="1" ht="15" customHeight="1" x14ac:dyDescent="0.3">
      <c r="B25" s="16" t="s">
        <v>127</v>
      </c>
      <c r="O25"/>
      <c r="P25"/>
      <c r="AH25"/>
      <c r="AI25"/>
    </row>
    <row r="26" spans="2:35" ht="46.95" customHeight="1" x14ac:dyDescent="0.3">
      <c r="B26" s="19"/>
      <c r="C26" s="69" t="str">
        <f>IF($U$3="x",V26,U26)</f>
        <v>Not applicable</v>
      </c>
      <c r="D26" s="69"/>
      <c r="E26" s="69"/>
      <c r="F26" s="69"/>
      <c r="G26" s="69"/>
      <c r="H26" s="69"/>
      <c r="I26" s="69"/>
      <c r="J26" s="69"/>
      <c r="K26" s="69"/>
      <c r="L26" s="69"/>
      <c r="M26" s="69"/>
      <c r="N26" s="69"/>
      <c r="O26" s="69"/>
      <c r="P26" s="69"/>
      <c r="U26" t="s">
        <v>204</v>
      </c>
      <c r="V26" s="69" t="s">
        <v>194</v>
      </c>
      <c r="W26" s="69"/>
      <c r="X26" s="69"/>
      <c r="Y26" s="69"/>
      <c r="Z26" s="69"/>
      <c r="AA26" s="69"/>
      <c r="AB26" s="69"/>
      <c r="AC26" s="69"/>
      <c r="AD26" s="69"/>
      <c r="AE26" s="69"/>
      <c r="AF26" s="69"/>
      <c r="AG26" s="69"/>
      <c r="AH26" s="69"/>
      <c r="AI26" s="69"/>
    </row>
    <row r="27" spans="2:35" s="6" customFormat="1" ht="15" customHeight="1" x14ac:dyDescent="0.3">
      <c r="B27" s="16" t="s">
        <v>156</v>
      </c>
      <c r="O27"/>
      <c r="P27"/>
      <c r="AH27"/>
      <c r="AI27"/>
    </row>
    <row r="28" spans="2:35" ht="45" customHeight="1" x14ac:dyDescent="0.3">
      <c r="B28" s="19"/>
      <c r="C28" s="69" t="str">
        <f>IF($U$4="x",V28,U28)</f>
        <v>Not applicable</v>
      </c>
      <c r="D28" s="69"/>
      <c r="E28" s="69"/>
      <c r="F28" s="69"/>
      <c r="G28" s="69"/>
      <c r="H28" s="69"/>
      <c r="I28" s="69"/>
      <c r="J28" s="69"/>
      <c r="K28" s="69"/>
      <c r="L28" s="69"/>
      <c r="M28" s="69"/>
      <c r="N28" s="69"/>
      <c r="O28" s="69"/>
      <c r="P28" s="69"/>
      <c r="U28" t="s">
        <v>204</v>
      </c>
      <c r="V28" s="69" t="s">
        <v>195</v>
      </c>
      <c r="W28" s="69"/>
      <c r="X28" s="69"/>
      <c r="Y28" s="69"/>
      <c r="Z28" s="69"/>
      <c r="AA28" s="69"/>
      <c r="AB28" s="69"/>
      <c r="AC28" s="69"/>
      <c r="AD28" s="69"/>
      <c r="AE28" s="69"/>
      <c r="AF28" s="69"/>
      <c r="AG28" s="69"/>
      <c r="AH28" s="69"/>
      <c r="AI28" s="69"/>
    </row>
    <row r="29" spans="2:35" ht="15" customHeight="1" x14ac:dyDescent="0.3"/>
    <row r="30" spans="2:35" ht="15" customHeight="1" x14ac:dyDescent="0.35">
      <c r="B30" s="8" t="s">
        <v>157</v>
      </c>
      <c r="F30" s="3"/>
      <c r="Y30" s="3"/>
    </row>
    <row r="31" spans="2:35" ht="15" customHeight="1" x14ac:dyDescent="0.3">
      <c r="B31" s="16" t="s">
        <v>128</v>
      </c>
      <c r="C31" s="6"/>
      <c r="V31" s="6"/>
    </row>
    <row r="32" spans="2:35" ht="46.2" customHeight="1" x14ac:dyDescent="0.3">
      <c r="B32" s="19"/>
      <c r="C32" s="69" t="str">
        <f>IF($U$5="x",V32,U32)</f>
        <v>Not applicable</v>
      </c>
      <c r="D32" s="69"/>
      <c r="E32" s="69"/>
      <c r="F32" s="69"/>
      <c r="G32" s="69"/>
      <c r="H32" s="69"/>
      <c r="I32" s="69"/>
      <c r="J32" s="69"/>
      <c r="K32" s="69"/>
      <c r="L32" s="69"/>
      <c r="M32" s="69"/>
      <c r="N32" s="69"/>
      <c r="O32" s="69"/>
      <c r="P32" s="69"/>
      <c r="U32" t="s">
        <v>204</v>
      </c>
      <c r="V32" s="69" t="s">
        <v>200</v>
      </c>
      <c r="W32" s="69"/>
      <c r="X32" s="69"/>
      <c r="Y32" s="69"/>
      <c r="Z32" s="69"/>
      <c r="AA32" s="69"/>
      <c r="AB32" s="69"/>
      <c r="AC32" s="69"/>
      <c r="AD32" s="69"/>
      <c r="AE32" s="69"/>
      <c r="AF32" s="69"/>
      <c r="AG32" s="69"/>
      <c r="AH32" s="69"/>
      <c r="AI32" s="69"/>
    </row>
    <row r="33" spans="2:35" ht="15" customHeight="1" x14ac:dyDescent="0.3">
      <c r="B33" s="16" t="s">
        <v>129</v>
      </c>
      <c r="C33" s="6"/>
      <c r="V33" s="6"/>
    </row>
    <row r="34" spans="2:35" ht="45.6" customHeight="1" x14ac:dyDescent="0.3">
      <c r="B34" s="19"/>
      <c r="C34" s="69" t="str">
        <f>IF($U$6="x",V34,U34)</f>
        <v>Not applicable</v>
      </c>
      <c r="D34" s="69"/>
      <c r="E34" s="69"/>
      <c r="F34" s="69"/>
      <c r="G34" s="69"/>
      <c r="H34" s="69"/>
      <c r="I34" s="69"/>
      <c r="J34" s="69"/>
      <c r="K34" s="69"/>
      <c r="L34" s="69"/>
      <c r="M34" s="69"/>
      <c r="N34" s="69"/>
      <c r="O34" s="69"/>
      <c r="P34" s="69"/>
      <c r="U34" t="s">
        <v>204</v>
      </c>
      <c r="V34" s="69" t="s">
        <v>201</v>
      </c>
      <c r="W34" s="69"/>
      <c r="X34" s="69"/>
      <c r="Y34" s="69"/>
      <c r="Z34" s="69"/>
      <c r="AA34" s="69"/>
      <c r="AB34" s="69"/>
      <c r="AC34" s="69"/>
      <c r="AD34" s="69"/>
      <c r="AE34" s="69"/>
      <c r="AF34" s="69"/>
      <c r="AG34" s="69"/>
      <c r="AH34" s="69"/>
      <c r="AI34" s="69"/>
    </row>
    <row r="35" spans="2:35" ht="15" customHeight="1" x14ac:dyDescent="0.3">
      <c r="B35" s="16" t="s">
        <v>196</v>
      </c>
      <c r="C35" s="6"/>
      <c r="V35" s="6"/>
    </row>
    <row r="36" spans="2:35" ht="46.95" customHeight="1" x14ac:dyDescent="0.3">
      <c r="B36" s="19"/>
      <c r="C36" s="69" t="str">
        <f>IF($U$7="x",V36,U36)</f>
        <v>Not applicable</v>
      </c>
      <c r="D36" s="69"/>
      <c r="E36" s="69"/>
      <c r="F36" s="69"/>
      <c r="G36" s="69"/>
      <c r="H36" s="69"/>
      <c r="I36" s="69"/>
      <c r="J36" s="69"/>
      <c r="K36" s="69"/>
      <c r="L36" s="69"/>
      <c r="M36" s="69"/>
      <c r="N36" s="69"/>
      <c r="O36" s="69"/>
      <c r="P36" s="69"/>
      <c r="U36" t="s">
        <v>204</v>
      </c>
      <c r="V36" s="69" t="s">
        <v>203</v>
      </c>
      <c r="W36" s="69"/>
      <c r="X36" s="69"/>
      <c r="Y36" s="69"/>
      <c r="Z36" s="69"/>
      <c r="AA36" s="69"/>
      <c r="AB36" s="69"/>
      <c r="AC36" s="69"/>
      <c r="AD36" s="69"/>
      <c r="AE36" s="69"/>
      <c r="AF36" s="69"/>
      <c r="AG36" s="69"/>
      <c r="AH36" s="69"/>
      <c r="AI36" s="69"/>
    </row>
    <row r="37" spans="2:35" ht="15" customHeight="1" x14ac:dyDescent="0.3">
      <c r="B37" s="16" t="s">
        <v>197</v>
      </c>
      <c r="C37" s="6"/>
      <c r="V37" s="6"/>
    </row>
    <row r="38" spans="2:35" ht="46.95" customHeight="1" x14ac:dyDescent="0.3">
      <c r="B38" s="19"/>
      <c r="C38" s="69" t="str">
        <f>IF($U$8="x",V38,U38)</f>
        <v>Not applicable</v>
      </c>
      <c r="D38" s="69"/>
      <c r="E38" s="69"/>
      <c r="F38" s="69"/>
      <c r="G38" s="69"/>
      <c r="H38" s="69"/>
      <c r="I38" s="69"/>
      <c r="J38" s="69"/>
      <c r="K38" s="69"/>
      <c r="L38" s="69"/>
      <c r="M38" s="69"/>
      <c r="N38" s="69"/>
      <c r="O38" s="69"/>
      <c r="P38" s="69"/>
      <c r="U38" t="s">
        <v>204</v>
      </c>
      <c r="V38" s="69" t="s">
        <v>202</v>
      </c>
      <c r="W38" s="69"/>
      <c r="X38" s="69"/>
      <c r="Y38" s="69"/>
      <c r="Z38" s="69"/>
      <c r="AA38" s="69"/>
      <c r="AB38" s="69"/>
      <c r="AC38" s="69"/>
      <c r="AD38" s="69"/>
      <c r="AE38" s="69"/>
      <c r="AF38" s="69"/>
      <c r="AG38" s="69"/>
      <c r="AH38" s="69"/>
      <c r="AI38" s="69"/>
    </row>
    <row r="39" spans="2:35" ht="15" customHeight="1" x14ac:dyDescent="0.3"/>
    <row r="40" spans="2:35" ht="15" customHeight="1" x14ac:dyDescent="0.35">
      <c r="B40" s="8" t="s">
        <v>158</v>
      </c>
    </row>
    <row r="41" spans="2:35" ht="15" customHeight="1" x14ac:dyDescent="0.3">
      <c r="B41" s="16" t="s">
        <v>130</v>
      </c>
      <c r="C41" s="6"/>
      <c r="V41" s="6"/>
    </row>
    <row r="42" spans="2:35" ht="28.95" customHeight="1" x14ac:dyDescent="0.3">
      <c r="B42" s="19"/>
      <c r="C42" s="69" t="str">
        <f>IF($U$9="x",V42,U42)</f>
        <v>Not applicable</v>
      </c>
      <c r="D42" s="69"/>
      <c r="E42" s="69"/>
      <c r="F42" s="69"/>
      <c r="G42" s="69"/>
      <c r="H42" s="69"/>
      <c r="I42" s="69"/>
      <c r="J42" s="69"/>
      <c r="K42" s="69"/>
      <c r="L42" s="69"/>
      <c r="M42" s="69"/>
      <c r="N42" s="69"/>
      <c r="O42" s="69"/>
      <c r="P42" s="69"/>
      <c r="U42" t="s">
        <v>204</v>
      </c>
      <c r="V42" s="68" t="s">
        <v>205</v>
      </c>
      <c r="W42" s="68"/>
      <c r="X42" s="68"/>
      <c r="Y42" s="68"/>
      <c r="Z42" s="68"/>
      <c r="AA42" s="68"/>
      <c r="AB42" s="68"/>
      <c r="AC42" s="68"/>
      <c r="AD42" s="68"/>
      <c r="AE42" s="68"/>
      <c r="AF42" s="68"/>
      <c r="AG42" s="68"/>
      <c r="AH42" s="68"/>
      <c r="AI42" s="68"/>
    </row>
    <row r="43" spans="2:35" ht="28.95" customHeight="1" x14ac:dyDescent="0.3">
      <c r="B43" s="19"/>
      <c r="C43" s="69" t="str">
        <f>IF($U$9="x",V43,U43)</f>
        <v>Not applicable</v>
      </c>
      <c r="D43" s="69"/>
      <c r="E43" s="69"/>
      <c r="F43" s="69"/>
      <c r="G43" s="69"/>
      <c r="H43" s="69"/>
      <c r="I43" s="69"/>
      <c r="J43" s="69"/>
      <c r="K43" s="69"/>
      <c r="L43" s="69"/>
      <c r="M43" s="69"/>
      <c r="N43" s="69"/>
      <c r="O43" s="69"/>
      <c r="P43" s="69"/>
      <c r="U43" t="s">
        <v>204</v>
      </c>
      <c r="V43" s="68" t="s">
        <v>191</v>
      </c>
      <c r="W43" s="68"/>
      <c r="X43" s="68"/>
      <c r="Y43" s="68"/>
      <c r="Z43" s="68"/>
      <c r="AA43" s="68"/>
      <c r="AB43" s="68"/>
      <c r="AC43" s="68"/>
      <c r="AD43" s="68"/>
      <c r="AE43" s="68"/>
      <c r="AF43" s="68"/>
      <c r="AG43" s="68"/>
      <c r="AH43" s="68"/>
      <c r="AI43" s="68"/>
    </row>
    <row r="44" spans="2:35" ht="15" customHeight="1" x14ac:dyDescent="0.3">
      <c r="B44" s="16" t="s">
        <v>131</v>
      </c>
      <c r="C44" s="6"/>
      <c r="V44" s="6"/>
    </row>
    <row r="45" spans="2:35" ht="28.95" customHeight="1" x14ac:dyDescent="0.3">
      <c r="B45" s="19"/>
      <c r="C45" s="69" t="str">
        <f>IF($U$10="x",V45,U45)</f>
        <v>Not applicable</v>
      </c>
      <c r="D45" s="69"/>
      <c r="E45" s="69"/>
      <c r="F45" s="69"/>
      <c r="G45" s="69"/>
      <c r="H45" s="69"/>
      <c r="I45" s="69"/>
      <c r="J45" s="69"/>
      <c r="K45" s="69"/>
      <c r="L45" s="69"/>
      <c r="M45" s="69"/>
      <c r="N45" s="69"/>
      <c r="O45" s="69"/>
      <c r="P45" s="69"/>
      <c r="U45" t="s">
        <v>204</v>
      </c>
      <c r="V45" s="68" t="s">
        <v>192</v>
      </c>
      <c r="W45" s="68"/>
      <c r="X45" s="68"/>
      <c r="Y45" s="68"/>
      <c r="Z45" s="68"/>
      <c r="AA45" s="68"/>
      <c r="AB45" s="68"/>
      <c r="AC45" s="68"/>
      <c r="AD45" s="68"/>
      <c r="AE45" s="68"/>
      <c r="AF45" s="68"/>
      <c r="AG45" s="68"/>
      <c r="AH45" s="68"/>
      <c r="AI45" s="68"/>
    </row>
    <row r="46" spans="2:35" ht="28.95" customHeight="1" x14ac:dyDescent="0.3">
      <c r="B46" s="19"/>
      <c r="C46" s="69" t="str">
        <f>IF($U$10="x",V46,U46)</f>
        <v>Not applicable</v>
      </c>
      <c r="D46" s="69"/>
      <c r="E46" s="69"/>
      <c r="F46" s="69"/>
      <c r="G46" s="69"/>
      <c r="H46" s="69"/>
      <c r="I46" s="69"/>
      <c r="J46" s="69"/>
      <c r="K46" s="69"/>
      <c r="L46" s="69"/>
      <c r="M46" s="69"/>
      <c r="N46" s="69"/>
      <c r="O46" s="69"/>
      <c r="P46" s="69"/>
      <c r="U46" t="s">
        <v>204</v>
      </c>
      <c r="V46" s="68" t="s">
        <v>191</v>
      </c>
      <c r="W46" s="68"/>
      <c r="X46" s="68"/>
      <c r="Y46" s="68"/>
      <c r="Z46" s="68"/>
      <c r="AA46" s="68"/>
      <c r="AB46" s="68"/>
      <c r="AC46" s="68"/>
      <c r="AD46" s="68"/>
      <c r="AE46" s="68"/>
      <c r="AF46" s="68"/>
      <c r="AG46" s="68"/>
      <c r="AH46" s="68"/>
      <c r="AI46" s="68"/>
    </row>
    <row r="47" spans="2:35" ht="15" customHeight="1" x14ac:dyDescent="0.3">
      <c r="B47" s="16" t="s">
        <v>437</v>
      </c>
      <c r="C47" s="6"/>
      <c r="V47" s="6"/>
    </row>
    <row r="48" spans="2:35" ht="28.95" customHeight="1" x14ac:dyDescent="0.3">
      <c r="B48" s="45"/>
      <c r="C48" s="67" t="s">
        <v>440</v>
      </c>
      <c r="D48" s="67"/>
      <c r="E48" s="67"/>
      <c r="F48" s="67"/>
      <c r="G48" s="67"/>
      <c r="H48" s="67"/>
      <c r="I48" s="67"/>
      <c r="J48" s="67"/>
      <c r="K48" s="67"/>
      <c r="L48" s="67"/>
      <c r="M48" s="67"/>
      <c r="N48" s="67"/>
      <c r="O48" s="67"/>
      <c r="P48" s="67"/>
      <c r="U48" t="s">
        <v>204</v>
      </c>
      <c r="V48" s="68" t="s">
        <v>192</v>
      </c>
      <c r="W48" s="68"/>
      <c r="X48" s="68"/>
      <c r="Y48" s="68"/>
      <c r="Z48" s="68"/>
      <c r="AA48" s="68"/>
      <c r="AB48" s="68"/>
      <c r="AC48" s="68"/>
      <c r="AD48" s="68"/>
      <c r="AE48" s="68"/>
      <c r="AF48" s="68"/>
      <c r="AG48" s="68"/>
      <c r="AH48" s="68"/>
      <c r="AI48" s="68"/>
    </row>
    <row r="49" spans="2:35" ht="15" customHeight="1" x14ac:dyDescent="0.3">
      <c r="B49" s="16" t="s">
        <v>438</v>
      </c>
      <c r="C49" s="6"/>
      <c r="V49" s="6"/>
    </row>
    <row r="50" spans="2:35" ht="28.95" customHeight="1" x14ac:dyDescent="0.3">
      <c r="B50" s="45"/>
      <c r="C50" s="67" t="s">
        <v>448</v>
      </c>
      <c r="D50" s="67"/>
      <c r="E50" s="67"/>
      <c r="F50" s="67"/>
      <c r="G50" s="67"/>
      <c r="H50" s="67"/>
      <c r="I50" s="67"/>
      <c r="J50" s="67"/>
      <c r="K50" s="67"/>
      <c r="L50" s="67"/>
      <c r="M50" s="67"/>
      <c r="N50" s="67"/>
      <c r="O50" s="67"/>
      <c r="P50" s="67"/>
      <c r="U50" t="s">
        <v>204</v>
      </c>
      <c r="V50" s="68" t="s">
        <v>192</v>
      </c>
      <c r="W50" s="68"/>
      <c r="X50" s="68"/>
      <c r="Y50" s="68"/>
      <c r="Z50" s="68"/>
      <c r="AA50" s="68"/>
      <c r="AB50" s="68"/>
      <c r="AC50" s="68"/>
      <c r="AD50" s="68"/>
      <c r="AE50" s="68"/>
      <c r="AF50" s="68"/>
      <c r="AG50" s="68"/>
      <c r="AH50" s="68"/>
      <c r="AI50" s="68"/>
    </row>
    <row r="51" spans="2:35" ht="15" customHeight="1" x14ac:dyDescent="0.3">
      <c r="B51" s="16" t="s">
        <v>439</v>
      </c>
      <c r="C51" s="6"/>
      <c r="V51" s="6"/>
    </row>
    <row r="52" spans="2:35" ht="28.95" customHeight="1" x14ac:dyDescent="0.3">
      <c r="B52" s="45"/>
      <c r="C52" s="67" t="s">
        <v>447</v>
      </c>
      <c r="D52" s="67"/>
      <c r="E52" s="67"/>
      <c r="F52" s="67"/>
      <c r="G52" s="67"/>
      <c r="H52" s="67"/>
      <c r="I52" s="67"/>
      <c r="J52" s="67"/>
      <c r="K52" s="67"/>
      <c r="L52" s="67"/>
      <c r="M52" s="67"/>
      <c r="N52" s="67"/>
      <c r="O52" s="67"/>
      <c r="P52" s="67"/>
      <c r="U52" t="s">
        <v>204</v>
      </c>
      <c r="V52" s="68" t="s">
        <v>192</v>
      </c>
      <c r="W52" s="68"/>
      <c r="X52" s="68"/>
      <c r="Y52" s="68"/>
      <c r="Z52" s="68"/>
      <c r="AA52" s="68"/>
      <c r="AB52" s="68"/>
      <c r="AC52" s="68"/>
      <c r="AD52" s="68"/>
      <c r="AE52" s="68"/>
      <c r="AF52" s="68"/>
      <c r="AG52" s="68"/>
      <c r="AH52" s="68"/>
      <c r="AI52" s="68"/>
    </row>
    <row r="54" spans="2:35" ht="15" customHeight="1" x14ac:dyDescent="0.35">
      <c r="B54" s="8" t="s">
        <v>441</v>
      </c>
    </row>
    <row r="55" spans="2:35" ht="15" customHeight="1" x14ac:dyDescent="0.3">
      <c r="B55" s="16" t="s">
        <v>444</v>
      </c>
      <c r="C55" s="6"/>
      <c r="V55" s="6"/>
    </row>
    <row r="56" spans="2:35" ht="28.95" customHeight="1" x14ac:dyDescent="0.3">
      <c r="B56" s="45"/>
      <c r="C56" s="67" t="s">
        <v>446</v>
      </c>
      <c r="D56" s="67"/>
      <c r="E56" s="67"/>
      <c r="F56" s="67"/>
      <c r="G56" s="67"/>
      <c r="H56" s="67"/>
      <c r="I56" s="67"/>
      <c r="J56" s="67"/>
      <c r="K56" s="67"/>
      <c r="L56" s="67"/>
      <c r="M56" s="67"/>
      <c r="N56" s="67"/>
      <c r="O56" s="67"/>
      <c r="P56" s="67"/>
      <c r="U56" t="s">
        <v>204</v>
      </c>
      <c r="V56" s="68" t="s">
        <v>192</v>
      </c>
      <c r="W56" s="68"/>
      <c r="X56" s="68"/>
      <c r="Y56" s="68"/>
      <c r="Z56" s="68"/>
      <c r="AA56" s="68"/>
      <c r="AB56" s="68"/>
      <c r="AC56" s="68"/>
      <c r="AD56" s="68"/>
      <c r="AE56" s="68"/>
      <c r="AF56" s="68"/>
      <c r="AG56" s="68"/>
      <c r="AH56" s="68"/>
      <c r="AI56" s="68"/>
    </row>
    <row r="57" spans="2:35" ht="15" customHeight="1" x14ac:dyDescent="0.3">
      <c r="B57" s="16" t="s">
        <v>445</v>
      </c>
      <c r="C57" s="6"/>
      <c r="V57" s="6"/>
    </row>
    <row r="58" spans="2:35" ht="28.95" customHeight="1" x14ac:dyDescent="0.3">
      <c r="B58" s="45"/>
      <c r="C58" s="67" t="s">
        <v>449</v>
      </c>
      <c r="D58" s="67"/>
      <c r="E58" s="67"/>
      <c r="F58" s="67"/>
      <c r="G58" s="67"/>
      <c r="H58" s="67"/>
      <c r="I58" s="67"/>
      <c r="J58" s="67"/>
      <c r="K58" s="67"/>
      <c r="L58" s="67"/>
      <c r="M58" s="67"/>
      <c r="N58" s="67"/>
      <c r="O58" s="67"/>
      <c r="P58" s="67"/>
      <c r="U58" t="s">
        <v>204</v>
      </c>
      <c r="V58" s="68" t="s">
        <v>192</v>
      </c>
      <c r="W58" s="68"/>
      <c r="X58" s="68"/>
      <c r="Y58" s="68"/>
      <c r="Z58" s="68"/>
      <c r="AA58" s="68"/>
      <c r="AB58" s="68"/>
      <c r="AC58" s="68"/>
      <c r="AD58" s="68"/>
      <c r="AE58" s="68"/>
      <c r="AF58" s="68"/>
      <c r="AG58" s="68"/>
      <c r="AH58" s="68"/>
      <c r="AI58" s="68"/>
    </row>
    <row r="60" spans="2:35" ht="15" customHeight="1" x14ac:dyDescent="0.35">
      <c r="B60" s="8" t="s">
        <v>450</v>
      </c>
    </row>
    <row r="61" spans="2:35" ht="15" customHeight="1" x14ac:dyDescent="0.3">
      <c r="B61" s="16" t="s">
        <v>453</v>
      </c>
      <c r="C61" s="6"/>
      <c r="V61" s="6"/>
    </row>
    <row r="62" spans="2:35" ht="28.95" customHeight="1" x14ac:dyDescent="0.3">
      <c r="B62" s="45"/>
      <c r="C62" s="67" t="s">
        <v>452</v>
      </c>
      <c r="D62" s="67"/>
      <c r="E62" s="67"/>
      <c r="F62" s="67"/>
      <c r="G62" s="67"/>
      <c r="H62" s="67"/>
      <c r="I62" s="67"/>
      <c r="J62" s="67"/>
      <c r="K62" s="67"/>
      <c r="L62" s="67"/>
      <c r="M62" s="67"/>
      <c r="N62" s="67"/>
      <c r="O62" s="67"/>
      <c r="P62" s="67"/>
      <c r="U62" t="s">
        <v>204</v>
      </c>
      <c r="V62" s="68" t="s">
        <v>192</v>
      </c>
      <c r="W62" s="68"/>
      <c r="X62" s="68"/>
      <c r="Y62" s="68"/>
      <c r="Z62" s="68"/>
      <c r="AA62" s="68"/>
      <c r="AB62" s="68"/>
      <c r="AC62" s="68"/>
      <c r="AD62" s="68"/>
      <c r="AE62" s="68"/>
      <c r="AF62" s="68"/>
      <c r="AG62" s="68"/>
      <c r="AH62" s="68"/>
      <c r="AI62" s="68"/>
    </row>
  </sheetData>
  <sheetProtection algorithmName="SHA-512" hashValue="oyrSQqVX9vWUkhy/MaCKhNeTVCGr/bFYtFRbffe1dEOXp9tj5NPupNcwNSK3XiTnfgoj9JRIe5YQU86ZgyXGrg==" saltValue="bDS1hHTOI9SkWiGwG/cDVQ==" spinCount="100000" sheet="1" selectLockedCells="1" autoFilter="0"/>
  <protectedRanges>
    <protectedRange sqref="B21:B23 B18 B25:K25 B27:K27 B29:K31 B33:K33 B35:K35 B37:K37 B39:K41 B44:K44 C45:K46 C19:K24 C26:K26 C28:K28 C32:K32 C34:K34 C36:K36 C38:K38 C42:K43 B47:K47 B49:K49 C48:K48 C50:K50 B51:K51 V20:AD52 C52:K52 B54:K55 C56:K56 B57:K57 V54:AD58 C58:K58 B60:K61 V60:AD62 C62:K62" name="Satisfaction"/>
    <protectedRange sqref="E11 F10:I11 D10:E10" name="Provider info"/>
  </protectedRanges>
  <mergeCells count="41">
    <mergeCell ref="C34:P34"/>
    <mergeCell ref="C36:P36"/>
    <mergeCell ref="C38:P38"/>
    <mergeCell ref="C42:P42"/>
    <mergeCell ref="C32:P32"/>
    <mergeCell ref="E11:H11"/>
    <mergeCell ref="E12:H12"/>
    <mergeCell ref="E13:H13"/>
    <mergeCell ref="E14:H14"/>
    <mergeCell ref="C24:P24"/>
    <mergeCell ref="B16:P16"/>
    <mergeCell ref="C20:P20"/>
    <mergeCell ref="V20:AI20"/>
    <mergeCell ref="V24:AI24"/>
    <mergeCell ref="V26:AI26"/>
    <mergeCell ref="V28:AI28"/>
    <mergeCell ref="V32:AI32"/>
    <mergeCell ref="C48:P48"/>
    <mergeCell ref="V48:AI48"/>
    <mergeCell ref="C50:P50"/>
    <mergeCell ref="V50:AI50"/>
    <mergeCell ref="C26:P26"/>
    <mergeCell ref="V45:AI45"/>
    <mergeCell ref="V46:AI46"/>
    <mergeCell ref="V34:AI34"/>
    <mergeCell ref="V36:AI36"/>
    <mergeCell ref="V38:AI38"/>
    <mergeCell ref="V42:AI42"/>
    <mergeCell ref="V43:AI43"/>
    <mergeCell ref="C45:P45"/>
    <mergeCell ref="C43:P43"/>
    <mergeCell ref="C46:P46"/>
    <mergeCell ref="C28:P28"/>
    <mergeCell ref="C58:P58"/>
    <mergeCell ref="V58:AI58"/>
    <mergeCell ref="C62:P62"/>
    <mergeCell ref="V62:AI62"/>
    <mergeCell ref="C52:P52"/>
    <mergeCell ref="V52:AI52"/>
    <mergeCell ref="C56:P56"/>
    <mergeCell ref="V56:AI56"/>
  </mergeCells>
  <conditionalFormatting sqref="B24 B26 B28 B32 B34 B36 B38 B42:B43 B45:B46">
    <cfRule type="expression" dxfId="0" priority="4">
      <formula>$C24="Not applicable"</formula>
    </cfRule>
  </conditionalFormatting>
  <dataValidations count="1">
    <dataValidation type="list" allowBlank="1" showInputMessage="1" showErrorMessage="1" sqref="B20 B24 B26 B28 B32 B34 B36 B38 B42:B43 B45:B46">
      <formula1>$W$2:$W$4</formula1>
    </dataValidation>
  </dataValidations>
  <printOptions horizontalCentered="1"/>
  <pageMargins left="0.75" right="0.25" top="0.75" bottom="0.25" header="0.3" footer="0"/>
  <pageSetup scale="70" fitToHeight="0" orientation="portrait" horizontalDpi="4294967293"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I294"/>
  <sheetViews>
    <sheetView showGridLines="0" workbookViewId="0">
      <pane ySplit="5" topLeftCell="A6" activePane="bottomLeft" state="frozen"/>
      <selection pane="bottomLeft" activeCell="D1" sqref="D1:D1048576"/>
    </sheetView>
  </sheetViews>
  <sheetFormatPr defaultRowHeight="14.4" x14ac:dyDescent="0.3"/>
  <cols>
    <col min="1" max="1" width="43.6640625" bestFit="1" customWidth="1"/>
    <col min="2" max="2" width="16.109375" style="11" bestFit="1" customWidth="1"/>
    <col min="3" max="3" width="20" style="1" bestFit="1" customWidth="1"/>
    <col min="4" max="4" width="17.88671875" style="1" hidden="1" customWidth="1"/>
    <col min="5" max="5" width="40.5546875" customWidth="1"/>
    <col min="6" max="6" width="11.88671875" customWidth="1"/>
    <col min="7" max="7" width="65.6640625" bestFit="1" customWidth="1"/>
    <col min="8" max="8" width="19.109375" bestFit="1" customWidth="1"/>
  </cols>
  <sheetData>
    <row r="3" spans="1:9" ht="15" thickBot="1" x14ac:dyDescent="0.35">
      <c r="F3" s="12"/>
    </row>
    <row r="4" spans="1:9" ht="15" thickBot="1" x14ac:dyDescent="0.35">
      <c r="A4" s="74" t="s">
        <v>270</v>
      </c>
      <c r="B4" s="75"/>
      <c r="C4" s="75"/>
      <c r="D4" s="75"/>
      <c r="E4" s="76"/>
      <c r="F4" s="73"/>
      <c r="G4" s="73"/>
      <c r="H4" s="73"/>
      <c r="I4" s="73"/>
    </row>
    <row r="5" spans="1:9" ht="15" thickBot="1" x14ac:dyDescent="0.35">
      <c r="A5" s="21" t="s">
        <v>268</v>
      </c>
      <c r="B5" s="21" t="s">
        <v>272</v>
      </c>
      <c r="C5" s="28" t="s">
        <v>273</v>
      </c>
      <c r="D5" s="29" t="s">
        <v>271</v>
      </c>
      <c r="E5" s="29" t="s">
        <v>286</v>
      </c>
    </row>
    <row r="6" spans="1:9" s="20" customFormat="1" x14ac:dyDescent="0.3">
      <c r="A6" s="30" t="s">
        <v>308</v>
      </c>
      <c r="B6" s="22">
        <v>445483</v>
      </c>
      <c r="C6" s="36" t="s">
        <v>280</v>
      </c>
      <c r="D6" s="22"/>
      <c r="E6" s="22">
        <v>1972684447</v>
      </c>
    </row>
    <row r="7" spans="1:9" s="20" customFormat="1" x14ac:dyDescent="0.3">
      <c r="A7" s="30" t="s">
        <v>206</v>
      </c>
      <c r="B7" s="22">
        <v>445397</v>
      </c>
      <c r="C7" s="36" t="s">
        <v>65</v>
      </c>
      <c r="D7" s="22"/>
      <c r="E7" s="22">
        <v>1871156083</v>
      </c>
    </row>
    <row r="8" spans="1:9" s="20" customFormat="1" x14ac:dyDescent="0.3">
      <c r="A8" s="30" t="s">
        <v>309</v>
      </c>
      <c r="B8" s="22">
        <v>445162</v>
      </c>
      <c r="C8" s="36" t="s">
        <v>274</v>
      </c>
      <c r="D8" s="22"/>
      <c r="E8" s="22">
        <v>1780099861</v>
      </c>
    </row>
    <row r="9" spans="1:9" x14ac:dyDescent="0.3">
      <c r="A9" s="30" t="s">
        <v>207</v>
      </c>
      <c r="B9" s="22">
        <v>445433</v>
      </c>
      <c r="C9" s="36" t="s">
        <v>66</v>
      </c>
      <c r="D9" s="22"/>
      <c r="E9" s="22">
        <v>1427583004</v>
      </c>
      <c r="G9" s="20"/>
    </row>
    <row r="10" spans="1:9" x14ac:dyDescent="0.3">
      <c r="A10" s="31" t="s">
        <v>312</v>
      </c>
      <c r="B10" s="23">
        <v>445411</v>
      </c>
      <c r="C10" s="38">
        <v>7440591</v>
      </c>
      <c r="D10" s="23"/>
      <c r="E10" s="23">
        <v>1043270986</v>
      </c>
      <c r="G10" s="20"/>
    </row>
    <row r="11" spans="1:9" x14ac:dyDescent="0.3">
      <c r="A11" s="30" t="s">
        <v>315</v>
      </c>
      <c r="B11" s="22">
        <v>445427</v>
      </c>
      <c r="C11" s="36">
        <v>7440342</v>
      </c>
      <c r="D11" s="22"/>
      <c r="E11" s="22">
        <v>1720041411</v>
      </c>
      <c r="G11" s="20"/>
    </row>
    <row r="12" spans="1:9" x14ac:dyDescent="0.3">
      <c r="A12" s="30" t="s">
        <v>317</v>
      </c>
      <c r="B12" s="22">
        <v>445426</v>
      </c>
      <c r="C12" s="36">
        <v>7440600</v>
      </c>
      <c r="D12" s="22"/>
      <c r="E12" s="22">
        <v>1366406068</v>
      </c>
      <c r="G12" s="20"/>
    </row>
    <row r="13" spans="1:9" x14ac:dyDescent="0.3">
      <c r="A13" s="30" t="s">
        <v>322</v>
      </c>
      <c r="B13" s="22">
        <v>445455</v>
      </c>
      <c r="C13" s="36">
        <v>7440281</v>
      </c>
      <c r="D13" s="22"/>
      <c r="E13" s="22">
        <v>1790740462</v>
      </c>
      <c r="G13" s="20"/>
    </row>
    <row r="14" spans="1:9" x14ac:dyDescent="0.3">
      <c r="A14" s="30" t="s">
        <v>324</v>
      </c>
      <c r="B14" s="22">
        <v>445330</v>
      </c>
      <c r="C14" s="36">
        <v>7440564</v>
      </c>
      <c r="D14" s="22"/>
      <c r="E14" s="22">
        <v>1861456469</v>
      </c>
      <c r="G14" s="20"/>
    </row>
    <row r="15" spans="1:9" x14ac:dyDescent="0.3">
      <c r="A15" s="31" t="s">
        <v>325</v>
      </c>
      <c r="B15" s="23">
        <v>445442</v>
      </c>
      <c r="C15" s="38">
        <v>7440358</v>
      </c>
      <c r="D15" s="23"/>
      <c r="E15" s="23">
        <v>621113269</v>
      </c>
      <c r="G15" s="20"/>
    </row>
    <row r="16" spans="1:9" x14ac:dyDescent="0.3">
      <c r="A16" s="30" t="s">
        <v>328</v>
      </c>
      <c r="B16" s="22">
        <v>445262</v>
      </c>
      <c r="C16" s="36">
        <v>7440516</v>
      </c>
      <c r="D16" s="22"/>
      <c r="E16" s="22">
        <v>1528023678</v>
      </c>
      <c r="G16" s="20"/>
    </row>
    <row r="17" spans="1:7" x14ac:dyDescent="0.3">
      <c r="A17" s="30" t="s">
        <v>329</v>
      </c>
      <c r="B17" s="22">
        <v>445451</v>
      </c>
      <c r="C17" s="36">
        <v>7440260</v>
      </c>
      <c r="D17" s="22"/>
      <c r="E17" s="22">
        <v>1811952674</v>
      </c>
      <c r="G17" s="20"/>
    </row>
    <row r="18" spans="1:7" x14ac:dyDescent="0.3">
      <c r="A18" s="30" t="s">
        <v>332</v>
      </c>
      <c r="B18" s="22">
        <v>445446</v>
      </c>
      <c r="C18" s="36">
        <v>7440425</v>
      </c>
      <c r="D18" s="22"/>
      <c r="E18" s="22">
        <v>1467417238</v>
      </c>
      <c r="G18" s="20"/>
    </row>
    <row r="19" spans="1:7" x14ac:dyDescent="0.3">
      <c r="A19" s="30" t="s">
        <v>334</v>
      </c>
      <c r="B19" s="22">
        <v>445453</v>
      </c>
      <c r="C19" s="36">
        <v>7440424</v>
      </c>
      <c r="D19" s="22"/>
      <c r="E19" s="22">
        <v>1891750469</v>
      </c>
      <c r="G19" s="20"/>
    </row>
    <row r="20" spans="1:7" x14ac:dyDescent="0.3">
      <c r="A20" s="31" t="s">
        <v>340</v>
      </c>
      <c r="B20" s="23">
        <v>445428</v>
      </c>
      <c r="C20" s="38">
        <v>7440423</v>
      </c>
      <c r="D20" s="23"/>
      <c r="E20" s="23">
        <v>1053375634</v>
      </c>
      <c r="G20" s="20"/>
    </row>
    <row r="21" spans="1:7" x14ac:dyDescent="0.3">
      <c r="A21" s="30" t="s">
        <v>342</v>
      </c>
      <c r="B21" s="22">
        <v>445454</v>
      </c>
      <c r="C21" s="36">
        <v>7440531</v>
      </c>
      <c r="D21" s="22"/>
      <c r="E21" s="22">
        <v>1043275639</v>
      </c>
      <c r="G21" s="20"/>
    </row>
    <row r="22" spans="1:7" x14ac:dyDescent="0.3">
      <c r="A22" s="30" t="s">
        <v>351</v>
      </c>
      <c r="B22" s="22">
        <v>445430</v>
      </c>
      <c r="C22" s="36">
        <v>7440265</v>
      </c>
      <c r="D22" s="22"/>
      <c r="E22" s="22">
        <v>1538124045</v>
      </c>
      <c r="G22" s="20"/>
    </row>
    <row r="23" spans="1:7" x14ac:dyDescent="0.3">
      <c r="A23" s="30" t="s">
        <v>352</v>
      </c>
      <c r="B23" s="22">
        <v>445431</v>
      </c>
      <c r="C23" s="36">
        <v>7440290</v>
      </c>
      <c r="D23" s="22"/>
      <c r="E23" s="22">
        <v>1730144155</v>
      </c>
      <c r="G23" s="20"/>
    </row>
    <row r="24" spans="1:7" x14ac:dyDescent="0.3">
      <c r="A24" s="30" t="s">
        <v>360</v>
      </c>
      <c r="B24" s="22">
        <v>445429</v>
      </c>
      <c r="C24" s="37">
        <v>7440574</v>
      </c>
      <c r="D24" s="22"/>
      <c r="E24" s="22">
        <v>1457316887</v>
      </c>
      <c r="G24" s="20"/>
    </row>
    <row r="25" spans="1:7" x14ac:dyDescent="0.3">
      <c r="A25" s="31" t="s">
        <v>361</v>
      </c>
      <c r="B25" s="23">
        <v>445452</v>
      </c>
      <c r="C25" s="38">
        <v>7440399</v>
      </c>
      <c r="D25" s="23"/>
      <c r="E25" s="23">
        <v>1922063395</v>
      </c>
      <c r="G25" s="20"/>
    </row>
    <row r="26" spans="1:7" x14ac:dyDescent="0.3">
      <c r="A26" s="30" t="s">
        <v>362</v>
      </c>
      <c r="B26" s="22">
        <v>445443</v>
      </c>
      <c r="C26" s="36">
        <v>7440296</v>
      </c>
      <c r="D26" s="22"/>
      <c r="E26" s="22">
        <v>1407811631</v>
      </c>
      <c r="G26" s="20"/>
    </row>
    <row r="27" spans="1:7" x14ac:dyDescent="0.3">
      <c r="A27" s="30" t="s">
        <v>364</v>
      </c>
      <c r="B27" s="22">
        <v>445439</v>
      </c>
      <c r="C27" s="36">
        <v>7440563</v>
      </c>
      <c r="D27" s="22"/>
      <c r="E27" s="22">
        <v>1508821752</v>
      </c>
      <c r="G27" s="20"/>
    </row>
    <row r="28" spans="1:7" x14ac:dyDescent="0.3">
      <c r="A28" s="30" t="s">
        <v>369</v>
      </c>
      <c r="B28" s="22">
        <v>445401</v>
      </c>
      <c r="C28" s="36">
        <v>7440588</v>
      </c>
      <c r="D28" s="22"/>
      <c r="E28" s="22">
        <v>1811953656</v>
      </c>
      <c r="G28" s="20"/>
    </row>
    <row r="29" spans="1:7" x14ac:dyDescent="0.3">
      <c r="A29" s="30" t="s">
        <v>370</v>
      </c>
      <c r="B29" s="22">
        <v>445373</v>
      </c>
      <c r="C29" s="36">
        <v>7440579</v>
      </c>
      <c r="D29" s="22"/>
      <c r="E29" s="22">
        <v>1194781955</v>
      </c>
      <c r="G29" s="20"/>
    </row>
    <row r="30" spans="1:7" x14ac:dyDescent="0.3">
      <c r="A30" s="31" t="s">
        <v>371</v>
      </c>
      <c r="B30" s="23">
        <v>445462</v>
      </c>
      <c r="C30" s="38">
        <v>7440326</v>
      </c>
      <c r="D30" s="23"/>
      <c r="E30" s="23">
        <v>1457317216</v>
      </c>
      <c r="G30" s="20"/>
    </row>
    <row r="31" spans="1:7" x14ac:dyDescent="0.3">
      <c r="A31" s="30" t="s">
        <v>374</v>
      </c>
      <c r="B31" s="22">
        <v>445444</v>
      </c>
      <c r="C31" s="36">
        <v>7440584</v>
      </c>
      <c r="D31" s="22"/>
      <c r="E31" s="22">
        <v>1760448435</v>
      </c>
      <c r="G31" s="20"/>
    </row>
    <row r="32" spans="1:7" x14ac:dyDescent="0.3">
      <c r="A32" s="30" t="s">
        <v>389</v>
      </c>
      <c r="B32" s="22">
        <v>445381</v>
      </c>
      <c r="C32" s="36">
        <v>7440359</v>
      </c>
      <c r="D32" s="22"/>
      <c r="E32" s="22">
        <v>1023074606</v>
      </c>
      <c r="G32" s="20"/>
    </row>
    <row r="33" spans="1:7" x14ac:dyDescent="0.3">
      <c r="A33" s="30" t="s">
        <v>390</v>
      </c>
      <c r="B33" s="22">
        <v>445423</v>
      </c>
      <c r="C33" s="36">
        <v>7440270</v>
      </c>
      <c r="D33" s="22"/>
      <c r="E33" s="22">
        <v>1801852397</v>
      </c>
      <c r="G33" s="20"/>
    </row>
    <row r="34" spans="1:7" x14ac:dyDescent="0.3">
      <c r="A34" s="30" t="s">
        <v>391</v>
      </c>
      <c r="B34" s="22">
        <v>445460</v>
      </c>
      <c r="C34" s="36">
        <v>7440306</v>
      </c>
      <c r="D34" s="22"/>
      <c r="E34" s="22">
        <v>1093771594</v>
      </c>
      <c r="G34" s="20"/>
    </row>
    <row r="35" spans="1:7" x14ac:dyDescent="0.3">
      <c r="A35" s="31" t="s">
        <v>395</v>
      </c>
      <c r="B35" s="23">
        <v>445251</v>
      </c>
      <c r="C35" s="38">
        <v>7440565</v>
      </c>
      <c r="D35" s="23"/>
      <c r="E35" s="23">
        <v>1730145822</v>
      </c>
      <c r="G35" s="20"/>
    </row>
    <row r="36" spans="1:7" x14ac:dyDescent="0.3">
      <c r="A36" s="30" t="s">
        <v>397</v>
      </c>
      <c r="B36" s="22">
        <v>445449</v>
      </c>
      <c r="C36" s="36">
        <v>7440551</v>
      </c>
      <c r="D36" s="22"/>
      <c r="E36" s="22">
        <v>1740247550</v>
      </c>
      <c r="G36" s="20"/>
    </row>
    <row r="37" spans="1:7" x14ac:dyDescent="0.3">
      <c r="A37" s="30" t="s">
        <v>326</v>
      </c>
      <c r="B37" s="22">
        <v>445467</v>
      </c>
      <c r="C37" s="36">
        <v>7440325</v>
      </c>
      <c r="D37" s="22"/>
      <c r="E37" s="22">
        <v>1497807119</v>
      </c>
      <c r="G37" s="20"/>
    </row>
    <row r="38" spans="1:7" x14ac:dyDescent="0.3">
      <c r="A38" s="32" t="s">
        <v>138</v>
      </c>
      <c r="B38" s="24">
        <v>445485</v>
      </c>
      <c r="C38" s="39">
        <v>7440602</v>
      </c>
      <c r="D38" s="22"/>
      <c r="E38" s="22">
        <v>1760411607</v>
      </c>
      <c r="G38" s="20"/>
    </row>
    <row r="39" spans="1:7" x14ac:dyDescent="0.3">
      <c r="A39" s="30" t="s">
        <v>311</v>
      </c>
      <c r="B39" s="22">
        <v>445303</v>
      </c>
      <c r="C39" s="36" t="s">
        <v>405</v>
      </c>
      <c r="D39" s="22"/>
      <c r="E39" s="22">
        <v>1407977069</v>
      </c>
      <c r="G39" s="20"/>
    </row>
    <row r="40" spans="1:7" x14ac:dyDescent="0.3">
      <c r="A40" s="31" t="s">
        <v>208</v>
      </c>
      <c r="B40" s="23">
        <v>445017</v>
      </c>
      <c r="C40" s="38">
        <v>7440217</v>
      </c>
      <c r="D40" s="23"/>
      <c r="E40" s="23">
        <v>1346212024</v>
      </c>
      <c r="G40" s="20"/>
    </row>
    <row r="41" spans="1:7" x14ac:dyDescent="0.3">
      <c r="A41" s="30" t="s">
        <v>310</v>
      </c>
      <c r="B41" s="22">
        <v>445123</v>
      </c>
      <c r="C41" s="36">
        <v>7440001</v>
      </c>
      <c r="D41" s="22"/>
      <c r="E41" s="22">
        <v>1730164583</v>
      </c>
      <c r="G41" s="20"/>
    </row>
    <row r="42" spans="1:7" x14ac:dyDescent="0.3">
      <c r="A42" s="30" t="s">
        <v>0</v>
      </c>
      <c r="B42" s="22">
        <v>445490</v>
      </c>
      <c r="C42" s="36">
        <v>7440499</v>
      </c>
      <c r="D42" s="22"/>
      <c r="E42" s="22">
        <v>1831250604</v>
      </c>
      <c r="G42" s="20"/>
    </row>
    <row r="43" spans="1:7" x14ac:dyDescent="0.3">
      <c r="A43" s="30" t="s">
        <v>1</v>
      </c>
      <c r="B43" s="22">
        <v>445339</v>
      </c>
      <c r="C43" s="36">
        <v>7440208</v>
      </c>
      <c r="D43" s="22"/>
      <c r="E43" s="22">
        <v>1275523854</v>
      </c>
      <c r="G43" s="20"/>
    </row>
    <row r="44" spans="1:7" x14ac:dyDescent="0.3">
      <c r="A44" s="30" t="s">
        <v>209</v>
      </c>
      <c r="B44" s="22">
        <v>445402</v>
      </c>
      <c r="C44" s="36" t="s">
        <v>107</v>
      </c>
      <c r="D44" s="22"/>
      <c r="E44" s="22">
        <v>1780140731</v>
      </c>
      <c r="G44" s="20"/>
    </row>
    <row r="45" spans="1:7" x14ac:dyDescent="0.3">
      <c r="A45" s="31" t="s">
        <v>148</v>
      </c>
      <c r="B45" s="23">
        <v>445292</v>
      </c>
      <c r="C45" s="38" t="s">
        <v>67</v>
      </c>
      <c r="D45" s="23"/>
      <c r="E45" s="23">
        <v>1770049504</v>
      </c>
      <c r="G45" s="20"/>
    </row>
    <row r="46" spans="1:7" x14ac:dyDescent="0.3">
      <c r="A46" s="30" t="s">
        <v>313</v>
      </c>
      <c r="B46" s="22">
        <v>445463</v>
      </c>
      <c r="C46" s="36">
        <v>7440527</v>
      </c>
      <c r="D46" s="22"/>
      <c r="E46" s="22">
        <v>1477576346</v>
      </c>
      <c r="G46" s="20"/>
    </row>
    <row r="47" spans="1:7" x14ac:dyDescent="0.3">
      <c r="A47" s="30" t="s">
        <v>314</v>
      </c>
      <c r="B47" s="22">
        <v>445159</v>
      </c>
      <c r="C47" s="36" t="s">
        <v>68</v>
      </c>
      <c r="D47" s="22"/>
      <c r="E47" s="22">
        <v>1083151179</v>
      </c>
      <c r="G47" s="20"/>
    </row>
    <row r="48" spans="1:7" x14ac:dyDescent="0.3">
      <c r="A48" s="30" t="s">
        <v>139</v>
      </c>
      <c r="B48" s="22">
        <v>445131</v>
      </c>
      <c r="C48" s="36">
        <v>7440207</v>
      </c>
      <c r="D48" s="22"/>
      <c r="E48" s="22">
        <v>1851352975</v>
      </c>
      <c r="G48" s="20"/>
    </row>
    <row r="49" spans="1:7" x14ac:dyDescent="0.3">
      <c r="A49" s="30" t="s">
        <v>59</v>
      </c>
      <c r="B49" s="22">
        <v>445536</v>
      </c>
      <c r="C49" s="36">
        <v>7440287</v>
      </c>
      <c r="D49" s="22"/>
      <c r="E49" s="22" t="s">
        <v>287</v>
      </c>
      <c r="G49" s="20"/>
    </row>
    <row r="50" spans="1:7" x14ac:dyDescent="0.3">
      <c r="A50" s="31" t="s">
        <v>211</v>
      </c>
      <c r="B50" s="23">
        <v>445141</v>
      </c>
      <c r="C50" s="38">
        <v>7440017</v>
      </c>
      <c r="D50" s="23"/>
      <c r="E50" s="23">
        <v>1801884010</v>
      </c>
      <c r="G50" s="20"/>
    </row>
    <row r="51" spans="1:7" x14ac:dyDescent="0.3">
      <c r="A51" s="30" t="s">
        <v>2</v>
      </c>
      <c r="B51" s="22">
        <v>445333</v>
      </c>
      <c r="C51" s="37">
        <v>7440152</v>
      </c>
      <c r="D51" s="22"/>
      <c r="E51" s="22">
        <v>1043200777</v>
      </c>
      <c r="G51" s="20"/>
    </row>
    <row r="52" spans="1:7" x14ac:dyDescent="0.3">
      <c r="A52" s="30" t="s">
        <v>383</v>
      </c>
      <c r="B52" s="22">
        <v>445524</v>
      </c>
      <c r="C52" s="36" t="s">
        <v>122</v>
      </c>
      <c r="D52" s="22"/>
      <c r="E52" s="22">
        <v>1528448974</v>
      </c>
      <c r="G52" s="20"/>
    </row>
    <row r="53" spans="1:7" x14ac:dyDescent="0.3">
      <c r="A53" s="30" t="s">
        <v>212</v>
      </c>
      <c r="B53" s="22">
        <v>445274</v>
      </c>
      <c r="C53" s="36">
        <v>7440481</v>
      </c>
      <c r="D53" s="22"/>
      <c r="E53" s="22">
        <v>1871664649</v>
      </c>
      <c r="G53" s="20"/>
    </row>
    <row r="54" spans="1:7" x14ac:dyDescent="0.3">
      <c r="A54" s="30" t="s">
        <v>140</v>
      </c>
      <c r="B54" s="22">
        <v>445445</v>
      </c>
      <c r="C54" s="36">
        <v>7440454</v>
      </c>
      <c r="D54" s="22"/>
      <c r="E54" s="22">
        <v>1073555421</v>
      </c>
      <c r="G54" s="20"/>
    </row>
    <row r="55" spans="1:7" x14ac:dyDescent="0.3">
      <c r="A55" s="31" t="s">
        <v>213</v>
      </c>
      <c r="B55" s="23">
        <v>445424</v>
      </c>
      <c r="C55" s="38">
        <v>7440598</v>
      </c>
      <c r="D55" s="23"/>
      <c r="E55" s="23">
        <v>1427040211</v>
      </c>
      <c r="G55" s="20"/>
    </row>
    <row r="56" spans="1:7" x14ac:dyDescent="0.3">
      <c r="A56" s="30" t="s">
        <v>319</v>
      </c>
      <c r="B56" s="22">
        <v>445537</v>
      </c>
      <c r="C56" s="36" t="s">
        <v>406</v>
      </c>
      <c r="D56" s="22"/>
      <c r="E56" s="22">
        <v>1972181998</v>
      </c>
      <c r="G56" s="20"/>
    </row>
    <row r="57" spans="1:7" x14ac:dyDescent="0.3">
      <c r="A57" s="30" t="s">
        <v>150</v>
      </c>
      <c r="B57" s="22">
        <v>445077</v>
      </c>
      <c r="C57" s="36" t="s">
        <v>70</v>
      </c>
      <c r="D57" s="22"/>
      <c r="E57" s="22">
        <v>1477037497</v>
      </c>
      <c r="G57" s="20"/>
    </row>
    <row r="58" spans="1:7" x14ac:dyDescent="0.3">
      <c r="A58" s="32" t="s">
        <v>379</v>
      </c>
      <c r="B58" s="24">
        <v>445237</v>
      </c>
      <c r="C58" s="39" t="s">
        <v>279</v>
      </c>
      <c r="D58" s="22"/>
      <c r="E58" s="22">
        <v>1376548743</v>
      </c>
      <c r="G58" s="20"/>
    </row>
    <row r="59" spans="1:7" x14ac:dyDescent="0.3">
      <c r="A59" s="30" t="s">
        <v>320</v>
      </c>
      <c r="B59" s="22">
        <v>445157</v>
      </c>
      <c r="C59" s="36" t="s">
        <v>71</v>
      </c>
      <c r="D59" s="22"/>
      <c r="E59" s="22">
        <v>1235528126</v>
      </c>
      <c r="G59" s="20"/>
    </row>
    <row r="60" spans="1:7" x14ac:dyDescent="0.3">
      <c r="A60" s="31" t="s">
        <v>321</v>
      </c>
      <c r="B60" s="23">
        <v>445071</v>
      </c>
      <c r="C60" s="38">
        <v>7440036</v>
      </c>
      <c r="D60" s="23"/>
      <c r="E60" s="23">
        <v>1154435030</v>
      </c>
      <c r="G60" s="20"/>
    </row>
    <row r="61" spans="1:7" x14ac:dyDescent="0.3">
      <c r="A61" s="30" t="s">
        <v>141</v>
      </c>
      <c r="B61" s="22">
        <v>445495</v>
      </c>
      <c r="C61" s="36" t="s">
        <v>72</v>
      </c>
      <c r="D61" s="22"/>
      <c r="E61" s="22">
        <v>1114400975</v>
      </c>
      <c r="G61" s="20"/>
    </row>
    <row r="62" spans="1:7" x14ac:dyDescent="0.3">
      <c r="A62" s="30" t="s">
        <v>3</v>
      </c>
      <c r="B62" s="22">
        <v>445406</v>
      </c>
      <c r="C62" s="36">
        <v>7440175</v>
      </c>
      <c r="D62" s="22"/>
      <c r="E62" s="22">
        <v>1508866898</v>
      </c>
      <c r="G62" s="20"/>
    </row>
    <row r="63" spans="1:7" x14ac:dyDescent="0.3">
      <c r="A63" s="30" t="s">
        <v>323</v>
      </c>
      <c r="B63" s="22">
        <v>445218</v>
      </c>
      <c r="C63" s="36" t="s">
        <v>82</v>
      </c>
      <c r="D63" s="22"/>
      <c r="E63" s="22">
        <v>1205499415</v>
      </c>
      <c r="G63" s="20"/>
    </row>
    <row r="64" spans="1:7" x14ac:dyDescent="0.3">
      <c r="A64" s="30" t="s">
        <v>454</v>
      </c>
      <c r="B64" s="22">
        <v>445280</v>
      </c>
      <c r="C64" s="36" t="s">
        <v>461</v>
      </c>
      <c r="D64" s="22"/>
      <c r="E64" s="22">
        <v>1013492743</v>
      </c>
      <c r="G64" s="20"/>
    </row>
    <row r="65" spans="1:7" x14ac:dyDescent="0.3">
      <c r="A65" s="31" t="s">
        <v>355</v>
      </c>
      <c r="B65" s="23">
        <v>445516</v>
      </c>
      <c r="C65" s="38" t="s">
        <v>73</v>
      </c>
      <c r="D65" s="23"/>
      <c r="E65" s="23">
        <v>1538656939</v>
      </c>
      <c r="G65" s="20"/>
    </row>
    <row r="66" spans="1:7" x14ac:dyDescent="0.3">
      <c r="A66" s="30" t="s">
        <v>147</v>
      </c>
      <c r="B66" s="22">
        <v>445297</v>
      </c>
      <c r="C66" s="36" t="s">
        <v>74</v>
      </c>
      <c r="D66" s="22"/>
      <c r="E66" s="22">
        <v>1013576297</v>
      </c>
      <c r="G66" s="20"/>
    </row>
    <row r="67" spans="1:7" x14ac:dyDescent="0.3">
      <c r="A67" s="30" t="s">
        <v>327</v>
      </c>
      <c r="B67" s="22">
        <v>445276</v>
      </c>
      <c r="C67" s="36">
        <v>7440435</v>
      </c>
      <c r="D67" s="22"/>
      <c r="E67" s="22">
        <v>1881641389</v>
      </c>
      <c r="G67" s="20"/>
    </row>
    <row r="68" spans="1:7" x14ac:dyDescent="0.3">
      <c r="A68" s="30" t="s">
        <v>155</v>
      </c>
      <c r="B68" s="22">
        <v>445529</v>
      </c>
      <c r="C68" s="36" t="s">
        <v>83</v>
      </c>
      <c r="D68" s="22"/>
      <c r="E68" s="22">
        <v>1396308508</v>
      </c>
      <c r="G68" s="20"/>
    </row>
    <row r="69" spans="1:7" x14ac:dyDescent="0.3">
      <c r="A69" s="30" t="s">
        <v>330</v>
      </c>
      <c r="B69" s="22">
        <v>445477</v>
      </c>
      <c r="C69" s="36">
        <v>7440050</v>
      </c>
      <c r="D69" s="22"/>
      <c r="E69" s="22">
        <v>1215109459</v>
      </c>
      <c r="G69" s="20"/>
    </row>
    <row r="70" spans="1:7" x14ac:dyDescent="0.3">
      <c r="A70" s="31" t="s">
        <v>455</v>
      </c>
      <c r="B70" s="23">
        <v>445156</v>
      </c>
      <c r="C70" s="38" t="s">
        <v>462</v>
      </c>
      <c r="D70" s="23"/>
      <c r="E70" s="23">
        <v>1124016241</v>
      </c>
      <c r="G70" s="20"/>
    </row>
    <row r="71" spans="1:7" x14ac:dyDescent="0.3">
      <c r="A71" s="30" t="s">
        <v>456</v>
      </c>
      <c r="B71" s="22">
        <v>445155</v>
      </c>
      <c r="C71" s="36" t="s">
        <v>463</v>
      </c>
      <c r="D71" s="22"/>
      <c r="E71" s="22">
        <v>1548258676</v>
      </c>
      <c r="G71" s="20"/>
    </row>
    <row r="72" spans="1:7" x14ac:dyDescent="0.3">
      <c r="A72" s="30" t="s">
        <v>162</v>
      </c>
      <c r="B72" s="22">
        <v>445249</v>
      </c>
      <c r="C72" s="36">
        <v>7440533</v>
      </c>
      <c r="D72" s="22"/>
      <c r="E72" s="22">
        <v>1538157664</v>
      </c>
      <c r="G72" s="20"/>
    </row>
    <row r="73" spans="1:7" x14ac:dyDescent="0.3">
      <c r="A73" s="30" t="s">
        <v>149</v>
      </c>
      <c r="B73" s="22">
        <v>445260</v>
      </c>
      <c r="C73" s="36">
        <v>7440539</v>
      </c>
      <c r="D73" s="22"/>
      <c r="E73" s="22">
        <v>1912995028</v>
      </c>
      <c r="G73" s="20"/>
    </row>
    <row r="74" spans="1:7" x14ac:dyDescent="0.3">
      <c r="A74" s="30" t="s">
        <v>457</v>
      </c>
      <c r="B74" s="22">
        <v>445160</v>
      </c>
      <c r="C74" s="37" t="s">
        <v>464</v>
      </c>
      <c r="D74" s="22"/>
      <c r="E74" s="22">
        <v>1538157649</v>
      </c>
      <c r="G74" s="20"/>
    </row>
    <row r="75" spans="1:7" x14ac:dyDescent="0.3">
      <c r="A75" s="31" t="s">
        <v>432</v>
      </c>
      <c r="B75" s="23">
        <v>445173</v>
      </c>
      <c r="C75" s="38" t="s">
        <v>407</v>
      </c>
      <c r="D75" s="23"/>
      <c r="E75" s="23">
        <v>1891782405</v>
      </c>
      <c r="G75" s="20"/>
    </row>
    <row r="76" spans="1:7" x14ac:dyDescent="0.3">
      <c r="A76" s="30" t="s">
        <v>142</v>
      </c>
      <c r="B76" s="22">
        <v>445478</v>
      </c>
      <c r="C76" s="36">
        <v>7440366</v>
      </c>
      <c r="D76" s="22"/>
      <c r="E76" s="22">
        <v>1124080221</v>
      </c>
      <c r="G76" s="20"/>
    </row>
    <row r="77" spans="1:7" x14ac:dyDescent="0.3">
      <c r="A77" s="30" t="s">
        <v>331</v>
      </c>
      <c r="B77" s="22">
        <v>445468</v>
      </c>
      <c r="C77" s="36">
        <v>7440580</v>
      </c>
      <c r="D77" s="22"/>
      <c r="E77" s="22">
        <v>1841332855</v>
      </c>
      <c r="G77" s="20"/>
    </row>
    <row r="78" spans="1:7" x14ac:dyDescent="0.3">
      <c r="A78" s="30" t="s">
        <v>214</v>
      </c>
      <c r="B78" s="22">
        <v>445321</v>
      </c>
      <c r="C78" s="36" t="s">
        <v>75</v>
      </c>
      <c r="D78" s="22"/>
      <c r="E78" s="22">
        <v>1821556812</v>
      </c>
      <c r="G78" s="20"/>
    </row>
    <row r="79" spans="1:7" x14ac:dyDescent="0.3">
      <c r="A79" s="30" t="s">
        <v>215</v>
      </c>
      <c r="B79" s="22">
        <v>445320</v>
      </c>
      <c r="C79" s="36" t="s">
        <v>76</v>
      </c>
      <c r="D79" s="22"/>
      <c r="E79" s="22">
        <v>1477011468</v>
      </c>
      <c r="G79" s="20"/>
    </row>
    <row r="80" spans="1:7" x14ac:dyDescent="0.3">
      <c r="A80" s="31" t="s">
        <v>216</v>
      </c>
      <c r="B80" s="23">
        <v>445319</v>
      </c>
      <c r="C80" s="38" t="s">
        <v>77</v>
      </c>
      <c r="D80" s="23"/>
      <c r="E80" s="23">
        <v>1669930657</v>
      </c>
      <c r="G80" s="20"/>
    </row>
    <row r="81" spans="1:7" x14ac:dyDescent="0.3">
      <c r="A81" s="30" t="s">
        <v>4</v>
      </c>
      <c r="B81" s="22">
        <v>445291</v>
      </c>
      <c r="C81" s="36">
        <v>7440413</v>
      </c>
      <c r="D81" s="22"/>
      <c r="E81" s="22">
        <v>1063401875</v>
      </c>
      <c r="G81" s="20"/>
    </row>
    <row r="82" spans="1:7" x14ac:dyDescent="0.3">
      <c r="A82" s="30" t="s">
        <v>5</v>
      </c>
      <c r="B82" s="22">
        <v>445422</v>
      </c>
      <c r="C82" s="36">
        <v>7440321</v>
      </c>
      <c r="D82" s="22"/>
      <c r="E82" s="22">
        <v>1538269865</v>
      </c>
      <c r="G82" s="20"/>
    </row>
    <row r="83" spans="1:7" x14ac:dyDescent="0.3">
      <c r="A83" s="30" t="s">
        <v>151</v>
      </c>
      <c r="B83" s="22">
        <v>445286</v>
      </c>
      <c r="C83" s="36" t="s">
        <v>78</v>
      </c>
      <c r="D83" s="22"/>
      <c r="E83" s="22">
        <v>1528627791</v>
      </c>
      <c r="G83" s="20"/>
    </row>
    <row r="84" spans="1:7" x14ac:dyDescent="0.3">
      <c r="A84" s="30" t="s">
        <v>161</v>
      </c>
      <c r="B84" s="22">
        <v>445245</v>
      </c>
      <c r="C84" s="37" t="s">
        <v>79</v>
      </c>
      <c r="D84" s="22"/>
      <c r="E84" s="22">
        <v>1316506587</v>
      </c>
      <c r="G84" s="20"/>
    </row>
    <row r="85" spans="1:7" x14ac:dyDescent="0.3">
      <c r="A85" s="31" t="s">
        <v>335</v>
      </c>
      <c r="B85" s="23">
        <v>445458</v>
      </c>
      <c r="C85" s="38" t="s">
        <v>80</v>
      </c>
      <c r="D85" s="23"/>
      <c r="E85" s="23">
        <v>1881129468</v>
      </c>
      <c r="G85" s="20"/>
    </row>
    <row r="86" spans="1:7" x14ac:dyDescent="0.3">
      <c r="A86" s="30" t="s">
        <v>336</v>
      </c>
      <c r="B86" s="22">
        <v>445146</v>
      </c>
      <c r="C86" s="36" t="s">
        <v>84</v>
      </c>
      <c r="D86" s="22"/>
      <c r="E86" s="22">
        <v>1831752047</v>
      </c>
      <c r="G86" s="20"/>
    </row>
    <row r="87" spans="1:7" x14ac:dyDescent="0.3">
      <c r="A87" s="30" t="s">
        <v>217</v>
      </c>
      <c r="B87" s="22">
        <v>445183</v>
      </c>
      <c r="C87" s="36" t="s">
        <v>81</v>
      </c>
      <c r="D87" s="22"/>
      <c r="E87" s="22">
        <v>1669822094</v>
      </c>
      <c r="G87" s="20"/>
    </row>
    <row r="88" spans="1:7" x14ac:dyDescent="0.3">
      <c r="A88" s="30" t="s">
        <v>337</v>
      </c>
      <c r="B88" s="22">
        <v>445440</v>
      </c>
      <c r="C88" s="36">
        <v>7440264</v>
      </c>
      <c r="D88" s="22"/>
      <c r="E88" s="22">
        <v>1235301326</v>
      </c>
      <c r="G88" s="20"/>
    </row>
    <row r="89" spans="1:7" x14ac:dyDescent="0.3">
      <c r="A89" s="30" t="s">
        <v>6</v>
      </c>
      <c r="B89" s="22">
        <v>445388</v>
      </c>
      <c r="C89" s="36">
        <v>7440583</v>
      </c>
      <c r="D89" s="22"/>
      <c r="E89" s="22">
        <v>1962500231</v>
      </c>
      <c r="G89" s="20"/>
    </row>
    <row r="90" spans="1:7" x14ac:dyDescent="0.3">
      <c r="A90" s="31" t="s">
        <v>333</v>
      </c>
      <c r="B90" s="23">
        <v>445170</v>
      </c>
      <c r="C90" s="38">
        <v>7440473</v>
      </c>
      <c r="D90" s="23"/>
      <c r="E90" s="23">
        <v>1528120458</v>
      </c>
      <c r="G90" s="20"/>
    </row>
    <row r="91" spans="1:7" x14ac:dyDescent="0.3">
      <c r="A91" s="30" t="s">
        <v>7</v>
      </c>
      <c r="B91" s="22">
        <v>445506</v>
      </c>
      <c r="C91" s="36">
        <v>7440613</v>
      </c>
      <c r="D91" s="22"/>
      <c r="E91" s="22">
        <v>1245539576</v>
      </c>
      <c r="G91" s="20"/>
    </row>
    <row r="92" spans="1:7" x14ac:dyDescent="0.3">
      <c r="A92" s="30" t="s">
        <v>143</v>
      </c>
      <c r="B92" s="22">
        <v>445331</v>
      </c>
      <c r="C92" s="36" t="s">
        <v>86</v>
      </c>
      <c r="D92" s="22"/>
      <c r="E92" s="22">
        <v>1578099784</v>
      </c>
      <c r="G92" s="20"/>
    </row>
    <row r="93" spans="1:7" x14ac:dyDescent="0.3">
      <c r="A93" s="30" t="s">
        <v>339</v>
      </c>
      <c r="B93" s="22">
        <v>445267</v>
      </c>
      <c r="C93" s="36" t="s">
        <v>219</v>
      </c>
      <c r="D93" s="22"/>
      <c r="E93" s="22">
        <v>1215594510</v>
      </c>
      <c r="G93" s="20"/>
    </row>
    <row r="94" spans="1:7" x14ac:dyDescent="0.3">
      <c r="A94" s="30" t="s">
        <v>220</v>
      </c>
      <c r="B94" s="22">
        <v>445242</v>
      </c>
      <c r="C94" s="36">
        <v>7440479</v>
      </c>
      <c r="D94" s="22"/>
      <c r="E94" s="22">
        <v>1356413843</v>
      </c>
      <c r="G94" s="20"/>
    </row>
    <row r="95" spans="1:7" x14ac:dyDescent="0.3">
      <c r="A95" s="31" t="s">
        <v>8</v>
      </c>
      <c r="B95" s="23">
        <v>445459</v>
      </c>
      <c r="C95" s="38">
        <v>7440507</v>
      </c>
      <c r="D95" s="23"/>
      <c r="E95" s="23">
        <v>1871605287</v>
      </c>
      <c r="G95" s="20"/>
    </row>
    <row r="96" spans="1:7" x14ac:dyDescent="0.3">
      <c r="A96" s="30" t="s">
        <v>9</v>
      </c>
      <c r="B96" s="22">
        <v>445527</v>
      </c>
      <c r="C96" s="36">
        <v>7440082</v>
      </c>
      <c r="D96" s="22"/>
      <c r="E96" s="22">
        <v>1740279777</v>
      </c>
      <c r="G96" s="20"/>
    </row>
    <row r="97" spans="1:7" x14ac:dyDescent="0.3">
      <c r="A97" s="30" t="s">
        <v>11</v>
      </c>
      <c r="B97" s="22">
        <v>445372</v>
      </c>
      <c r="C97" s="36">
        <v>7440083</v>
      </c>
      <c r="D97" s="22"/>
      <c r="E97" s="22">
        <v>1730233552</v>
      </c>
      <c r="G97" s="20"/>
    </row>
    <row r="98" spans="1:7" x14ac:dyDescent="0.3">
      <c r="A98" s="30" t="s">
        <v>10</v>
      </c>
      <c r="B98" s="22" t="s">
        <v>402</v>
      </c>
      <c r="C98" s="36">
        <v>7440328</v>
      </c>
      <c r="D98" s="22"/>
      <c r="E98" s="22">
        <v>1942340229</v>
      </c>
      <c r="G98" s="20"/>
    </row>
    <row r="99" spans="1:7" x14ac:dyDescent="0.3">
      <c r="A99" s="30" t="s">
        <v>12</v>
      </c>
      <c r="B99" s="22">
        <v>445256</v>
      </c>
      <c r="C99" s="36">
        <v>7440503</v>
      </c>
      <c r="D99" s="22"/>
      <c r="E99" s="22">
        <v>1033156898</v>
      </c>
      <c r="G99" s="20"/>
    </row>
    <row r="100" spans="1:7" x14ac:dyDescent="0.3">
      <c r="A100" s="31" t="s">
        <v>144</v>
      </c>
      <c r="B100" s="23">
        <v>445471</v>
      </c>
      <c r="C100" s="38" t="s">
        <v>87</v>
      </c>
      <c r="D100" s="23"/>
      <c r="E100" s="23">
        <v>1235664814</v>
      </c>
      <c r="G100" s="20"/>
    </row>
    <row r="101" spans="1:7" x14ac:dyDescent="0.3">
      <c r="A101" s="30" t="s">
        <v>221</v>
      </c>
      <c r="B101" s="22">
        <v>445224</v>
      </c>
      <c r="C101" s="36">
        <v>7440088</v>
      </c>
      <c r="D101" s="22"/>
      <c r="E101" s="22">
        <v>1699716639</v>
      </c>
      <c r="G101" s="20"/>
    </row>
    <row r="102" spans="1:7" x14ac:dyDescent="0.3">
      <c r="A102" s="30" t="s">
        <v>13</v>
      </c>
      <c r="B102" s="22">
        <v>445474</v>
      </c>
      <c r="C102" s="37">
        <v>7440541</v>
      </c>
      <c r="D102" s="22"/>
      <c r="E102" s="22">
        <v>1407019789</v>
      </c>
      <c r="G102" s="20"/>
    </row>
    <row r="103" spans="1:7" x14ac:dyDescent="0.3">
      <c r="A103" s="30" t="s">
        <v>341</v>
      </c>
      <c r="B103" s="22">
        <v>445316</v>
      </c>
      <c r="C103" s="36">
        <v>7440557</v>
      </c>
      <c r="D103" s="22"/>
      <c r="E103" s="22">
        <v>1104838606</v>
      </c>
      <c r="G103" s="20"/>
    </row>
    <row r="104" spans="1:7" x14ac:dyDescent="0.3">
      <c r="A104" s="30" t="s">
        <v>14</v>
      </c>
      <c r="B104" s="22">
        <v>445367</v>
      </c>
      <c r="C104" s="36">
        <v>7440095</v>
      </c>
      <c r="D104" s="22"/>
      <c r="E104" s="22">
        <v>1336139088</v>
      </c>
      <c r="G104" s="20"/>
    </row>
    <row r="105" spans="1:7" x14ac:dyDescent="0.3">
      <c r="A105" s="31" t="s">
        <v>15</v>
      </c>
      <c r="B105" s="23">
        <v>445464</v>
      </c>
      <c r="C105" s="38">
        <v>7440542</v>
      </c>
      <c r="D105" s="23"/>
      <c r="E105" s="23">
        <v>1245493709</v>
      </c>
      <c r="G105" s="20"/>
    </row>
    <row r="106" spans="1:7" x14ac:dyDescent="0.3">
      <c r="A106" s="30" t="s">
        <v>16</v>
      </c>
      <c r="B106" s="22">
        <v>445344</v>
      </c>
      <c r="C106" s="36">
        <v>7440572</v>
      </c>
      <c r="D106" s="22"/>
      <c r="E106" s="22">
        <v>1558342964</v>
      </c>
      <c r="G106" s="20"/>
    </row>
    <row r="107" spans="1:7" x14ac:dyDescent="0.3">
      <c r="A107" s="30" t="s">
        <v>282</v>
      </c>
      <c r="B107" s="22">
        <v>445295</v>
      </c>
      <c r="C107" s="36" t="s">
        <v>281</v>
      </c>
      <c r="D107" s="22"/>
      <c r="E107" s="22">
        <v>1356504393</v>
      </c>
      <c r="G107" s="20"/>
    </row>
    <row r="108" spans="1:7" x14ac:dyDescent="0.3">
      <c r="A108" s="30" t="s">
        <v>343</v>
      </c>
      <c r="B108" s="22">
        <v>445489</v>
      </c>
      <c r="C108" s="36">
        <v>7440099</v>
      </c>
      <c r="D108" s="22"/>
      <c r="E108" s="22">
        <v>1881749596</v>
      </c>
      <c r="G108" s="20"/>
    </row>
    <row r="109" spans="1:7" x14ac:dyDescent="0.3">
      <c r="A109" s="30" t="s">
        <v>344</v>
      </c>
      <c r="B109" s="22">
        <v>445210</v>
      </c>
      <c r="C109" s="36">
        <v>7440483</v>
      </c>
      <c r="D109" s="22"/>
      <c r="E109" s="22">
        <v>1568533206</v>
      </c>
      <c r="G109" s="20"/>
    </row>
    <row r="110" spans="1:7" x14ac:dyDescent="0.3">
      <c r="A110" s="31" t="s">
        <v>345</v>
      </c>
      <c r="B110" s="23">
        <v>445288</v>
      </c>
      <c r="C110" s="38" t="s">
        <v>88</v>
      </c>
      <c r="D110" s="23"/>
      <c r="E110" s="23">
        <v>1922583657</v>
      </c>
      <c r="G110" s="20"/>
    </row>
    <row r="111" spans="1:7" x14ac:dyDescent="0.3">
      <c r="A111" s="30" t="s">
        <v>346</v>
      </c>
      <c r="B111" s="22">
        <v>445476</v>
      </c>
      <c r="C111" s="36">
        <v>7440604</v>
      </c>
      <c r="D111" s="22"/>
      <c r="E111" s="22">
        <v>1427019413</v>
      </c>
      <c r="G111" s="20"/>
    </row>
    <row r="112" spans="1:7" x14ac:dyDescent="0.3">
      <c r="A112" s="30" t="s">
        <v>222</v>
      </c>
      <c r="B112" s="22">
        <v>445469</v>
      </c>
      <c r="C112" s="36">
        <v>7440103</v>
      </c>
      <c r="D112" s="22"/>
      <c r="E112" s="22">
        <v>1851362511</v>
      </c>
      <c r="G112" s="20"/>
    </row>
    <row r="113" spans="1:7" x14ac:dyDescent="0.3">
      <c r="A113" s="30" t="s">
        <v>347</v>
      </c>
      <c r="B113" s="22">
        <v>445246</v>
      </c>
      <c r="C113" s="36">
        <v>7440477</v>
      </c>
      <c r="D113" s="22"/>
      <c r="E113" s="22">
        <v>1376614164</v>
      </c>
      <c r="G113" s="20"/>
    </row>
    <row r="114" spans="1:7" x14ac:dyDescent="0.3">
      <c r="A114" s="30" t="s">
        <v>17</v>
      </c>
      <c r="B114" s="22">
        <v>445473</v>
      </c>
      <c r="C114" s="36">
        <v>7440105</v>
      </c>
      <c r="D114" s="22"/>
      <c r="E114" s="22">
        <v>1285624361</v>
      </c>
      <c r="G114" s="20"/>
    </row>
    <row r="115" spans="1:7" x14ac:dyDescent="0.3">
      <c r="A115" s="31" t="s">
        <v>388</v>
      </c>
      <c r="B115" s="23">
        <v>445410</v>
      </c>
      <c r="C115" s="38">
        <v>7440570</v>
      </c>
      <c r="D115" s="23"/>
      <c r="E115" s="23">
        <v>1699872879</v>
      </c>
      <c r="G115" s="20"/>
    </row>
    <row r="116" spans="1:7" x14ac:dyDescent="0.3">
      <c r="A116" s="30" t="s">
        <v>223</v>
      </c>
      <c r="B116" s="22">
        <v>445358</v>
      </c>
      <c r="C116" s="36" t="s">
        <v>89</v>
      </c>
      <c r="D116" s="22"/>
      <c r="E116" s="22">
        <v>1043763592</v>
      </c>
      <c r="G116" s="20"/>
    </row>
    <row r="117" spans="1:7" x14ac:dyDescent="0.3">
      <c r="A117" s="30" t="s">
        <v>458</v>
      </c>
      <c r="B117" s="22">
        <v>445526</v>
      </c>
      <c r="C117" s="36" t="s">
        <v>465</v>
      </c>
      <c r="D117" s="22"/>
      <c r="E117" s="22">
        <v>1093720757</v>
      </c>
      <c r="G117" s="20"/>
    </row>
    <row r="118" spans="1:7" x14ac:dyDescent="0.3">
      <c r="A118" s="30" t="s">
        <v>19</v>
      </c>
      <c r="B118" s="22">
        <v>445354</v>
      </c>
      <c r="C118" s="36">
        <v>7440559</v>
      </c>
      <c r="D118" s="22"/>
      <c r="E118" s="22">
        <v>1366432031</v>
      </c>
      <c r="G118" s="20"/>
    </row>
    <row r="119" spans="1:7" x14ac:dyDescent="0.3">
      <c r="A119" s="30" t="s">
        <v>382</v>
      </c>
      <c r="B119" s="22">
        <v>445264</v>
      </c>
      <c r="C119" s="36">
        <v>7440545</v>
      </c>
      <c r="D119" s="22"/>
      <c r="E119" s="22">
        <v>1679570998</v>
      </c>
      <c r="G119" s="20"/>
    </row>
    <row r="120" spans="1:7" x14ac:dyDescent="0.3">
      <c r="A120" s="31" t="s">
        <v>349</v>
      </c>
      <c r="B120" s="23">
        <v>445535</v>
      </c>
      <c r="C120" s="38">
        <v>7440119</v>
      </c>
      <c r="D120" s="23"/>
      <c r="E120" s="23">
        <v>1669534566</v>
      </c>
      <c r="G120" s="20"/>
    </row>
    <row r="121" spans="1:7" x14ac:dyDescent="0.3">
      <c r="A121" s="30" t="s">
        <v>224</v>
      </c>
      <c r="B121" s="22">
        <v>445413</v>
      </c>
      <c r="C121" s="36">
        <v>7440398</v>
      </c>
      <c r="D121" s="22"/>
      <c r="E121" s="22">
        <v>1922177120</v>
      </c>
      <c r="G121" s="20"/>
    </row>
    <row r="122" spans="1:7" x14ac:dyDescent="0.3">
      <c r="A122" s="30" t="s">
        <v>350</v>
      </c>
      <c r="B122" s="22">
        <v>445268</v>
      </c>
      <c r="C122" s="36" t="s">
        <v>225</v>
      </c>
      <c r="D122" s="22"/>
      <c r="E122" s="22">
        <v>1497312706</v>
      </c>
      <c r="G122" s="20"/>
    </row>
    <row r="123" spans="1:7" x14ac:dyDescent="0.3">
      <c r="A123" s="30" t="s">
        <v>459</v>
      </c>
      <c r="B123" s="22">
        <v>445539</v>
      </c>
      <c r="C123" s="36" t="s">
        <v>466</v>
      </c>
      <c r="D123" s="22"/>
      <c r="E123" s="22">
        <v>1619629250</v>
      </c>
      <c r="G123" s="20"/>
    </row>
    <row r="124" spans="1:7" x14ac:dyDescent="0.3">
      <c r="A124" s="30" t="s">
        <v>226</v>
      </c>
      <c r="B124" s="22">
        <v>445383</v>
      </c>
      <c r="C124" s="36" t="s">
        <v>227</v>
      </c>
      <c r="D124" s="22"/>
      <c r="E124" s="22">
        <v>1265078521</v>
      </c>
      <c r="G124" s="20"/>
    </row>
    <row r="125" spans="1:7" x14ac:dyDescent="0.3">
      <c r="A125" s="31" t="s">
        <v>20</v>
      </c>
      <c r="B125" s="23">
        <v>445298</v>
      </c>
      <c r="C125" s="38">
        <v>7440491</v>
      </c>
      <c r="D125" s="23"/>
      <c r="E125" s="23">
        <v>1295777894</v>
      </c>
      <c r="G125" s="20"/>
    </row>
    <row r="126" spans="1:7" x14ac:dyDescent="0.3">
      <c r="A126" s="30" t="s">
        <v>353</v>
      </c>
      <c r="B126" s="22">
        <v>445326</v>
      </c>
      <c r="C126" s="36">
        <v>7440361</v>
      </c>
      <c r="D126" s="22"/>
      <c r="E126" s="22">
        <v>1215971064</v>
      </c>
      <c r="G126" s="20"/>
    </row>
    <row r="127" spans="1:7" x14ac:dyDescent="0.3">
      <c r="A127" s="30" t="s">
        <v>21</v>
      </c>
      <c r="B127" s="22">
        <v>445252</v>
      </c>
      <c r="C127" s="36">
        <v>7440350</v>
      </c>
      <c r="D127" s="22"/>
      <c r="E127" s="22">
        <v>1326074402</v>
      </c>
      <c r="G127" s="20"/>
    </row>
    <row r="128" spans="1:7" x14ac:dyDescent="0.3">
      <c r="A128" s="30" t="s">
        <v>22</v>
      </c>
      <c r="B128" s="22">
        <v>445244</v>
      </c>
      <c r="C128" s="36">
        <v>7440433</v>
      </c>
      <c r="D128" s="22"/>
      <c r="E128" s="22">
        <v>1083656615</v>
      </c>
      <c r="G128" s="20"/>
    </row>
    <row r="129" spans="1:7" x14ac:dyDescent="0.3">
      <c r="A129" s="30" t="s">
        <v>23</v>
      </c>
      <c r="B129" s="22">
        <v>445294</v>
      </c>
      <c r="C129" s="36">
        <v>7440407</v>
      </c>
      <c r="D129" s="22"/>
      <c r="E129" s="22">
        <v>1992736912</v>
      </c>
      <c r="G129" s="20"/>
    </row>
    <row r="130" spans="1:7" x14ac:dyDescent="0.3">
      <c r="A130" s="31" t="s">
        <v>24</v>
      </c>
      <c r="B130" s="23">
        <v>445236</v>
      </c>
      <c r="C130" s="38">
        <v>7440241</v>
      </c>
      <c r="D130" s="23"/>
      <c r="E130" s="23">
        <v>1205852399</v>
      </c>
      <c r="G130" s="20"/>
    </row>
    <row r="131" spans="1:7" x14ac:dyDescent="0.3">
      <c r="A131" s="30" t="s">
        <v>460</v>
      </c>
      <c r="B131" s="22">
        <v>445310</v>
      </c>
      <c r="C131" s="36" t="s">
        <v>467</v>
      </c>
      <c r="D131" s="22"/>
      <c r="E131" s="22">
        <v>1205867223</v>
      </c>
      <c r="G131" s="20"/>
    </row>
    <row r="132" spans="1:7" x14ac:dyDescent="0.3">
      <c r="A132" s="30" t="s">
        <v>25</v>
      </c>
      <c r="B132" s="22">
        <v>445167</v>
      </c>
      <c r="C132" s="36">
        <v>7440421</v>
      </c>
      <c r="D132" s="22"/>
      <c r="E132" s="22">
        <v>1154572618</v>
      </c>
      <c r="G132" s="20"/>
    </row>
    <row r="133" spans="1:7" x14ac:dyDescent="0.3">
      <c r="A133" s="30" t="s">
        <v>58</v>
      </c>
      <c r="B133" s="22">
        <v>445528</v>
      </c>
      <c r="C133" s="36" t="s">
        <v>123</v>
      </c>
      <c r="D133" s="22"/>
      <c r="E133" s="22">
        <v>1316482458</v>
      </c>
      <c r="G133" s="20"/>
    </row>
    <row r="134" spans="1:7" x14ac:dyDescent="0.3">
      <c r="A134" s="30" t="s">
        <v>26</v>
      </c>
      <c r="B134" s="22">
        <v>445302</v>
      </c>
      <c r="C134" s="36">
        <v>7440403</v>
      </c>
      <c r="D134" s="22"/>
      <c r="E134" s="22">
        <v>1083645014</v>
      </c>
      <c r="G134" s="20"/>
    </row>
    <row r="135" spans="1:7" x14ac:dyDescent="0.3">
      <c r="A135" s="31" t="s">
        <v>27</v>
      </c>
      <c r="B135" s="23">
        <v>445479</v>
      </c>
      <c r="C135" s="38">
        <v>7440599</v>
      </c>
      <c r="D135" s="23"/>
      <c r="E135" s="23">
        <v>1942234885</v>
      </c>
      <c r="G135" s="20"/>
    </row>
    <row r="136" spans="1:7" x14ac:dyDescent="0.3">
      <c r="A136" s="30" t="s">
        <v>28</v>
      </c>
      <c r="B136" s="22">
        <v>445228</v>
      </c>
      <c r="C136" s="36">
        <v>7440199</v>
      </c>
      <c r="D136" s="22"/>
      <c r="E136" s="22">
        <v>1598796526</v>
      </c>
      <c r="G136" s="20"/>
    </row>
    <row r="137" spans="1:7" x14ac:dyDescent="0.3">
      <c r="A137" s="32" t="s">
        <v>228</v>
      </c>
      <c r="B137" s="24">
        <v>445507</v>
      </c>
      <c r="C137" s="39" t="s">
        <v>229</v>
      </c>
      <c r="D137" s="22"/>
      <c r="E137" s="22">
        <v>1538449608</v>
      </c>
      <c r="G137" s="20"/>
    </row>
    <row r="138" spans="1:7" x14ac:dyDescent="0.3">
      <c r="A138" s="30" t="s">
        <v>29</v>
      </c>
      <c r="B138" s="22">
        <v>445380</v>
      </c>
      <c r="C138" s="36" t="s">
        <v>91</v>
      </c>
      <c r="D138" s="22"/>
      <c r="E138" s="22">
        <v>1255791588</v>
      </c>
      <c r="G138" s="20"/>
    </row>
    <row r="139" spans="1:7" x14ac:dyDescent="0.3">
      <c r="A139" s="30" t="s">
        <v>30</v>
      </c>
      <c r="B139" s="22">
        <v>445275</v>
      </c>
      <c r="C139" s="36" t="s">
        <v>92</v>
      </c>
      <c r="D139" s="22"/>
      <c r="E139" s="22">
        <v>1093176950</v>
      </c>
      <c r="G139" s="20"/>
    </row>
    <row r="140" spans="1:7" x14ac:dyDescent="0.3">
      <c r="A140" s="31" t="s">
        <v>31</v>
      </c>
      <c r="B140" s="23">
        <v>445239</v>
      </c>
      <c r="C140" s="38">
        <v>7440329</v>
      </c>
      <c r="D140" s="23"/>
      <c r="E140" s="23">
        <v>1699706630</v>
      </c>
      <c r="G140" s="20"/>
    </row>
    <row r="141" spans="1:7" x14ac:dyDescent="0.3">
      <c r="A141" s="33" t="s">
        <v>32</v>
      </c>
      <c r="B141" s="25">
        <v>445314</v>
      </c>
      <c r="C141" s="40">
        <v>7440218</v>
      </c>
      <c r="D141" s="22"/>
      <c r="E141" s="22">
        <v>1427083799</v>
      </c>
      <c r="G141" s="20"/>
    </row>
    <row r="142" spans="1:7" x14ac:dyDescent="0.3">
      <c r="A142" s="30" t="s">
        <v>230</v>
      </c>
      <c r="B142" s="22">
        <v>445509</v>
      </c>
      <c r="C142" s="37" t="s">
        <v>231</v>
      </c>
      <c r="D142" s="22"/>
      <c r="E142" s="22" t="s">
        <v>288</v>
      </c>
      <c r="G142" s="20"/>
    </row>
    <row r="143" spans="1:7" x14ac:dyDescent="0.3">
      <c r="A143" s="30" t="s">
        <v>33</v>
      </c>
      <c r="B143" s="22">
        <v>445240</v>
      </c>
      <c r="C143" s="36" t="s">
        <v>93</v>
      </c>
      <c r="D143" s="22"/>
      <c r="E143" s="22">
        <v>1821538562</v>
      </c>
      <c r="G143" s="20"/>
    </row>
    <row r="144" spans="1:7" x14ac:dyDescent="0.3">
      <c r="A144" s="30" t="s">
        <v>34</v>
      </c>
      <c r="B144" s="22">
        <v>445494</v>
      </c>
      <c r="C144" s="36">
        <v>7440171</v>
      </c>
      <c r="D144" s="22"/>
      <c r="E144" s="22">
        <v>1952542532</v>
      </c>
      <c r="G144" s="20"/>
    </row>
    <row r="145" spans="1:7" x14ac:dyDescent="0.3">
      <c r="A145" s="31" t="s">
        <v>35</v>
      </c>
      <c r="B145" s="23">
        <v>445421</v>
      </c>
      <c r="C145" s="38">
        <v>7440596</v>
      </c>
      <c r="D145" s="23"/>
      <c r="E145" s="23">
        <v>1740211796</v>
      </c>
      <c r="G145" s="20"/>
    </row>
    <row r="146" spans="1:7" x14ac:dyDescent="0.3">
      <c r="A146" s="32" t="s">
        <v>36</v>
      </c>
      <c r="B146" s="24">
        <v>445238</v>
      </c>
      <c r="C146" s="39">
        <v>7440133</v>
      </c>
      <c r="D146" s="22"/>
      <c r="E146" s="22">
        <v>1780611434</v>
      </c>
      <c r="G146" s="20"/>
    </row>
    <row r="147" spans="1:7" x14ac:dyDescent="0.3">
      <c r="A147" s="30" t="s">
        <v>37</v>
      </c>
      <c r="B147" s="22">
        <v>445279</v>
      </c>
      <c r="C147" s="36">
        <v>7440549</v>
      </c>
      <c r="D147" s="22"/>
      <c r="E147" s="22">
        <v>1982620068</v>
      </c>
      <c r="G147" s="20"/>
    </row>
    <row r="148" spans="1:7" x14ac:dyDescent="0.3">
      <c r="A148" s="30" t="s">
        <v>354</v>
      </c>
      <c r="B148" s="22">
        <v>445272</v>
      </c>
      <c r="C148" s="36">
        <v>7440362</v>
      </c>
      <c r="D148" s="22"/>
      <c r="E148" s="22">
        <v>1114040292</v>
      </c>
      <c r="G148" s="20"/>
    </row>
    <row r="149" spans="1:7" x14ac:dyDescent="0.3">
      <c r="A149" s="30" t="s">
        <v>232</v>
      </c>
      <c r="B149" s="22">
        <v>445457</v>
      </c>
      <c r="C149" s="36" t="s">
        <v>94</v>
      </c>
      <c r="D149" s="22"/>
      <c r="E149" s="22">
        <v>1457736332</v>
      </c>
      <c r="G149" s="20"/>
    </row>
    <row r="150" spans="1:7" x14ac:dyDescent="0.3">
      <c r="A150" s="31" t="s">
        <v>145</v>
      </c>
      <c r="B150" s="23">
        <v>445461</v>
      </c>
      <c r="C150" s="38" t="s">
        <v>95</v>
      </c>
      <c r="D150" s="23"/>
      <c r="E150" s="23">
        <v>1881191450</v>
      </c>
      <c r="G150" s="20"/>
    </row>
    <row r="151" spans="1:7" x14ac:dyDescent="0.3">
      <c r="A151" s="30" t="s">
        <v>233</v>
      </c>
      <c r="B151" s="22">
        <v>445465</v>
      </c>
      <c r="C151" s="36" t="s">
        <v>96</v>
      </c>
      <c r="D151" s="22"/>
      <c r="E151" s="22">
        <v>1760979371</v>
      </c>
      <c r="G151" s="20"/>
    </row>
    <row r="152" spans="1:7" x14ac:dyDescent="0.3">
      <c r="A152" s="30" t="s">
        <v>356</v>
      </c>
      <c r="B152" s="22">
        <v>445150</v>
      </c>
      <c r="C152" s="36" t="s">
        <v>97</v>
      </c>
      <c r="D152" s="22"/>
      <c r="E152" s="22">
        <v>1629508346</v>
      </c>
      <c r="G152" s="20"/>
    </row>
    <row r="153" spans="1:7" x14ac:dyDescent="0.3">
      <c r="A153" s="30" t="s">
        <v>357</v>
      </c>
      <c r="B153" s="22">
        <v>445391</v>
      </c>
      <c r="C153" s="36" t="s">
        <v>234</v>
      </c>
      <c r="D153" s="22"/>
      <c r="E153" s="22">
        <v>1871156638</v>
      </c>
      <c r="G153" s="20"/>
    </row>
    <row r="154" spans="1:7" x14ac:dyDescent="0.3">
      <c r="A154" s="30" t="s">
        <v>358</v>
      </c>
      <c r="B154" s="22">
        <v>445412</v>
      </c>
      <c r="C154" s="36">
        <v>7440279</v>
      </c>
      <c r="D154" s="22"/>
      <c r="E154" s="22">
        <v>1184712747</v>
      </c>
      <c r="G154" s="20"/>
    </row>
    <row r="155" spans="1:7" x14ac:dyDescent="0.3">
      <c r="A155" s="31" t="s">
        <v>235</v>
      </c>
      <c r="B155" s="23">
        <v>445491</v>
      </c>
      <c r="C155" s="38">
        <v>7440609</v>
      </c>
      <c r="D155" s="23"/>
      <c r="E155" s="23">
        <v>1982901138</v>
      </c>
      <c r="G155" s="20"/>
    </row>
    <row r="156" spans="1:7" x14ac:dyDescent="0.3">
      <c r="A156" s="30" t="s">
        <v>38</v>
      </c>
      <c r="B156" s="22">
        <v>445293</v>
      </c>
      <c r="C156" s="36">
        <v>7440553</v>
      </c>
      <c r="D156" s="22"/>
      <c r="E156" s="22">
        <v>1265414429</v>
      </c>
      <c r="G156" s="20"/>
    </row>
    <row r="157" spans="1:7" x14ac:dyDescent="0.3">
      <c r="A157" s="30" t="s">
        <v>154</v>
      </c>
      <c r="B157" s="22">
        <v>445139</v>
      </c>
      <c r="C157" s="36" t="s">
        <v>98</v>
      </c>
      <c r="D157" s="22"/>
      <c r="E157" s="22">
        <v>1134636384</v>
      </c>
      <c r="G157" s="20"/>
    </row>
    <row r="158" spans="1:7" x14ac:dyDescent="0.3">
      <c r="A158" s="30" t="s">
        <v>236</v>
      </c>
      <c r="B158" s="22">
        <v>445425</v>
      </c>
      <c r="C158" s="37">
        <v>7440556</v>
      </c>
      <c r="D158" s="22"/>
      <c r="E158" s="22">
        <v>1194702902</v>
      </c>
      <c r="G158" s="20"/>
    </row>
    <row r="159" spans="1:7" x14ac:dyDescent="0.3">
      <c r="A159" s="30" t="s">
        <v>39</v>
      </c>
      <c r="B159" s="22">
        <v>445447</v>
      </c>
      <c r="C159" s="36">
        <v>7440140</v>
      </c>
      <c r="D159" s="22"/>
      <c r="E159" s="22">
        <v>1689603755</v>
      </c>
      <c r="G159" s="20"/>
    </row>
    <row r="160" spans="1:7" x14ac:dyDescent="0.3">
      <c r="A160" s="31" t="s">
        <v>297</v>
      </c>
      <c r="B160" s="23">
        <v>445214</v>
      </c>
      <c r="C160" s="38">
        <v>7440567</v>
      </c>
      <c r="D160" s="23"/>
      <c r="E160" s="23">
        <v>1235320524</v>
      </c>
      <c r="G160" s="20"/>
    </row>
    <row r="161" spans="1:7" x14ac:dyDescent="0.3">
      <c r="A161" s="30" t="s">
        <v>363</v>
      </c>
      <c r="B161" s="22">
        <v>445374</v>
      </c>
      <c r="C161" s="36" t="s">
        <v>164</v>
      </c>
      <c r="D161" s="22"/>
      <c r="E161" s="22">
        <v>1114562352</v>
      </c>
      <c r="G161" s="20"/>
    </row>
    <row r="162" spans="1:7" x14ac:dyDescent="0.3">
      <c r="A162" s="30" t="s">
        <v>365</v>
      </c>
      <c r="B162" s="22">
        <v>445512</v>
      </c>
      <c r="C162" s="36" t="s">
        <v>99</v>
      </c>
      <c r="D162" s="22"/>
      <c r="E162" s="22">
        <v>1962913780</v>
      </c>
      <c r="G162" s="20"/>
    </row>
    <row r="163" spans="1:7" x14ac:dyDescent="0.3">
      <c r="A163" s="30" t="s">
        <v>367</v>
      </c>
      <c r="B163" s="22">
        <v>445504</v>
      </c>
      <c r="C163" s="36" t="s">
        <v>408</v>
      </c>
      <c r="D163" s="22"/>
      <c r="E163" s="22">
        <v>1841311404</v>
      </c>
      <c r="G163" s="20"/>
    </row>
    <row r="164" spans="1:7" x14ac:dyDescent="0.3">
      <c r="A164" s="30" t="s">
        <v>416</v>
      </c>
      <c r="B164" s="22">
        <v>445099</v>
      </c>
      <c r="C164" s="36">
        <v>7440006</v>
      </c>
      <c r="D164" s="22"/>
      <c r="E164" s="22">
        <v>1316992274</v>
      </c>
      <c r="G164" s="20"/>
    </row>
    <row r="165" spans="1:7" x14ac:dyDescent="0.3">
      <c r="A165" s="31" t="s">
        <v>237</v>
      </c>
      <c r="B165" s="23">
        <v>445013</v>
      </c>
      <c r="C165" s="38">
        <v>7440032</v>
      </c>
      <c r="D165" s="23"/>
      <c r="E165" s="23">
        <v>1487693842</v>
      </c>
      <c r="G165" s="20"/>
    </row>
    <row r="166" spans="1:7" x14ac:dyDescent="0.3">
      <c r="A166" s="30" t="s">
        <v>238</v>
      </c>
      <c r="B166" s="22">
        <v>445109</v>
      </c>
      <c r="C166" s="36">
        <v>7440216</v>
      </c>
      <c r="D166" s="22"/>
      <c r="E166" s="22">
        <v>1174577001</v>
      </c>
      <c r="G166" s="20"/>
    </row>
    <row r="167" spans="1:7" x14ac:dyDescent="0.3">
      <c r="A167" s="30" t="s">
        <v>239</v>
      </c>
      <c r="B167" s="22">
        <v>445110</v>
      </c>
      <c r="C167" s="36">
        <v>7440253</v>
      </c>
      <c r="D167" s="22"/>
      <c r="E167" s="22">
        <v>1174559462</v>
      </c>
      <c r="G167" s="20"/>
    </row>
    <row r="168" spans="1:7" x14ac:dyDescent="0.3">
      <c r="A168" s="30" t="s">
        <v>240</v>
      </c>
      <c r="B168" s="22">
        <v>445004</v>
      </c>
      <c r="C168" s="36">
        <v>7440078</v>
      </c>
      <c r="D168" s="22"/>
      <c r="E168" s="22">
        <v>1699713164</v>
      </c>
      <c r="G168" s="20"/>
    </row>
    <row r="169" spans="1:7" x14ac:dyDescent="0.3">
      <c r="A169" s="30" t="s">
        <v>420</v>
      </c>
      <c r="B169" s="22">
        <v>445107</v>
      </c>
      <c r="C169" s="36">
        <v>7440263</v>
      </c>
      <c r="D169" s="22"/>
      <c r="E169" s="22">
        <v>1164467270</v>
      </c>
      <c r="G169" s="20"/>
    </row>
    <row r="170" spans="1:7" x14ac:dyDescent="0.3">
      <c r="A170" s="31" t="s">
        <v>421</v>
      </c>
      <c r="B170" s="23">
        <v>445127</v>
      </c>
      <c r="C170" s="38">
        <v>7440298</v>
      </c>
      <c r="D170" s="23"/>
      <c r="E170" s="23">
        <v>1710932611</v>
      </c>
      <c r="G170" s="20"/>
    </row>
    <row r="171" spans="1:7" x14ac:dyDescent="0.3">
      <c r="A171" s="30" t="s">
        <v>241</v>
      </c>
      <c r="B171" s="22">
        <v>445191</v>
      </c>
      <c r="C171" s="36">
        <v>7440504</v>
      </c>
      <c r="D171" s="22"/>
      <c r="E171" s="22">
        <v>1487692166</v>
      </c>
      <c r="G171" s="20"/>
    </row>
    <row r="172" spans="1:7" x14ac:dyDescent="0.3">
      <c r="A172" s="30" t="s">
        <v>422</v>
      </c>
      <c r="B172" s="22">
        <v>445024</v>
      </c>
      <c r="C172" s="36">
        <v>7440039</v>
      </c>
      <c r="D172" s="22"/>
      <c r="E172" s="22">
        <v>1699711192</v>
      </c>
      <c r="G172" s="20"/>
    </row>
    <row r="173" spans="1:7" x14ac:dyDescent="0.3">
      <c r="A173" s="30" t="s">
        <v>423</v>
      </c>
      <c r="B173" s="22">
        <v>445098</v>
      </c>
      <c r="C173" s="36">
        <v>7440115</v>
      </c>
      <c r="D173" s="22"/>
      <c r="E173" s="22">
        <v>1750306759</v>
      </c>
      <c r="G173" s="20"/>
    </row>
    <row r="174" spans="1:7" x14ac:dyDescent="0.3">
      <c r="A174" s="31" t="s">
        <v>424</v>
      </c>
      <c r="B174" s="23">
        <v>445180</v>
      </c>
      <c r="C174" s="38">
        <v>7440258</v>
      </c>
      <c r="D174" s="23"/>
      <c r="E174" s="23">
        <v>1306883749</v>
      </c>
      <c r="G174" s="20"/>
    </row>
    <row r="175" spans="1:7" x14ac:dyDescent="0.3">
      <c r="A175" s="30" t="s">
        <v>412</v>
      </c>
      <c r="B175" s="22">
        <v>445094</v>
      </c>
      <c r="C175" s="36">
        <v>7440136</v>
      </c>
      <c r="D175" s="22"/>
      <c r="E175" s="22">
        <v>1316983810</v>
      </c>
      <c r="G175" s="20"/>
    </row>
    <row r="176" spans="1:7" x14ac:dyDescent="0.3">
      <c r="A176" s="30" t="s">
        <v>431</v>
      </c>
      <c r="B176" s="22">
        <v>445030</v>
      </c>
      <c r="C176" s="37" t="s">
        <v>124</v>
      </c>
      <c r="D176" s="22"/>
      <c r="E176" s="22" t="s">
        <v>289</v>
      </c>
      <c r="G176" s="20"/>
    </row>
    <row r="177" spans="1:7" x14ac:dyDescent="0.3">
      <c r="A177" s="30" t="s">
        <v>413</v>
      </c>
      <c r="B177" s="22">
        <v>445076</v>
      </c>
      <c r="C177" s="36">
        <v>7440132</v>
      </c>
      <c r="D177" s="22"/>
      <c r="E177" s="22">
        <v>1730134610</v>
      </c>
      <c r="G177" s="20"/>
    </row>
    <row r="178" spans="1:7" x14ac:dyDescent="0.3">
      <c r="A178" s="32" t="s">
        <v>425</v>
      </c>
      <c r="B178" s="24">
        <v>445069</v>
      </c>
      <c r="C178" s="39">
        <v>7440173</v>
      </c>
      <c r="D178" s="22"/>
      <c r="E178" s="22">
        <v>1366467276</v>
      </c>
      <c r="G178" s="20"/>
    </row>
    <row r="179" spans="1:7" x14ac:dyDescent="0.3">
      <c r="A179" s="31" t="s">
        <v>426</v>
      </c>
      <c r="B179" s="23">
        <v>445108</v>
      </c>
      <c r="C179" s="38">
        <v>7440386</v>
      </c>
      <c r="D179" s="23"/>
      <c r="E179" s="23">
        <v>1699720029</v>
      </c>
      <c r="G179" s="20"/>
    </row>
    <row r="180" spans="1:7" x14ac:dyDescent="0.3">
      <c r="A180" s="30" t="s">
        <v>414</v>
      </c>
      <c r="B180" s="22">
        <v>445128</v>
      </c>
      <c r="C180" s="36">
        <v>7440304</v>
      </c>
      <c r="D180" s="22"/>
      <c r="E180" s="22">
        <v>1598703076</v>
      </c>
      <c r="G180" s="20"/>
    </row>
    <row r="181" spans="1:7" x14ac:dyDescent="0.3">
      <c r="A181" s="30" t="s">
        <v>415</v>
      </c>
      <c r="B181" s="22">
        <v>445002</v>
      </c>
      <c r="C181" s="36">
        <v>7440158</v>
      </c>
      <c r="D181" s="22"/>
      <c r="E181" s="22">
        <v>1699720565</v>
      </c>
      <c r="G181" s="20"/>
    </row>
    <row r="182" spans="1:7" x14ac:dyDescent="0.3">
      <c r="A182" s="30" t="s">
        <v>427</v>
      </c>
      <c r="B182" s="22">
        <v>445101</v>
      </c>
      <c r="C182" s="36">
        <v>7440066</v>
      </c>
      <c r="D182" s="22"/>
      <c r="E182" s="22">
        <v>1275570137</v>
      </c>
      <c r="G182" s="20"/>
    </row>
    <row r="183" spans="1:7" x14ac:dyDescent="0.3">
      <c r="A183" s="30" t="s">
        <v>368</v>
      </c>
      <c r="B183" s="22">
        <v>445117</v>
      </c>
      <c r="C183" s="37">
        <v>7440062</v>
      </c>
      <c r="D183" s="22"/>
      <c r="E183" s="22">
        <v>1720033681</v>
      </c>
      <c r="G183" s="20"/>
    </row>
    <row r="184" spans="1:7" x14ac:dyDescent="0.3">
      <c r="A184" s="31" t="s">
        <v>417</v>
      </c>
      <c r="B184" s="23">
        <v>445126</v>
      </c>
      <c r="C184" s="38">
        <v>7440289</v>
      </c>
      <c r="D184" s="23"/>
      <c r="E184" s="23">
        <v>1801811765</v>
      </c>
      <c r="G184" s="20"/>
    </row>
    <row r="185" spans="1:7" x14ac:dyDescent="0.3">
      <c r="A185" s="30" t="s">
        <v>428</v>
      </c>
      <c r="B185" s="22">
        <v>445116</v>
      </c>
      <c r="C185" s="36">
        <v>7440188</v>
      </c>
      <c r="D185" s="22"/>
      <c r="E185" s="22">
        <v>1245277110</v>
      </c>
      <c r="G185" s="20"/>
    </row>
    <row r="186" spans="1:7" x14ac:dyDescent="0.3">
      <c r="A186" s="30" t="s">
        <v>430</v>
      </c>
      <c r="B186" s="22">
        <v>445119</v>
      </c>
      <c r="C186" s="36">
        <v>7440271</v>
      </c>
      <c r="D186" s="22"/>
      <c r="E186" s="22">
        <v>1679511588</v>
      </c>
      <c r="G186" s="20"/>
    </row>
    <row r="187" spans="1:7" x14ac:dyDescent="0.3">
      <c r="A187" s="30" t="s">
        <v>429</v>
      </c>
      <c r="B187" s="22">
        <v>445130</v>
      </c>
      <c r="C187" s="36">
        <v>7440286</v>
      </c>
      <c r="D187" s="22"/>
      <c r="E187" s="22">
        <v>1467477323</v>
      </c>
      <c r="G187" s="20"/>
    </row>
    <row r="188" spans="1:7" x14ac:dyDescent="0.3">
      <c r="A188" s="30" t="s">
        <v>419</v>
      </c>
      <c r="B188" s="22">
        <v>445088</v>
      </c>
      <c r="C188" s="36">
        <v>7440222</v>
      </c>
      <c r="D188" s="22"/>
      <c r="E188" s="22">
        <v>1386699148</v>
      </c>
      <c r="G188" s="20"/>
    </row>
    <row r="189" spans="1:7" x14ac:dyDescent="0.3">
      <c r="A189" s="31" t="s">
        <v>418</v>
      </c>
      <c r="B189" s="23">
        <v>445515</v>
      </c>
      <c r="C189" s="38">
        <v>7440617</v>
      </c>
      <c r="D189" s="23"/>
      <c r="E189" s="23">
        <v>1053757419</v>
      </c>
      <c r="G189" s="20"/>
    </row>
    <row r="190" spans="1:7" x14ac:dyDescent="0.3">
      <c r="A190" s="30" t="s">
        <v>40</v>
      </c>
      <c r="B190" s="22">
        <v>445335</v>
      </c>
      <c r="C190" s="36">
        <v>7440153</v>
      </c>
      <c r="D190" s="22"/>
      <c r="E190" s="22">
        <v>1508856295</v>
      </c>
      <c r="G190" s="20"/>
    </row>
    <row r="191" spans="1:7" x14ac:dyDescent="0.3">
      <c r="A191" s="30" t="s">
        <v>41</v>
      </c>
      <c r="B191" s="22">
        <v>445508</v>
      </c>
      <c r="C191" s="36">
        <v>7440159</v>
      </c>
      <c r="D191" s="22"/>
      <c r="E191" s="22">
        <v>1578697751</v>
      </c>
      <c r="G191" s="20"/>
    </row>
    <row r="192" spans="1:7" x14ac:dyDescent="0.3">
      <c r="A192" s="30" t="s">
        <v>42</v>
      </c>
      <c r="B192" s="22">
        <v>445254</v>
      </c>
      <c r="C192" s="36">
        <v>7440176</v>
      </c>
      <c r="D192" s="22"/>
      <c r="E192" s="22">
        <v>1689665796</v>
      </c>
      <c r="G192" s="20"/>
    </row>
    <row r="193" spans="1:7" x14ac:dyDescent="0.3">
      <c r="A193" s="30" t="s">
        <v>242</v>
      </c>
      <c r="B193" s="22">
        <v>445174</v>
      </c>
      <c r="C193" s="36" t="s">
        <v>69</v>
      </c>
      <c r="D193" s="22"/>
      <c r="E193" s="22">
        <v>1104301837</v>
      </c>
      <c r="G193" s="20"/>
    </row>
    <row r="194" spans="1:7" x14ac:dyDescent="0.3">
      <c r="A194" s="31" t="s">
        <v>43</v>
      </c>
      <c r="B194" s="23">
        <v>445419</v>
      </c>
      <c r="C194" s="38">
        <v>7440219</v>
      </c>
      <c r="D194" s="23"/>
      <c r="E194" s="23">
        <v>1790786614</v>
      </c>
      <c r="G194" s="20"/>
    </row>
    <row r="195" spans="1:7" x14ac:dyDescent="0.3">
      <c r="A195" s="30" t="s">
        <v>44</v>
      </c>
      <c r="B195" s="22" t="s">
        <v>64</v>
      </c>
      <c r="C195" s="36">
        <v>7440488</v>
      </c>
      <c r="D195" s="22"/>
      <c r="E195" s="22">
        <v>1457362469</v>
      </c>
      <c r="G195" s="20"/>
    </row>
    <row r="196" spans="1:7" x14ac:dyDescent="0.3">
      <c r="A196" s="30" t="s">
        <v>45</v>
      </c>
      <c r="B196" s="22">
        <v>445387</v>
      </c>
      <c r="C196" s="36">
        <v>7440582</v>
      </c>
      <c r="D196" s="22"/>
      <c r="E196" s="22">
        <v>1922085778</v>
      </c>
      <c r="G196" s="20"/>
    </row>
    <row r="197" spans="1:7" x14ac:dyDescent="0.3">
      <c r="A197" s="30" t="s">
        <v>386</v>
      </c>
      <c r="B197" s="22">
        <v>445500</v>
      </c>
      <c r="C197" s="36" t="s">
        <v>100</v>
      </c>
      <c r="D197" s="22"/>
      <c r="E197" s="22">
        <v>1518243468</v>
      </c>
      <c r="G197" s="20"/>
    </row>
    <row r="198" spans="1:7" x14ac:dyDescent="0.3">
      <c r="A198" s="30" t="s">
        <v>318</v>
      </c>
      <c r="B198" s="22">
        <v>445503</v>
      </c>
      <c r="C198" s="36">
        <v>7440536</v>
      </c>
      <c r="D198" s="22"/>
      <c r="E198" s="22">
        <v>1164565206</v>
      </c>
      <c r="G198" s="20"/>
    </row>
    <row r="199" spans="1:7" x14ac:dyDescent="0.3">
      <c r="A199" s="31" t="s">
        <v>298</v>
      </c>
      <c r="B199" s="23">
        <v>445390</v>
      </c>
      <c r="C199" s="38">
        <v>7440468</v>
      </c>
      <c r="D199" s="23"/>
      <c r="E199" s="23">
        <v>1407047798</v>
      </c>
      <c r="G199" s="20"/>
    </row>
    <row r="200" spans="1:7" x14ac:dyDescent="0.3">
      <c r="A200" s="30" t="s">
        <v>243</v>
      </c>
      <c r="B200" s="22">
        <v>445232</v>
      </c>
      <c r="C200" s="36">
        <v>7440476</v>
      </c>
      <c r="D200" s="22"/>
      <c r="E200" s="22">
        <v>1316018286</v>
      </c>
      <c r="G200" s="20"/>
    </row>
    <row r="201" spans="1:7" x14ac:dyDescent="0.3">
      <c r="A201" s="30" t="s">
        <v>372</v>
      </c>
      <c r="B201" s="22">
        <v>445154</v>
      </c>
      <c r="C201" s="36" t="s">
        <v>101</v>
      </c>
      <c r="D201" s="22"/>
      <c r="E201" s="22">
        <v>1033569462</v>
      </c>
      <c r="G201" s="20"/>
    </row>
    <row r="202" spans="1:7" x14ac:dyDescent="0.3">
      <c r="A202" s="30" t="s">
        <v>244</v>
      </c>
      <c r="B202" s="22">
        <v>445197</v>
      </c>
      <c r="C202" s="36">
        <v>7440373</v>
      </c>
      <c r="D202" s="22"/>
      <c r="E202" s="22">
        <v>1821161803</v>
      </c>
      <c r="G202" s="20"/>
    </row>
    <row r="203" spans="1:7" x14ac:dyDescent="0.3">
      <c r="A203" s="30" t="s">
        <v>245</v>
      </c>
      <c r="B203" s="22">
        <v>445283</v>
      </c>
      <c r="C203" s="36" t="s">
        <v>102</v>
      </c>
      <c r="D203" s="22"/>
      <c r="E203" s="22">
        <v>1780160408</v>
      </c>
      <c r="G203" s="20"/>
    </row>
    <row r="204" spans="1:7" x14ac:dyDescent="0.3">
      <c r="A204" s="31" t="s">
        <v>373</v>
      </c>
      <c r="B204" s="23">
        <v>445285</v>
      </c>
      <c r="C204" s="38">
        <v>7440374</v>
      </c>
      <c r="D204" s="23"/>
      <c r="E204" s="23">
        <v>1861664955</v>
      </c>
      <c r="G204" s="20"/>
    </row>
    <row r="205" spans="1:7" x14ac:dyDescent="0.3">
      <c r="A205" s="30" t="s">
        <v>46</v>
      </c>
      <c r="B205" s="22">
        <v>445223</v>
      </c>
      <c r="C205" s="36" t="s">
        <v>103</v>
      </c>
      <c r="D205" s="22"/>
      <c r="E205" s="22">
        <v>1235676156</v>
      </c>
      <c r="G205" s="20"/>
    </row>
    <row r="206" spans="1:7" x14ac:dyDescent="0.3">
      <c r="A206" s="30" t="s">
        <v>47</v>
      </c>
      <c r="B206" s="22">
        <v>445300</v>
      </c>
      <c r="C206" s="36">
        <v>7440498</v>
      </c>
      <c r="D206" s="22"/>
      <c r="E206" s="22">
        <v>1093749939</v>
      </c>
      <c r="G206" s="20"/>
    </row>
    <row r="207" spans="1:7" x14ac:dyDescent="0.3">
      <c r="A207" s="30" t="s">
        <v>246</v>
      </c>
      <c r="B207" s="22">
        <v>445492</v>
      </c>
      <c r="C207" s="36">
        <v>7440607</v>
      </c>
      <c r="D207" s="22"/>
      <c r="E207" s="22">
        <v>1780758755</v>
      </c>
      <c r="G207" s="20"/>
    </row>
    <row r="208" spans="1:7" x14ac:dyDescent="0.3">
      <c r="A208" s="30" t="s">
        <v>152</v>
      </c>
      <c r="B208" s="22">
        <v>445253</v>
      </c>
      <c r="C208" s="36" t="s">
        <v>104</v>
      </c>
      <c r="D208" s="22"/>
      <c r="E208" s="22">
        <v>1740849918</v>
      </c>
      <c r="G208" s="20"/>
    </row>
    <row r="209" spans="1:7" x14ac:dyDescent="0.3">
      <c r="A209" s="31" t="s">
        <v>375</v>
      </c>
      <c r="B209" s="23">
        <v>445484</v>
      </c>
      <c r="C209" s="38">
        <v>7440601</v>
      </c>
      <c r="D209" s="23"/>
      <c r="E209" s="23">
        <v>1790726503</v>
      </c>
      <c r="G209" s="20"/>
    </row>
    <row r="210" spans="1:7" x14ac:dyDescent="0.3">
      <c r="A210" s="30" t="s">
        <v>48</v>
      </c>
      <c r="B210" s="22" t="s">
        <v>404</v>
      </c>
      <c r="C210" s="36">
        <v>7440177</v>
      </c>
      <c r="D210" s="22"/>
      <c r="E210" s="22">
        <v>1497740211</v>
      </c>
      <c r="G210" s="20"/>
    </row>
    <row r="211" spans="1:7" x14ac:dyDescent="0.3">
      <c r="A211" s="30" t="s">
        <v>146</v>
      </c>
      <c r="B211" s="22">
        <v>445132</v>
      </c>
      <c r="C211" s="36" t="s">
        <v>105</v>
      </c>
      <c r="D211" s="22"/>
      <c r="E211" s="22">
        <v>1851778583</v>
      </c>
      <c r="G211" s="20"/>
    </row>
    <row r="212" spans="1:7" x14ac:dyDescent="0.3">
      <c r="A212" s="30" t="s">
        <v>49</v>
      </c>
      <c r="B212" s="22">
        <v>445105</v>
      </c>
      <c r="C212" s="36">
        <v>7440166</v>
      </c>
      <c r="D212" s="22"/>
      <c r="E212" s="22">
        <v>1316944887</v>
      </c>
      <c r="G212" s="20"/>
    </row>
    <row r="213" spans="1:7" x14ac:dyDescent="0.3">
      <c r="A213" s="30" t="s">
        <v>247</v>
      </c>
      <c r="B213" s="22">
        <v>445306</v>
      </c>
      <c r="C213" s="36">
        <v>7440308</v>
      </c>
      <c r="D213" s="22"/>
      <c r="E213" s="22">
        <v>1568762854</v>
      </c>
      <c r="G213" s="20"/>
    </row>
    <row r="214" spans="1:7" x14ac:dyDescent="0.3">
      <c r="A214" s="31" t="s">
        <v>296</v>
      </c>
      <c r="B214" s="23">
        <v>445448</v>
      </c>
      <c r="C214" s="38">
        <v>7440143</v>
      </c>
      <c r="D214" s="23"/>
      <c r="E214" s="23">
        <v>1891985131</v>
      </c>
      <c r="G214" s="20"/>
    </row>
    <row r="215" spans="1:7" x14ac:dyDescent="0.3">
      <c r="A215" s="30" t="s">
        <v>290</v>
      </c>
      <c r="B215" s="22">
        <v>445369</v>
      </c>
      <c r="C215" s="36">
        <v>7440513</v>
      </c>
      <c r="D215" s="22"/>
      <c r="E215" s="22">
        <v>1508057456</v>
      </c>
      <c r="G215" s="20"/>
    </row>
    <row r="216" spans="1:7" x14ac:dyDescent="0.3">
      <c r="A216" s="30" t="s">
        <v>376</v>
      </c>
      <c r="B216" s="22">
        <v>445217</v>
      </c>
      <c r="C216" s="36">
        <v>7440568</v>
      </c>
      <c r="D216" s="22"/>
      <c r="E216" s="22">
        <v>1255521555</v>
      </c>
      <c r="G216" s="20"/>
    </row>
    <row r="217" spans="1:7" x14ac:dyDescent="0.3">
      <c r="A217" s="30" t="s">
        <v>291</v>
      </c>
      <c r="B217" s="22">
        <v>445377</v>
      </c>
      <c r="C217" s="36">
        <v>7440307</v>
      </c>
      <c r="D217" s="22"/>
      <c r="E217" s="22">
        <v>1457541872</v>
      </c>
      <c r="G217" s="20"/>
    </row>
    <row r="218" spans="1:7" x14ac:dyDescent="0.3">
      <c r="A218" s="30" t="s">
        <v>292</v>
      </c>
      <c r="B218" s="22">
        <v>445362</v>
      </c>
      <c r="C218" s="36">
        <v>7440067</v>
      </c>
      <c r="D218" s="22"/>
      <c r="E218" s="22">
        <v>1174713598</v>
      </c>
      <c r="G218" s="20"/>
    </row>
    <row r="219" spans="1:7" x14ac:dyDescent="0.3">
      <c r="A219" s="31" t="s">
        <v>293</v>
      </c>
      <c r="B219" s="23">
        <v>445351</v>
      </c>
      <c r="C219" s="38">
        <v>7440318</v>
      </c>
      <c r="D219" s="23"/>
      <c r="E219" s="23">
        <v>1699966986</v>
      </c>
      <c r="G219" s="20"/>
    </row>
    <row r="220" spans="1:7" x14ac:dyDescent="0.3">
      <c r="A220" s="30" t="s">
        <v>294</v>
      </c>
      <c r="B220" s="22">
        <v>445241</v>
      </c>
      <c r="C220" s="36">
        <v>7440555</v>
      </c>
      <c r="D220" s="22"/>
      <c r="E220" s="22">
        <v>1831380120</v>
      </c>
      <c r="G220" s="20"/>
    </row>
    <row r="221" spans="1:7" x14ac:dyDescent="0.3">
      <c r="A221" s="30" t="s">
        <v>295</v>
      </c>
      <c r="B221" s="22">
        <v>445393</v>
      </c>
      <c r="C221" s="36">
        <v>7440422</v>
      </c>
      <c r="D221" s="22"/>
      <c r="E221" s="22">
        <v>1528259561</v>
      </c>
      <c r="G221" s="20"/>
    </row>
    <row r="222" spans="1:7" x14ac:dyDescent="0.3">
      <c r="A222" s="30" t="s">
        <v>307</v>
      </c>
      <c r="B222" s="22">
        <v>445140</v>
      </c>
      <c r="C222" s="37">
        <v>7440621</v>
      </c>
      <c r="D222" s="22"/>
      <c r="E222" s="22">
        <v>1760898415</v>
      </c>
      <c r="G222" s="20"/>
    </row>
    <row r="223" spans="1:7" x14ac:dyDescent="0.3">
      <c r="A223" s="30" t="s">
        <v>306</v>
      </c>
      <c r="B223" s="22">
        <v>445136</v>
      </c>
      <c r="C223" s="36">
        <v>7440437</v>
      </c>
      <c r="D223" s="22"/>
      <c r="E223" s="22">
        <v>1144645870</v>
      </c>
      <c r="G223" s="20"/>
    </row>
    <row r="224" spans="1:7" x14ac:dyDescent="0.3">
      <c r="A224" s="31" t="s">
        <v>299</v>
      </c>
      <c r="B224" s="23">
        <v>445327</v>
      </c>
      <c r="C224" s="38">
        <v>7440548</v>
      </c>
      <c r="D224" s="23"/>
      <c r="E224" s="23">
        <v>1255522298</v>
      </c>
      <c r="G224" s="20"/>
    </row>
    <row r="225" spans="1:7" x14ac:dyDescent="0.3">
      <c r="A225" s="30" t="s">
        <v>301</v>
      </c>
      <c r="B225" s="22">
        <v>445143</v>
      </c>
      <c r="C225" s="36">
        <v>7440569</v>
      </c>
      <c r="D225" s="22"/>
      <c r="E225" s="22">
        <v>1295926582</v>
      </c>
      <c r="G225" s="20"/>
    </row>
    <row r="226" spans="1:7" x14ac:dyDescent="0.3">
      <c r="A226" s="30" t="s">
        <v>302</v>
      </c>
      <c r="B226" s="22">
        <v>445359</v>
      </c>
      <c r="C226" s="36">
        <v>7440320</v>
      </c>
      <c r="D226" s="22"/>
      <c r="E226" s="22">
        <v>1104017490</v>
      </c>
      <c r="G226" s="20"/>
    </row>
    <row r="227" spans="1:7" x14ac:dyDescent="0.3">
      <c r="A227" s="30" t="s">
        <v>300</v>
      </c>
      <c r="B227" s="22">
        <v>445343</v>
      </c>
      <c r="C227" s="36">
        <v>7440312</v>
      </c>
      <c r="D227" s="22"/>
      <c r="E227" s="22">
        <v>1942490255</v>
      </c>
      <c r="G227" s="20"/>
    </row>
    <row r="228" spans="1:7" x14ac:dyDescent="0.3">
      <c r="A228" s="30" t="s">
        <v>380</v>
      </c>
      <c r="B228" s="22">
        <v>445008</v>
      </c>
      <c r="C228" s="36">
        <v>7440184</v>
      </c>
      <c r="D228" s="22"/>
      <c r="E228" s="22">
        <v>1326135898</v>
      </c>
      <c r="G228" s="20"/>
    </row>
    <row r="229" spans="1:7" x14ac:dyDescent="0.3">
      <c r="A229" s="31" t="s">
        <v>153</v>
      </c>
      <c r="B229" s="23">
        <v>445172</v>
      </c>
      <c r="C229" s="38" t="s">
        <v>106</v>
      </c>
      <c r="D229" s="23"/>
      <c r="E229" s="23">
        <v>1760041032</v>
      </c>
      <c r="G229" s="20"/>
    </row>
    <row r="230" spans="1:7" x14ac:dyDescent="0.3">
      <c r="A230" s="30" t="s">
        <v>377</v>
      </c>
      <c r="B230" s="22">
        <v>445382</v>
      </c>
      <c r="C230" s="36" t="s">
        <v>283</v>
      </c>
      <c r="D230" s="22"/>
      <c r="E230" s="22">
        <v>1295925543</v>
      </c>
      <c r="G230" s="20"/>
    </row>
    <row r="231" spans="1:7" x14ac:dyDescent="0.3">
      <c r="A231" s="30" t="s">
        <v>248</v>
      </c>
      <c r="B231" s="22">
        <v>445408</v>
      </c>
      <c r="C231" s="36" t="s">
        <v>249</v>
      </c>
      <c r="D231" s="22"/>
      <c r="E231" s="22">
        <v>1689873705</v>
      </c>
      <c r="G231" s="20"/>
    </row>
    <row r="232" spans="1:7" x14ac:dyDescent="0.3">
      <c r="A232" s="30" t="s">
        <v>250</v>
      </c>
      <c r="B232" s="22">
        <v>445222</v>
      </c>
      <c r="C232" s="36">
        <v>7440404</v>
      </c>
      <c r="D232" s="22"/>
      <c r="E232" s="22">
        <v>1407896137</v>
      </c>
      <c r="G232" s="20"/>
    </row>
    <row r="233" spans="1:7" x14ac:dyDescent="0.3">
      <c r="A233" s="30" t="s">
        <v>303</v>
      </c>
      <c r="B233" s="22">
        <v>445209</v>
      </c>
      <c r="C233" s="36">
        <v>7440512</v>
      </c>
      <c r="D233" s="22"/>
      <c r="E233" s="22">
        <v>1013108307</v>
      </c>
      <c r="G233" s="20"/>
    </row>
    <row r="234" spans="1:7" x14ac:dyDescent="0.3">
      <c r="A234" s="31" t="s">
        <v>378</v>
      </c>
      <c r="B234" s="23">
        <v>445220</v>
      </c>
      <c r="C234" s="38">
        <v>7440484</v>
      </c>
      <c r="D234" s="23"/>
      <c r="E234" s="23">
        <v>1821169517</v>
      </c>
      <c r="G234" s="20"/>
    </row>
    <row r="235" spans="1:7" x14ac:dyDescent="0.3">
      <c r="A235" s="30" t="s">
        <v>304</v>
      </c>
      <c r="B235" s="22">
        <v>445363</v>
      </c>
      <c r="C235" s="36">
        <v>7440469</v>
      </c>
      <c r="D235" s="22"/>
      <c r="E235" s="22">
        <v>1922299213</v>
      </c>
      <c r="G235" s="20"/>
    </row>
    <row r="236" spans="1:7" x14ac:dyDescent="0.3">
      <c r="A236" s="30" t="s">
        <v>163</v>
      </c>
      <c r="B236" s="22">
        <v>445277</v>
      </c>
      <c r="C236" s="36">
        <v>7440131</v>
      </c>
      <c r="D236" s="22"/>
      <c r="E236" s="22">
        <v>1124456389</v>
      </c>
      <c r="G236" s="20"/>
    </row>
    <row r="237" spans="1:7" x14ac:dyDescent="0.3">
      <c r="A237" s="30" t="s">
        <v>251</v>
      </c>
      <c r="B237" s="22">
        <v>445486</v>
      </c>
      <c r="C237" s="36" t="s">
        <v>108</v>
      </c>
      <c r="D237" s="22"/>
      <c r="E237" s="22">
        <v>1700952504</v>
      </c>
      <c r="G237" s="20"/>
    </row>
    <row r="238" spans="1:7" x14ac:dyDescent="0.3">
      <c r="A238" s="30" t="s">
        <v>381</v>
      </c>
      <c r="B238" s="22">
        <v>445259</v>
      </c>
      <c r="C238" s="36">
        <v>7440360</v>
      </c>
      <c r="D238" s="22"/>
      <c r="E238" s="22">
        <v>1164431003</v>
      </c>
      <c r="G238" s="20"/>
    </row>
    <row r="239" spans="1:7" x14ac:dyDescent="0.3">
      <c r="A239" s="31" t="s">
        <v>252</v>
      </c>
      <c r="B239" s="23">
        <v>445270</v>
      </c>
      <c r="C239" s="38">
        <v>7440546</v>
      </c>
      <c r="D239" s="23"/>
      <c r="E239" s="23">
        <v>1225021348</v>
      </c>
      <c r="G239" s="20"/>
    </row>
    <row r="240" spans="1:7" x14ac:dyDescent="0.3">
      <c r="A240" s="30" t="s">
        <v>348</v>
      </c>
      <c r="B240" s="22">
        <v>445115</v>
      </c>
      <c r="C240" s="36">
        <v>7440116</v>
      </c>
      <c r="D240" s="22"/>
      <c r="E240" s="22">
        <v>1023099447</v>
      </c>
      <c r="G240" s="20"/>
    </row>
    <row r="241" spans="1:7" x14ac:dyDescent="0.3">
      <c r="A241" s="30" t="s">
        <v>366</v>
      </c>
      <c r="B241" s="22" t="s">
        <v>403</v>
      </c>
      <c r="C241" s="36">
        <v>7440369</v>
      </c>
      <c r="D241" s="22"/>
      <c r="E241" s="22">
        <v>1346213642</v>
      </c>
      <c r="G241" s="20"/>
    </row>
    <row r="242" spans="1:7" x14ac:dyDescent="0.3">
      <c r="A242" s="30" t="s">
        <v>384</v>
      </c>
      <c r="B242" s="22">
        <v>445497</v>
      </c>
      <c r="C242" s="36" t="s">
        <v>409</v>
      </c>
      <c r="D242" s="22"/>
      <c r="E242" s="22">
        <v>1871058883</v>
      </c>
      <c r="G242" s="20"/>
    </row>
    <row r="243" spans="1:7" x14ac:dyDescent="0.3">
      <c r="A243" s="30" t="s">
        <v>385</v>
      </c>
      <c r="B243" s="22">
        <v>445165</v>
      </c>
      <c r="C243" s="36" t="s">
        <v>410</v>
      </c>
      <c r="D243" s="22"/>
      <c r="E243" s="22">
        <v>1063977072</v>
      </c>
      <c r="G243" s="20"/>
    </row>
    <row r="244" spans="1:7" x14ac:dyDescent="0.3">
      <c r="A244" s="31" t="s">
        <v>253</v>
      </c>
      <c r="B244" s="23">
        <v>445111</v>
      </c>
      <c r="C244" s="38">
        <v>7440081</v>
      </c>
      <c r="D244" s="23"/>
      <c r="E244" s="23">
        <v>1780609651</v>
      </c>
      <c r="G244" s="20"/>
    </row>
    <row r="245" spans="1:7" x14ac:dyDescent="0.3">
      <c r="A245" s="30" t="s">
        <v>50</v>
      </c>
      <c r="B245" s="22">
        <v>445215</v>
      </c>
      <c r="C245" s="36">
        <v>7440523</v>
      </c>
      <c r="D245" s="22"/>
      <c r="E245" s="22">
        <v>1487685418</v>
      </c>
      <c r="G245" s="20"/>
    </row>
    <row r="246" spans="1:7" x14ac:dyDescent="0.3">
      <c r="A246" s="30" t="s">
        <v>254</v>
      </c>
      <c r="B246" s="22">
        <v>445221</v>
      </c>
      <c r="C246" s="36">
        <v>7440194</v>
      </c>
      <c r="D246" s="22"/>
      <c r="E246" s="22">
        <v>1285622928</v>
      </c>
      <c r="G246" s="20"/>
    </row>
    <row r="247" spans="1:7" x14ac:dyDescent="0.3">
      <c r="A247" s="30" t="s">
        <v>18</v>
      </c>
      <c r="B247" s="22">
        <v>445496</v>
      </c>
      <c r="C247" s="37" t="s">
        <v>90</v>
      </c>
      <c r="D247" s="22"/>
      <c r="E247" s="22">
        <v>1932114592</v>
      </c>
      <c r="G247" s="20"/>
    </row>
    <row r="248" spans="1:7" x14ac:dyDescent="0.3">
      <c r="A248" s="30" t="s">
        <v>255</v>
      </c>
      <c r="B248" s="22">
        <v>445329</v>
      </c>
      <c r="C248" s="36" t="s">
        <v>165</v>
      </c>
      <c r="D248" s="22"/>
      <c r="E248" s="22">
        <v>1114571627</v>
      </c>
      <c r="G248" s="20"/>
    </row>
    <row r="249" spans="1:7" x14ac:dyDescent="0.3">
      <c r="A249" s="31" t="s">
        <v>256</v>
      </c>
      <c r="B249" s="23">
        <v>445318</v>
      </c>
      <c r="C249" s="38" t="s">
        <v>109</v>
      </c>
      <c r="D249" s="23"/>
      <c r="E249" s="23">
        <v>1801349352</v>
      </c>
      <c r="G249" s="20"/>
    </row>
    <row r="250" spans="1:7" x14ac:dyDescent="0.3">
      <c r="A250" s="30" t="s">
        <v>51</v>
      </c>
      <c r="B250" s="22">
        <v>445135</v>
      </c>
      <c r="C250" s="36" t="s">
        <v>110</v>
      </c>
      <c r="D250" s="22"/>
      <c r="E250" s="22">
        <v>1336693357</v>
      </c>
      <c r="G250" s="20"/>
    </row>
    <row r="251" spans="1:7" x14ac:dyDescent="0.3">
      <c r="A251" s="30" t="s">
        <v>52</v>
      </c>
      <c r="B251" s="22">
        <v>445124</v>
      </c>
      <c r="C251" s="36" t="s">
        <v>111</v>
      </c>
      <c r="D251" s="22"/>
      <c r="E251" s="22">
        <v>1518411586</v>
      </c>
      <c r="G251" s="20"/>
    </row>
    <row r="252" spans="1:7" x14ac:dyDescent="0.3">
      <c r="A252" s="30" t="s">
        <v>60</v>
      </c>
      <c r="B252" s="22">
        <v>445487</v>
      </c>
      <c r="C252" s="36" t="s">
        <v>112</v>
      </c>
      <c r="D252" s="22"/>
      <c r="E252" s="22">
        <v>1841743291</v>
      </c>
      <c r="G252" s="20"/>
    </row>
    <row r="253" spans="1:7" x14ac:dyDescent="0.3">
      <c r="A253" s="30" t="s">
        <v>61</v>
      </c>
      <c r="B253" s="22">
        <v>445396</v>
      </c>
      <c r="C253" s="36" t="s">
        <v>113</v>
      </c>
      <c r="D253" s="22"/>
      <c r="E253" s="22">
        <v>1205389657</v>
      </c>
      <c r="G253" s="20"/>
    </row>
    <row r="254" spans="1:7" x14ac:dyDescent="0.3">
      <c r="A254" s="31" t="s">
        <v>62</v>
      </c>
      <c r="B254" s="23">
        <v>445171</v>
      </c>
      <c r="C254" s="38" t="s">
        <v>114</v>
      </c>
      <c r="D254" s="23"/>
      <c r="E254" s="23">
        <v>1558814095</v>
      </c>
      <c r="G254" s="20"/>
    </row>
    <row r="255" spans="1:7" x14ac:dyDescent="0.3">
      <c r="A255" s="30" t="s">
        <v>257</v>
      </c>
      <c r="B255" s="22">
        <v>445502</v>
      </c>
      <c r="C255" s="36" t="s">
        <v>115</v>
      </c>
      <c r="D255" s="22"/>
      <c r="E255" s="22">
        <v>1982157434</v>
      </c>
      <c r="G255" s="20"/>
    </row>
    <row r="256" spans="1:7" x14ac:dyDescent="0.3">
      <c r="A256" s="32" t="s">
        <v>63</v>
      </c>
      <c r="B256" s="24">
        <v>445480</v>
      </c>
      <c r="C256" s="39" t="s">
        <v>116</v>
      </c>
      <c r="D256" s="22"/>
      <c r="E256" s="22">
        <v>1699228148</v>
      </c>
      <c r="G256" s="20"/>
    </row>
    <row r="257" spans="1:7" x14ac:dyDescent="0.3">
      <c r="A257" s="30" t="s">
        <v>53</v>
      </c>
      <c r="B257" s="22">
        <v>445138</v>
      </c>
      <c r="C257" s="36" t="s">
        <v>117</v>
      </c>
      <c r="D257" s="22"/>
      <c r="E257" s="22">
        <v>1558815514</v>
      </c>
      <c r="G257" s="20"/>
    </row>
    <row r="258" spans="1:7" x14ac:dyDescent="0.3">
      <c r="A258" s="30" t="s">
        <v>258</v>
      </c>
      <c r="B258" s="22">
        <v>445145</v>
      </c>
      <c r="C258" s="36" t="s">
        <v>118</v>
      </c>
      <c r="D258" s="22"/>
      <c r="E258" s="22">
        <v>1821542879</v>
      </c>
      <c r="G258" s="20"/>
    </row>
    <row r="259" spans="1:7" x14ac:dyDescent="0.3">
      <c r="A259" s="31" t="s">
        <v>259</v>
      </c>
      <c r="B259" s="26">
        <v>445470</v>
      </c>
      <c r="C259" s="38" t="s">
        <v>119</v>
      </c>
      <c r="D259" s="23"/>
      <c r="E259" s="23">
        <v>1306370275</v>
      </c>
      <c r="G259" s="20"/>
    </row>
    <row r="260" spans="1:7" x14ac:dyDescent="0.3">
      <c r="A260" s="30" t="s">
        <v>260</v>
      </c>
      <c r="B260" s="22">
        <v>445308</v>
      </c>
      <c r="C260" s="36" t="s">
        <v>120</v>
      </c>
      <c r="D260" s="22"/>
      <c r="E260" s="22">
        <v>1629447149</v>
      </c>
      <c r="G260" s="20"/>
    </row>
    <row r="261" spans="1:7" x14ac:dyDescent="0.3">
      <c r="A261" s="30" t="s">
        <v>387</v>
      </c>
      <c r="B261" s="22">
        <v>445112</v>
      </c>
      <c r="C261" s="36" t="s">
        <v>121</v>
      </c>
      <c r="D261" s="22"/>
      <c r="E261" s="22">
        <v>1518404607</v>
      </c>
      <c r="G261" s="20"/>
    </row>
    <row r="262" spans="1:7" x14ac:dyDescent="0.3">
      <c r="A262" s="30" t="s">
        <v>261</v>
      </c>
      <c r="B262" s="22">
        <v>445263</v>
      </c>
      <c r="C262" s="36">
        <v>7440543</v>
      </c>
      <c r="D262" s="22"/>
      <c r="E262" s="22">
        <v>1407843030</v>
      </c>
      <c r="G262" s="20"/>
    </row>
    <row r="263" spans="1:7" x14ac:dyDescent="0.3">
      <c r="A263" s="30" t="s">
        <v>262</v>
      </c>
      <c r="B263" s="22">
        <v>445190</v>
      </c>
      <c r="C263" s="36" t="s">
        <v>263</v>
      </c>
      <c r="D263" s="22"/>
      <c r="E263" s="22">
        <v>1235744848</v>
      </c>
      <c r="G263" s="20"/>
    </row>
    <row r="264" spans="1:7" x14ac:dyDescent="0.3">
      <c r="A264" s="31" t="s">
        <v>392</v>
      </c>
      <c r="B264" s="23">
        <v>445205</v>
      </c>
      <c r="C264" s="38" t="s">
        <v>411</v>
      </c>
      <c r="D264" s="23"/>
      <c r="E264" s="23">
        <v>1063958841</v>
      </c>
      <c r="G264" s="20"/>
    </row>
    <row r="265" spans="1:7" x14ac:dyDescent="0.3">
      <c r="A265" s="30" t="s">
        <v>316</v>
      </c>
      <c r="B265" s="22">
        <v>445235</v>
      </c>
      <c r="C265" s="36" t="s">
        <v>210</v>
      </c>
      <c r="D265" s="22"/>
      <c r="E265" s="22">
        <v>1871574129</v>
      </c>
      <c r="G265" s="20"/>
    </row>
    <row r="266" spans="1:7" x14ac:dyDescent="0.3">
      <c r="A266" s="30" t="s">
        <v>338</v>
      </c>
      <c r="B266" s="22">
        <v>445234</v>
      </c>
      <c r="C266" s="36" t="s">
        <v>218</v>
      </c>
      <c r="D266" s="22"/>
      <c r="E266" s="22">
        <v>1679116370</v>
      </c>
      <c r="G266" s="20"/>
    </row>
    <row r="267" spans="1:7" x14ac:dyDescent="0.3">
      <c r="A267" s="30" t="s">
        <v>54</v>
      </c>
      <c r="B267" s="22">
        <v>445366</v>
      </c>
      <c r="C267" s="36">
        <v>7440578</v>
      </c>
      <c r="D267" s="22"/>
      <c r="E267" s="22">
        <v>1093708943</v>
      </c>
      <c r="G267" s="20"/>
    </row>
    <row r="268" spans="1:7" x14ac:dyDescent="0.3">
      <c r="A268" s="30" t="s">
        <v>393</v>
      </c>
      <c r="B268" s="22">
        <v>445530</v>
      </c>
      <c r="C268" s="36" t="s">
        <v>275</v>
      </c>
      <c r="D268" s="22"/>
      <c r="E268" s="22">
        <v>1376066134</v>
      </c>
      <c r="G268" s="20"/>
    </row>
    <row r="269" spans="1:7" x14ac:dyDescent="0.3">
      <c r="A269" s="31" t="s">
        <v>277</v>
      </c>
      <c r="B269" s="23">
        <v>445357</v>
      </c>
      <c r="C269" s="38" t="s">
        <v>276</v>
      </c>
      <c r="D269" s="23"/>
      <c r="E269" s="23">
        <v>1194244772</v>
      </c>
      <c r="G269" s="20"/>
    </row>
    <row r="270" spans="1:7" x14ac:dyDescent="0.3">
      <c r="A270" s="30" t="s">
        <v>394</v>
      </c>
      <c r="B270" s="22">
        <v>445522</v>
      </c>
      <c r="C270" s="36" t="s">
        <v>278</v>
      </c>
      <c r="D270" s="22"/>
      <c r="E270" s="22">
        <v>1922493592</v>
      </c>
      <c r="G270" s="20"/>
    </row>
    <row r="271" spans="1:7" x14ac:dyDescent="0.3">
      <c r="A271" s="30" t="s">
        <v>285</v>
      </c>
      <c r="B271" s="22">
        <v>445456</v>
      </c>
      <c r="C271" s="36" t="s">
        <v>284</v>
      </c>
      <c r="D271" s="22"/>
      <c r="E271" s="22">
        <v>1962486183</v>
      </c>
      <c r="G271" s="20"/>
    </row>
    <row r="272" spans="1:7" x14ac:dyDescent="0.3">
      <c r="A272" s="30" t="s">
        <v>166</v>
      </c>
      <c r="B272" s="22">
        <v>445518</v>
      </c>
      <c r="C272" s="36">
        <v>7440620</v>
      </c>
      <c r="D272" s="22"/>
      <c r="E272" s="22">
        <v>1235543463</v>
      </c>
      <c r="G272" s="20"/>
    </row>
    <row r="273" spans="1:7" x14ac:dyDescent="0.3">
      <c r="A273" s="30" t="s">
        <v>55</v>
      </c>
      <c r="B273" s="22">
        <v>445437</v>
      </c>
      <c r="C273" s="36">
        <v>7440201</v>
      </c>
      <c r="D273" s="22"/>
      <c r="E273" s="22">
        <v>1366433856</v>
      </c>
      <c r="G273" s="20"/>
    </row>
    <row r="274" spans="1:7" x14ac:dyDescent="0.3">
      <c r="A274" s="31" t="s">
        <v>167</v>
      </c>
      <c r="B274" s="23">
        <v>445501</v>
      </c>
      <c r="C274" s="38">
        <v>7440603</v>
      </c>
      <c r="D274" s="23"/>
      <c r="E274" s="23">
        <v>1285695270</v>
      </c>
      <c r="G274" s="20"/>
    </row>
    <row r="275" spans="1:7" x14ac:dyDescent="0.3">
      <c r="A275" s="30" t="s">
        <v>264</v>
      </c>
      <c r="B275" s="22">
        <v>445203</v>
      </c>
      <c r="C275" s="36">
        <v>7440505</v>
      </c>
      <c r="D275" s="22"/>
      <c r="E275" s="22">
        <v>1972507549</v>
      </c>
      <c r="G275" s="20"/>
    </row>
    <row r="276" spans="1:7" x14ac:dyDescent="0.3">
      <c r="A276" s="30" t="s">
        <v>305</v>
      </c>
      <c r="B276" s="22">
        <v>445342</v>
      </c>
      <c r="C276" s="36">
        <v>7440571</v>
      </c>
      <c r="D276" s="22"/>
      <c r="E276" s="22">
        <v>1306037478</v>
      </c>
      <c r="G276" s="20"/>
    </row>
    <row r="277" spans="1:7" x14ac:dyDescent="0.3">
      <c r="A277" s="30" t="s">
        <v>56</v>
      </c>
      <c r="B277" s="22">
        <v>445114</v>
      </c>
      <c r="C277" s="36">
        <v>7440622</v>
      </c>
      <c r="D277" s="22"/>
      <c r="E277" s="22">
        <v>1700295391</v>
      </c>
      <c r="G277" s="20"/>
    </row>
    <row r="278" spans="1:7" x14ac:dyDescent="0.3">
      <c r="A278" s="30" t="s">
        <v>396</v>
      </c>
      <c r="B278" s="22">
        <v>445207</v>
      </c>
      <c r="C278" s="36">
        <v>7440529</v>
      </c>
      <c r="D278" s="22"/>
      <c r="E278" s="22">
        <v>1134129075</v>
      </c>
      <c r="G278" s="20"/>
    </row>
    <row r="279" spans="1:7" x14ac:dyDescent="0.3">
      <c r="A279" s="31" t="s">
        <v>359</v>
      </c>
      <c r="B279" s="23">
        <v>445510</v>
      </c>
      <c r="C279" s="38">
        <v>7440128</v>
      </c>
      <c r="D279" s="23"/>
      <c r="E279" s="23">
        <v>1013281161</v>
      </c>
      <c r="G279" s="20"/>
    </row>
    <row r="280" spans="1:7" x14ac:dyDescent="0.3">
      <c r="A280" s="30" t="s">
        <v>265</v>
      </c>
      <c r="B280" s="22">
        <v>445513</v>
      </c>
      <c r="C280" s="36">
        <v>7440615</v>
      </c>
      <c r="D280" s="22"/>
      <c r="E280" s="22">
        <v>1265779086</v>
      </c>
      <c r="G280" s="20"/>
    </row>
    <row r="281" spans="1:7" x14ac:dyDescent="0.3">
      <c r="A281" s="30" t="s">
        <v>398</v>
      </c>
      <c r="B281" s="22">
        <v>445281</v>
      </c>
      <c r="C281" s="36" t="s">
        <v>85</v>
      </c>
      <c r="D281" s="22"/>
      <c r="E281" s="22">
        <v>1114580248</v>
      </c>
      <c r="G281" s="20"/>
    </row>
    <row r="282" spans="1:7" x14ac:dyDescent="0.3">
      <c r="A282" s="30" t="s">
        <v>57</v>
      </c>
      <c r="B282" s="22">
        <v>445284</v>
      </c>
      <c r="C282" s="36">
        <v>7440459</v>
      </c>
      <c r="D282" s="22"/>
      <c r="E282" s="22">
        <v>1871540385</v>
      </c>
      <c r="G282" s="20"/>
    </row>
    <row r="283" spans="1:7" x14ac:dyDescent="0.3">
      <c r="A283" s="30" t="s">
        <v>266</v>
      </c>
      <c r="B283" s="22">
        <v>445216</v>
      </c>
      <c r="C283" s="36" t="s">
        <v>267</v>
      </c>
      <c r="D283" s="22"/>
      <c r="E283" s="22">
        <v>1295350510</v>
      </c>
      <c r="G283" s="20"/>
    </row>
    <row r="284" spans="1:7" x14ac:dyDescent="0.3">
      <c r="A284" s="31" t="s">
        <v>399</v>
      </c>
      <c r="B284" s="23">
        <v>445322</v>
      </c>
      <c r="C284" s="38">
        <v>7440206</v>
      </c>
      <c r="D284" s="23"/>
      <c r="E284" s="23">
        <v>1760476865</v>
      </c>
      <c r="G284" s="20"/>
    </row>
    <row r="285" spans="1:7" x14ac:dyDescent="0.3">
      <c r="A285" s="30" t="s">
        <v>400</v>
      </c>
      <c r="B285" s="22">
        <v>445435</v>
      </c>
      <c r="C285" s="36">
        <v>7440221</v>
      </c>
      <c r="D285" s="22"/>
      <c r="E285" s="22">
        <v>1982876454</v>
      </c>
      <c r="G285" s="20"/>
    </row>
    <row r="286" spans="1:7" x14ac:dyDescent="0.3">
      <c r="A286" s="30" t="s">
        <v>401</v>
      </c>
      <c r="B286" s="22">
        <v>445304</v>
      </c>
      <c r="C286" s="36">
        <v>7440295</v>
      </c>
      <c r="D286" s="22"/>
      <c r="E286" s="22">
        <v>1427066786</v>
      </c>
      <c r="G286" s="20"/>
    </row>
    <row r="287" spans="1:7" x14ac:dyDescent="0.3">
      <c r="A287" s="30"/>
      <c r="B287" s="22"/>
      <c r="C287" s="36"/>
      <c r="D287" s="22"/>
      <c r="E287" s="22"/>
      <c r="G287" s="20"/>
    </row>
    <row r="288" spans="1:7" x14ac:dyDescent="0.3">
      <c r="A288" s="30"/>
      <c r="B288" s="22"/>
      <c r="C288" s="36"/>
      <c r="D288" s="22"/>
      <c r="E288" s="22"/>
      <c r="G288" s="20"/>
    </row>
    <row r="289" spans="1:7" x14ac:dyDescent="0.3">
      <c r="A289" s="31"/>
      <c r="B289" s="26"/>
      <c r="C289" s="38"/>
      <c r="D289" s="23"/>
      <c r="E289" s="23"/>
      <c r="G289" s="20"/>
    </row>
    <row r="290" spans="1:7" x14ac:dyDescent="0.3">
      <c r="A290" s="30"/>
      <c r="B290" s="22"/>
      <c r="C290" s="36"/>
      <c r="D290" s="22"/>
      <c r="E290" s="22"/>
      <c r="G290" s="20"/>
    </row>
    <row r="291" spans="1:7" x14ac:dyDescent="0.3">
      <c r="A291" s="30"/>
      <c r="B291" s="22"/>
      <c r="C291" s="36"/>
      <c r="D291" s="22"/>
      <c r="E291" s="22"/>
      <c r="G291" s="20"/>
    </row>
    <row r="292" spans="1:7" x14ac:dyDescent="0.3">
      <c r="A292" s="30"/>
      <c r="B292" s="22"/>
      <c r="C292" s="36"/>
      <c r="D292" s="22"/>
      <c r="E292" s="22"/>
      <c r="G292" s="20"/>
    </row>
    <row r="293" spans="1:7" x14ac:dyDescent="0.3">
      <c r="A293" s="30"/>
      <c r="B293" s="22"/>
      <c r="C293" s="36"/>
      <c r="D293" s="22"/>
      <c r="E293" s="22"/>
      <c r="G293" s="20"/>
    </row>
    <row r="294" spans="1:7" ht="15" thickBot="1" x14ac:dyDescent="0.35">
      <c r="A294" s="34"/>
      <c r="B294" s="27"/>
      <c r="C294" s="41"/>
      <c r="D294" s="35"/>
      <c r="E294" s="35"/>
      <c r="G294" s="20"/>
    </row>
  </sheetData>
  <autoFilter ref="A5:E294">
    <sortState ref="A6:E294">
      <sortCondition ref="A5:A294"/>
    </sortState>
  </autoFilter>
  <mergeCells count="2">
    <mergeCell ref="F4:I4"/>
    <mergeCell ref="A4:E4"/>
  </mergeCells>
  <dataValidations disablePrompts="1" count="1">
    <dataValidation type="list" allowBlank="1" showInputMessage="1" sqref="G5">
      <formula1>ProvidersList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Request Form</vt:lpstr>
      <vt:lpstr>Submission Checklist</vt:lpstr>
      <vt:lpstr>Providers</vt:lpstr>
      <vt:lpstr>Sheet3</vt:lpstr>
      <vt:lpstr>Culture_MeaningfulActivities</vt:lpstr>
      <vt:lpstr>Culture_MemberInput</vt:lpstr>
      <vt:lpstr>Culture_ResidentChoice</vt:lpstr>
      <vt:lpstr>Culture_RespectfulTreatment</vt:lpstr>
      <vt:lpstr>Satisfaction_Employee</vt:lpstr>
      <vt:lpstr>Satisfaction_Family</vt:lpstr>
      <vt:lpstr>Satisfaction_Resident</vt:lpstr>
      <vt:lpstr>Staffing_ConsistentAssignment</vt:lpstr>
      <vt:lpstr>Staffing_StaffRetention</vt:lpstr>
      <vt:lpstr>Staffing_StaffTraining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Livingstone</dc:creator>
  <cp:lastModifiedBy>Kayla McCully</cp:lastModifiedBy>
  <cp:lastPrinted>2020-07-06T03:06:09Z</cp:lastPrinted>
  <dcterms:created xsi:type="dcterms:W3CDTF">2020-06-18T12:04:49Z</dcterms:created>
  <dcterms:modified xsi:type="dcterms:W3CDTF">2023-10-09T18:30:57Z</dcterms:modified>
</cp:coreProperties>
</file>