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hidePivotFieldList="1"/>
  <mc:AlternateContent xmlns:mc="http://schemas.openxmlformats.org/markup-compatibility/2006">
    <mc:Choice Requires="x15">
      <x15ac:absPath xmlns:x15ac="http://schemas.microsoft.com/office/spreadsheetml/2010/11/ac" url="G:\Data\State Data\Tennessee\NF Case Mix\Quality\QuILTSS Review\QuILTSS # 16\Development\Template Updates\"/>
    </mc:Choice>
  </mc:AlternateContent>
  <workbookProtection workbookAlgorithmName="SHA-512" workbookHashValue="GRH2tEoyCGWdRkCw5FiVaKk2fE2J9XOOVgEf+X8j2CXpzt6TYJyRTqHRswl+GkSj3+ZuvluMRHa573r4PcfWTw==" workbookSaltValue="6a2hk/Gzz1KwXukbhu3wrQ==" workbookSpinCount="100000" lockStructure="1"/>
  <bookViews>
    <workbookView xWindow="0" yWindow="0" windowWidth="28800" windowHeight="10800"/>
  </bookViews>
  <sheets>
    <sheet name="Request Form" sheetId="1" r:id="rId1"/>
    <sheet name="Submission Checklist" sheetId="5" r:id="rId2"/>
    <sheet name="Providers" sheetId="2" state="hidden" r:id="rId3"/>
    <sheet name="Sheet3" sheetId="3" state="hidden" r:id="rId4"/>
  </sheets>
  <definedNames>
    <definedName name="_xlnm._FilterDatabase" localSheetId="2" hidden="1">Providers!$A$5:$E$294</definedName>
    <definedName name="Bonus">'Request Form'!#REF!</definedName>
    <definedName name="Culture_MeaningfulActivities">'Request Form'!$I$33</definedName>
    <definedName name="Culture_MemberInput">'Request Form'!$G$33</definedName>
    <definedName name="Culture_ResidentChoice">'Request Form'!$E$33</definedName>
    <definedName name="Culture_RespectfulTreatment">'Request Form'!$C$33</definedName>
    <definedName name="ProvidersList">OFFSET(Providers!$H$6,0,0,COUNTIF(Providers!$H:$H,"?*"),1)</definedName>
    <definedName name="Satisfaction_Employee">'Request Form'!$G$16</definedName>
    <definedName name="Satisfaction_Family">'Request Form'!$E$16</definedName>
    <definedName name="Satisfaction_Resident">'Request Form'!$C$16</definedName>
    <definedName name="Staffing_ConsistentAssignment">'Request Form'!$C$54</definedName>
    <definedName name="Staffing_StaffRetention">'Request Form'!$E$54</definedName>
    <definedName name="Staffing_StaffTraining">'Request Form'!$G$54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 i="1" l="1"/>
  <c r="D10" i="1"/>
  <c r="D9" i="1"/>
  <c r="E11" i="5" l="1"/>
  <c r="U6" i="5" l="1"/>
  <c r="C34" i="5" s="1"/>
  <c r="U7" i="5"/>
  <c r="C36" i="5" s="1"/>
  <c r="U10" i="5" l="1"/>
  <c r="U9" i="5"/>
  <c r="U8" i="5"/>
  <c r="C38" i="5" s="1"/>
  <c r="U5" i="5"/>
  <c r="C32" i="5" s="1"/>
  <c r="U4" i="5"/>
  <c r="C28" i="5" s="1"/>
  <c r="U3" i="5"/>
  <c r="C26" i="5" s="1"/>
  <c r="U2" i="5"/>
  <c r="C24" i="5" s="1"/>
  <c r="C43" i="5" l="1"/>
  <c r="C42" i="5"/>
  <c r="C46" i="5"/>
  <c r="C45" i="5"/>
  <c r="E13" i="5" l="1"/>
  <c r="E12" i="5"/>
  <c r="E14" i="5"/>
</calcChain>
</file>

<file path=xl/sharedStrings.xml><?xml version="1.0" encoding="utf-8"?>
<sst xmlns="http://schemas.openxmlformats.org/spreadsheetml/2006/main" count="523" uniqueCount="468">
  <si>
    <t>Ave Maria Home</t>
  </si>
  <si>
    <t>Bailey Park Community Living Center</t>
  </si>
  <si>
    <t>Briarwood Community Living Center</t>
  </si>
  <si>
    <t>Community Care of Rutherford County, Inc.</t>
  </si>
  <si>
    <t>Erwin Health Care Center</t>
  </si>
  <si>
    <t>Etowah Health Care Center</t>
  </si>
  <si>
    <t>Generations Center of Spencer</t>
  </si>
  <si>
    <t>Good Samaritan Society - Fairfield Glade</t>
  </si>
  <si>
    <t>Hancock Manor Nursing Home</t>
  </si>
  <si>
    <t>Harbert Hills Academy Nursing Home</t>
  </si>
  <si>
    <t>Hardin Home Nursing Home</t>
  </si>
  <si>
    <t>Hardin County Nursing Home</t>
  </si>
  <si>
    <t>Hartsville Convalescent Center</t>
  </si>
  <si>
    <t>Hermitage Health Center</t>
  </si>
  <si>
    <t>Hillview Community Living Center</t>
  </si>
  <si>
    <t>Hillview Health Center</t>
  </si>
  <si>
    <t>Holston Health &amp; Rehabilitation Center</t>
  </si>
  <si>
    <t>Jefferson County Nursing Home</t>
  </si>
  <si>
    <t>The Meadows</t>
  </si>
  <si>
    <t>Lauderdale Community Living Center</t>
  </si>
  <si>
    <t>Life Care Center of Athens</t>
  </si>
  <si>
    <t>Life Care Center of Centerville</t>
  </si>
  <si>
    <t>Life Care Center of Cleveland</t>
  </si>
  <si>
    <t>Life Care Center of Collegedale</t>
  </si>
  <si>
    <t>Life Care Center of Columbia</t>
  </si>
  <si>
    <t>Life Care Center of Crossville</t>
  </si>
  <si>
    <t>Life Care Center of Elizabethton</t>
  </si>
  <si>
    <t>Life Care Center of Gray</t>
  </si>
  <si>
    <t>Life Care Center of Greeneville</t>
  </si>
  <si>
    <t>Life Care Center of Hixson</t>
  </si>
  <si>
    <t>Life Care Center of Jefferson City</t>
  </si>
  <si>
    <t>Life Care Center of Morgan County</t>
  </si>
  <si>
    <t>Life Care Center of Morristown</t>
  </si>
  <si>
    <t>Life Care Center of Red Bank</t>
  </si>
  <si>
    <t>Life Care Center of Rhea County</t>
  </si>
  <si>
    <t>Life Care Center of Sparta</t>
  </si>
  <si>
    <t>Life Care Center of Tullahoma</t>
  </si>
  <si>
    <t>Lynchburg Nursing Center</t>
  </si>
  <si>
    <t>Memphis Jewish Home</t>
  </si>
  <si>
    <t>Mission Convalescent Home</t>
  </si>
  <si>
    <t>Oakwood Community Living Center</t>
  </si>
  <si>
    <t>Obion County Nursing Home</t>
  </si>
  <si>
    <t>Oneida Nursing &amp; Rehab Center</t>
  </si>
  <si>
    <t>Overton County Health &amp; Rehab Center</t>
  </si>
  <si>
    <t>Park Rest Hardin County Health Center</t>
  </si>
  <si>
    <t>Parkway Health &amp; Rehabilitation Center</t>
  </si>
  <si>
    <t>Renaissance Terrace</t>
  </si>
  <si>
    <t>Ridgeview Terrace of Life Care</t>
  </si>
  <si>
    <t>Serene Manor Medical Center</t>
  </si>
  <si>
    <t>Shannondale Health Care Center</t>
  </si>
  <si>
    <t>The Heritage Center</t>
  </si>
  <si>
    <t>The Waters of Clinton</t>
  </si>
  <si>
    <t>The Waters of Gallatin</t>
  </si>
  <si>
    <t>The Waters of Union City</t>
  </si>
  <si>
    <t>W.D. Bill Manning TN State Veterans Home</t>
  </si>
  <si>
    <t>Weakley County Nursing Home</t>
  </si>
  <si>
    <t>Westmoreland Health &amp; Rehabilitation Center</t>
  </si>
  <si>
    <t>Willow Ridge Center</t>
  </si>
  <si>
    <t>Life Care Center of East Ridge</t>
  </si>
  <si>
    <t>Bledsoe County Nursing Home</t>
  </si>
  <si>
    <t>The Waters of Johnson City</t>
  </si>
  <si>
    <t>The Waters of Roan Highlands</t>
  </si>
  <si>
    <t>The Waters of Shelbyville</t>
  </si>
  <si>
    <t>The Waters of Springfield</t>
  </si>
  <si>
    <t>44E446</t>
  </si>
  <si>
    <t>Q051977</t>
  </si>
  <si>
    <t>Q030542</t>
  </si>
  <si>
    <t>Q047968</t>
  </si>
  <si>
    <t>Q028332</t>
  </si>
  <si>
    <t>Q047964</t>
  </si>
  <si>
    <t>Q053036</t>
  </si>
  <si>
    <t>Q024261</t>
  </si>
  <si>
    <t>Q044094</t>
  </si>
  <si>
    <t>Q044399</t>
  </si>
  <si>
    <t>Q052123</t>
  </si>
  <si>
    <t>Q048842</t>
  </si>
  <si>
    <t>Q048756</t>
  </si>
  <si>
    <t>Q048758</t>
  </si>
  <si>
    <t>Q052122</t>
  </si>
  <si>
    <t>Q053041</t>
  </si>
  <si>
    <t>Q030470</t>
  </si>
  <si>
    <t>Q028484</t>
  </si>
  <si>
    <t>Q051683</t>
  </si>
  <si>
    <t>Q051976</t>
  </si>
  <si>
    <t>Q051978</t>
  </si>
  <si>
    <t>Q052598</t>
  </si>
  <si>
    <t>Q034564</t>
  </si>
  <si>
    <t>Q031287</t>
  </si>
  <si>
    <t>Q047990</t>
  </si>
  <si>
    <t>Q028555</t>
  </si>
  <si>
    <t>Q031092</t>
  </si>
  <si>
    <t>Q026733</t>
  </si>
  <si>
    <t>Q023596</t>
  </si>
  <si>
    <t>Q028460</t>
  </si>
  <si>
    <t>Q021701</t>
  </si>
  <si>
    <t>Q038063</t>
  </si>
  <si>
    <t>Q046533</t>
  </si>
  <si>
    <t>Q030978</t>
  </si>
  <si>
    <t>Q037269</t>
  </si>
  <si>
    <t>Q035305</t>
  </si>
  <si>
    <t>Q019162</t>
  </si>
  <si>
    <t>Q028983</t>
  </si>
  <si>
    <t>Q045437</t>
  </si>
  <si>
    <t>Q027302</t>
  </si>
  <si>
    <t>Q053043</t>
  </si>
  <si>
    <t>Q025995</t>
  </si>
  <si>
    <t>Q053175</t>
  </si>
  <si>
    <t>Q049242</t>
  </si>
  <si>
    <t>Q045058</t>
  </si>
  <si>
    <t>Q028315</t>
  </si>
  <si>
    <t>Q028640</t>
  </si>
  <si>
    <t>Q028634</t>
  </si>
  <si>
    <t>Q028464</t>
  </si>
  <si>
    <t>Q030910</t>
  </si>
  <si>
    <t>Q028329</t>
  </si>
  <si>
    <t>Q028637</t>
  </si>
  <si>
    <t>Q028462</t>
  </si>
  <si>
    <t>Q028463</t>
  </si>
  <si>
    <t>Q028636</t>
  </si>
  <si>
    <t>Q033302</t>
  </si>
  <si>
    <t>Q026298</t>
  </si>
  <si>
    <t>Q028334</t>
  </si>
  <si>
    <t>Q021885</t>
  </si>
  <si>
    <t>Q029851</t>
  </si>
  <si>
    <t>Q034242</t>
  </si>
  <si>
    <t>Satisfaction</t>
  </si>
  <si>
    <t>Resident</t>
  </si>
  <si>
    <t>Family</t>
  </si>
  <si>
    <t>Respectful Treatment</t>
  </si>
  <si>
    <t>Resident Choice</t>
  </si>
  <si>
    <t>Consistent Staff Assignment</t>
  </si>
  <si>
    <t>Staff Retention</t>
  </si>
  <si>
    <t>Provider Information</t>
  </si>
  <si>
    <t>Provider Name:</t>
  </si>
  <si>
    <t>CMS Identifier:</t>
  </si>
  <si>
    <t>Medicaid Number:</t>
  </si>
  <si>
    <t>NPI:</t>
  </si>
  <si>
    <r>
      <t xml:space="preserve">Reason(s) for Request: </t>
    </r>
    <r>
      <rPr>
        <sz val="11"/>
        <color theme="1"/>
        <rFont val="Calibri"/>
        <family val="2"/>
        <scheme val="minor"/>
      </rPr>
      <t>Only justify measures in dispute.</t>
    </r>
  </si>
  <si>
    <t>Allenbrooke Nursing and Rehabilitation Center, LLC</t>
  </si>
  <si>
    <t>Beverly Park Place Health and Rehab</t>
  </si>
  <si>
    <t>Celina Health and Rehabilitation Center</t>
  </si>
  <si>
    <t>Collierville Nursing and Rehabilitation LLC</t>
  </si>
  <si>
    <t>Durham Hensley Health and Rehabilitation</t>
  </si>
  <si>
    <t>Graceland Rehabilitation and Nursing Center</t>
  </si>
  <si>
    <t>Henderson Health and Rehabilitation Center</t>
  </si>
  <si>
    <t>Magnolia Creek Nursing and Rehabilitation</t>
  </si>
  <si>
    <t>Sevierville Health and Rehabilitation Center</t>
  </si>
  <si>
    <t>Creekview Health and Rehabilitation</t>
  </si>
  <si>
    <t>Beech Tree Health and Rehabilitation</t>
  </si>
  <si>
    <t>Diversicare of Oak Ridge</t>
  </si>
  <si>
    <t>Christian Care Center of Unicoi County LLC</t>
  </si>
  <si>
    <t>Fairpark Health and Rehabilitation</t>
  </si>
  <si>
    <t>River Grove Health and Rehabilitation</t>
  </si>
  <si>
    <t>Smith County Health and Rehabilitation</t>
  </si>
  <si>
    <t>Midtown Center for Health and Rehabilitation</t>
  </si>
  <si>
    <t>Decatur Wellness and Rehabilitation Center</t>
  </si>
  <si>
    <t>Employee</t>
  </si>
  <si>
    <t>Culture Change/Quality of Life</t>
  </si>
  <si>
    <t>Staffing/Staff Competency</t>
  </si>
  <si>
    <t xml:space="preserve">     Member/Family Input</t>
  </si>
  <si>
    <t xml:space="preserve">  Meaningful Activities</t>
  </si>
  <si>
    <t>Foothills Transitional Care and Rehabilitation</t>
  </si>
  <si>
    <t>Diversicare of Martin</t>
  </si>
  <si>
    <t>Starr Regional Health &amp; Rehabilitation</t>
  </si>
  <si>
    <t>Q055528</t>
  </si>
  <si>
    <t>Q054695</t>
  </si>
  <si>
    <t>Waynesboro Health and Rehabilitation Center</t>
  </si>
  <si>
    <t>West Hills Health and Rehab</t>
  </si>
  <si>
    <t>Please review the following checklist to verify the completion of your submission:</t>
  </si>
  <si>
    <t>General</t>
  </si>
  <si>
    <t>Satisfaction - Resident</t>
  </si>
  <si>
    <t>Satisfaction - Family</t>
  </si>
  <si>
    <t>Satisfaction - Employee</t>
  </si>
  <si>
    <t>Culture/Quality - Respectful Treatment</t>
  </si>
  <si>
    <t>Culture/Quality - Resident Choice</t>
  </si>
  <si>
    <t>Culture/Quality - Member/Family Input</t>
  </si>
  <si>
    <t>Culture/Quality - Meaningful Activities</t>
  </si>
  <si>
    <t>Staffing - Consistent Staff Assignment</t>
  </si>
  <si>
    <t>Staffing - Staff Retention</t>
  </si>
  <si>
    <t>Reconsideration Responses:</t>
  </si>
  <si>
    <t xml:space="preserve">Drop down selection: </t>
  </si>
  <si>
    <t>x</t>
  </si>
  <si>
    <t>Resident:</t>
  </si>
  <si>
    <t>Family:</t>
  </si>
  <si>
    <t>Employee:</t>
  </si>
  <si>
    <t>Respectful Treatment:</t>
  </si>
  <si>
    <t>Resident Choice:</t>
  </si>
  <si>
    <t>Member/Family Input:</t>
  </si>
  <si>
    <t>Meaningful Activities:</t>
  </si>
  <si>
    <t>Consistent Staff Assignment:</t>
  </si>
  <si>
    <t>Staff Retention:</t>
  </si>
  <si>
    <t>If no points were received for this metric, please submit evidence of original submission, including screenshots or emails confirming a successful submission of the file(s) in question.</t>
  </si>
  <si>
    <t>A marked up copy of the original Staff Retention form completed for your facility that clearly shows that the original file qualifies for points based on the current QuILTSS Manual</t>
  </si>
  <si>
    <t xml:space="preserve">A marked up copy of the Resident NRC Survey Results is attached, and clearly identifies that the Satisfaction score as set by the outcomes of the "recommend to others as a place to live" question was determined in a matter inconsistent with the current QuILTSS Manual. This can be achieved by highlighting the survey outcomes for the appropriate question utilized for scoring purposes. </t>
  </si>
  <si>
    <t xml:space="preserve">A marked up copy of the Family NRC Survey Results is attached, and clearly identifies that the Satisfaction score as set by the outcomes of the "recommend to others as a place to live" question was determined in a matter inconsistent with the current QuILTSS Manual. This can be achieved by highlighting the survey outcomes for the appropriate question utilized for scoring purposes. </t>
  </si>
  <si>
    <t xml:space="preserve">A marked up copy of the Employee NRC Survey Results is attached, and clearly identifies that the Satisfaction score as set by the outcomes of the "recommendations to others as a place to work" question was determined in a matter inconsistent with the current QuILTSS Manual. This can be achieved by highlighting the survey outcomes for the appropriate question utilized for scoring purposes. </t>
  </si>
  <si>
    <t>Member/Family Input</t>
  </si>
  <si>
    <t>Meaningful Activities</t>
  </si>
  <si>
    <t>Options:</t>
  </si>
  <si>
    <t>N/A</t>
  </si>
  <si>
    <t xml:space="preserve">A marked up copy of the Resident NRC Survey results is attached, and clearly identifies that the Respectful Treatment score as set by the outcomes of the "Overall..." question was determined in a matter inconsistent with the current QuILTSS Manual. This can be achieved by highlighting the survey outcomes for the appropriate question utilized for scoring purposes. </t>
  </si>
  <si>
    <t xml:space="preserve">A marked up copy of the Resident NRC Survey results is attached, and clearly identifies that the Resident Input score as set by the outcomes of the "Overall..." question was determined in a matter inconsistent with the current QuILTSS Manual. This can be achieved by highlighting the survey outcomes for the appropriate question utilized for scoring purposes. </t>
  </si>
  <si>
    <t xml:space="preserve">A marked up copy of the Resident NRC Survey results is attached, and clearly identifies that the Meaningful Activities score as set by the outcomes of the "Overall..." question was determined in a matter inconsistent with the current QuILTSS Manual. This can be achieved by highlighting the survey outcomes for the appropriate question utilized for scoring purposes. </t>
  </si>
  <si>
    <t xml:space="preserve">A marked up copy of the Resident NRC Survey results is attached, and clearly identifies that the Respectful Treatment score as set by the outcomes of the overall domain (as calculated by NRC, NOT the average of all questions) was determined in a matter inconsistent with the current QuILTSS Manual. This can be achieved by highlighting the survey outcomes for the appropriate question utilized for scoring purposes. </t>
  </si>
  <si>
    <t>Not applicable</t>
  </si>
  <si>
    <t>A marked up copy of the original Consistent Staff Assignment form completed for your facility that clearly shows that the original file qualifies for points based on the current QuILTSS Manual.</t>
  </si>
  <si>
    <t>Adamsville Healthcare and Rehabilitation Center</t>
  </si>
  <si>
    <t>Ahava Healthcare of Clarksville</t>
  </si>
  <si>
    <t>Asbury Place at Maryville</t>
  </si>
  <si>
    <t>BedrockHC at Spring Meadows, LLC</t>
  </si>
  <si>
    <t>Q054513</t>
  </si>
  <si>
    <t>Bradley Healthcare &amp; Rehabilitation Center</t>
  </si>
  <si>
    <t>Camden Healthcare &amp; Rehab Center</t>
  </si>
  <si>
    <t>Center on Aging and Health</t>
  </si>
  <si>
    <t>Elk River Health &amp; Rehab of Ardmore</t>
  </si>
  <si>
    <t>Elk River Health &amp; Rehab of Fayetteville</t>
  </si>
  <si>
    <t>Elk River Health &amp; Rehab of Winchester</t>
  </si>
  <si>
    <t>Gallatin Center for Rehabilitation and Healing</t>
  </si>
  <si>
    <t>Q054832</t>
  </si>
  <si>
    <t>Q053983</t>
  </si>
  <si>
    <t>Greystone Healthcare Center</t>
  </si>
  <si>
    <t>Henry County Healthcare Center</t>
  </si>
  <si>
    <t>Ivy Hall Nursing Home, Inc.</t>
  </si>
  <si>
    <t>Lakebridge, A Waters Community</t>
  </si>
  <si>
    <t>Laurelwood Healthcare</t>
  </si>
  <si>
    <t>Q053985</t>
  </si>
  <si>
    <t>Legacy Health &amp; Rehab, LLC</t>
  </si>
  <si>
    <t>Q063962</t>
  </si>
  <si>
    <t>Life Care Center of Hickory Woods</t>
  </si>
  <si>
    <t>Q063058</t>
  </si>
  <si>
    <t>Life Care Center of Old Hickory Village</t>
  </si>
  <si>
    <t>Q063059</t>
  </si>
  <si>
    <t>Madisonville Health &amp; Rehab Center</t>
  </si>
  <si>
    <t>Magnolia Healthcare and Rehabilitation</t>
  </si>
  <si>
    <t>Q053984</t>
  </si>
  <si>
    <t>McKendree Village</t>
  </si>
  <si>
    <t>Millington Health Care Center</t>
  </si>
  <si>
    <t>NHC Healthcare, Chattanooga</t>
  </si>
  <si>
    <t>NHC Healthcare, Columbia</t>
  </si>
  <si>
    <t>NHC Healthcare, Cookeville</t>
  </si>
  <si>
    <t>NHC Healthcare, Dickson</t>
  </si>
  <si>
    <t>NHC Healthcare, Hendersonville</t>
  </si>
  <si>
    <t>Orchard View Post-Acute and Rehabilitation Center</t>
  </si>
  <si>
    <t>Pine Meadows Healthcare &amp; Rehab Center</t>
  </si>
  <si>
    <t>Quince Nursing and Rehabilitation Center, LLC</t>
  </si>
  <si>
    <t>Rainbow Rehab and Healthcare</t>
  </si>
  <si>
    <t>Ripley Healthcare &amp; Rehab Center</t>
  </si>
  <si>
    <t>Signature Health of Portland Rehab &amp; Wellness Cent</t>
  </si>
  <si>
    <t>Soddy-Daisy Health Care Center</t>
  </si>
  <si>
    <t>Q063764</t>
  </si>
  <si>
    <t>Southern Tennessee Skilled Care Facility</t>
  </si>
  <si>
    <t>Stoneridge Health Care, LLC</t>
  </si>
  <si>
    <t>Tennessee State Veterans Home - Murfreesboro</t>
  </si>
  <si>
    <t>The Health Center at Standifer Place</t>
  </si>
  <si>
    <t>The King's Daughters and Sons Home</t>
  </si>
  <si>
    <t>The Palace Healthcare &amp; Rehabilitation Center</t>
  </si>
  <si>
    <t>The Waters of Cheatham</t>
  </si>
  <si>
    <t>The Waters of Smyrna</t>
  </si>
  <si>
    <t>The Waters of Winchester</t>
  </si>
  <si>
    <t>Towne Square Care Of Puryear</t>
  </si>
  <si>
    <t>Trenton Health and Rehabilitation Center</t>
  </si>
  <si>
    <t>Tri-State Health &amp; Rehab Center</t>
  </si>
  <si>
    <t>Viviant Healthcare of Bristol</t>
  </si>
  <si>
    <t>Q062241</t>
  </si>
  <si>
    <t>West Meade Place LLP</t>
  </si>
  <si>
    <t>White House Health Care, Inc.</t>
  </si>
  <si>
    <t>Willowbranch Health &amp; Rehabilitation Center</t>
  </si>
  <si>
    <t>Q063730</t>
  </si>
  <si>
    <t>Provider Name</t>
  </si>
  <si>
    <t>The Reconsideration Request form is complete for all aspects of scoring that should be reconsidered and includes a description of how the scores were completed in a manner inconsistent with the current QuILTSS Manual.</t>
  </si>
  <si>
    <t>General Information</t>
  </si>
  <si>
    <t>Internal Fac_ID</t>
  </si>
  <si>
    <t>CMS Number</t>
  </si>
  <si>
    <t>Medicaid Number</t>
  </si>
  <si>
    <t>Q069531</t>
  </si>
  <si>
    <t>Q069373</t>
  </si>
  <si>
    <t>Q069532</t>
  </si>
  <si>
    <t>Waters of McKenzie a Rehab &amp; Nursing Center</t>
  </si>
  <si>
    <t>Q069534</t>
  </si>
  <si>
    <t>Q065524</t>
  </si>
  <si>
    <t>Q070948</t>
  </si>
  <si>
    <t>Q072049</t>
  </si>
  <si>
    <t>Holston Rehabilitation and Care Center</t>
  </si>
  <si>
    <t>Q066686</t>
  </si>
  <si>
    <t>Q069533</t>
  </si>
  <si>
    <t>Waters of Sweetwater, A Rehabilitation and Nursing</t>
  </si>
  <si>
    <t>NPI</t>
  </si>
  <si>
    <t>1588747984</t>
  </si>
  <si>
    <t>1497028757</t>
  </si>
  <si>
    <t>1245786482</t>
  </si>
  <si>
    <t>Signature HealthCare of Cleveland</t>
  </si>
  <si>
    <t>Signature HealthCare of Erin</t>
  </si>
  <si>
    <t>Signature HealthCare of Fentress County</t>
  </si>
  <si>
    <t>Signature HealthCare of Greeneville</t>
  </si>
  <si>
    <t>Signature HealthCare of Memphis</t>
  </si>
  <si>
    <t>Signature HealthCare of Monteagle Rehab &amp; Wellness</t>
  </si>
  <si>
    <t>Signature HealthCare of Clarksville</t>
  </si>
  <si>
    <t>Mountain City Care &amp; Rehabilitation Center</t>
  </si>
  <si>
    <t>Pickett Care and Rehabilitation Center</t>
  </si>
  <si>
    <t>Signature HealthCare of Ridgely Rehab &amp; Wellness Center</t>
  </si>
  <si>
    <t>Signature HealthCare of South Pittsburg Rehab &amp; Wellness</t>
  </si>
  <si>
    <t>Signature HealthCare of Rockwood Rehab &amp; Wellness</t>
  </si>
  <si>
    <t>Signature HealthCare of Rogersville</t>
  </si>
  <si>
    <t>Spring City Care &amp; Rehabilitation Center</t>
  </si>
  <si>
    <t>Standing Stone Care &amp; Rehab</t>
  </si>
  <si>
    <t>Westmoreland Care &amp; Rehab Center</t>
  </si>
  <si>
    <t>Signature HealthCare of Putnam County</t>
  </si>
  <si>
    <t>Signature Healthcare of Primacy</t>
  </si>
  <si>
    <t>Abundant Christian Living Community, LLC</t>
  </si>
  <si>
    <t>Agape Rehabilitation and Nursing, A Waters Community</t>
  </si>
  <si>
    <t>Ascension Living Alexian Village Tennessee</t>
  </si>
  <si>
    <t>Andersonville TN Opco, LLC</t>
  </si>
  <si>
    <t>AHC Applingwood</t>
  </si>
  <si>
    <t>Bells Nursing and Rehabilitation Center</t>
  </si>
  <si>
    <t>Bethany Center for Rehabilitation and Healing LLC</t>
  </si>
  <si>
    <t>AHC Bethesda</t>
  </si>
  <si>
    <t>Viviant Healthcare of Murfreesboro</t>
  </si>
  <si>
    <t>AHC Bright Glade</t>
  </si>
  <si>
    <t>Perry County Nursing Home</t>
  </si>
  <si>
    <t>Christian Care Center of Bolivar</t>
  </si>
  <si>
    <t>Claiborne and Hughes Health Center</t>
  </si>
  <si>
    <t>Claiborne Health and Rehabilitation Center</t>
  </si>
  <si>
    <t>AHC Clarksville</t>
  </si>
  <si>
    <t>Cordova Wellness &amp; Rehabilitation</t>
  </si>
  <si>
    <t>AHC Covington Care</t>
  </si>
  <si>
    <t>AHC Crestview</t>
  </si>
  <si>
    <t>Alamo Nursing and Rehabilitation Center</t>
  </si>
  <si>
    <t>Cumberland Village Care</t>
  </si>
  <si>
    <t>AHC Cumberland</t>
  </si>
  <si>
    <t>AHC Decatur County</t>
  </si>
  <si>
    <t>Dickson Health and Rehab</t>
  </si>
  <si>
    <t>Dyer Nursing and Rehabilitation Center</t>
  </si>
  <si>
    <t>AHC Dyersburg</t>
  </si>
  <si>
    <t>Good Samaritan Health and Rehab Center</t>
  </si>
  <si>
    <t>AHC Forest Cove</t>
  </si>
  <si>
    <t>Four Oaks Health Care Center</t>
  </si>
  <si>
    <t>Franklin Wellness &amp; Rehabilitation</t>
  </si>
  <si>
    <t>Gallaway Health and Rehab</t>
  </si>
  <si>
    <t>Viviant Healthcare of Shelbyville</t>
  </si>
  <si>
    <t>Green Hills Center for Rehabilitation and Healing</t>
  </si>
  <si>
    <t>AHC Harbor View</t>
  </si>
  <si>
    <t>Hillcrest Healthcare Center</t>
  </si>
  <si>
    <t>AHC Humboldt</t>
  </si>
  <si>
    <t>Humphreys County Care and Rehabilitation</t>
  </si>
  <si>
    <t>Huntingdon Health &amp; Rehabilitation Center</t>
  </si>
  <si>
    <t>Huntsville Health and Rehabilitation</t>
  </si>
  <si>
    <t>Island Home Park Health and Rehab</t>
  </si>
  <si>
    <t>Jefferson City Health and Rehab Center</t>
  </si>
  <si>
    <t>Tennova LaFollette Health &amp; Rehabilitation Center</t>
  </si>
  <si>
    <t>Laurelbrook Nursing Home</t>
  </si>
  <si>
    <t>Lebanon Center for Rehabilitation and Healing, LLC</t>
  </si>
  <si>
    <t>AHC Lewis County</t>
  </si>
  <si>
    <t>AHC Lexington</t>
  </si>
  <si>
    <t>Life Care Center of Bruceton-Hollow Rock</t>
  </si>
  <si>
    <t>Mabry Health Care</t>
  </si>
  <si>
    <t>Creekside Center for Rehabilitation and Healing</t>
  </si>
  <si>
    <t>Majestic Gardens at Memphis Rehab &amp; SNC</t>
  </si>
  <si>
    <t>Manchester Center for Rehabilitation and Healing</t>
  </si>
  <si>
    <t>Maplewood Health Care Center</t>
  </si>
  <si>
    <t>Wharton Nursing Home</t>
  </si>
  <si>
    <t>AHC McKenzie</t>
  </si>
  <si>
    <t>AHC McNairy County</t>
  </si>
  <si>
    <t>AHC Meadowbrook</t>
  </si>
  <si>
    <t>MT Pleasant Healthcare and Rehabilitation</t>
  </si>
  <si>
    <t>AHC Mt Juliet</t>
  </si>
  <si>
    <t>Nashville Center for Rehabilitation and Healing LLC</t>
  </si>
  <si>
    <t>Tennova Newport Convalescent Center</t>
  </si>
  <si>
    <t>Newport TN Opco LLC</t>
  </si>
  <si>
    <t>NHC Healthcare, Scott</t>
  </si>
  <si>
    <t>AHC Northbrooke</t>
  </si>
  <si>
    <t>AHC Northside</t>
  </si>
  <si>
    <t>AHC Paris</t>
  </si>
  <si>
    <t>Quality Center for Rehabilitation and Healing LLC</t>
  </si>
  <si>
    <t>Reelfoot Manor Health and Rehab</t>
  </si>
  <si>
    <t>AHC Savannah</t>
  </si>
  <si>
    <t>Senator Ben Atchley State Veterans' Home</t>
  </si>
  <si>
    <t>Signature Healthcare of Elizabethon Rehab &amp; Wellness</t>
  </si>
  <si>
    <t>Smoky Mountain Post-Acute and Rehabilitation Center</t>
  </si>
  <si>
    <t>Spring Gate Rehab &amp; Healthcare Center</t>
  </si>
  <si>
    <t>Church Hill Post-Acute and Rehabilitation Center</t>
  </si>
  <si>
    <t>Siskin Subacute West</t>
  </si>
  <si>
    <t>Summit View of Rocky Top</t>
  </si>
  <si>
    <t>Laughlin Health Care Center</t>
  </si>
  <si>
    <t>Brigadier General Wendell H Gilbert TN State Veterans</t>
  </si>
  <si>
    <t>The Bay at Dyersburg Health and Rehabilitation Center</t>
  </si>
  <si>
    <t>The Bay at Highlands Health and Rehabilitation Center</t>
  </si>
  <si>
    <t>Pavilion-THS, LLC</t>
  </si>
  <si>
    <t>Trevecca Center for Rehabilitation and Healing LLC</t>
  </si>
  <si>
    <t>Knollwood Manor</t>
  </si>
  <si>
    <t>AHC Union City</t>
  </si>
  <si>
    <t>AHC VanAyer</t>
  </si>
  <si>
    <t>AHC Vanco</t>
  </si>
  <si>
    <t>Viviant Healthcare of Chattanooga</t>
  </si>
  <si>
    <t>Waters of Bristol, A Rehabilitation and Nursing Center</t>
  </si>
  <si>
    <t>Waters of Memphis, A Rehabilitation and Nursing Center</t>
  </si>
  <si>
    <t>AHC Waverly</t>
  </si>
  <si>
    <t>Wexford House, The</t>
  </si>
  <si>
    <t>AHC Westwood</t>
  </si>
  <si>
    <t>Whites Creek Wellness &amp; Rehabilitation</t>
  </si>
  <si>
    <t>Wood Presbyterian Home, Inc.</t>
  </si>
  <si>
    <t>Woodbury Health and Rehabilitation Center</t>
  </si>
  <si>
    <t>Wyndridge Health and Rehab Ctr</t>
  </si>
  <si>
    <t>44E166</t>
  </si>
  <si>
    <t>44E132</t>
  </si>
  <si>
    <t>44E251</t>
  </si>
  <si>
    <t>Q074209</t>
  </si>
  <si>
    <t>Q070703</t>
  </si>
  <si>
    <t>Q076539</t>
  </si>
  <si>
    <t>Q074210</t>
  </si>
  <si>
    <t>Q074699</t>
  </si>
  <si>
    <t>Q074700</t>
  </si>
  <si>
    <t>Q073494</t>
  </si>
  <si>
    <t>NHC Healthcare, Lewisburg</t>
  </si>
  <si>
    <t>NHC Healthcare, McMinnville</t>
  </si>
  <si>
    <t>NHC Healthcare, Oak Ridge</t>
  </si>
  <si>
    <t>NHC Healthcare, Oakwood</t>
  </si>
  <si>
    <t>NHC Healthcare, Athens</t>
  </si>
  <si>
    <t>NHC Healthcare, Sequatchie</t>
  </si>
  <si>
    <t>NHC Healthcare, Tullahoma</t>
  </si>
  <si>
    <t>NHC Healthcare, Springfield</t>
  </si>
  <si>
    <t>NHC Healthcare, Fort Sanders</t>
  </si>
  <si>
    <t>NHC Healthcare, Franklin</t>
  </si>
  <si>
    <t>NHC Healthcare, Johnson City</t>
  </si>
  <si>
    <t>NHC Healthcare, Knoxville</t>
  </si>
  <si>
    <t>NHC Healthcare, Lawrenceburg</t>
  </si>
  <si>
    <t>NHC Healthcare, Milan</t>
  </si>
  <si>
    <t>NHC Healthcare, Murfreesboro</t>
  </si>
  <si>
    <t>NHC Healthcare, Pulaski</t>
  </si>
  <si>
    <t>NHC Healthcare, Smithville</t>
  </si>
  <si>
    <t>NHC Healthcare, Sparta</t>
  </si>
  <si>
    <t>NHC Healthcare, Somerville</t>
  </si>
  <si>
    <t>NHC Healthcare, Maury Regional Transitional Care Center</t>
  </si>
  <si>
    <t>Donalson Care Center</t>
  </si>
  <si>
    <r>
      <t>Quality Measures Requested for Reconsideration:</t>
    </r>
    <r>
      <rPr>
        <sz val="12"/>
        <color theme="1"/>
        <rFont val="Calibri"/>
        <family val="2"/>
        <scheme val="minor"/>
      </rPr>
      <t xml:space="preserve"> </t>
    </r>
    <r>
      <rPr>
        <sz val="11"/>
        <color theme="1"/>
        <rFont val="Calibri"/>
        <family val="2"/>
        <scheme val="minor"/>
      </rPr>
      <t xml:space="preserve">Please check measures you wish to dispute. Don't forget to attach the required supporting documentation discussed on the "Submission Checklist" tab to your email. </t>
    </r>
    <r>
      <rPr>
        <b/>
        <sz val="11"/>
        <color theme="1"/>
        <rFont val="Calibri"/>
        <family val="2"/>
        <scheme val="minor"/>
      </rPr>
      <t>Reconsideration requests are only applicable to newly submitted information under the current QuILTSS cycle, QuILTSS#16.  Previously scored metrics from past review cycles will not be considered.</t>
    </r>
  </si>
  <si>
    <t xml:space="preserve">Staff Training </t>
  </si>
  <si>
    <t xml:space="preserve">RN Hours </t>
  </si>
  <si>
    <t xml:space="preserve">CNA Hours </t>
  </si>
  <si>
    <t>Staff Training:</t>
  </si>
  <si>
    <t>RN Hours:</t>
  </si>
  <si>
    <t>CNA Hours:</t>
  </si>
  <si>
    <t>The Staff Training component is not eligible for reconsideration. Reconsideration requests are only applicable to newly submitted information. Previously scored metrics from past review cycles will not be considered.</t>
  </si>
  <si>
    <t>Clinical Performance</t>
  </si>
  <si>
    <t>Antipsychotic Medication</t>
  </si>
  <si>
    <t>Urinary Tract Infection</t>
  </si>
  <si>
    <t>Antipsychotic Medication:</t>
  </si>
  <si>
    <t>Urinary Tract Infection:</t>
  </si>
  <si>
    <t>The Antipsychotic Mediation score component is not eligible for reconsideration in the QuILTSS Program as the data is sourced directly from CMS, and must be disputed directly with CMS prior to any QuILTSS scoring procedures being completed.</t>
  </si>
  <si>
    <t>The CNA Hours score component is not eligible for reconsideration in the QuILTSS Program as the data is sourced directly from CMS, and must be disputed directly with CMS prior to any QuILTSS scoring procedures being completed.</t>
  </si>
  <si>
    <t>The RN Hours score component is not eligible for reconsideration in the QuILTSS Program as the data is sourced directly from CMS, and must be disputed directly with CMS prior to any QuILTSS scoring procedures being completed.</t>
  </si>
  <si>
    <t>The Urinary Tract Infection score component is not eligible for reconsideration in the QuILTSS Program as the data is sourced directly from CMS, and must be disputed directly with CMS prior to any QuILTSS scoring procedures being completed.</t>
  </si>
  <si>
    <t>Additional Points</t>
  </si>
  <si>
    <t>Bonus Points</t>
  </si>
  <si>
    <t>The Bonus Points score component is not eligible for reconsideration, as the NF must submit by the deadline proof of the qualifying award or accreditation that is current in the review period. No new submissions are accepted for the reconsideration process.</t>
  </si>
  <si>
    <t>Bonus Points:</t>
  </si>
  <si>
    <t>Countryside TN Rehab LLC</t>
  </si>
  <si>
    <t>Buchanan Place</t>
  </si>
  <si>
    <t>Dover Care Center</t>
  </si>
  <si>
    <t>Smyrna Care Center</t>
  </si>
  <si>
    <t>NHC Healthcare, Heartland</t>
  </si>
  <si>
    <t>Christian Care Center of Medina</t>
  </si>
  <si>
    <t>Ocoee Copper Basin Health and Rehabilitation Center LLC</t>
  </si>
  <si>
    <t>Q085407</t>
  </si>
  <si>
    <t>Q081012</t>
  </si>
  <si>
    <t>Q080708</t>
  </si>
  <si>
    <t>Q080707</t>
  </si>
  <si>
    <t>Q084074</t>
  </si>
  <si>
    <t>Q075995</t>
  </si>
  <si>
    <t>Q084643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</si>
</sst>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
      <sz val="10"/>
      <color theme="1"/>
      <name val="Calibri"/>
      <family val="2"/>
      <scheme val="minor"/>
    </font>
    <font>
      <b/>
      <i/>
      <sz val="11"/>
      <color theme="0"/>
      <name val="Calibri"/>
      <family val="2"/>
      <scheme val="minor"/>
    </font>
  </fonts>
  <fills count="7">
    <fill>
      <patternFill patternType="none"/>
    </fill>
    <fill>
      <patternFill patternType="gray125"/>
    </fill>
    <fill>
      <patternFill patternType="solid">
        <fgColor rgb="FFFFFFCC"/>
        <bgColor indexed="64"/>
      </patternFill>
    </fill>
    <fill>
      <patternFill patternType="solid">
        <fgColor rgb="FF7AC142"/>
        <bgColor indexed="64"/>
      </patternFill>
    </fill>
    <fill>
      <patternFill patternType="solid">
        <fgColor theme="0" tint="-0.14999847407452621"/>
        <bgColor indexed="64"/>
      </patternFill>
    </fill>
    <fill>
      <patternFill patternType="solid">
        <fgColor theme="1"/>
        <bgColor indexed="64"/>
      </patternFill>
    </fill>
    <fill>
      <patternFill patternType="mediumGray">
        <bgColor theme="1"/>
      </patternFill>
    </fill>
  </fills>
  <borders count="19">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77">
    <xf numFmtId="0" fontId="0" fillId="0" borderId="0" xfId="0"/>
    <xf numFmtId="49" fontId="0" fillId="0" borderId="0" xfId="0" applyNumberFormat="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6"/>
    </xf>
    <xf numFmtId="0" fontId="0" fillId="0" borderId="0" xfId="0" applyAlignment="1">
      <alignment horizontal="left" indent="7"/>
    </xf>
    <xf numFmtId="0" fontId="1" fillId="0" borderId="0" xfId="0" applyFont="1"/>
    <xf numFmtId="0" fontId="2" fillId="0" borderId="0" xfId="0" applyFont="1"/>
    <xf numFmtId="0" fontId="3" fillId="0" borderId="0" xfId="0" applyFont="1"/>
    <xf numFmtId="0" fontId="0" fillId="0" borderId="0" xfId="0" applyFont="1" applyAlignment="1">
      <alignment horizontal="left"/>
    </xf>
    <xf numFmtId="0" fontId="2" fillId="0" borderId="0" xfId="0" applyFont="1" applyAlignment="1">
      <alignment horizontal="left"/>
    </xf>
    <xf numFmtId="49" fontId="0" fillId="0" borderId="0" xfId="0" applyNumberFormat="1" applyAlignment="1">
      <alignment horizontal="left"/>
    </xf>
    <xf numFmtId="14" fontId="0" fillId="0" borderId="0" xfId="0" applyNumberFormat="1"/>
    <xf numFmtId="0" fontId="0" fillId="0" borderId="0" xfId="0" applyAlignment="1">
      <alignment horizontal="center"/>
    </xf>
    <xf numFmtId="0" fontId="0" fillId="0" borderId="0" xfId="0" applyAlignment="1">
      <alignment horizontal="right"/>
    </xf>
    <xf numFmtId="0" fontId="5" fillId="0" borderId="0" xfId="0" applyFont="1" applyAlignment="1">
      <alignment horizontal="right"/>
    </xf>
    <xf numFmtId="0" fontId="5" fillId="0" borderId="0" xfId="0" applyFont="1" applyAlignment="1">
      <alignment horizontal="left" indent="1"/>
    </xf>
    <xf numFmtId="0" fontId="0" fillId="0" borderId="0" xfId="0" applyFill="1" applyAlignment="1">
      <alignment horizontal="right"/>
    </xf>
    <xf numFmtId="0" fontId="0" fillId="0" borderId="0" xfId="0" applyFill="1" applyBorder="1" applyAlignment="1">
      <alignment horizontal="center" vertical="center"/>
    </xf>
    <xf numFmtId="0" fontId="0" fillId="2" borderId="3" xfId="0" applyFill="1" applyBorder="1" applyAlignment="1" applyProtection="1">
      <alignment horizontal="center" vertical="center"/>
      <protection locked="0"/>
    </xf>
    <xf numFmtId="0" fontId="0" fillId="0" borderId="0" xfId="0" applyFill="1"/>
    <xf numFmtId="0" fontId="0" fillId="4" borderId="15" xfId="0" applyFill="1" applyBorder="1" applyAlignment="1">
      <alignment horizontal="center"/>
    </xf>
    <xf numFmtId="0" fontId="0" fillId="0" borderId="16" xfId="0" applyNumberFormat="1" applyBorder="1"/>
    <xf numFmtId="0" fontId="0" fillId="0" borderId="17" xfId="0" applyNumberFormat="1" applyBorder="1"/>
    <xf numFmtId="0" fontId="0" fillId="0" borderId="16" xfId="0" applyNumberFormat="1" applyFill="1" applyBorder="1"/>
    <xf numFmtId="0" fontId="0" fillId="0" borderId="16" xfId="0" quotePrefix="1" applyNumberFormat="1" applyFill="1" applyBorder="1"/>
    <xf numFmtId="0" fontId="0" fillId="0" borderId="17" xfId="0" quotePrefix="1" applyNumberFormat="1" applyBorder="1"/>
    <xf numFmtId="0" fontId="0" fillId="0" borderId="18" xfId="0" applyNumberFormat="1" applyFill="1" applyBorder="1"/>
    <xf numFmtId="11" fontId="0" fillId="4" borderId="12" xfId="0" applyNumberFormat="1" applyFill="1" applyBorder="1" applyAlignment="1">
      <alignment horizontal="center"/>
    </xf>
    <xf numFmtId="0" fontId="0" fillId="4" borderId="15" xfId="0" applyFill="1" applyBorder="1" applyAlignment="1">
      <alignment horizontal="center" wrapText="1"/>
    </xf>
    <xf numFmtId="0" fontId="6" fillId="0" borderId="16" xfId="0" applyFont="1" applyFill="1" applyBorder="1"/>
    <xf numFmtId="0" fontId="6" fillId="0" borderId="17" xfId="0" applyFont="1" applyFill="1" applyBorder="1"/>
    <xf numFmtId="0" fontId="0" fillId="0" borderId="16" xfId="0" applyBorder="1"/>
    <xf numFmtId="0" fontId="0" fillId="0" borderId="16" xfId="0" applyFill="1" applyBorder="1"/>
    <xf numFmtId="0" fontId="0" fillId="0" borderId="18" xfId="0" applyBorder="1"/>
    <xf numFmtId="0" fontId="0" fillId="0" borderId="18" xfId="0" applyNumberFormat="1" applyBorder="1"/>
    <xf numFmtId="0" fontId="0" fillId="0" borderId="0" xfId="0" applyFill="1" applyBorder="1" applyAlignment="1">
      <alignment horizontal="left"/>
    </xf>
    <xf numFmtId="0" fontId="0" fillId="0" borderId="0" xfId="0" quotePrefix="1" applyFill="1" applyBorder="1" applyAlignment="1">
      <alignment horizontal="left"/>
    </xf>
    <xf numFmtId="0" fontId="0" fillId="0" borderId="2" xfId="0" applyFill="1" applyBorder="1" applyAlignment="1">
      <alignment horizontal="left"/>
    </xf>
    <xf numFmtId="0" fontId="0" fillId="0" borderId="0" xfId="0" applyBorder="1" applyAlignment="1">
      <alignment horizontal="left"/>
    </xf>
    <xf numFmtId="0" fontId="0" fillId="0" borderId="0" xfId="0" quotePrefix="1" applyBorder="1" applyAlignment="1">
      <alignment horizontal="left"/>
    </xf>
    <xf numFmtId="0" fontId="0" fillId="0" borderId="14" xfId="0" applyBorder="1" applyAlignment="1">
      <alignment horizontal="left"/>
    </xf>
    <xf numFmtId="0" fontId="0" fillId="0" borderId="0" xfId="0" applyFill="1" applyBorder="1" applyAlignment="1">
      <alignment horizontal="right"/>
    </xf>
    <xf numFmtId="0" fontId="0" fillId="0" borderId="0" xfId="0" applyFill="1" applyBorder="1" applyAlignment="1" applyProtection="1">
      <alignment horizontal="center" vertical="center"/>
      <protection locked="0"/>
    </xf>
    <xf numFmtId="0" fontId="0" fillId="6" borderId="3" xfId="0" applyFill="1" applyBorder="1" applyAlignment="1" applyProtection="1">
      <alignment horizontal="center" vertical="center"/>
    </xf>
    <xf numFmtId="0" fontId="0" fillId="5" borderId="3" xfId="0" applyFill="1" applyBorder="1" applyAlignment="1" applyProtection="1">
      <alignment horizontal="center" vertical="center"/>
    </xf>
    <xf numFmtId="0" fontId="7" fillId="6" borderId="4" xfId="0" applyFont="1" applyFill="1" applyBorder="1" applyAlignment="1" applyProtection="1">
      <alignment horizontal="center" vertical="center" wrapText="1"/>
    </xf>
    <xf numFmtId="0" fontId="7" fillId="6" borderId="5" xfId="0" applyFont="1" applyFill="1" applyBorder="1" applyAlignment="1" applyProtection="1">
      <alignment horizontal="center" vertical="center" wrapText="1"/>
    </xf>
    <xf numFmtId="0" fontId="7" fillId="6" borderId="6" xfId="0" applyFont="1" applyFill="1" applyBorder="1" applyAlignment="1" applyProtection="1">
      <alignment horizontal="center" vertical="center" wrapText="1"/>
    </xf>
    <xf numFmtId="0" fontId="7" fillId="6" borderId="9" xfId="0" applyFont="1" applyFill="1" applyBorder="1" applyAlignment="1" applyProtection="1">
      <alignment horizontal="center" vertical="center" wrapText="1"/>
    </xf>
    <xf numFmtId="0" fontId="7" fillId="6" borderId="0" xfId="0" applyFont="1" applyFill="1" applyBorder="1" applyAlignment="1" applyProtection="1">
      <alignment horizontal="center" vertical="center" wrapText="1"/>
    </xf>
    <xf numFmtId="0" fontId="7" fillId="6" borderId="10" xfId="0" applyFont="1" applyFill="1" applyBorder="1" applyAlignment="1" applyProtection="1">
      <alignment horizontal="center" vertical="center" wrapText="1"/>
    </xf>
    <xf numFmtId="0" fontId="7" fillId="6" borderId="7" xfId="0" applyFont="1" applyFill="1" applyBorder="1" applyAlignment="1" applyProtection="1">
      <alignment horizontal="center" vertical="center" wrapText="1"/>
    </xf>
    <xf numFmtId="0" fontId="7" fillId="6" borderId="2" xfId="0" applyFont="1" applyFill="1" applyBorder="1" applyAlignment="1" applyProtection="1">
      <alignment horizontal="center" vertical="center" wrapText="1"/>
    </xf>
    <xf numFmtId="0" fontId="7" fillId="6" borderId="8" xfId="0" applyFont="1" applyFill="1" applyBorder="1" applyAlignment="1" applyProtection="1">
      <alignment horizontal="center" vertical="center" wrapText="1"/>
    </xf>
    <xf numFmtId="0" fontId="0" fillId="2" borderId="4" xfId="0" applyFill="1" applyBorder="1" applyAlignment="1" applyProtection="1">
      <alignment horizontal="left" vertical="top"/>
      <protection locked="0"/>
    </xf>
    <xf numFmtId="0" fontId="0" fillId="2" borderId="5" xfId="0" applyFill="1" applyBorder="1" applyAlignment="1" applyProtection="1">
      <alignment horizontal="left" vertical="top"/>
      <protection locked="0"/>
    </xf>
    <xf numFmtId="0" fontId="0" fillId="2" borderId="6" xfId="0" applyFill="1" applyBorder="1" applyAlignment="1" applyProtection="1">
      <alignment horizontal="left" vertical="top"/>
      <protection locked="0"/>
    </xf>
    <xf numFmtId="0" fontId="0" fillId="2" borderId="9" xfId="0" applyFill="1" applyBorder="1" applyAlignment="1" applyProtection="1">
      <alignment horizontal="left" vertical="top"/>
      <protection locked="0"/>
    </xf>
    <xf numFmtId="0" fontId="0" fillId="2" borderId="0" xfId="0" applyFill="1" applyBorder="1" applyAlignment="1" applyProtection="1">
      <alignment horizontal="left" vertical="top"/>
      <protection locked="0"/>
    </xf>
    <xf numFmtId="0" fontId="0" fillId="2" borderId="10" xfId="0" applyFill="1" applyBorder="1" applyAlignment="1" applyProtection="1">
      <alignment horizontal="left" vertical="top"/>
      <protection locked="0"/>
    </xf>
    <xf numFmtId="0" fontId="0" fillId="2" borderId="7" xfId="0"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2" borderId="8" xfId="0" applyFill="1" applyBorder="1" applyAlignment="1" applyProtection="1">
      <alignment horizontal="left" vertical="top"/>
      <protection locked="0"/>
    </xf>
    <xf numFmtId="0" fontId="0" fillId="2" borderId="2" xfId="0" applyFill="1" applyBorder="1" applyAlignment="1" applyProtection="1">
      <alignment horizontal="left"/>
      <protection locked="0"/>
    </xf>
    <xf numFmtId="0" fontId="3" fillId="0" borderId="0" xfId="0" applyFont="1" applyAlignment="1">
      <alignment horizontal="left" vertical="center" wrapText="1"/>
    </xf>
    <xf numFmtId="0" fontId="0" fillId="0" borderId="1" xfId="0" applyNumberFormat="1" applyBorder="1" applyAlignment="1" applyProtection="1">
      <alignment horizontal="left"/>
    </xf>
    <xf numFmtId="0" fontId="7" fillId="5" borderId="3" xfId="0" applyFont="1" applyFill="1" applyBorder="1" applyAlignment="1" applyProtection="1">
      <alignment horizontal="center" vertical="top" wrapText="1"/>
    </xf>
    <xf numFmtId="0" fontId="0" fillId="0" borderId="3" xfId="0" applyBorder="1" applyAlignment="1">
      <alignment horizontal="left" wrapText="1"/>
    </xf>
    <xf numFmtId="0" fontId="0" fillId="0" borderId="3" xfId="0" applyBorder="1" applyAlignment="1">
      <alignment horizontal="left" vertical="top" wrapText="1"/>
    </xf>
    <xf numFmtId="0" fontId="0" fillId="0" borderId="2" xfId="0" applyNumberFormat="1" applyBorder="1" applyAlignment="1" applyProtection="1">
      <alignment horizontal="left"/>
    </xf>
    <xf numFmtId="49" fontId="0" fillId="0" borderId="1" xfId="0" applyNumberFormat="1" applyBorder="1" applyAlignment="1" applyProtection="1">
      <alignment horizontal="left"/>
    </xf>
    <xf numFmtId="0" fontId="3" fillId="0" borderId="0" xfId="0" applyFont="1" applyAlignment="1">
      <alignment horizontal="left" wrapText="1"/>
    </xf>
    <xf numFmtId="0" fontId="1" fillId="0" borderId="0" xfId="0" applyFont="1" applyAlignment="1">
      <alignment horizontal="center"/>
    </xf>
    <xf numFmtId="0" fontId="1" fillId="3" borderId="11" xfId="0" applyFont="1" applyFill="1" applyBorder="1" applyAlignment="1">
      <alignment horizontal="center"/>
    </xf>
    <xf numFmtId="0" fontId="1" fillId="3" borderId="12" xfId="0" applyFont="1" applyFill="1" applyBorder="1" applyAlignment="1">
      <alignment horizontal="center"/>
    </xf>
    <xf numFmtId="0" fontId="1" fillId="3" borderId="13" xfId="0" applyFont="1" applyFill="1" applyBorder="1" applyAlignment="1">
      <alignment horizontal="center"/>
    </xf>
  </cellXfs>
  <cellStyles count="1">
    <cellStyle name="Normal" xfId="0" builtinId="0"/>
  </cellStyles>
  <dxfs count="10">
    <dxf>
      <fill>
        <patternFill patternType="mediumGray">
          <bgColor auto="1"/>
        </patternFill>
      </fill>
    </dxf>
    <dxf>
      <fill>
        <patternFill patternType="mediumGray">
          <bgColor auto="1"/>
        </patternFill>
      </fill>
    </dxf>
    <dxf>
      <fill>
        <patternFill patternType="mediumGray">
          <bgColor auto="1"/>
        </patternFill>
      </fill>
    </dxf>
    <dxf>
      <fill>
        <patternFill patternType="mediumGray">
          <bgColor auto="1"/>
        </patternFill>
      </fill>
    </dxf>
    <dxf>
      <fill>
        <patternFill patternType="mediumGray">
          <bgColor auto="1"/>
        </patternFill>
      </fill>
    </dxf>
    <dxf>
      <fill>
        <patternFill patternType="mediumGray">
          <bgColor auto="1"/>
        </patternFill>
      </fill>
    </dxf>
    <dxf>
      <fill>
        <patternFill patternType="mediumGray">
          <bgColor auto="1"/>
        </patternFill>
      </fill>
    </dxf>
    <dxf>
      <fill>
        <patternFill patternType="mediumGray">
          <bgColor auto="1"/>
        </patternFill>
      </fill>
    </dxf>
    <dxf>
      <fill>
        <patternFill patternType="mediumGray">
          <bgColor auto="1"/>
        </patternFill>
      </fill>
    </dxf>
    <dxf>
      <fill>
        <patternFill patternType="mediumGray">
          <bgColor auto="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1</xdr:col>
      <xdr:colOff>1571625</xdr:colOff>
      <xdr:row>3</xdr:row>
      <xdr:rowOff>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a:fillRect/>
        </a:stretch>
      </xdr:blipFill>
      <xdr:spPr bwMode="auto">
        <a:xfrm>
          <a:off x="1" y="0"/>
          <a:ext cx="1546859" cy="571500"/>
        </a:xfrm>
        <a:prstGeom prst="rect">
          <a:avLst/>
        </a:prstGeom>
        <a:noFill/>
        <a:ln>
          <a:noFill/>
        </a:ln>
      </xdr:spPr>
    </xdr:pic>
    <xdr:clientData/>
  </xdr:twoCellAnchor>
  <xdr:twoCellAnchor>
    <xdr:from>
      <xdr:col>4</xdr:col>
      <xdr:colOff>0</xdr:colOff>
      <xdr:row>1</xdr:row>
      <xdr:rowOff>0</xdr:rowOff>
    </xdr:from>
    <xdr:to>
      <xdr:col>11</xdr:col>
      <xdr:colOff>524510</xdr:colOff>
      <xdr:row>4</xdr:row>
      <xdr:rowOff>0</xdr:rowOff>
    </xdr:to>
    <xdr:sp macro="" textlink="">
      <xdr:nvSpPr>
        <xdr:cNvPr id="3" name="Text Box 1">
          <a:extLst>
            <a:ext uri="{FF2B5EF4-FFF2-40B4-BE49-F238E27FC236}">
              <a16:creationId xmlns:a16="http://schemas.microsoft.com/office/drawing/2014/main" id="{00000000-0008-0000-0000-000003000000}"/>
            </a:ext>
          </a:extLst>
        </xdr:cNvPr>
        <xdr:cNvSpPr txBox="1"/>
      </xdr:nvSpPr>
      <xdr:spPr>
        <a:xfrm>
          <a:off x="1905000" y="190500"/>
          <a:ext cx="4969510" cy="758190"/>
        </a:xfrm>
        <a:prstGeom prst="rect">
          <a:avLst/>
        </a:prstGeom>
        <a:solidFill>
          <a:schemeClr val="lt1"/>
        </a:solid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2800" b="1">
              <a:effectLst/>
              <a:latin typeface="Calibri" panose="020F0502020204030204" pitchFamily="34" charset="0"/>
              <a:ea typeface="Calibri" panose="020F0502020204030204" pitchFamily="34" charset="0"/>
              <a:cs typeface="Mangal" panose="02040503050203030202" pitchFamily="18" charset="0"/>
            </a:rPr>
            <a:t>Reconsideration Request Form</a:t>
          </a:r>
          <a:endParaRPr lang="en-US" sz="1400">
            <a:effectLst/>
            <a:latin typeface="Calibri" panose="020F0502020204030204" pitchFamily="34" charset="0"/>
            <a:ea typeface="Calibri" panose="020F0502020204030204" pitchFamily="34" charset="0"/>
            <a:cs typeface="Mangal" panose="02040503050203030202" pitchFamily="18" charset="0"/>
          </a:endParaRPr>
        </a:p>
      </xdr:txBody>
    </xdr:sp>
    <xdr:clientData/>
  </xdr:twoCellAnchor>
  <xdr:twoCellAnchor editAs="oneCell">
    <xdr:from>
      <xdr:col>8</xdr:col>
      <xdr:colOff>186205</xdr:colOff>
      <xdr:row>7</xdr:row>
      <xdr:rowOff>0</xdr:rowOff>
    </xdr:from>
    <xdr:to>
      <xdr:col>9</xdr:col>
      <xdr:colOff>245110</xdr:colOff>
      <xdr:row>8</xdr:row>
      <xdr:rowOff>76200</xdr:rowOff>
    </xdr:to>
    <xdr:pic>
      <xdr:nvPicPr>
        <xdr:cNvPr id="20" name="Graphic 19" descr="Line arrow Straight">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4842025" y="1562100"/>
          <a:ext cx="447525" cy="266700"/>
        </a:xfrm>
        <a:prstGeom prst="rect">
          <a:avLst/>
        </a:prstGeom>
      </xdr:spPr>
    </xdr:pic>
    <xdr:clientData/>
  </xdr:twoCellAnchor>
  <xdr:twoCellAnchor>
    <xdr:from>
      <xdr:col>8</xdr:col>
      <xdr:colOff>377190</xdr:colOff>
      <xdr:row>7</xdr:row>
      <xdr:rowOff>5715</xdr:rowOff>
    </xdr:from>
    <xdr:to>
      <xdr:col>13</xdr:col>
      <xdr:colOff>438150</xdr:colOff>
      <xdr:row>10</xdr:row>
      <xdr:rowOff>152400</xdr:rowOff>
    </xdr:to>
    <xdr:sp macro="" textlink="">
      <xdr:nvSpPr>
        <xdr:cNvPr id="21" name="TextBox 20">
          <a:extLst>
            <a:ext uri="{FF2B5EF4-FFF2-40B4-BE49-F238E27FC236}">
              <a16:creationId xmlns:a16="http://schemas.microsoft.com/office/drawing/2014/main" id="{00000000-0008-0000-0000-000015000000}"/>
            </a:ext>
          </a:extLst>
        </xdr:cNvPr>
        <xdr:cNvSpPr txBox="1"/>
      </xdr:nvSpPr>
      <xdr:spPr>
        <a:xfrm>
          <a:off x="7644765" y="1148715"/>
          <a:ext cx="2308860" cy="7181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solidFill>
                <a:srgbClr val="FF0000"/>
              </a:solidFill>
            </a:rPr>
            <a:t>Select</a:t>
          </a:r>
          <a:r>
            <a:rPr lang="en-US" sz="900" b="1" baseline="0">
              <a:solidFill>
                <a:srgbClr val="FF0000"/>
              </a:solidFill>
            </a:rPr>
            <a:t> name from drop-down as it appears on your QuILTSS #16 Score Report</a:t>
          </a:r>
          <a:endParaRPr lang="en-US" sz="9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4</xdr:col>
      <xdr:colOff>160020</xdr:colOff>
      <xdr:row>3</xdr:row>
      <xdr:rowOff>0</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a:fillRect/>
        </a:stretch>
      </xdr:blipFill>
      <xdr:spPr bwMode="auto">
        <a:xfrm>
          <a:off x="160021" y="0"/>
          <a:ext cx="1600199" cy="548640"/>
        </a:xfrm>
        <a:prstGeom prst="rect">
          <a:avLst/>
        </a:prstGeom>
        <a:noFill/>
        <a:ln>
          <a:noFill/>
        </a:ln>
      </xdr:spPr>
    </xdr:pic>
    <xdr:clientData/>
  </xdr:twoCellAnchor>
  <xdr:twoCellAnchor>
    <xdr:from>
      <xdr:col>4</xdr:col>
      <xdr:colOff>533400</xdr:colOff>
      <xdr:row>0</xdr:row>
      <xdr:rowOff>83820</xdr:rowOff>
    </xdr:from>
    <xdr:to>
      <xdr:col>12</xdr:col>
      <xdr:colOff>433070</xdr:colOff>
      <xdr:row>4</xdr:row>
      <xdr:rowOff>80010</xdr:rowOff>
    </xdr:to>
    <xdr:sp macro="" textlink="">
      <xdr:nvSpPr>
        <xdr:cNvPr id="3" name="Text Box 1">
          <a:extLst>
            <a:ext uri="{FF2B5EF4-FFF2-40B4-BE49-F238E27FC236}">
              <a16:creationId xmlns:a16="http://schemas.microsoft.com/office/drawing/2014/main" id="{00000000-0008-0000-0100-000003000000}"/>
            </a:ext>
          </a:extLst>
        </xdr:cNvPr>
        <xdr:cNvSpPr txBox="1"/>
      </xdr:nvSpPr>
      <xdr:spPr>
        <a:xfrm>
          <a:off x="2133600" y="83820"/>
          <a:ext cx="5058410" cy="727710"/>
        </a:xfrm>
        <a:prstGeom prst="rect">
          <a:avLst/>
        </a:prstGeom>
        <a:solidFill>
          <a:schemeClr val="lt1"/>
        </a:solid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ctr">
            <a:lnSpc>
              <a:spcPct val="107000"/>
            </a:lnSpc>
            <a:spcBef>
              <a:spcPts val="0"/>
            </a:spcBef>
            <a:spcAft>
              <a:spcPts val="800"/>
            </a:spcAft>
          </a:pPr>
          <a:r>
            <a:rPr lang="en-US" sz="2800" b="1">
              <a:effectLst/>
              <a:latin typeface="Calibri" panose="020F0502020204030204" pitchFamily="34" charset="0"/>
              <a:ea typeface="Calibri" panose="020F0502020204030204" pitchFamily="34" charset="0"/>
              <a:cs typeface="Mangal" panose="02040503050203030202" pitchFamily="18" charset="0"/>
            </a:rPr>
            <a:t>Reconsideration Submission Checklist</a:t>
          </a:r>
          <a:endParaRPr lang="en-US" sz="1400">
            <a:effectLst/>
            <a:latin typeface="Calibri" panose="020F0502020204030204" pitchFamily="34" charset="0"/>
            <a:ea typeface="Calibri" panose="020F0502020204030204" pitchFamily="34" charset="0"/>
            <a:cs typeface="Mangal" panose="02040503050203030202" pitchFamily="18" charset="0"/>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Kathleen Livingstone" id="{D468A17C-8C67-4354-9E1A-CDB148AA08BF}" userId="S::DCV5645@tn.gov::0f077714-1f4d-4799-92af-1e5b2ec98de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67" dT="2020-06-19T13:29:27.50" personId="{D468A17C-8C67-4354-9E1A-CDB148AA08BF}" id="{56DBD5EC-B10B-4DBA-B5B0-A78FF14E5F06}">
    <text>This Medicaid number is coming up as Creekview Health and Rehabilitation NPI 1013576297 and not as Concordia Nursing adn Rehab - Northhaven.  Kindred Health and Rehabe - Northhaven (NPI 17440384) LTC agreement terminated 12/13/18, # beds 96</text>
  </threadedComment>
  <threadedComment ref="A69" dT="2020-06-19T21:01:56.30" personId="{D468A17C-8C67-4354-9E1A-CDB148AA08BF}" id="{85B368C8-3207-4FCB-8DD3-D6665BD9E16B}">
    <text>changed from Grace Healthcare of Decature effective 5/12/20</text>
  </threadedComment>
  <threadedComment ref="A74" dT="2020-06-19T12:26:54.22" personId="{D468A17C-8C67-4354-9E1A-CDB148AA08BF}" id="{E9FDA79C-9A50-4D36-B45D-19D9BB7130F3}">
    <text>Previously known as Briarcliff Health Care</text>
  </threadedComment>
  <threadedComment ref="A132" dT="2020-06-19T20:34:51.34" personId="{D468A17C-8C67-4354-9E1A-CDB148AA08BF}" id="{85F98B3E-9071-4823-AE8E-BABF98094FB3}">
    <text>name change from Fort Sanders Sevier to Laconte effective 5/6/20</text>
  </threadedComment>
  <threadedComment ref="A219" dT="2020-06-19T13:18:12.68" personId="{D468A17C-8C67-4354-9E1A-CDB148AA08BF}" id="{64B3C82B-064E-4CAA-B81A-C86D18BBC5CD}">
    <text>was Concordia Nursing and Rehabilitation  - Loudon</text>
  </threadedComment>
  <threadedComment ref="A240" dT="2020-06-19T13:33:21.35" personId="{D468A17C-8C67-4354-9E1A-CDB148AA08BF}" id="{8450858C-E555-4010-957C-3263337294B0}">
    <text>not Concordia Nursing and Rehabilitation - Smith County NPI 1629593314, CMS 445172</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65"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T94"/>
  <sheetViews>
    <sheetView showGridLines="0" tabSelected="1" zoomScaleNormal="100" workbookViewId="0">
      <selection activeCell="D8" sqref="D8:H8"/>
    </sheetView>
  </sheetViews>
  <sheetFormatPr defaultColWidth="9.44140625" defaultRowHeight="14.4" x14ac:dyDescent="0.3"/>
  <cols>
    <col min="1" max="1" width="2.33203125" customWidth="1"/>
    <col min="2" max="2" width="30.6640625" customWidth="1"/>
    <col min="3" max="3" width="5.77734375" customWidth="1"/>
    <col min="4" max="4" width="20.44140625" customWidth="1"/>
    <col min="5" max="5" width="5.77734375" customWidth="1"/>
    <col min="6" max="6" width="21" bestFit="1" customWidth="1"/>
    <col min="7" max="7" width="5.77734375" customWidth="1"/>
    <col min="8" max="8" width="20.109375" customWidth="1"/>
    <col min="9" max="9" width="5.77734375" customWidth="1"/>
    <col min="10" max="10" width="17.33203125" customWidth="1"/>
    <col min="11" max="11" width="5.77734375" customWidth="1"/>
    <col min="12" max="12" width="9.109375" customWidth="1"/>
    <col min="13" max="13" width="9.44140625" hidden="1" customWidth="1"/>
    <col min="20" max="20" width="9.44140625" hidden="1" customWidth="1"/>
  </cols>
  <sheetData>
    <row r="1" spans="2:20" x14ac:dyDescent="0.3">
      <c r="T1" t="s">
        <v>180</v>
      </c>
    </row>
    <row r="3" spans="2:20" x14ac:dyDescent="0.3">
      <c r="T3" t="s">
        <v>181</v>
      </c>
    </row>
    <row r="5" spans="2:20" ht="9" customHeight="1" x14ac:dyDescent="0.3"/>
    <row r="6" spans="2:20" ht="15" customHeight="1" x14ac:dyDescent="0.35">
      <c r="B6" s="8" t="s">
        <v>132</v>
      </c>
      <c r="C6" s="8"/>
    </row>
    <row r="7" spans="2:20" ht="6" customHeight="1" x14ac:dyDescent="0.35">
      <c r="B7" s="8"/>
      <c r="C7" s="8"/>
    </row>
    <row r="8" spans="2:20" ht="15" customHeight="1" x14ac:dyDescent="0.3">
      <c r="B8" s="9" t="s">
        <v>133</v>
      </c>
      <c r="D8" s="64"/>
      <c r="E8" s="64"/>
      <c r="F8" s="64"/>
      <c r="G8" s="64"/>
      <c r="H8" s="64"/>
    </row>
    <row r="9" spans="2:20" x14ac:dyDescent="0.3">
      <c r="B9" s="2" t="s">
        <v>136</v>
      </c>
      <c r="D9" s="66" t="str">
        <f>_xlfn.IFNA(VLOOKUP(D8,Providers!A6:E294,5,0),"")</f>
        <v/>
      </c>
      <c r="E9" s="66"/>
      <c r="F9" s="66"/>
      <c r="G9" s="66"/>
      <c r="H9" s="66"/>
    </row>
    <row r="10" spans="2:20" x14ac:dyDescent="0.3">
      <c r="B10" s="2" t="s">
        <v>134</v>
      </c>
      <c r="D10" s="66" t="str">
        <f>_xlfn.IFNA(VLOOKUP(D8,Providers!A6:B294,2,0),"")</f>
        <v/>
      </c>
      <c r="E10" s="66"/>
      <c r="F10" s="66"/>
      <c r="G10" s="66"/>
      <c r="H10" s="66"/>
    </row>
    <row r="11" spans="2:20" x14ac:dyDescent="0.3">
      <c r="B11" s="2" t="s">
        <v>135</v>
      </c>
      <c r="D11" s="66" t="str">
        <f>_xlfn.IFNA(VLOOKUP(D8,Providers!A6:C294,3,0),"")</f>
        <v/>
      </c>
      <c r="E11" s="66"/>
      <c r="F11" s="66"/>
      <c r="G11" s="66"/>
      <c r="H11" s="66"/>
    </row>
    <row r="12" spans="2:20" ht="28.5" customHeight="1" x14ac:dyDescent="0.3"/>
    <row r="13" spans="2:20" ht="57.75" customHeight="1" x14ac:dyDescent="0.3">
      <c r="B13" s="65" t="s">
        <v>433</v>
      </c>
      <c r="C13" s="65"/>
      <c r="D13" s="65"/>
      <c r="E13" s="65"/>
      <c r="F13" s="65"/>
      <c r="G13" s="65"/>
      <c r="H13" s="65"/>
      <c r="I13" s="65"/>
      <c r="J13" s="65"/>
      <c r="K13" s="65"/>
    </row>
    <row r="14" spans="2:20" ht="9" customHeight="1" x14ac:dyDescent="0.3"/>
    <row r="15" spans="2:20" ht="15" customHeight="1" x14ac:dyDescent="0.3">
      <c r="B15" s="7" t="s">
        <v>125</v>
      </c>
    </row>
    <row r="16" spans="2:20" ht="15" customHeight="1" x14ac:dyDescent="0.3">
      <c r="B16" s="14" t="s">
        <v>126</v>
      </c>
      <c r="C16" s="19"/>
      <c r="D16" s="14" t="s">
        <v>127</v>
      </c>
      <c r="E16" s="19"/>
      <c r="F16" s="14" t="s">
        <v>156</v>
      </c>
      <c r="G16" s="19"/>
    </row>
    <row r="17" spans="2:16" ht="6" customHeight="1" x14ac:dyDescent="0.3"/>
    <row r="18" spans="2:16" s="6" customFormat="1" ht="15" customHeight="1" x14ac:dyDescent="0.3">
      <c r="B18" s="6" t="s">
        <v>137</v>
      </c>
      <c r="O18"/>
      <c r="P18"/>
    </row>
    <row r="19" spans="2:16" ht="15" customHeight="1" x14ac:dyDescent="0.3">
      <c r="B19" t="s">
        <v>182</v>
      </c>
    </row>
    <row r="20" spans="2:16" ht="15" customHeight="1" x14ac:dyDescent="0.3">
      <c r="B20" s="55"/>
      <c r="C20" s="56"/>
      <c r="D20" s="56"/>
      <c r="E20" s="56"/>
      <c r="F20" s="56"/>
      <c r="G20" s="56"/>
      <c r="H20" s="56"/>
      <c r="I20" s="56"/>
      <c r="J20" s="56"/>
      <c r="K20" s="57"/>
    </row>
    <row r="21" spans="2:16" ht="15" customHeight="1" x14ac:dyDescent="0.3">
      <c r="B21" s="58"/>
      <c r="C21" s="59"/>
      <c r="D21" s="59"/>
      <c r="E21" s="59"/>
      <c r="F21" s="59"/>
      <c r="G21" s="59"/>
      <c r="H21" s="59"/>
      <c r="I21" s="59"/>
      <c r="J21" s="59"/>
      <c r="K21" s="60"/>
    </row>
    <row r="22" spans="2:16" ht="15" customHeight="1" x14ac:dyDescent="0.3">
      <c r="B22" s="61"/>
      <c r="C22" s="62"/>
      <c r="D22" s="62"/>
      <c r="E22" s="62"/>
      <c r="F22" s="62"/>
      <c r="G22" s="62"/>
      <c r="H22" s="62"/>
      <c r="I22" s="62"/>
      <c r="J22" s="62"/>
      <c r="K22" s="63"/>
    </row>
    <row r="23" spans="2:16" ht="15" customHeight="1" x14ac:dyDescent="0.3">
      <c r="B23" t="s">
        <v>183</v>
      </c>
    </row>
    <row r="24" spans="2:16" ht="15" customHeight="1" x14ac:dyDescent="0.3">
      <c r="B24" s="55"/>
      <c r="C24" s="56"/>
      <c r="D24" s="56"/>
      <c r="E24" s="56"/>
      <c r="F24" s="56"/>
      <c r="G24" s="56"/>
      <c r="H24" s="56"/>
      <c r="I24" s="56"/>
      <c r="J24" s="56"/>
      <c r="K24" s="57"/>
    </row>
    <row r="25" spans="2:16" ht="15" customHeight="1" x14ac:dyDescent="0.3">
      <c r="B25" s="58"/>
      <c r="C25" s="59"/>
      <c r="D25" s="59"/>
      <c r="E25" s="59"/>
      <c r="F25" s="59"/>
      <c r="G25" s="59"/>
      <c r="H25" s="59"/>
      <c r="I25" s="59"/>
      <c r="J25" s="59"/>
      <c r="K25" s="60"/>
    </row>
    <row r="26" spans="2:16" ht="15" customHeight="1" x14ac:dyDescent="0.3">
      <c r="B26" s="61"/>
      <c r="C26" s="62"/>
      <c r="D26" s="62"/>
      <c r="E26" s="62"/>
      <c r="F26" s="62"/>
      <c r="G26" s="62"/>
      <c r="H26" s="62"/>
      <c r="I26" s="62"/>
      <c r="J26" s="62"/>
      <c r="K26" s="63"/>
    </row>
    <row r="27" spans="2:16" ht="15" customHeight="1" x14ac:dyDescent="0.3">
      <c r="B27" t="s">
        <v>184</v>
      </c>
    </row>
    <row r="28" spans="2:16" ht="15" customHeight="1" x14ac:dyDescent="0.3">
      <c r="B28" s="55"/>
      <c r="C28" s="56"/>
      <c r="D28" s="56"/>
      <c r="E28" s="56"/>
      <c r="F28" s="56"/>
      <c r="G28" s="56"/>
      <c r="H28" s="56"/>
      <c r="I28" s="56"/>
      <c r="J28" s="56"/>
      <c r="K28" s="57"/>
    </row>
    <row r="29" spans="2:16" ht="15" customHeight="1" x14ac:dyDescent="0.3">
      <c r="B29" s="58"/>
      <c r="C29" s="59"/>
      <c r="D29" s="59"/>
      <c r="E29" s="59"/>
      <c r="F29" s="59"/>
      <c r="G29" s="59"/>
      <c r="H29" s="59"/>
      <c r="I29" s="59"/>
      <c r="J29" s="59"/>
      <c r="K29" s="60"/>
    </row>
    <row r="30" spans="2:16" ht="15" customHeight="1" x14ac:dyDescent="0.3">
      <c r="B30" s="61"/>
      <c r="C30" s="62"/>
      <c r="D30" s="62"/>
      <c r="E30" s="62"/>
      <c r="F30" s="62"/>
      <c r="G30" s="62"/>
      <c r="H30" s="62"/>
      <c r="I30" s="62"/>
      <c r="J30" s="62"/>
      <c r="K30" s="63"/>
    </row>
    <row r="31" spans="2:16" ht="15" customHeight="1" x14ac:dyDescent="0.3"/>
    <row r="32" spans="2:16" ht="15" customHeight="1" x14ac:dyDescent="0.3">
      <c r="B32" s="10" t="s">
        <v>157</v>
      </c>
      <c r="C32" s="3"/>
    </row>
    <row r="33" spans="2:11" ht="15" customHeight="1" x14ac:dyDescent="0.3">
      <c r="B33" s="14" t="s">
        <v>128</v>
      </c>
      <c r="C33" s="19"/>
      <c r="D33" s="14" t="s">
        <v>129</v>
      </c>
      <c r="E33" s="19"/>
      <c r="F33" s="14" t="s">
        <v>159</v>
      </c>
      <c r="G33" s="19"/>
      <c r="H33" s="14" t="s">
        <v>160</v>
      </c>
      <c r="I33" s="19"/>
      <c r="K33" s="13"/>
    </row>
    <row r="34" spans="2:11" ht="6" customHeight="1" x14ac:dyDescent="0.3">
      <c r="C34" s="3"/>
    </row>
    <row r="35" spans="2:11" x14ac:dyDescent="0.3">
      <c r="B35" s="6" t="s">
        <v>137</v>
      </c>
    </row>
    <row r="36" spans="2:11" x14ac:dyDescent="0.3">
      <c r="B36" t="s">
        <v>185</v>
      </c>
    </row>
    <row r="37" spans="2:11" x14ac:dyDescent="0.3">
      <c r="B37" s="55"/>
      <c r="C37" s="56"/>
      <c r="D37" s="56"/>
      <c r="E37" s="56"/>
      <c r="F37" s="56"/>
      <c r="G37" s="56"/>
      <c r="H37" s="56"/>
      <c r="I37" s="56"/>
      <c r="J37" s="56"/>
      <c r="K37" s="57"/>
    </row>
    <row r="38" spans="2:11" x14ac:dyDescent="0.3">
      <c r="B38" s="58"/>
      <c r="C38" s="59"/>
      <c r="D38" s="59"/>
      <c r="E38" s="59"/>
      <c r="F38" s="59"/>
      <c r="G38" s="59"/>
      <c r="H38" s="59"/>
      <c r="I38" s="59"/>
      <c r="J38" s="59"/>
      <c r="K38" s="60"/>
    </row>
    <row r="39" spans="2:11" x14ac:dyDescent="0.3">
      <c r="B39" s="61"/>
      <c r="C39" s="62"/>
      <c r="D39" s="62"/>
      <c r="E39" s="62"/>
      <c r="F39" s="62"/>
      <c r="G39" s="62"/>
      <c r="H39" s="62"/>
      <c r="I39" s="62"/>
      <c r="J39" s="62"/>
      <c r="K39" s="63"/>
    </row>
    <row r="40" spans="2:11" x14ac:dyDescent="0.3">
      <c r="B40" t="s">
        <v>186</v>
      </c>
    </row>
    <row r="41" spans="2:11" x14ac:dyDescent="0.3">
      <c r="B41" s="55"/>
      <c r="C41" s="56"/>
      <c r="D41" s="56"/>
      <c r="E41" s="56"/>
      <c r="F41" s="56"/>
      <c r="G41" s="56"/>
      <c r="H41" s="56"/>
      <c r="I41" s="56"/>
      <c r="J41" s="56"/>
      <c r="K41" s="57"/>
    </row>
    <row r="42" spans="2:11" x14ac:dyDescent="0.3">
      <c r="B42" s="58"/>
      <c r="C42" s="59"/>
      <c r="D42" s="59"/>
      <c r="E42" s="59"/>
      <c r="F42" s="59"/>
      <c r="G42" s="59"/>
      <c r="H42" s="59"/>
      <c r="I42" s="59"/>
      <c r="J42" s="59"/>
      <c r="K42" s="60"/>
    </row>
    <row r="43" spans="2:11" x14ac:dyDescent="0.3">
      <c r="B43" s="61"/>
      <c r="C43" s="62"/>
      <c r="D43" s="62"/>
      <c r="E43" s="62"/>
      <c r="F43" s="62"/>
      <c r="G43" s="62"/>
      <c r="H43" s="62"/>
      <c r="I43" s="62"/>
      <c r="J43" s="62"/>
      <c r="K43" s="63"/>
    </row>
    <row r="44" spans="2:11" x14ac:dyDescent="0.3">
      <c r="B44" t="s">
        <v>187</v>
      </c>
    </row>
    <row r="45" spans="2:11" x14ac:dyDescent="0.3">
      <c r="B45" s="55"/>
      <c r="C45" s="56"/>
      <c r="D45" s="56"/>
      <c r="E45" s="56"/>
      <c r="F45" s="56"/>
      <c r="G45" s="56"/>
      <c r="H45" s="56"/>
      <c r="I45" s="56"/>
      <c r="J45" s="56"/>
      <c r="K45" s="57"/>
    </row>
    <row r="46" spans="2:11" x14ac:dyDescent="0.3">
      <c r="B46" s="58"/>
      <c r="C46" s="59"/>
      <c r="D46" s="59"/>
      <c r="E46" s="59"/>
      <c r="F46" s="59"/>
      <c r="G46" s="59"/>
      <c r="H46" s="59"/>
      <c r="I46" s="59"/>
      <c r="J46" s="59"/>
      <c r="K46" s="60"/>
    </row>
    <row r="47" spans="2:11" x14ac:dyDescent="0.3">
      <c r="B47" s="61"/>
      <c r="C47" s="62"/>
      <c r="D47" s="62"/>
      <c r="E47" s="62"/>
      <c r="F47" s="62"/>
      <c r="G47" s="62"/>
      <c r="H47" s="62"/>
      <c r="I47" s="62"/>
      <c r="J47" s="62"/>
      <c r="K47" s="63"/>
    </row>
    <row r="48" spans="2:11" x14ac:dyDescent="0.3">
      <c r="B48" t="s">
        <v>188</v>
      </c>
    </row>
    <row r="49" spans="2:11" x14ac:dyDescent="0.3">
      <c r="B49" s="55"/>
      <c r="C49" s="56"/>
      <c r="D49" s="56"/>
      <c r="E49" s="56"/>
      <c r="F49" s="56"/>
      <c r="G49" s="56"/>
      <c r="H49" s="56"/>
      <c r="I49" s="56"/>
      <c r="J49" s="56"/>
      <c r="K49" s="57"/>
    </row>
    <row r="50" spans="2:11" x14ac:dyDescent="0.3">
      <c r="B50" s="58"/>
      <c r="C50" s="59"/>
      <c r="D50" s="59"/>
      <c r="E50" s="59"/>
      <c r="F50" s="59"/>
      <c r="G50" s="59"/>
      <c r="H50" s="59"/>
      <c r="I50" s="59"/>
      <c r="J50" s="59"/>
      <c r="K50" s="60"/>
    </row>
    <row r="51" spans="2:11" x14ac:dyDescent="0.3">
      <c r="B51" s="61"/>
      <c r="C51" s="62"/>
      <c r="D51" s="62"/>
      <c r="E51" s="62"/>
      <c r="F51" s="62"/>
      <c r="G51" s="62"/>
      <c r="H51" s="62"/>
      <c r="I51" s="62"/>
      <c r="J51" s="62"/>
      <c r="K51" s="63"/>
    </row>
    <row r="52" spans="2:11" ht="15" customHeight="1" x14ac:dyDescent="0.3"/>
    <row r="53" spans="2:11" ht="15.6" x14ac:dyDescent="0.3">
      <c r="B53" s="10" t="s">
        <v>158</v>
      </c>
    </row>
    <row r="54" spans="2:11" s="13" customFormat="1" x14ac:dyDescent="0.3">
      <c r="B54" s="14" t="s">
        <v>130</v>
      </c>
      <c r="C54" s="19"/>
      <c r="D54" s="14" t="s">
        <v>131</v>
      </c>
      <c r="E54" s="19"/>
      <c r="F54" s="17" t="s">
        <v>434</v>
      </c>
      <c r="G54" s="44"/>
      <c r="H54" s="17" t="s">
        <v>435</v>
      </c>
      <c r="I54" s="44"/>
      <c r="J54" s="14" t="s">
        <v>436</v>
      </c>
      <c r="K54" s="44"/>
    </row>
    <row r="55" spans="2:11" ht="6" customHeight="1" x14ac:dyDescent="0.3">
      <c r="B55" s="3"/>
      <c r="E55" s="5"/>
      <c r="H55" s="4"/>
    </row>
    <row r="56" spans="2:11" x14ac:dyDescent="0.3">
      <c r="B56" s="6" t="s">
        <v>137</v>
      </c>
    </row>
    <row r="57" spans="2:11" x14ac:dyDescent="0.3">
      <c r="B57" t="s">
        <v>189</v>
      </c>
    </row>
    <row r="58" spans="2:11" x14ac:dyDescent="0.3">
      <c r="B58" s="55"/>
      <c r="C58" s="56"/>
      <c r="D58" s="56"/>
      <c r="E58" s="56"/>
      <c r="F58" s="56"/>
      <c r="G58" s="56"/>
      <c r="H58" s="56"/>
      <c r="I58" s="56"/>
      <c r="J58" s="56"/>
      <c r="K58" s="57"/>
    </row>
    <row r="59" spans="2:11" x14ac:dyDescent="0.3">
      <c r="B59" s="58"/>
      <c r="C59" s="59"/>
      <c r="D59" s="59"/>
      <c r="E59" s="59"/>
      <c r="F59" s="59"/>
      <c r="G59" s="59"/>
      <c r="H59" s="59"/>
      <c r="I59" s="59"/>
      <c r="J59" s="59"/>
      <c r="K59" s="60"/>
    </row>
    <row r="60" spans="2:11" x14ac:dyDescent="0.3">
      <c r="B60" s="61"/>
      <c r="C60" s="62"/>
      <c r="D60" s="62"/>
      <c r="E60" s="62"/>
      <c r="F60" s="62"/>
      <c r="G60" s="62"/>
      <c r="H60" s="62"/>
      <c r="I60" s="62"/>
      <c r="J60" s="62"/>
      <c r="K60" s="63"/>
    </row>
    <row r="61" spans="2:11" x14ac:dyDescent="0.3">
      <c r="B61" t="s">
        <v>190</v>
      </c>
    </row>
    <row r="62" spans="2:11" x14ac:dyDescent="0.3">
      <c r="B62" s="55"/>
      <c r="C62" s="56"/>
      <c r="D62" s="56"/>
      <c r="E62" s="56"/>
      <c r="F62" s="56"/>
      <c r="G62" s="56"/>
      <c r="H62" s="56"/>
      <c r="I62" s="56"/>
      <c r="J62" s="56"/>
      <c r="K62" s="57"/>
    </row>
    <row r="63" spans="2:11" x14ac:dyDescent="0.3">
      <c r="B63" s="58"/>
      <c r="C63" s="59"/>
      <c r="D63" s="59"/>
      <c r="E63" s="59"/>
      <c r="F63" s="59"/>
      <c r="G63" s="59"/>
      <c r="H63" s="59"/>
      <c r="I63" s="59"/>
      <c r="J63" s="59"/>
      <c r="K63" s="60"/>
    </row>
    <row r="64" spans="2:11" x14ac:dyDescent="0.3">
      <c r="B64" s="61"/>
      <c r="C64" s="62"/>
      <c r="D64" s="62"/>
      <c r="E64" s="62"/>
      <c r="F64" s="62"/>
      <c r="G64" s="62"/>
      <c r="H64" s="62"/>
      <c r="I64" s="62"/>
      <c r="J64" s="62"/>
      <c r="K64" s="63"/>
    </row>
    <row r="65" spans="2:11" x14ac:dyDescent="0.3">
      <c r="B65" t="s">
        <v>437</v>
      </c>
    </row>
    <row r="66" spans="2:11" ht="14.4" customHeight="1" x14ac:dyDescent="0.3">
      <c r="B66" s="46" t="s">
        <v>440</v>
      </c>
      <c r="C66" s="47"/>
      <c r="D66" s="47"/>
      <c r="E66" s="47"/>
      <c r="F66" s="47"/>
      <c r="G66" s="47"/>
      <c r="H66" s="47"/>
      <c r="I66" s="47"/>
      <c r="J66" s="47"/>
      <c r="K66" s="48"/>
    </row>
    <row r="67" spans="2:11" x14ac:dyDescent="0.3">
      <c r="B67" s="49"/>
      <c r="C67" s="50"/>
      <c r="D67" s="50"/>
      <c r="E67" s="50"/>
      <c r="F67" s="50"/>
      <c r="G67" s="50"/>
      <c r="H67" s="50"/>
      <c r="I67" s="50"/>
      <c r="J67" s="50"/>
      <c r="K67" s="51"/>
    </row>
    <row r="68" spans="2:11" x14ac:dyDescent="0.3">
      <c r="B68" s="52"/>
      <c r="C68" s="53"/>
      <c r="D68" s="53"/>
      <c r="E68" s="53"/>
      <c r="F68" s="53"/>
      <c r="G68" s="53"/>
      <c r="H68" s="53"/>
      <c r="I68" s="53"/>
      <c r="J68" s="53"/>
      <c r="K68" s="54"/>
    </row>
    <row r="69" spans="2:11" x14ac:dyDescent="0.3">
      <c r="B69" t="s">
        <v>438</v>
      </c>
    </row>
    <row r="70" spans="2:11" ht="14.4" customHeight="1" x14ac:dyDescent="0.3">
      <c r="B70" s="46" t="s">
        <v>448</v>
      </c>
      <c r="C70" s="47"/>
      <c r="D70" s="47"/>
      <c r="E70" s="47"/>
      <c r="F70" s="47"/>
      <c r="G70" s="47"/>
      <c r="H70" s="47"/>
      <c r="I70" s="47"/>
      <c r="J70" s="47"/>
      <c r="K70" s="48"/>
    </row>
    <row r="71" spans="2:11" x14ac:dyDescent="0.3">
      <c r="B71" s="49"/>
      <c r="C71" s="50"/>
      <c r="D71" s="50"/>
      <c r="E71" s="50"/>
      <c r="F71" s="50"/>
      <c r="G71" s="50"/>
      <c r="H71" s="50"/>
      <c r="I71" s="50"/>
      <c r="J71" s="50"/>
      <c r="K71" s="51"/>
    </row>
    <row r="72" spans="2:11" x14ac:dyDescent="0.3">
      <c r="B72" s="52"/>
      <c r="C72" s="53"/>
      <c r="D72" s="53"/>
      <c r="E72" s="53"/>
      <c r="F72" s="53"/>
      <c r="G72" s="53"/>
      <c r="H72" s="53"/>
      <c r="I72" s="53"/>
      <c r="J72" s="53"/>
      <c r="K72" s="54"/>
    </row>
    <row r="73" spans="2:11" x14ac:dyDescent="0.3">
      <c r="B73" t="s">
        <v>439</v>
      </c>
    </row>
    <row r="74" spans="2:11" x14ac:dyDescent="0.3">
      <c r="B74" s="46" t="s">
        <v>447</v>
      </c>
      <c r="C74" s="47"/>
      <c r="D74" s="47"/>
      <c r="E74" s="47"/>
      <c r="F74" s="47"/>
      <c r="G74" s="47"/>
      <c r="H74" s="47"/>
      <c r="I74" s="47"/>
      <c r="J74" s="47"/>
      <c r="K74" s="48"/>
    </row>
    <row r="75" spans="2:11" x14ac:dyDescent="0.3">
      <c r="B75" s="49"/>
      <c r="C75" s="50"/>
      <c r="D75" s="50"/>
      <c r="E75" s="50"/>
      <c r="F75" s="50"/>
      <c r="G75" s="50"/>
      <c r="H75" s="50"/>
      <c r="I75" s="50"/>
      <c r="J75" s="50"/>
      <c r="K75" s="51"/>
    </row>
    <row r="76" spans="2:11" x14ac:dyDescent="0.3">
      <c r="B76" s="52"/>
      <c r="C76" s="53"/>
      <c r="D76" s="53"/>
      <c r="E76" s="53"/>
      <c r="F76" s="53"/>
      <c r="G76" s="53"/>
      <c r="H76" s="53"/>
      <c r="I76" s="53"/>
      <c r="J76" s="53"/>
      <c r="K76" s="54"/>
    </row>
    <row r="78" spans="2:11" ht="15.6" x14ac:dyDescent="0.3">
      <c r="B78" s="10" t="s">
        <v>441</v>
      </c>
    </row>
    <row r="79" spans="2:11" s="13" customFormat="1" x14ac:dyDescent="0.3">
      <c r="B79" s="14" t="s">
        <v>442</v>
      </c>
      <c r="C79" s="44"/>
      <c r="D79" s="14" t="s">
        <v>443</v>
      </c>
      <c r="E79" s="44"/>
      <c r="F79" s="42"/>
      <c r="G79" s="18"/>
      <c r="H79" s="42"/>
      <c r="I79" s="18"/>
      <c r="J79" s="42"/>
      <c r="K79" s="18"/>
    </row>
    <row r="80" spans="2:11" x14ac:dyDescent="0.3">
      <c r="B80" t="s">
        <v>444</v>
      </c>
    </row>
    <row r="81" spans="2:11" ht="14.4" customHeight="1" x14ac:dyDescent="0.3">
      <c r="B81" s="46" t="s">
        <v>446</v>
      </c>
      <c r="C81" s="47"/>
      <c r="D81" s="47"/>
      <c r="E81" s="47"/>
      <c r="F81" s="47"/>
      <c r="G81" s="47"/>
      <c r="H81" s="47"/>
      <c r="I81" s="47"/>
      <c r="J81" s="47"/>
      <c r="K81" s="48"/>
    </row>
    <row r="82" spans="2:11" x14ac:dyDescent="0.3">
      <c r="B82" s="49"/>
      <c r="C82" s="50"/>
      <c r="D82" s="50"/>
      <c r="E82" s="50"/>
      <c r="F82" s="50"/>
      <c r="G82" s="50"/>
      <c r="H82" s="50"/>
      <c r="I82" s="50"/>
      <c r="J82" s="50"/>
      <c r="K82" s="51"/>
    </row>
    <row r="83" spans="2:11" x14ac:dyDescent="0.3">
      <c r="B83" s="52"/>
      <c r="C83" s="53"/>
      <c r="D83" s="53"/>
      <c r="E83" s="53"/>
      <c r="F83" s="53"/>
      <c r="G83" s="53"/>
      <c r="H83" s="53"/>
      <c r="I83" s="53"/>
      <c r="J83" s="53"/>
      <c r="K83" s="54"/>
    </row>
    <row r="84" spans="2:11" x14ac:dyDescent="0.3">
      <c r="B84" t="s">
        <v>445</v>
      </c>
    </row>
    <row r="85" spans="2:11" ht="14.4" customHeight="1" x14ac:dyDescent="0.3">
      <c r="B85" s="46" t="s">
        <v>449</v>
      </c>
      <c r="C85" s="47"/>
      <c r="D85" s="47"/>
      <c r="E85" s="47"/>
      <c r="F85" s="47"/>
      <c r="G85" s="47"/>
      <c r="H85" s="47"/>
      <c r="I85" s="47"/>
      <c r="J85" s="47"/>
      <c r="K85" s="48"/>
    </row>
    <row r="86" spans="2:11" x14ac:dyDescent="0.3">
      <c r="B86" s="49"/>
      <c r="C86" s="50"/>
      <c r="D86" s="50"/>
      <c r="E86" s="50"/>
      <c r="F86" s="50"/>
      <c r="G86" s="50"/>
      <c r="H86" s="50"/>
      <c r="I86" s="50"/>
      <c r="J86" s="50"/>
      <c r="K86" s="51"/>
    </row>
    <row r="87" spans="2:11" x14ac:dyDescent="0.3">
      <c r="B87" s="52"/>
      <c r="C87" s="53"/>
      <c r="D87" s="53"/>
      <c r="E87" s="53"/>
      <c r="F87" s="53"/>
      <c r="G87" s="53"/>
      <c r="H87" s="53"/>
      <c r="I87" s="53"/>
      <c r="J87" s="53"/>
      <c r="K87" s="54"/>
    </row>
    <row r="89" spans="2:11" ht="15.6" x14ac:dyDescent="0.3">
      <c r="B89" s="10" t="s">
        <v>450</v>
      </c>
    </row>
    <row r="90" spans="2:11" s="13" customFormat="1" x14ac:dyDescent="0.3">
      <c r="B90" s="14" t="s">
        <v>451</v>
      </c>
      <c r="C90" s="44"/>
      <c r="D90" s="14"/>
      <c r="E90" s="43"/>
      <c r="F90" s="42"/>
      <c r="G90" s="18"/>
      <c r="H90" s="42"/>
      <c r="I90" s="18"/>
      <c r="J90" s="42"/>
      <c r="K90" s="18"/>
    </row>
    <row r="91" spans="2:11" x14ac:dyDescent="0.3">
      <c r="B91" t="s">
        <v>444</v>
      </c>
    </row>
    <row r="92" spans="2:11" ht="14.4" customHeight="1" x14ac:dyDescent="0.3">
      <c r="B92" s="46" t="s">
        <v>452</v>
      </c>
      <c r="C92" s="47"/>
      <c r="D92" s="47"/>
      <c r="E92" s="47"/>
      <c r="F92" s="47"/>
      <c r="G92" s="47"/>
      <c r="H92" s="47"/>
      <c r="I92" s="47"/>
      <c r="J92" s="47"/>
      <c r="K92" s="48"/>
    </row>
    <row r="93" spans="2:11" x14ac:dyDescent="0.3">
      <c r="B93" s="49"/>
      <c r="C93" s="50"/>
      <c r="D93" s="50"/>
      <c r="E93" s="50"/>
      <c r="F93" s="50"/>
      <c r="G93" s="50"/>
      <c r="H93" s="50"/>
      <c r="I93" s="50"/>
      <c r="J93" s="50"/>
      <c r="K93" s="51"/>
    </row>
    <row r="94" spans="2:11" x14ac:dyDescent="0.3">
      <c r="B94" s="52"/>
      <c r="C94" s="53"/>
      <c r="D94" s="53"/>
      <c r="E94" s="53"/>
      <c r="F94" s="53"/>
      <c r="G94" s="53"/>
      <c r="H94" s="53"/>
      <c r="I94" s="53"/>
      <c r="J94" s="53"/>
      <c r="K94" s="54"/>
    </row>
  </sheetData>
  <sheetProtection algorithmName="SHA-512" hashValue="HpCFoKcX1SUldlo6UWJYy8QEWsqHsVECF6D3IdqsOGnOF9vnmDxw5CQMhEvHXEWzsxe/kV23/SGNqY5lSEusHw==" saltValue="O3++5CdKFck1SpUSPwiPEQ==" spinCount="100000" sheet="1" selectLockedCells="1" autoFilter="0"/>
  <protectedRanges>
    <protectedRange sqref="B53:K53 B55:K57 D54 F54 B54 B61:K61 I58:K60 I62:K64 B65:K65 I66:K68 B69:K69 I70:K72 B73:K73 I74:K76 B78:K78 D79 F79 B79 B80:K80 I81:K83 B84:K84 I85:K87 B89:K89 D90 F90 B90 B91:K91 I92:K94" name="staffing"/>
    <protectedRange sqref="B32:K32 B34:K36 B33 D33 F33 H33 K33 B40:K40 I37:K39 B44:K44 I41:K43 B48:K48 I45:K47 I49:K51" name="Culture"/>
    <protectedRange sqref="D16 H15:K23 C15:G15 C17:G23 F16 B15:B21 B23:B25 B31 C24:K31 B27:B29 C37:H39 B37:B38 C41:H43 B41:B42 C45:H47 B45:B46 C49:H51 B49:B50 C58:H60 B58:B59 C62:H64 B62:B63 C66:H68 B66:B67 C70:H72 B70:B71 C74:H76 B74:B75 C81:H83 B81:B82 C85:H87 B85:B86 C92:H94 B92:B93" name="Satisfaction"/>
    <protectedRange sqref="D7:I8" name="Provider info"/>
  </protectedRanges>
  <mergeCells count="20">
    <mergeCell ref="B45:K47"/>
    <mergeCell ref="B49:K51"/>
    <mergeCell ref="B58:K60"/>
    <mergeCell ref="B62:K64"/>
    <mergeCell ref="D8:H8"/>
    <mergeCell ref="B13:K13"/>
    <mergeCell ref="D9:H9"/>
    <mergeCell ref="D10:H10"/>
    <mergeCell ref="D11:H11"/>
    <mergeCell ref="B20:K22"/>
    <mergeCell ref="B24:K26"/>
    <mergeCell ref="B28:K30"/>
    <mergeCell ref="B37:K39"/>
    <mergeCell ref="B41:K43"/>
    <mergeCell ref="B92:K94"/>
    <mergeCell ref="B66:K68"/>
    <mergeCell ref="B70:K72"/>
    <mergeCell ref="B74:K76"/>
    <mergeCell ref="B81:K83"/>
    <mergeCell ref="B85:K87"/>
  </mergeCells>
  <conditionalFormatting sqref="B20:K22">
    <cfRule type="expression" dxfId="9" priority="14">
      <formula>Satisfaction_Resident=""</formula>
    </cfRule>
  </conditionalFormatting>
  <conditionalFormatting sqref="B24:K26">
    <cfRule type="expression" dxfId="8" priority="13">
      <formula>Satisfaction_Family=""</formula>
    </cfRule>
  </conditionalFormatting>
  <conditionalFormatting sqref="B28:K30">
    <cfRule type="expression" dxfId="7" priority="12">
      <formula>Satisfaction_Employee=""</formula>
    </cfRule>
  </conditionalFormatting>
  <conditionalFormatting sqref="B37:K39">
    <cfRule type="expression" dxfId="6" priority="11">
      <formula>Culture_RespectfulTreatment=""</formula>
    </cfRule>
  </conditionalFormatting>
  <conditionalFormatting sqref="B41:K43">
    <cfRule type="expression" dxfId="5" priority="10">
      <formula>Culture_ResidentChoice=""</formula>
    </cfRule>
  </conditionalFormatting>
  <conditionalFormatting sqref="B45:K47">
    <cfRule type="expression" dxfId="4" priority="9">
      <formula>Culture_MemberInput=""</formula>
    </cfRule>
  </conditionalFormatting>
  <conditionalFormatting sqref="B49:K51">
    <cfRule type="expression" dxfId="3" priority="8">
      <formula>Culture_MeaningfulActivities=""</formula>
    </cfRule>
  </conditionalFormatting>
  <conditionalFormatting sqref="B58:K60">
    <cfRule type="expression" dxfId="2" priority="7">
      <formula>Staffing_ConsistentAssignment=""</formula>
    </cfRule>
  </conditionalFormatting>
  <conditionalFormatting sqref="B62:K64">
    <cfRule type="expression" dxfId="1" priority="6">
      <formula>Staffing_StaffRetention=""</formula>
    </cfRule>
  </conditionalFormatting>
  <dataValidations count="1">
    <dataValidation type="list" allowBlank="1" showInputMessage="1" showErrorMessage="1" sqref="C16 E16 G16 C33 E33 G33 I33 C54 E54">
      <formula1>$T$2:$T$3</formula1>
    </dataValidation>
  </dataValidations>
  <printOptions horizontalCentered="1"/>
  <pageMargins left="0.75" right="0.25" top="0.75" bottom="0.25" header="0.3" footer="0"/>
  <pageSetup scale="66" orientation="portrait" horizontalDpi="4294967293" verticalDpi="1200"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x14:formula1>
            <xm:f>Providers!$A$6:$A$294</xm:f>
          </x14:formula1>
          <xm:sqref>D8:H8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2"/>
  <sheetViews>
    <sheetView showGridLines="0" zoomScaleNormal="100" workbookViewId="0">
      <selection activeCell="B20" sqref="B20"/>
    </sheetView>
  </sheetViews>
  <sheetFormatPr defaultColWidth="0" defaultRowHeight="14.4" x14ac:dyDescent="0.3"/>
  <cols>
    <col min="1" max="1" width="2.33203125" customWidth="1"/>
    <col min="2" max="3" width="5.6640625" customWidth="1"/>
    <col min="4" max="11" width="9.44140625" customWidth="1"/>
    <col min="12" max="12" width="9.109375" customWidth="1"/>
    <col min="13" max="17" width="9.44140625" customWidth="1"/>
    <col min="18" max="19" width="9.44140625" hidden="1" customWidth="1"/>
    <col min="20" max="20" width="33.109375" hidden="1" customWidth="1"/>
    <col min="21" max="16384" width="9.44140625" hidden="1"/>
  </cols>
  <sheetData>
    <row r="1" spans="2:23" x14ac:dyDescent="0.3">
      <c r="T1" s="15" t="s">
        <v>179</v>
      </c>
      <c r="W1" s="6" t="s">
        <v>198</v>
      </c>
    </row>
    <row r="2" spans="2:23" x14ac:dyDescent="0.3">
      <c r="T2" s="14" t="s">
        <v>170</v>
      </c>
      <c r="U2">
        <f>Satisfaction_Resident</f>
        <v>0</v>
      </c>
    </row>
    <row r="3" spans="2:23" x14ac:dyDescent="0.3">
      <c r="T3" s="14" t="s">
        <v>171</v>
      </c>
      <c r="U3">
        <f>Satisfaction_Family</f>
        <v>0</v>
      </c>
      <c r="W3" t="s">
        <v>181</v>
      </c>
    </row>
    <row r="4" spans="2:23" x14ac:dyDescent="0.3">
      <c r="T4" s="14" t="s">
        <v>172</v>
      </c>
      <c r="U4">
        <f>Satisfaction_Employee</f>
        <v>0</v>
      </c>
      <c r="W4" t="s">
        <v>199</v>
      </c>
    </row>
    <row r="5" spans="2:23" ht="7.95" customHeight="1" x14ac:dyDescent="0.3">
      <c r="T5" s="14" t="s">
        <v>173</v>
      </c>
      <c r="U5">
        <f>Culture_RespectfulTreatment</f>
        <v>0</v>
      </c>
    </row>
    <row r="6" spans="2:23" ht="6" customHeight="1" x14ac:dyDescent="0.3">
      <c r="T6" s="14" t="s">
        <v>174</v>
      </c>
      <c r="U6">
        <f>Culture_ResidentChoice</f>
        <v>0</v>
      </c>
    </row>
    <row r="7" spans="2:23" ht="7.95" customHeight="1" x14ac:dyDescent="0.3">
      <c r="T7" s="14" t="s">
        <v>175</v>
      </c>
      <c r="U7">
        <f>Culture_MemberInput</f>
        <v>0</v>
      </c>
    </row>
    <row r="8" spans="2:23" ht="6" customHeight="1" x14ac:dyDescent="0.3">
      <c r="T8" s="14" t="s">
        <v>176</v>
      </c>
      <c r="U8">
        <f>Culture_MeaningfulActivities</f>
        <v>0</v>
      </c>
    </row>
    <row r="9" spans="2:23" ht="15" customHeight="1" x14ac:dyDescent="0.35">
      <c r="B9" s="8" t="s">
        <v>132</v>
      </c>
      <c r="C9" s="8"/>
      <c r="T9" s="14" t="s">
        <v>177</v>
      </c>
      <c r="U9">
        <f>Staffing_ConsistentAssignment</f>
        <v>0</v>
      </c>
    </row>
    <row r="10" spans="2:23" ht="18" x14ac:dyDescent="0.35">
      <c r="B10" s="8"/>
      <c r="C10" s="8"/>
      <c r="T10" s="14" t="s">
        <v>178</v>
      </c>
      <c r="U10">
        <f>Staffing_StaffRetention</f>
        <v>0</v>
      </c>
    </row>
    <row r="11" spans="2:23" ht="15" customHeight="1" x14ac:dyDescent="0.3">
      <c r="B11" s="9" t="s">
        <v>133</v>
      </c>
      <c r="E11" s="70">
        <f>'Request Form'!$D$8</f>
        <v>0</v>
      </c>
      <c r="F11" s="70"/>
      <c r="G11" s="70"/>
      <c r="H11" s="70"/>
      <c r="T11" s="14"/>
    </row>
    <row r="12" spans="2:23" x14ac:dyDescent="0.3">
      <c r="B12" s="2" t="s">
        <v>136</v>
      </c>
      <c r="E12" s="71" t="str">
        <f>'Request Form'!$D$9</f>
        <v/>
      </c>
      <c r="F12" s="66"/>
      <c r="G12" s="66"/>
      <c r="H12" s="66"/>
      <c r="T12" s="14"/>
    </row>
    <row r="13" spans="2:23" x14ac:dyDescent="0.3">
      <c r="B13" s="2" t="s">
        <v>134</v>
      </c>
      <c r="E13" s="71" t="str">
        <f>'Request Form'!$D$10</f>
        <v/>
      </c>
      <c r="F13" s="66"/>
      <c r="G13" s="66"/>
      <c r="H13" s="66"/>
    </row>
    <row r="14" spans="2:23" x14ac:dyDescent="0.3">
      <c r="B14" s="2" t="s">
        <v>135</v>
      </c>
      <c r="E14" s="71" t="str">
        <f>'Request Form'!$D$11</f>
        <v/>
      </c>
      <c r="F14" s="66"/>
      <c r="G14" s="66"/>
      <c r="H14" s="66"/>
    </row>
    <row r="16" spans="2:23" ht="18" customHeight="1" x14ac:dyDescent="0.35">
      <c r="B16" s="72" t="s">
        <v>168</v>
      </c>
      <c r="C16" s="72"/>
      <c r="D16" s="72"/>
      <c r="E16" s="72"/>
      <c r="F16" s="72"/>
      <c r="G16" s="72"/>
      <c r="H16" s="72"/>
      <c r="I16" s="72"/>
      <c r="J16" s="72"/>
      <c r="K16" s="72"/>
      <c r="L16" s="72"/>
      <c r="M16" s="72"/>
      <c r="N16" s="72"/>
      <c r="O16" s="72"/>
      <c r="P16" s="72"/>
    </row>
    <row r="18" spans="2:35" ht="18" x14ac:dyDescent="0.35">
      <c r="B18" s="8" t="s">
        <v>169</v>
      </c>
    </row>
    <row r="19" spans="2:35" ht="15" customHeight="1" x14ac:dyDescent="0.3"/>
    <row r="20" spans="2:35" ht="40.5" customHeight="1" x14ac:dyDescent="0.3">
      <c r="B20" s="19"/>
      <c r="C20" s="69" t="s">
        <v>269</v>
      </c>
      <c r="D20" s="69"/>
      <c r="E20" s="69"/>
      <c r="F20" s="69"/>
      <c r="G20" s="69"/>
      <c r="H20" s="69"/>
      <c r="I20" s="69"/>
      <c r="J20" s="69"/>
      <c r="K20" s="69"/>
      <c r="L20" s="69"/>
      <c r="M20" s="69"/>
      <c r="N20" s="69"/>
      <c r="O20" s="69"/>
      <c r="P20" s="69"/>
      <c r="V20" s="69"/>
      <c r="W20" s="69"/>
      <c r="X20" s="69"/>
      <c r="Y20" s="69"/>
      <c r="Z20" s="69"/>
      <c r="AA20" s="69"/>
      <c r="AB20" s="69"/>
      <c r="AC20" s="69"/>
      <c r="AD20" s="69"/>
      <c r="AE20" s="69"/>
      <c r="AF20" s="69"/>
      <c r="AG20" s="69"/>
      <c r="AH20" s="69"/>
      <c r="AI20" s="69"/>
    </row>
    <row r="21" spans="2:35" ht="15" customHeight="1" x14ac:dyDescent="0.3">
      <c r="B21" s="3"/>
      <c r="C21" s="4"/>
      <c r="E21" s="3"/>
      <c r="V21" s="4"/>
      <c r="X21" s="3"/>
    </row>
    <row r="22" spans="2:35" ht="18" x14ac:dyDescent="0.35">
      <c r="B22" s="8" t="s">
        <v>125</v>
      </c>
    </row>
    <row r="23" spans="2:35" s="6" customFormat="1" ht="15" customHeight="1" x14ac:dyDescent="0.3">
      <c r="B23" s="16" t="s">
        <v>126</v>
      </c>
      <c r="O23"/>
      <c r="P23"/>
      <c r="AH23"/>
      <c r="AI23"/>
    </row>
    <row r="24" spans="2:35" ht="46.2" customHeight="1" x14ac:dyDescent="0.3">
      <c r="B24" s="19"/>
      <c r="C24" s="69" t="str">
        <f>IF($U$2="x",V24,U24)</f>
        <v>Not applicable</v>
      </c>
      <c r="D24" s="69"/>
      <c r="E24" s="69"/>
      <c r="F24" s="69"/>
      <c r="G24" s="69"/>
      <c r="H24" s="69"/>
      <c r="I24" s="69"/>
      <c r="J24" s="69"/>
      <c r="K24" s="69"/>
      <c r="L24" s="69"/>
      <c r="M24" s="69"/>
      <c r="N24" s="69"/>
      <c r="O24" s="69"/>
      <c r="P24" s="69"/>
      <c r="U24" t="s">
        <v>204</v>
      </c>
      <c r="V24" s="69" t="s">
        <v>193</v>
      </c>
      <c r="W24" s="69"/>
      <c r="X24" s="69"/>
      <c r="Y24" s="69"/>
      <c r="Z24" s="69"/>
      <c r="AA24" s="69"/>
      <c r="AB24" s="69"/>
      <c r="AC24" s="69"/>
      <c r="AD24" s="69"/>
      <c r="AE24" s="69"/>
      <c r="AF24" s="69"/>
      <c r="AG24" s="69"/>
      <c r="AH24" s="69"/>
      <c r="AI24" s="69"/>
    </row>
    <row r="25" spans="2:35" s="6" customFormat="1" ht="15" customHeight="1" x14ac:dyDescent="0.3">
      <c r="B25" s="16" t="s">
        <v>127</v>
      </c>
      <c r="O25"/>
      <c r="P25"/>
      <c r="AH25"/>
      <c r="AI25"/>
    </row>
    <row r="26" spans="2:35" ht="46.95" customHeight="1" x14ac:dyDescent="0.3">
      <c r="B26" s="19"/>
      <c r="C26" s="69" t="str">
        <f>IF($U$3="x",V26,U26)</f>
        <v>Not applicable</v>
      </c>
      <c r="D26" s="69"/>
      <c r="E26" s="69"/>
      <c r="F26" s="69"/>
      <c r="G26" s="69"/>
      <c r="H26" s="69"/>
      <c r="I26" s="69"/>
      <c r="J26" s="69"/>
      <c r="K26" s="69"/>
      <c r="L26" s="69"/>
      <c r="M26" s="69"/>
      <c r="N26" s="69"/>
      <c r="O26" s="69"/>
      <c r="P26" s="69"/>
      <c r="U26" t="s">
        <v>204</v>
      </c>
      <c r="V26" s="69" t="s">
        <v>194</v>
      </c>
      <c r="W26" s="69"/>
      <c r="X26" s="69"/>
      <c r="Y26" s="69"/>
      <c r="Z26" s="69"/>
      <c r="AA26" s="69"/>
      <c r="AB26" s="69"/>
      <c r="AC26" s="69"/>
      <c r="AD26" s="69"/>
      <c r="AE26" s="69"/>
      <c r="AF26" s="69"/>
      <c r="AG26" s="69"/>
      <c r="AH26" s="69"/>
      <c r="AI26" s="69"/>
    </row>
    <row r="27" spans="2:35" s="6" customFormat="1" ht="15" customHeight="1" x14ac:dyDescent="0.3">
      <c r="B27" s="16" t="s">
        <v>156</v>
      </c>
      <c r="O27"/>
      <c r="P27"/>
      <c r="AH27"/>
      <c r="AI27"/>
    </row>
    <row r="28" spans="2:35" ht="45" customHeight="1" x14ac:dyDescent="0.3">
      <c r="B28" s="19"/>
      <c r="C28" s="69" t="str">
        <f>IF($U$4="x",V28,U28)</f>
        <v>Not applicable</v>
      </c>
      <c r="D28" s="69"/>
      <c r="E28" s="69"/>
      <c r="F28" s="69"/>
      <c r="G28" s="69"/>
      <c r="H28" s="69"/>
      <c r="I28" s="69"/>
      <c r="J28" s="69"/>
      <c r="K28" s="69"/>
      <c r="L28" s="69"/>
      <c r="M28" s="69"/>
      <c r="N28" s="69"/>
      <c r="O28" s="69"/>
      <c r="P28" s="69"/>
      <c r="U28" t="s">
        <v>204</v>
      </c>
      <c r="V28" s="69" t="s">
        <v>195</v>
      </c>
      <c r="W28" s="69"/>
      <c r="X28" s="69"/>
      <c r="Y28" s="69"/>
      <c r="Z28" s="69"/>
      <c r="AA28" s="69"/>
      <c r="AB28" s="69"/>
      <c r="AC28" s="69"/>
      <c r="AD28" s="69"/>
      <c r="AE28" s="69"/>
      <c r="AF28" s="69"/>
      <c r="AG28" s="69"/>
      <c r="AH28" s="69"/>
      <c r="AI28" s="69"/>
    </row>
    <row r="29" spans="2:35" ht="15" customHeight="1" x14ac:dyDescent="0.3"/>
    <row r="30" spans="2:35" ht="15" customHeight="1" x14ac:dyDescent="0.35">
      <c r="B30" s="8" t="s">
        <v>157</v>
      </c>
      <c r="F30" s="3"/>
      <c r="Y30" s="3"/>
    </row>
    <row r="31" spans="2:35" ht="15" customHeight="1" x14ac:dyDescent="0.3">
      <c r="B31" s="16" t="s">
        <v>128</v>
      </c>
      <c r="C31" s="6"/>
      <c r="V31" s="6"/>
    </row>
    <row r="32" spans="2:35" ht="46.2" customHeight="1" x14ac:dyDescent="0.3">
      <c r="B32" s="19"/>
      <c r="C32" s="69" t="str">
        <f>IF($U$5="x",V32,U32)</f>
        <v>Not applicable</v>
      </c>
      <c r="D32" s="69"/>
      <c r="E32" s="69"/>
      <c r="F32" s="69"/>
      <c r="G32" s="69"/>
      <c r="H32" s="69"/>
      <c r="I32" s="69"/>
      <c r="J32" s="69"/>
      <c r="K32" s="69"/>
      <c r="L32" s="69"/>
      <c r="M32" s="69"/>
      <c r="N32" s="69"/>
      <c r="O32" s="69"/>
      <c r="P32" s="69"/>
      <c r="U32" t="s">
        <v>204</v>
      </c>
      <c r="V32" s="69" t="s">
        <v>200</v>
      </c>
      <c r="W32" s="69"/>
      <c r="X32" s="69"/>
      <c r="Y32" s="69"/>
      <c r="Z32" s="69"/>
      <c r="AA32" s="69"/>
      <c r="AB32" s="69"/>
      <c r="AC32" s="69"/>
      <c r="AD32" s="69"/>
      <c r="AE32" s="69"/>
      <c r="AF32" s="69"/>
      <c r="AG32" s="69"/>
      <c r="AH32" s="69"/>
      <c r="AI32" s="69"/>
    </row>
    <row r="33" spans="2:35" ht="15" customHeight="1" x14ac:dyDescent="0.3">
      <c r="B33" s="16" t="s">
        <v>129</v>
      </c>
      <c r="C33" s="6"/>
      <c r="V33" s="6"/>
    </row>
    <row r="34" spans="2:35" ht="45.6" customHeight="1" x14ac:dyDescent="0.3">
      <c r="B34" s="19"/>
      <c r="C34" s="69" t="str">
        <f>IF($U$6="x",V34,U34)</f>
        <v>Not applicable</v>
      </c>
      <c r="D34" s="69"/>
      <c r="E34" s="69"/>
      <c r="F34" s="69"/>
      <c r="G34" s="69"/>
      <c r="H34" s="69"/>
      <c r="I34" s="69"/>
      <c r="J34" s="69"/>
      <c r="K34" s="69"/>
      <c r="L34" s="69"/>
      <c r="M34" s="69"/>
      <c r="N34" s="69"/>
      <c r="O34" s="69"/>
      <c r="P34" s="69"/>
      <c r="U34" t="s">
        <v>204</v>
      </c>
      <c r="V34" s="69" t="s">
        <v>201</v>
      </c>
      <c r="W34" s="69"/>
      <c r="X34" s="69"/>
      <c r="Y34" s="69"/>
      <c r="Z34" s="69"/>
      <c r="AA34" s="69"/>
      <c r="AB34" s="69"/>
      <c r="AC34" s="69"/>
      <c r="AD34" s="69"/>
      <c r="AE34" s="69"/>
      <c r="AF34" s="69"/>
      <c r="AG34" s="69"/>
      <c r="AH34" s="69"/>
      <c r="AI34" s="69"/>
    </row>
    <row r="35" spans="2:35" ht="15" customHeight="1" x14ac:dyDescent="0.3">
      <c r="B35" s="16" t="s">
        <v>196</v>
      </c>
      <c r="C35" s="6"/>
      <c r="V35" s="6"/>
    </row>
    <row r="36" spans="2:35" ht="46.95" customHeight="1" x14ac:dyDescent="0.3">
      <c r="B36" s="19"/>
      <c r="C36" s="69" t="str">
        <f>IF($U$7="x",V36,U36)</f>
        <v>Not applicable</v>
      </c>
      <c r="D36" s="69"/>
      <c r="E36" s="69"/>
      <c r="F36" s="69"/>
      <c r="G36" s="69"/>
      <c r="H36" s="69"/>
      <c r="I36" s="69"/>
      <c r="J36" s="69"/>
      <c r="K36" s="69"/>
      <c r="L36" s="69"/>
      <c r="M36" s="69"/>
      <c r="N36" s="69"/>
      <c r="O36" s="69"/>
      <c r="P36" s="69"/>
      <c r="U36" t="s">
        <v>204</v>
      </c>
      <c r="V36" s="69" t="s">
        <v>203</v>
      </c>
      <c r="W36" s="69"/>
      <c r="X36" s="69"/>
      <c r="Y36" s="69"/>
      <c r="Z36" s="69"/>
      <c r="AA36" s="69"/>
      <c r="AB36" s="69"/>
      <c r="AC36" s="69"/>
      <c r="AD36" s="69"/>
      <c r="AE36" s="69"/>
      <c r="AF36" s="69"/>
      <c r="AG36" s="69"/>
      <c r="AH36" s="69"/>
      <c r="AI36" s="69"/>
    </row>
    <row r="37" spans="2:35" ht="15" customHeight="1" x14ac:dyDescent="0.3">
      <c r="B37" s="16" t="s">
        <v>197</v>
      </c>
      <c r="C37" s="6"/>
      <c r="V37" s="6"/>
    </row>
    <row r="38" spans="2:35" ht="46.95" customHeight="1" x14ac:dyDescent="0.3">
      <c r="B38" s="19"/>
      <c r="C38" s="69" t="str">
        <f>IF($U$8="x",V38,U38)</f>
        <v>Not applicable</v>
      </c>
      <c r="D38" s="69"/>
      <c r="E38" s="69"/>
      <c r="F38" s="69"/>
      <c r="G38" s="69"/>
      <c r="H38" s="69"/>
      <c r="I38" s="69"/>
      <c r="J38" s="69"/>
      <c r="K38" s="69"/>
      <c r="L38" s="69"/>
      <c r="M38" s="69"/>
      <c r="N38" s="69"/>
      <c r="O38" s="69"/>
      <c r="P38" s="69"/>
      <c r="U38" t="s">
        <v>204</v>
      </c>
      <c r="V38" s="69" t="s">
        <v>202</v>
      </c>
      <c r="W38" s="69"/>
      <c r="X38" s="69"/>
      <c r="Y38" s="69"/>
      <c r="Z38" s="69"/>
      <c r="AA38" s="69"/>
      <c r="AB38" s="69"/>
      <c r="AC38" s="69"/>
      <c r="AD38" s="69"/>
      <c r="AE38" s="69"/>
      <c r="AF38" s="69"/>
      <c r="AG38" s="69"/>
      <c r="AH38" s="69"/>
      <c r="AI38" s="69"/>
    </row>
    <row r="39" spans="2:35" ht="15" customHeight="1" x14ac:dyDescent="0.3"/>
    <row r="40" spans="2:35" ht="15" customHeight="1" x14ac:dyDescent="0.35">
      <c r="B40" s="8" t="s">
        <v>158</v>
      </c>
    </row>
    <row r="41" spans="2:35" ht="15" customHeight="1" x14ac:dyDescent="0.3">
      <c r="B41" s="16" t="s">
        <v>130</v>
      </c>
      <c r="C41" s="6"/>
      <c r="V41" s="6"/>
    </row>
    <row r="42" spans="2:35" ht="28.95" customHeight="1" x14ac:dyDescent="0.3">
      <c r="B42" s="19"/>
      <c r="C42" s="69" t="str">
        <f>IF($U$9="x",V42,U42)</f>
        <v>Not applicable</v>
      </c>
      <c r="D42" s="69"/>
      <c r="E42" s="69"/>
      <c r="F42" s="69"/>
      <c r="G42" s="69"/>
      <c r="H42" s="69"/>
      <c r="I42" s="69"/>
      <c r="J42" s="69"/>
      <c r="K42" s="69"/>
      <c r="L42" s="69"/>
      <c r="M42" s="69"/>
      <c r="N42" s="69"/>
      <c r="O42" s="69"/>
      <c r="P42" s="69"/>
      <c r="U42" t="s">
        <v>204</v>
      </c>
      <c r="V42" s="68" t="s">
        <v>205</v>
      </c>
      <c r="W42" s="68"/>
      <c r="X42" s="68"/>
      <c r="Y42" s="68"/>
      <c r="Z42" s="68"/>
      <c r="AA42" s="68"/>
      <c r="AB42" s="68"/>
      <c r="AC42" s="68"/>
      <c r="AD42" s="68"/>
      <c r="AE42" s="68"/>
      <c r="AF42" s="68"/>
      <c r="AG42" s="68"/>
      <c r="AH42" s="68"/>
      <c r="AI42" s="68"/>
    </row>
    <row r="43" spans="2:35" ht="28.95" customHeight="1" x14ac:dyDescent="0.3">
      <c r="B43" s="19"/>
      <c r="C43" s="69" t="str">
        <f>IF($U$9="x",V43,U43)</f>
        <v>Not applicable</v>
      </c>
      <c r="D43" s="69"/>
      <c r="E43" s="69"/>
      <c r="F43" s="69"/>
      <c r="G43" s="69"/>
      <c r="H43" s="69"/>
      <c r="I43" s="69"/>
      <c r="J43" s="69"/>
      <c r="K43" s="69"/>
      <c r="L43" s="69"/>
      <c r="M43" s="69"/>
      <c r="N43" s="69"/>
      <c r="O43" s="69"/>
      <c r="P43" s="69"/>
      <c r="U43" t="s">
        <v>204</v>
      </c>
      <c r="V43" s="68" t="s">
        <v>191</v>
      </c>
      <c r="W43" s="68"/>
      <c r="X43" s="68"/>
      <c r="Y43" s="68"/>
      <c r="Z43" s="68"/>
      <c r="AA43" s="68"/>
      <c r="AB43" s="68"/>
      <c r="AC43" s="68"/>
      <c r="AD43" s="68"/>
      <c r="AE43" s="68"/>
      <c r="AF43" s="68"/>
      <c r="AG43" s="68"/>
      <c r="AH43" s="68"/>
      <c r="AI43" s="68"/>
    </row>
    <row r="44" spans="2:35" ht="15" customHeight="1" x14ac:dyDescent="0.3">
      <c r="B44" s="16" t="s">
        <v>131</v>
      </c>
      <c r="C44" s="6"/>
      <c r="V44" s="6"/>
    </row>
    <row r="45" spans="2:35" ht="28.95" customHeight="1" x14ac:dyDescent="0.3">
      <c r="B45" s="19"/>
      <c r="C45" s="69" t="str">
        <f>IF($U$10="x",V45,U45)</f>
        <v>Not applicable</v>
      </c>
      <c r="D45" s="69"/>
      <c r="E45" s="69"/>
      <c r="F45" s="69"/>
      <c r="G45" s="69"/>
      <c r="H45" s="69"/>
      <c r="I45" s="69"/>
      <c r="J45" s="69"/>
      <c r="K45" s="69"/>
      <c r="L45" s="69"/>
      <c r="M45" s="69"/>
      <c r="N45" s="69"/>
      <c r="O45" s="69"/>
      <c r="P45" s="69"/>
      <c r="U45" t="s">
        <v>204</v>
      </c>
      <c r="V45" s="68" t="s">
        <v>192</v>
      </c>
      <c r="W45" s="68"/>
      <c r="X45" s="68"/>
      <c r="Y45" s="68"/>
      <c r="Z45" s="68"/>
      <c r="AA45" s="68"/>
      <c r="AB45" s="68"/>
      <c r="AC45" s="68"/>
      <c r="AD45" s="68"/>
      <c r="AE45" s="68"/>
      <c r="AF45" s="68"/>
      <c r="AG45" s="68"/>
      <c r="AH45" s="68"/>
      <c r="AI45" s="68"/>
    </row>
    <row r="46" spans="2:35" ht="28.95" customHeight="1" x14ac:dyDescent="0.3">
      <c r="B46" s="19"/>
      <c r="C46" s="69" t="str">
        <f>IF($U$10="x",V46,U46)</f>
        <v>Not applicable</v>
      </c>
      <c r="D46" s="69"/>
      <c r="E46" s="69"/>
      <c r="F46" s="69"/>
      <c r="G46" s="69"/>
      <c r="H46" s="69"/>
      <c r="I46" s="69"/>
      <c r="J46" s="69"/>
      <c r="K46" s="69"/>
      <c r="L46" s="69"/>
      <c r="M46" s="69"/>
      <c r="N46" s="69"/>
      <c r="O46" s="69"/>
      <c r="P46" s="69"/>
      <c r="U46" t="s">
        <v>204</v>
      </c>
      <c r="V46" s="68" t="s">
        <v>191</v>
      </c>
      <c r="W46" s="68"/>
      <c r="X46" s="68"/>
      <c r="Y46" s="68"/>
      <c r="Z46" s="68"/>
      <c r="AA46" s="68"/>
      <c r="AB46" s="68"/>
      <c r="AC46" s="68"/>
      <c r="AD46" s="68"/>
      <c r="AE46" s="68"/>
      <c r="AF46" s="68"/>
      <c r="AG46" s="68"/>
      <c r="AH46" s="68"/>
      <c r="AI46" s="68"/>
    </row>
    <row r="47" spans="2:35" ht="15" customHeight="1" x14ac:dyDescent="0.3">
      <c r="B47" s="16" t="s">
        <v>437</v>
      </c>
      <c r="C47" s="6"/>
      <c r="V47" s="6"/>
    </row>
    <row r="48" spans="2:35" ht="28.95" customHeight="1" x14ac:dyDescent="0.3">
      <c r="B48" s="45"/>
      <c r="C48" s="67" t="s">
        <v>440</v>
      </c>
      <c r="D48" s="67"/>
      <c r="E48" s="67"/>
      <c r="F48" s="67"/>
      <c r="G48" s="67"/>
      <c r="H48" s="67"/>
      <c r="I48" s="67"/>
      <c r="J48" s="67"/>
      <c r="K48" s="67"/>
      <c r="L48" s="67"/>
      <c r="M48" s="67"/>
      <c r="N48" s="67"/>
      <c r="O48" s="67"/>
      <c r="P48" s="67"/>
      <c r="U48" t="s">
        <v>204</v>
      </c>
      <c r="V48" s="68" t="s">
        <v>192</v>
      </c>
      <c r="W48" s="68"/>
      <c r="X48" s="68"/>
      <c r="Y48" s="68"/>
      <c r="Z48" s="68"/>
      <c r="AA48" s="68"/>
      <c r="AB48" s="68"/>
      <c r="AC48" s="68"/>
      <c r="AD48" s="68"/>
      <c r="AE48" s="68"/>
      <c r="AF48" s="68"/>
      <c r="AG48" s="68"/>
      <c r="AH48" s="68"/>
      <c r="AI48" s="68"/>
    </row>
    <row r="49" spans="2:35" ht="15" customHeight="1" x14ac:dyDescent="0.3">
      <c r="B49" s="16" t="s">
        <v>438</v>
      </c>
      <c r="C49" s="6"/>
      <c r="V49" s="6"/>
    </row>
    <row r="50" spans="2:35" ht="28.95" customHeight="1" x14ac:dyDescent="0.3">
      <c r="B50" s="45"/>
      <c r="C50" s="67" t="s">
        <v>448</v>
      </c>
      <c r="D50" s="67"/>
      <c r="E50" s="67"/>
      <c r="F50" s="67"/>
      <c r="G50" s="67"/>
      <c r="H50" s="67"/>
      <c r="I50" s="67"/>
      <c r="J50" s="67"/>
      <c r="K50" s="67"/>
      <c r="L50" s="67"/>
      <c r="M50" s="67"/>
      <c r="N50" s="67"/>
      <c r="O50" s="67"/>
      <c r="P50" s="67"/>
      <c r="U50" t="s">
        <v>204</v>
      </c>
      <c r="V50" s="68" t="s">
        <v>192</v>
      </c>
      <c r="W50" s="68"/>
      <c r="X50" s="68"/>
      <c r="Y50" s="68"/>
      <c r="Z50" s="68"/>
      <c r="AA50" s="68"/>
      <c r="AB50" s="68"/>
      <c r="AC50" s="68"/>
      <c r="AD50" s="68"/>
      <c r="AE50" s="68"/>
      <c r="AF50" s="68"/>
      <c r="AG50" s="68"/>
      <c r="AH50" s="68"/>
      <c r="AI50" s="68"/>
    </row>
    <row r="51" spans="2:35" ht="15" customHeight="1" x14ac:dyDescent="0.3">
      <c r="B51" s="16" t="s">
        <v>439</v>
      </c>
      <c r="C51" s="6"/>
      <c r="V51" s="6"/>
    </row>
    <row r="52" spans="2:35" ht="28.95" customHeight="1" x14ac:dyDescent="0.3">
      <c r="B52" s="45"/>
      <c r="C52" s="67" t="s">
        <v>447</v>
      </c>
      <c r="D52" s="67"/>
      <c r="E52" s="67"/>
      <c r="F52" s="67"/>
      <c r="G52" s="67"/>
      <c r="H52" s="67"/>
      <c r="I52" s="67"/>
      <c r="J52" s="67"/>
      <c r="K52" s="67"/>
      <c r="L52" s="67"/>
      <c r="M52" s="67"/>
      <c r="N52" s="67"/>
      <c r="O52" s="67"/>
      <c r="P52" s="67"/>
      <c r="U52" t="s">
        <v>204</v>
      </c>
      <c r="V52" s="68" t="s">
        <v>192</v>
      </c>
      <c r="W52" s="68"/>
      <c r="X52" s="68"/>
      <c r="Y52" s="68"/>
      <c r="Z52" s="68"/>
      <c r="AA52" s="68"/>
      <c r="AB52" s="68"/>
      <c r="AC52" s="68"/>
      <c r="AD52" s="68"/>
      <c r="AE52" s="68"/>
      <c r="AF52" s="68"/>
      <c r="AG52" s="68"/>
      <c r="AH52" s="68"/>
      <c r="AI52" s="68"/>
    </row>
    <row r="54" spans="2:35" ht="15" customHeight="1" x14ac:dyDescent="0.35">
      <c r="B54" s="8" t="s">
        <v>441</v>
      </c>
    </row>
    <row r="55" spans="2:35" ht="15" customHeight="1" x14ac:dyDescent="0.3">
      <c r="B55" s="16" t="s">
        <v>444</v>
      </c>
      <c r="C55" s="6"/>
      <c r="V55" s="6"/>
    </row>
    <row r="56" spans="2:35" ht="28.95" customHeight="1" x14ac:dyDescent="0.3">
      <c r="B56" s="45"/>
      <c r="C56" s="67" t="s">
        <v>446</v>
      </c>
      <c r="D56" s="67"/>
      <c r="E56" s="67"/>
      <c r="F56" s="67"/>
      <c r="G56" s="67"/>
      <c r="H56" s="67"/>
      <c r="I56" s="67"/>
      <c r="J56" s="67"/>
      <c r="K56" s="67"/>
      <c r="L56" s="67"/>
      <c r="M56" s="67"/>
      <c r="N56" s="67"/>
      <c r="O56" s="67"/>
      <c r="P56" s="67"/>
      <c r="U56" t="s">
        <v>204</v>
      </c>
      <c r="V56" s="68" t="s">
        <v>192</v>
      </c>
      <c r="W56" s="68"/>
      <c r="X56" s="68"/>
      <c r="Y56" s="68"/>
      <c r="Z56" s="68"/>
      <c r="AA56" s="68"/>
      <c r="AB56" s="68"/>
      <c r="AC56" s="68"/>
      <c r="AD56" s="68"/>
      <c r="AE56" s="68"/>
      <c r="AF56" s="68"/>
      <c r="AG56" s="68"/>
      <c r="AH56" s="68"/>
      <c r="AI56" s="68"/>
    </row>
    <row r="57" spans="2:35" ht="15" customHeight="1" x14ac:dyDescent="0.3">
      <c r="B57" s="16" t="s">
        <v>445</v>
      </c>
      <c r="C57" s="6"/>
      <c r="V57" s="6"/>
    </row>
    <row r="58" spans="2:35" ht="28.95" customHeight="1" x14ac:dyDescent="0.3">
      <c r="B58" s="45"/>
      <c r="C58" s="67" t="s">
        <v>449</v>
      </c>
      <c r="D58" s="67"/>
      <c r="E58" s="67"/>
      <c r="F58" s="67"/>
      <c r="G58" s="67"/>
      <c r="H58" s="67"/>
      <c r="I58" s="67"/>
      <c r="J58" s="67"/>
      <c r="K58" s="67"/>
      <c r="L58" s="67"/>
      <c r="M58" s="67"/>
      <c r="N58" s="67"/>
      <c r="O58" s="67"/>
      <c r="P58" s="67"/>
      <c r="U58" t="s">
        <v>204</v>
      </c>
      <c r="V58" s="68" t="s">
        <v>192</v>
      </c>
      <c r="W58" s="68"/>
      <c r="X58" s="68"/>
      <c r="Y58" s="68"/>
      <c r="Z58" s="68"/>
      <c r="AA58" s="68"/>
      <c r="AB58" s="68"/>
      <c r="AC58" s="68"/>
      <c r="AD58" s="68"/>
      <c r="AE58" s="68"/>
      <c r="AF58" s="68"/>
      <c r="AG58" s="68"/>
      <c r="AH58" s="68"/>
      <c r="AI58" s="68"/>
    </row>
    <row r="60" spans="2:35" ht="15" customHeight="1" x14ac:dyDescent="0.35">
      <c r="B60" s="8" t="s">
        <v>450</v>
      </c>
    </row>
    <row r="61" spans="2:35" ht="15" customHeight="1" x14ac:dyDescent="0.3">
      <c r="B61" s="16" t="s">
        <v>453</v>
      </c>
      <c r="C61" s="6"/>
      <c r="V61" s="6"/>
    </row>
    <row r="62" spans="2:35" ht="28.95" customHeight="1" x14ac:dyDescent="0.3">
      <c r="B62" s="45"/>
      <c r="C62" s="67" t="s">
        <v>452</v>
      </c>
      <c r="D62" s="67"/>
      <c r="E62" s="67"/>
      <c r="F62" s="67"/>
      <c r="G62" s="67"/>
      <c r="H62" s="67"/>
      <c r="I62" s="67"/>
      <c r="J62" s="67"/>
      <c r="K62" s="67"/>
      <c r="L62" s="67"/>
      <c r="M62" s="67"/>
      <c r="N62" s="67"/>
      <c r="O62" s="67"/>
      <c r="P62" s="67"/>
      <c r="U62" t="s">
        <v>204</v>
      </c>
      <c r="V62" s="68" t="s">
        <v>192</v>
      </c>
      <c r="W62" s="68"/>
      <c r="X62" s="68"/>
      <c r="Y62" s="68"/>
      <c r="Z62" s="68"/>
      <c r="AA62" s="68"/>
      <c r="AB62" s="68"/>
      <c r="AC62" s="68"/>
      <c r="AD62" s="68"/>
      <c r="AE62" s="68"/>
      <c r="AF62" s="68"/>
      <c r="AG62" s="68"/>
      <c r="AH62" s="68"/>
      <c r="AI62" s="68"/>
    </row>
  </sheetData>
  <sheetProtection algorithmName="SHA-512" hashValue="oyrSQqVX9vWUkhy/MaCKhNeTVCGr/bFYtFRbffe1dEOXp9tj5NPupNcwNSK3XiTnfgoj9JRIe5YQU86ZgyXGrg==" saltValue="bDS1hHTOI9SkWiGwG/cDVQ==" spinCount="100000" sheet="1" selectLockedCells="1" autoFilter="0"/>
  <protectedRanges>
    <protectedRange sqref="B21:B23 B18 B25:K25 B27:K27 B29:K31 B33:K33 B35:K35 B37:K37 B39:K41 B44:K44 C45:K46 C19:K24 C26:K26 C28:K28 C32:K32 C34:K34 C36:K36 C38:K38 C42:K43 B47:K47 B49:K49 C48:K48 C50:K50 B51:K51 V20:AD52 C52:K52 B54:K55 C56:K56 B57:K57 V54:AD58 C58:K58 B60:K61 V60:AD62 C62:K62" name="Satisfaction"/>
    <protectedRange sqref="E11 F10:I11 D10:E10" name="Provider info"/>
  </protectedRanges>
  <mergeCells count="41">
    <mergeCell ref="C34:P34"/>
    <mergeCell ref="C36:P36"/>
    <mergeCell ref="C38:P38"/>
    <mergeCell ref="C42:P42"/>
    <mergeCell ref="C32:P32"/>
    <mergeCell ref="E11:H11"/>
    <mergeCell ref="E12:H12"/>
    <mergeCell ref="E13:H13"/>
    <mergeCell ref="E14:H14"/>
    <mergeCell ref="C24:P24"/>
    <mergeCell ref="B16:P16"/>
    <mergeCell ref="C20:P20"/>
    <mergeCell ref="V20:AI20"/>
    <mergeCell ref="V24:AI24"/>
    <mergeCell ref="V26:AI26"/>
    <mergeCell ref="V28:AI28"/>
    <mergeCell ref="V32:AI32"/>
    <mergeCell ref="C48:P48"/>
    <mergeCell ref="V48:AI48"/>
    <mergeCell ref="C50:P50"/>
    <mergeCell ref="V50:AI50"/>
    <mergeCell ref="C26:P26"/>
    <mergeCell ref="V45:AI45"/>
    <mergeCell ref="V46:AI46"/>
    <mergeCell ref="V34:AI34"/>
    <mergeCell ref="V36:AI36"/>
    <mergeCell ref="V38:AI38"/>
    <mergeCell ref="V42:AI42"/>
    <mergeCell ref="V43:AI43"/>
    <mergeCell ref="C45:P45"/>
    <mergeCell ref="C43:P43"/>
    <mergeCell ref="C46:P46"/>
    <mergeCell ref="C28:P28"/>
    <mergeCell ref="C58:P58"/>
    <mergeCell ref="V58:AI58"/>
    <mergeCell ref="C62:P62"/>
    <mergeCell ref="V62:AI62"/>
    <mergeCell ref="C52:P52"/>
    <mergeCell ref="V52:AI52"/>
    <mergeCell ref="C56:P56"/>
    <mergeCell ref="V56:AI56"/>
  </mergeCells>
  <conditionalFormatting sqref="B24 B26 B28 B32 B34 B36 B38 B42:B43 B45:B46">
    <cfRule type="expression" dxfId="0" priority="4">
      <formula>$C24="Not applicable"</formula>
    </cfRule>
  </conditionalFormatting>
  <dataValidations count="1">
    <dataValidation type="list" allowBlank="1" showInputMessage="1" showErrorMessage="1" sqref="B20 B24 B26 B28 B32 B34 B36 B38 B42:B43 B45:B46">
      <formula1>$W$2:$W$4</formula1>
    </dataValidation>
  </dataValidations>
  <printOptions horizontalCentered="1"/>
  <pageMargins left="0.75" right="0.25" top="0.75" bottom="0.25" header="0.3" footer="0"/>
  <pageSetup scale="70" fitToHeight="0" orientation="portrait" horizontalDpi="4294967293"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I294"/>
  <sheetViews>
    <sheetView showGridLines="0" workbookViewId="0">
      <pane ySplit="5" topLeftCell="A6" activePane="bottomLeft" state="frozen"/>
      <selection pane="bottomLeft" activeCell="D1" sqref="D1:D1048576"/>
    </sheetView>
  </sheetViews>
  <sheetFormatPr defaultRowHeight="14.4" x14ac:dyDescent="0.3"/>
  <cols>
    <col min="1" max="1" width="43.6640625" bestFit="1" customWidth="1"/>
    <col min="2" max="2" width="16.109375" style="11" bestFit="1" customWidth="1"/>
    <col min="3" max="3" width="20" style="1" bestFit="1" customWidth="1"/>
    <col min="4" max="4" width="17.88671875" style="1" hidden="1" customWidth="1"/>
    <col min="5" max="5" width="40.5546875" customWidth="1"/>
    <col min="6" max="6" width="11.88671875" customWidth="1"/>
    <col min="7" max="7" width="65.6640625" bestFit="1" customWidth="1"/>
    <col min="8" max="8" width="19.109375" bestFit="1" customWidth="1"/>
  </cols>
  <sheetData>
    <row r="3" spans="1:9" ht="15" thickBot="1" x14ac:dyDescent="0.35">
      <c r="F3" s="12"/>
    </row>
    <row r="4" spans="1:9" ht="15" thickBot="1" x14ac:dyDescent="0.35">
      <c r="A4" s="74" t="s">
        <v>270</v>
      </c>
      <c r="B4" s="75"/>
      <c r="C4" s="75"/>
      <c r="D4" s="75"/>
      <c r="E4" s="76"/>
      <c r="F4" s="73"/>
      <c r="G4" s="73"/>
      <c r="H4" s="73"/>
      <c r="I4" s="73"/>
    </row>
    <row r="5" spans="1:9" ht="15" thickBot="1" x14ac:dyDescent="0.35">
      <c r="A5" s="21" t="s">
        <v>268</v>
      </c>
      <c r="B5" s="21" t="s">
        <v>272</v>
      </c>
      <c r="C5" s="28" t="s">
        <v>273</v>
      </c>
      <c r="D5" s="29" t="s">
        <v>271</v>
      </c>
      <c r="E5" s="29" t="s">
        <v>286</v>
      </c>
    </row>
    <row r="6" spans="1:9" s="20" customFormat="1" x14ac:dyDescent="0.3">
      <c r="A6" s="30" t="s">
        <v>308</v>
      </c>
      <c r="B6" s="22">
        <v>445483</v>
      </c>
      <c r="C6" s="36" t="s">
        <v>280</v>
      </c>
      <c r="D6" s="22"/>
      <c r="E6" s="22">
        <v>1972684447</v>
      </c>
    </row>
    <row r="7" spans="1:9" s="20" customFormat="1" x14ac:dyDescent="0.3">
      <c r="A7" s="30" t="s">
        <v>206</v>
      </c>
      <c r="B7" s="22">
        <v>445397</v>
      </c>
      <c r="C7" s="36" t="s">
        <v>65</v>
      </c>
      <c r="D7" s="22"/>
      <c r="E7" s="22">
        <v>1871156083</v>
      </c>
    </row>
    <row r="8" spans="1:9" s="20" customFormat="1" x14ac:dyDescent="0.3">
      <c r="A8" s="30" t="s">
        <v>309</v>
      </c>
      <c r="B8" s="22">
        <v>445162</v>
      </c>
      <c r="C8" s="36" t="s">
        <v>274</v>
      </c>
      <c r="D8" s="22"/>
      <c r="E8" s="22">
        <v>1780099861</v>
      </c>
    </row>
    <row r="9" spans="1:9" x14ac:dyDescent="0.3">
      <c r="A9" s="30" t="s">
        <v>207</v>
      </c>
      <c r="B9" s="22">
        <v>445433</v>
      </c>
      <c r="C9" s="36" t="s">
        <v>66</v>
      </c>
      <c r="D9" s="22"/>
      <c r="E9" s="22">
        <v>1427583004</v>
      </c>
      <c r="G9" s="20"/>
    </row>
    <row r="10" spans="1:9" x14ac:dyDescent="0.3">
      <c r="A10" s="31" t="s">
        <v>312</v>
      </c>
      <c r="B10" s="23">
        <v>445411</v>
      </c>
      <c r="C10" s="38">
        <v>7440591</v>
      </c>
      <c r="D10" s="23"/>
      <c r="E10" s="23">
        <v>1043270986</v>
      </c>
      <c r="G10" s="20"/>
    </row>
    <row r="11" spans="1:9" x14ac:dyDescent="0.3">
      <c r="A11" s="30" t="s">
        <v>315</v>
      </c>
      <c r="B11" s="22">
        <v>445427</v>
      </c>
      <c r="C11" s="36">
        <v>7440342</v>
      </c>
      <c r="D11" s="22"/>
      <c r="E11" s="22">
        <v>1720041411</v>
      </c>
      <c r="G11" s="20"/>
    </row>
    <row r="12" spans="1:9" x14ac:dyDescent="0.3">
      <c r="A12" s="30" t="s">
        <v>317</v>
      </c>
      <c r="B12" s="22">
        <v>445426</v>
      </c>
      <c r="C12" s="36">
        <v>7440600</v>
      </c>
      <c r="D12" s="22"/>
      <c r="E12" s="22">
        <v>1366406068</v>
      </c>
      <c r="G12" s="20"/>
    </row>
    <row r="13" spans="1:9" x14ac:dyDescent="0.3">
      <c r="A13" s="30" t="s">
        <v>322</v>
      </c>
      <c r="B13" s="22">
        <v>445455</v>
      </c>
      <c r="C13" s="36">
        <v>7440281</v>
      </c>
      <c r="D13" s="22"/>
      <c r="E13" s="22">
        <v>1790740462</v>
      </c>
      <c r="G13" s="20"/>
    </row>
    <row r="14" spans="1:9" x14ac:dyDescent="0.3">
      <c r="A14" s="30" t="s">
        <v>324</v>
      </c>
      <c r="B14" s="22">
        <v>445330</v>
      </c>
      <c r="C14" s="36">
        <v>7440564</v>
      </c>
      <c r="D14" s="22"/>
      <c r="E14" s="22">
        <v>1861456469</v>
      </c>
      <c r="G14" s="20"/>
    </row>
    <row r="15" spans="1:9" x14ac:dyDescent="0.3">
      <c r="A15" s="31" t="s">
        <v>325</v>
      </c>
      <c r="B15" s="23">
        <v>445442</v>
      </c>
      <c r="C15" s="38">
        <v>7440358</v>
      </c>
      <c r="D15" s="23"/>
      <c r="E15" s="23">
        <v>621113269</v>
      </c>
      <c r="G15" s="20"/>
    </row>
    <row r="16" spans="1:9" x14ac:dyDescent="0.3">
      <c r="A16" s="30" t="s">
        <v>328</v>
      </c>
      <c r="B16" s="22">
        <v>445262</v>
      </c>
      <c r="C16" s="36">
        <v>7440516</v>
      </c>
      <c r="D16" s="22"/>
      <c r="E16" s="22">
        <v>1528023678</v>
      </c>
      <c r="G16" s="20"/>
    </row>
    <row r="17" spans="1:7" x14ac:dyDescent="0.3">
      <c r="A17" s="30" t="s">
        <v>329</v>
      </c>
      <c r="B17" s="22">
        <v>445451</v>
      </c>
      <c r="C17" s="36">
        <v>7440260</v>
      </c>
      <c r="D17" s="22"/>
      <c r="E17" s="22">
        <v>1811952674</v>
      </c>
      <c r="G17" s="20"/>
    </row>
    <row r="18" spans="1:7" x14ac:dyDescent="0.3">
      <c r="A18" s="30" t="s">
        <v>332</v>
      </c>
      <c r="B18" s="22">
        <v>445446</v>
      </c>
      <c r="C18" s="36">
        <v>7440425</v>
      </c>
      <c r="D18" s="22"/>
      <c r="E18" s="22">
        <v>1467417238</v>
      </c>
      <c r="G18" s="20"/>
    </row>
    <row r="19" spans="1:7" x14ac:dyDescent="0.3">
      <c r="A19" s="30" t="s">
        <v>334</v>
      </c>
      <c r="B19" s="22">
        <v>445453</v>
      </c>
      <c r="C19" s="36">
        <v>7440424</v>
      </c>
      <c r="D19" s="22"/>
      <c r="E19" s="22">
        <v>1891750469</v>
      </c>
      <c r="G19" s="20"/>
    </row>
    <row r="20" spans="1:7" x14ac:dyDescent="0.3">
      <c r="A20" s="31" t="s">
        <v>340</v>
      </c>
      <c r="B20" s="23">
        <v>445428</v>
      </c>
      <c r="C20" s="38">
        <v>7440423</v>
      </c>
      <c r="D20" s="23"/>
      <c r="E20" s="23">
        <v>1053375634</v>
      </c>
      <c r="G20" s="20"/>
    </row>
    <row r="21" spans="1:7" x14ac:dyDescent="0.3">
      <c r="A21" s="30" t="s">
        <v>342</v>
      </c>
      <c r="B21" s="22">
        <v>445454</v>
      </c>
      <c r="C21" s="36">
        <v>7440531</v>
      </c>
      <c r="D21" s="22"/>
      <c r="E21" s="22">
        <v>1043275639</v>
      </c>
      <c r="G21" s="20"/>
    </row>
    <row r="22" spans="1:7" x14ac:dyDescent="0.3">
      <c r="A22" s="30" t="s">
        <v>351</v>
      </c>
      <c r="B22" s="22">
        <v>445430</v>
      </c>
      <c r="C22" s="36">
        <v>7440265</v>
      </c>
      <c r="D22" s="22"/>
      <c r="E22" s="22">
        <v>1538124045</v>
      </c>
      <c r="G22" s="20"/>
    </row>
    <row r="23" spans="1:7" x14ac:dyDescent="0.3">
      <c r="A23" s="30" t="s">
        <v>352</v>
      </c>
      <c r="B23" s="22">
        <v>445431</v>
      </c>
      <c r="C23" s="36">
        <v>7440290</v>
      </c>
      <c r="D23" s="22"/>
      <c r="E23" s="22">
        <v>1730144155</v>
      </c>
      <c r="G23" s="20"/>
    </row>
    <row r="24" spans="1:7" x14ac:dyDescent="0.3">
      <c r="A24" s="30" t="s">
        <v>360</v>
      </c>
      <c r="B24" s="22">
        <v>445429</v>
      </c>
      <c r="C24" s="37">
        <v>7440574</v>
      </c>
      <c r="D24" s="22"/>
      <c r="E24" s="22">
        <v>1457316887</v>
      </c>
      <c r="G24" s="20"/>
    </row>
    <row r="25" spans="1:7" x14ac:dyDescent="0.3">
      <c r="A25" s="31" t="s">
        <v>361</v>
      </c>
      <c r="B25" s="23">
        <v>445452</v>
      </c>
      <c r="C25" s="38">
        <v>7440399</v>
      </c>
      <c r="D25" s="23"/>
      <c r="E25" s="23">
        <v>1922063395</v>
      </c>
      <c r="G25" s="20"/>
    </row>
    <row r="26" spans="1:7" x14ac:dyDescent="0.3">
      <c r="A26" s="30" t="s">
        <v>362</v>
      </c>
      <c r="B26" s="22">
        <v>445443</v>
      </c>
      <c r="C26" s="36">
        <v>7440296</v>
      </c>
      <c r="D26" s="22"/>
      <c r="E26" s="22">
        <v>1407811631</v>
      </c>
      <c r="G26" s="20"/>
    </row>
    <row r="27" spans="1:7" x14ac:dyDescent="0.3">
      <c r="A27" s="30" t="s">
        <v>364</v>
      </c>
      <c r="B27" s="22">
        <v>445439</v>
      </c>
      <c r="C27" s="36">
        <v>7440563</v>
      </c>
      <c r="D27" s="22"/>
      <c r="E27" s="22">
        <v>1508821752</v>
      </c>
      <c r="G27" s="20"/>
    </row>
    <row r="28" spans="1:7" x14ac:dyDescent="0.3">
      <c r="A28" s="30" t="s">
        <v>369</v>
      </c>
      <c r="B28" s="22">
        <v>445401</v>
      </c>
      <c r="C28" s="36">
        <v>7440588</v>
      </c>
      <c r="D28" s="22"/>
      <c r="E28" s="22">
        <v>1811953656</v>
      </c>
      <c r="G28" s="20"/>
    </row>
    <row r="29" spans="1:7" x14ac:dyDescent="0.3">
      <c r="A29" s="30" t="s">
        <v>370</v>
      </c>
      <c r="B29" s="22">
        <v>445373</v>
      </c>
      <c r="C29" s="36">
        <v>7440579</v>
      </c>
      <c r="D29" s="22"/>
      <c r="E29" s="22">
        <v>1194781955</v>
      </c>
      <c r="G29" s="20"/>
    </row>
    <row r="30" spans="1:7" x14ac:dyDescent="0.3">
      <c r="A30" s="31" t="s">
        <v>371</v>
      </c>
      <c r="B30" s="23">
        <v>445462</v>
      </c>
      <c r="C30" s="38">
        <v>7440326</v>
      </c>
      <c r="D30" s="23"/>
      <c r="E30" s="23">
        <v>1457317216</v>
      </c>
      <c r="G30" s="20"/>
    </row>
    <row r="31" spans="1:7" x14ac:dyDescent="0.3">
      <c r="A31" s="30" t="s">
        <v>374</v>
      </c>
      <c r="B31" s="22">
        <v>445444</v>
      </c>
      <c r="C31" s="36">
        <v>7440584</v>
      </c>
      <c r="D31" s="22"/>
      <c r="E31" s="22">
        <v>1760448435</v>
      </c>
      <c r="G31" s="20"/>
    </row>
    <row r="32" spans="1:7" x14ac:dyDescent="0.3">
      <c r="A32" s="30" t="s">
        <v>389</v>
      </c>
      <c r="B32" s="22">
        <v>445381</v>
      </c>
      <c r="C32" s="36">
        <v>7440359</v>
      </c>
      <c r="D32" s="22"/>
      <c r="E32" s="22">
        <v>1023074606</v>
      </c>
      <c r="G32" s="20"/>
    </row>
    <row r="33" spans="1:7" x14ac:dyDescent="0.3">
      <c r="A33" s="30" t="s">
        <v>390</v>
      </c>
      <c r="B33" s="22">
        <v>445423</v>
      </c>
      <c r="C33" s="36">
        <v>7440270</v>
      </c>
      <c r="D33" s="22"/>
      <c r="E33" s="22">
        <v>1801852397</v>
      </c>
      <c r="G33" s="20"/>
    </row>
    <row r="34" spans="1:7" x14ac:dyDescent="0.3">
      <c r="A34" s="30" t="s">
        <v>391</v>
      </c>
      <c r="B34" s="22">
        <v>445460</v>
      </c>
      <c r="C34" s="36">
        <v>7440306</v>
      </c>
      <c r="D34" s="22"/>
      <c r="E34" s="22">
        <v>1093771594</v>
      </c>
      <c r="G34" s="20"/>
    </row>
    <row r="35" spans="1:7" x14ac:dyDescent="0.3">
      <c r="A35" s="31" t="s">
        <v>395</v>
      </c>
      <c r="B35" s="23">
        <v>445251</v>
      </c>
      <c r="C35" s="38">
        <v>7440565</v>
      </c>
      <c r="D35" s="23"/>
      <c r="E35" s="23">
        <v>1730145822</v>
      </c>
      <c r="G35" s="20"/>
    </row>
    <row r="36" spans="1:7" x14ac:dyDescent="0.3">
      <c r="A36" s="30" t="s">
        <v>397</v>
      </c>
      <c r="B36" s="22">
        <v>445449</v>
      </c>
      <c r="C36" s="36">
        <v>7440551</v>
      </c>
      <c r="D36" s="22"/>
      <c r="E36" s="22">
        <v>1740247550</v>
      </c>
      <c r="G36" s="20"/>
    </row>
    <row r="37" spans="1:7" x14ac:dyDescent="0.3">
      <c r="A37" s="30" t="s">
        <v>326</v>
      </c>
      <c r="B37" s="22">
        <v>445467</v>
      </c>
      <c r="C37" s="36">
        <v>7440325</v>
      </c>
      <c r="D37" s="22"/>
      <c r="E37" s="22">
        <v>1497807119</v>
      </c>
      <c r="G37" s="20"/>
    </row>
    <row r="38" spans="1:7" x14ac:dyDescent="0.3">
      <c r="A38" s="32" t="s">
        <v>138</v>
      </c>
      <c r="B38" s="24">
        <v>445485</v>
      </c>
      <c r="C38" s="39">
        <v>7440602</v>
      </c>
      <c r="D38" s="22"/>
      <c r="E38" s="22">
        <v>1760411607</v>
      </c>
      <c r="G38" s="20"/>
    </row>
    <row r="39" spans="1:7" x14ac:dyDescent="0.3">
      <c r="A39" s="30" t="s">
        <v>311</v>
      </c>
      <c r="B39" s="22">
        <v>445303</v>
      </c>
      <c r="C39" s="36" t="s">
        <v>405</v>
      </c>
      <c r="D39" s="22"/>
      <c r="E39" s="22">
        <v>1407977069</v>
      </c>
      <c r="G39" s="20"/>
    </row>
    <row r="40" spans="1:7" x14ac:dyDescent="0.3">
      <c r="A40" s="31" t="s">
        <v>208</v>
      </c>
      <c r="B40" s="23">
        <v>445017</v>
      </c>
      <c r="C40" s="38">
        <v>7440217</v>
      </c>
      <c r="D40" s="23"/>
      <c r="E40" s="23">
        <v>1346212024</v>
      </c>
      <c r="G40" s="20"/>
    </row>
    <row r="41" spans="1:7" x14ac:dyDescent="0.3">
      <c r="A41" s="30" t="s">
        <v>310</v>
      </c>
      <c r="B41" s="22">
        <v>445123</v>
      </c>
      <c r="C41" s="36">
        <v>7440001</v>
      </c>
      <c r="D41" s="22"/>
      <c r="E41" s="22">
        <v>1730164583</v>
      </c>
      <c r="G41" s="20"/>
    </row>
    <row r="42" spans="1:7" x14ac:dyDescent="0.3">
      <c r="A42" s="30" t="s">
        <v>0</v>
      </c>
      <c r="B42" s="22">
        <v>445490</v>
      </c>
      <c r="C42" s="36">
        <v>7440499</v>
      </c>
      <c r="D42" s="22"/>
      <c r="E42" s="22">
        <v>1831250604</v>
      </c>
      <c r="G42" s="20"/>
    </row>
    <row r="43" spans="1:7" x14ac:dyDescent="0.3">
      <c r="A43" s="30" t="s">
        <v>1</v>
      </c>
      <c r="B43" s="22">
        <v>445339</v>
      </c>
      <c r="C43" s="36">
        <v>7440208</v>
      </c>
      <c r="D43" s="22"/>
      <c r="E43" s="22">
        <v>1275523854</v>
      </c>
      <c r="G43" s="20"/>
    </row>
    <row r="44" spans="1:7" x14ac:dyDescent="0.3">
      <c r="A44" s="30" t="s">
        <v>209</v>
      </c>
      <c r="B44" s="22">
        <v>445402</v>
      </c>
      <c r="C44" s="36" t="s">
        <v>107</v>
      </c>
      <c r="D44" s="22"/>
      <c r="E44" s="22">
        <v>1780140731</v>
      </c>
      <c r="G44" s="20"/>
    </row>
    <row r="45" spans="1:7" x14ac:dyDescent="0.3">
      <c r="A45" s="31" t="s">
        <v>148</v>
      </c>
      <c r="B45" s="23">
        <v>445292</v>
      </c>
      <c r="C45" s="38" t="s">
        <v>67</v>
      </c>
      <c r="D45" s="23"/>
      <c r="E45" s="23">
        <v>1770049504</v>
      </c>
      <c r="G45" s="20"/>
    </row>
    <row r="46" spans="1:7" x14ac:dyDescent="0.3">
      <c r="A46" s="30" t="s">
        <v>313</v>
      </c>
      <c r="B46" s="22">
        <v>445463</v>
      </c>
      <c r="C46" s="36">
        <v>7440527</v>
      </c>
      <c r="D46" s="22"/>
      <c r="E46" s="22">
        <v>1477576346</v>
      </c>
      <c r="G46" s="20"/>
    </row>
    <row r="47" spans="1:7" x14ac:dyDescent="0.3">
      <c r="A47" s="30" t="s">
        <v>314</v>
      </c>
      <c r="B47" s="22">
        <v>445159</v>
      </c>
      <c r="C47" s="36" t="s">
        <v>68</v>
      </c>
      <c r="D47" s="22"/>
      <c r="E47" s="22">
        <v>1083151179</v>
      </c>
      <c r="G47" s="20"/>
    </row>
    <row r="48" spans="1:7" x14ac:dyDescent="0.3">
      <c r="A48" s="30" t="s">
        <v>139</v>
      </c>
      <c r="B48" s="22">
        <v>445131</v>
      </c>
      <c r="C48" s="36">
        <v>7440207</v>
      </c>
      <c r="D48" s="22"/>
      <c r="E48" s="22">
        <v>1851352975</v>
      </c>
      <c r="G48" s="20"/>
    </row>
    <row r="49" spans="1:7" x14ac:dyDescent="0.3">
      <c r="A49" s="30" t="s">
        <v>59</v>
      </c>
      <c r="B49" s="22">
        <v>445536</v>
      </c>
      <c r="C49" s="36">
        <v>7440287</v>
      </c>
      <c r="D49" s="22"/>
      <c r="E49" s="22" t="s">
        <v>287</v>
      </c>
      <c r="G49" s="20"/>
    </row>
    <row r="50" spans="1:7" x14ac:dyDescent="0.3">
      <c r="A50" s="31" t="s">
        <v>211</v>
      </c>
      <c r="B50" s="23">
        <v>445141</v>
      </c>
      <c r="C50" s="38">
        <v>7440017</v>
      </c>
      <c r="D50" s="23"/>
      <c r="E50" s="23">
        <v>1801884010</v>
      </c>
      <c r="G50" s="20"/>
    </row>
    <row r="51" spans="1:7" x14ac:dyDescent="0.3">
      <c r="A51" s="30" t="s">
        <v>2</v>
      </c>
      <c r="B51" s="22">
        <v>445333</v>
      </c>
      <c r="C51" s="37">
        <v>7440152</v>
      </c>
      <c r="D51" s="22"/>
      <c r="E51" s="22">
        <v>1043200777</v>
      </c>
      <c r="G51" s="20"/>
    </row>
    <row r="52" spans="1:7" x14ac:dyDescent="0.3">
      <c r="A52" s="30" t="s">
        <v>383</v>
      </c>
      <c r="B52" s="22">
        <v>445524</v>
      </c>
      <c r="C52" s="36" t="s">
        <v>122</v>
      </c>
      <c r="D52" s="22"/>
      <c r="E52" s="22">
        <v>1528448974</v>
      </c>
      <c r="G52" s="20"/>
    </row>
    <row r="53" spans="1:7" x14ac:dyDescent="0.3">
      <c r="A53" s="30" t="s">
        <v>212</v>
      </c>
      <c r="B53" s="22">
        <v>445274</v>
      </c>
      <c r="C53" s="36">
        <v>7440481</v>
      </c>
      <c r="D53" s="22"/>
      <c r="E53" s="22">
        <v>1871664649</v>
      </c>
      <c r="G53" s="20"/>
    </row>
    <row r="54" spans="1:7" x14ac:dyDescent="0.3">
      <c r="A54" s="30" t="s">
        <v>140</v>
      </c>
      <c r="B54" s="22">
        <v>445445</v>
      </c>
      <c r="C54" s="36">
        <v>7440454</v>
      </c>
      <c r="D54" s="22"/>
      <c r="E54" s="22">
        <v>1073555421</v>
      </c>
      <c r="G54" s="20"/>
    </row>
    <row r="55" spans="1:7" x14ac:dyDescent="0.3">
      <c r="A55" s="31" t="s">
        <v>213</v>
      </c>
      <c r="B55" s="23">
        <v>445424</v>
      </c>
      <c r="C55" s="38">
        <v>7440598</v>
      </c>
      <c r="D55" s="23"/>
      <c r="E55" s="23">
        <v>1427040211</v>
      </c>
      <c r="G55" s="20"/>
    </row>
    <row r="56" spans="1:7" x14ac:dyDescent="0.3">
      <c r="A56" s="30" t="s">
        <v>319</v>
      </c>
      <c r="B56" s="22">
        <v>445537</v>
      </c>
      <c r="C56" s="36" t="s">
        <v>406</v>
      </c>
      <c r="D56" s="22"/>
      <c r="E56" s="22">
        <v>1972181998</v>
      </c>
      <c r="G56" s="20"/>
    </row>
    <row r="57" spans="1:7" x14ac:dyDescent="0.3">
      <c r="A57" s="30" t="s">
        <v>150</v>
      </c>
      <c r="B57" s="22">
        <v>445077</v>
      </c>
      <c r="C57" s="36" t="s">
        <v>70</v>
      </c>
      <c r="D57" s="22"/>
      <c r="E57" s="22">
        <v>1477037497</v>
      </c>
      <c r="G57" s="20"/>
    </row>
    <row r="58" spans="1:7" x14ac:dyDescent="0.3">
      <c r="A58" s="32" t="s">
        <v>379</v>
      </c>
      <c r="B58" s="24">
        <v>445237</v>
      </c>
      <c r="C58" s="39" t="s">
        <v>279</v>
      </c>
      <c r="D58" s="22"/>
      <c r="E58" s="22">
        <v>1376548743</v>
      </c>
      <c r="G58" s="20"/>
    </row>
    <row r="59" spans="1:7" x14ac:dyDescent="0.3">
      <c r="A59" s="30" t="s">
        <v>320</v>
      </c>
      <c r="B59" s="22">
        <v>445157</v>
      </c>
      <c r="C59" s="36" t="s">
        <v>71</v>
      </c>
      <c r="D59" s="22"/>
      <c r="E59" s="22">
        <v>1235528126</v>
      </c>
      <c r="G59" s="20"/>
    </row>
    <row r="60" spans="1:7" x14ac:dyDescent="0.3">
      <c r="A60" s="31" t="s">
        <v>321</v>
      </c>
      <c r="B60" s="23">
        <v>445071</v>
      </c>
      <c r="C60" s="38">
        <v>7440036</v>
      </c>
      <c r="D60" s="23"/>
      <c r="E60" s="23">
        <v>1154435030</v>
      </c>
      <c r="G60" s="20"/>
    </row>
    <row r="61" spans="1:7" x14ac:dyDescent="0.3">
      <c r="A61" s="30" t="s">
        <v>141</v>
      </c>
      <c r="B61" s="22">
        <v>445495</v>
      </c>
      <c r="C61" s="36" t="s">
        <v>72</v>
      </c>
      <c r="D61" s="22"/>
      <c r="E61" s="22">
        <v>1114400975</v>
      </c>
      <c r="G61" s="20"/>
    </row>
    <row r="62" spans="1:7" x14ac:dyDescent="0.3">
      <c r="A62" s="30" t="s">
        <v>3</v>
      </c>
      <c r="B62" s="22">
        <v>445406</v>
      </c>
      <c r="C62" s="36">
        <v>7440175</v>
      </c>
      <c r="D62" s="22"/>
      <c r="E62" s="22">
        <v>1508866898</v>
      </c>
      <c r="G62" s="20"/>
    </row>
    <row r="63" spans="1:7" x14ac:dyDescent="0.3">
      <c r="A63" s="30" t="s">
        <v>323</v>
      </c>
      <c r="B63" s="22">
        <v>445218</v>
      </c>
      <c r="C63" s="36" t="s">
        <v>82</v>
      </c>
      <c r="D63" s="22"/>
      <c r="E63" s="22">
        <v>1205499415</v>
      </c>
      <c r="G63" s="20"/>
    </row>
    <row r="64" spans="1:7" x14ac:dyDescent="0.3">
      <c r="A64" s="30" t="s">
        <v>454</v>
      </c>
      <c r="B64" s="22">
        <v>445280</v>
      </c>
      <c r="C64" s="36" t="s">
        <v>461</v>
      </c>
      <c r="D64" s="22"/>
      <c r="E64" s="22">
        <v>1013492743</v>
      </c>
      <c r="G64" s="20"/>
    </row>
    <row r="65" spans="1:7" x14ac:dyDescent="0.3">
      <c r="A65" s="31" t="s">
        <v>355</v>
      </c>
      <c r="B65" s="23">
        <v>445516</v>
      </c>
      <c r="C65" s="38" t="s">
        <v>73</v>
      </c>
      <c r="D65" s="23"/>
      <c r="E65" s="23">
        <v>1538656939</v>
      </c>
      <c r="G65" s="20"/>
    </row>
    <row r="66" spans="1:7" x14ac:dyDescent="0.3">
      <c r="A66" s="30" t="s">
        <v>147</v>
      </c>
      <c r="B66" s="22">
        <v>445297</v>
      </c>
      <c r="C66" s="36" t="s">
        <v>74</v>
      </c>
      <c r="D66" s="22"/>
      <c r="E66" s="22">
        <v>1013576297</v>
      </c>
      <c r="G66" s="20"/>
    </row>
    <row r="67" spans="1:7" x14ac:dyDescent="0.3">
      <c r="A67" s="30" t="s">
        <v>327</v>
      </c>
      <c r="B67" s="22">
        <v>445276</v>
      </c>
      <c r="C67" s="36">
        <v>7440435</v>
      </c>
      <c r="D67" s="22"/>
      <c r="E67" s="22">
        <v>1881641389</v>
      </c>
      <c r="G67" s="20"/>
    </row>
    <row r="68" spans="1:7" x14ac:dyDescent="0.3">
      <c r="A68" s="30" t="s">
        <v>155</v>
      </c>
      <c r="B68" s="22">
        <v>445529</v>
      </c>
      <c r="C68" s="36" t="s">
        <v>83</v>
      </c>
      <c r="D68" s="22"/>
      <c r="E68" s="22">
        <v>1396308508</v>
      </c>
      <c r="G68" s="20"/>
    </row>
    <row r="69" spans="1:7" x14ac:dyDescent="0.3">
      <c r="A69" s="30" t="s">
        <v>330</v>
      </c>
      <c r="B69" s="22">
        <v>445477</v>
      </c>
      <c r="C69" s="36">
        <v>7440050</v>
      </c>
      <c r="D69" s="22"/>
      <c r="E69" s="22">
        <v>1215109459</v>
      </c>
      <c r="G69" s="20"/>
    </row>
    <row r="70" spans="1:7" x14ac:dyDescent="0.3">
      <c r="A70" s="31" t="s">
        <v>455</v>
      </c>
      <c r="B70" s="23">
        <v>445156</v>
      </c>
      <c r="C70" s="38" t="s">
        <v>462</v>
      </c>
      <c r="D70" s="23"/>
      <c r="E70" s="23">
        <v>1124016241</v>
      </c>
      <c r="G70" s="20"/>
    </row>
    <row r="71" spans="1:7" x14ac:dyDescent="0.3">
      <c r="A71" s="30" t="s">
        <v>456</v>
      </c>
      <c r="B71" s="22">
        <v>445155</v>
      </c>
      <c r="C71" s="36" t="s">
        <v>463</v>
      </c>
      <c r="D71" s="22"/>
      <c r="E71" s="22">
        <v>1548258676</v>
      </c>
      <c r="G71" s="20"/>
    </row>
    <row r="72" spans="1:7" x14ac:dyDescent="0.3">
      <c r="A72" s="30" t="s">
        <v>162</v>
      </c>
      <c r="B72" s="22">
        <v>445249</v>
      </c>
      <c r="C72" s="36">
        <v>7440533</v>
      </c>
      <c r="D72" s="22"/>
      <c r="E72" s="22">
        <v>1538157664</v>
      </c>
      <c r="G72" s="20"/>
    </row>
    <row r="73" spans="1:7" x14ac:dyDescent="0.3">
      <c r="A73" s="30" t="s">
        <v>149</v>
      </c>
      <c r="B73" s="22">
        <v>445260</v>
      </c>
      <c r="C73" s="36">
        <v>7440539</v>
      </c>
      <c r="D73" s="22"/>
      <c r="E73" s="22">
        <v>1912995028</v>
      </c>
      <c r="G73" s="20"/>
    </row>
    <row r="74" spans="1:7" x14ac:dyDescent="0.3">
      <c r="A74" s="30" t="s">
        <v>457</v>
      </c>
      <c r="B74" s="22">
        <v>445160</v>
      </c>
      <c r="C74" s="37" t="s">
        <v>464</v>
      </c>
      <c r="D74" s="22"/>
      <c r="E74" s="22">
        <v>1538157649</v>
      </c>
      <c r="G74" s="20"/>
    </row>
    <row r="75" spans="1:7" x14ac:dyDescent="0.3">
      <c r="A75" s="31" t="s">
        <v>432</v>
      </c>
      <c r="B75" s="23">
        <v>445173</v>
      </c>
      <c r="C75" s="38" t="s">
        <v>407</v>
      </c>
      <c r="D75" s="23"/>
      <c r="E75" s="23">
        <v>1891782405</v>
      </c>
      <c r="G75" s="20"/>
    </row>
    <row r="76" spans="1:7" x14ac:dyDescent="0.3">
      <c r="A76" s="30" t="s">
        <v>142</v>
      </c>
      <c r="B76" s="22">
        <v>445478</v>
      </c>
      <c r="C76" s="36">
        <v>7440366</v>
      </c>
      <c r="D76" s="22"/>
      <c r="E76" s="22">
        <v>1124080221</v>
      </c>
      <c r="G76" s="20"/>
    </row>
    <row r="77" spans="1:7" x14ac:dyDescent="0.3">
      <c r="A77" s="30" t="s">
        <v>331</v>
      </c>
      <c r="B77" s="22">
        <v>445468</v>
      </c>
      <c r="C77" s="36">
        <v>7440580</v>
      </c>
      <c r="D77" s="22"/>
      <c r="E77" s="22">
        <v>1841332855</v>
      </c>
      <c r="G77" s="20"/>
    </row>
    <row r="78" spans="1:7" x14ac:dyDescent="0.3">
      <c r="A78" s="30" t="s">
        <v>214</v>
      </c>
      <c r="B78" s="22">
        <v>445321</v>
      </c>
      <c r="C78" s="36" t="s">
        <v>75</v>
      </c>
      <c r="D78" s="22"/>
      <c r="E78" s="22">
        <v>1821556812</v>
      </c>
      <c r="G78" s="20"/>
    </row>
    <row r="79" spans="1:7" x14ac:dyDescent="0.3">
      <c r="A79" s="30" t="s">
        <v>215</v>
      </c>
      <c r="B79" s="22">
        <v>445320</v>
      </c>
      <c r="C79" s="36" t="s">
        <v>76</v>
      </c>
      <c r="D79" s="22"/>
      <c r="E79" s="22">
        <v>1477011468</v>
      </c>
      <c r="G79" s="20"/>
    </row>
    <row r="80" spans="1:7" x14ac:dyDescent="0.3">
      <c r="A80" s="31" t="s">
        <v>216</v>
      </c>
      <c r="B80" s="23">
        <v>445319</v>
      </c>
      <c r="C80" s="38" t="s">
        <v>77</v>
      </c>
      <c r="D80" s="23"/>
      <c r="E80" s="23">
        <v>1669930657</v>
      </c>
      <c r="G80" s="20"/>
    </row>
    <row r="81" spans="1:7" x14ac:dyDescent="0.3">
      <c r="A81" s="30" t="s">
        <v>4</v>
      </c>
      <c r="B81" s="22">
        <v>445291</v>
      </c>
      <c r="C81" s="36">
        <v>7440413</v>
      </c>
      <c r="D81" s="22"/>
      <c r="E81" s="22">
        <v>1063401875</v>
      </c>
      <c r="G81" s="20"/>
    </row>
    <row r="82" spans="1:7" x14ac:dyDescent="0.3">
      <c r="A82" s="30" t="s">
        <v>5</v>
      </c>
      <c r="B82" s="22">
        <v>445422</v>
      </c>
      <c r="C82" s="36">
        <v>7440321</v>
      </c>
      <c r="D82" s="22"/>
      <c r="E82" s="22">
        <v>1538269865</v>
      </c>
      <c r="G82" s="20"/>
    </row>
    <row r="83" spans="1:7" x14ac:dyDescent="0.3">
      <c r="A83" s="30" t="s">
        <v>151</v>
      </c>
      <c r="B83" s="22">
        <v>445286</v>
      </c>
      <c r="C83" s="36" t="s">
        <v>78</v>
      </c>
      <c r="D83" s="22"/>
      <c r="E83" s="22">
        <v>1528627791</v>
      </c>
      <c r="G83" s="20"/>
    </row>
    <row r="84" spans="1:7" x14ac:dyDescent="0.3">
      <c r="A84" s="30" t="s">
        <v>161</v>
      </c>
      <c r="B84" s="22">
        <v>445245</v>
      </c>
      <c r="C84" s="37" t="s">
        <v>79</v>
      </c>
      <c r="D84" s="22"/>
      <c r="E84" s="22">
        <v>1316506587</v>
      </c>
      <c r="G84" s="20"/>
    </row>
    <row r="85" spans="1:7" x14ac:dyDescent="0.3">
      <c r="A85" s="31" t="s">
        <v>335</v>
      </c>
      <c r="B85" s="23">
        <v>445458</v>
      </c>
      <c r="C85" s="38" t="s">
        <v>80</v>
      </c>
      <c r="D85" s="23"/>
      <c r="E85" s="23">
        <v>1881129468</v>
      </c>
      <c r="G85" s="20"/>
    </row>
    <row r="86" spans="1:7" x14ac:dyDescent="0.3">
      <c r="A86" s="30" t="s">
        <v>336</v>
      </c>
      <c r="B86" s="22">
        <v>445146</v>
      </c>
      <c r="C86" s="36" t="s">
        <v>84</v>
      </c>
      <c r="D86" s="22"/>
      <c r="E86" s="22">
        <v>1831752047</v>
      </c>
      <c r="G86" s="20"/>
    </row>
    <row r="87" spans="1:7" x14ac:dyDescent="0.3">
      <c r="A87" s="30" t="s">
        <v>217</v>
      </c>
      <c r="B87" s="22">
        <v>445183</v>
      </c>
      <c r="C87" s="36" t="s">
        <v>81</v>
      </c>
      <c r="D87" s="22"/>
      <c r="E87" s="22">
        <v>1669822094</v>
      </c>
      <c r="G87" s="20"/>
    </row>
    <row r="88" spans="1:7" x14ac:dyDescent="0.3">
      <c r="A88" s="30" t="s">
        <v>337</v>
      </c>
      <c r="B88" s="22">
        <v>445440</v>
      </c>
      <c r="C88" s="36">
        <v>7440264</v>
      </c>
      <c r="D88" s="22"/>
      <c r="E88" s="22">
        <v>1235301326</v>
      </c>
      <c r="G88" s="20"/>
    </row>
    <row r="89" spans="1:7" x14ac:dyDescent="0.3">
      <c r="A89" s="30" t="s">
        <v>6</v>
      </c>
      <c r="B89" s="22">
        <v>445388</v>
      </c>
      <c r="C89" s="36">
        <v>7440583</v>
      </c>
      <c r="D89" s="22"/>
      <c r="E89" s="22">
        <v>1962500231</v>
      </c>
      <c r="G89" s="20"/>
    </row>
    <row r="90" spans="1:7" x14ac:dyDescent="0.3">
      <c r="A90" s="31" t="s">
        <v>333</v>
      </c>
      <c r="B90" s="23">
        <v>445170</v>
      </c>
      <c r="C90" s="38">
        <v>7440473</v>
      </c>
      <c r="D90" s="23"/>
      <c r="E90" s="23">
        <v>1528120458</v>
      </c>
      <c r="G90" s="20"/>
    </row>
    <row r="91" spans="1:7" x14ac:dyDescent="0.3">
      <c r="A91" s="30" t="s">
        <v>7</v>
      </c>
      <c r="B91" s="22">
        <v>445506</v>
      </c>
      <c r="C91" s="36">
        <v>7440613</v>
      </c>
      <c r="D91" s="22"/>
      <c r="E91" s="22">
        <v>1245539576</v>
      </c>
      <c r="G91" s="20"/>
    </row>
    <row r="92" spans="1:7" x14ac:dyDescent="0.3">
      <c r="A92" s="30" t="s">
        <v>143</v>
      </c>
      <c r="B92" s="22">
        <v>445331</v>
      </c>
      <c r="C92" s="36" t="s">
        <v>86</v>
      </c>
      <c r="D92" s="22"/>
      <c r="E92" s="22">
        <v>1578099784</v>
      </c>
      <c r="G92" s="20"/>
    </row>
    <row r="93" spans="1:7" x14ac:dyDescent="0.3">
      <c r="A93" s="30" t="s">
        <v>339</v>
      </c>
      <c r="B93" s="22">
        <v>445267</v>
      </c>
      <c r="C93" s="36" t="s">
        <v>219</v>
      </c>
      <c r="D93" s="22"/>
      <c r="E93" s="22">
        <v>1215594510</v>
      </c>
      <c r="G93" s="20"/>
    </row>
    <row r="94" spans="1:7" x14ac:dyDescent="0.3">
      <c r="A94" s="30" t="s">
        <v>220</v>
      </c>
      <c r="B94" s="22">
        <v>445242</v>
      </c>
      <c r="C94" s="36">
        <v>7440479</v>
      </c>
      <c r="D94" s="22"/>
      <c r="E94" s="22">
        <v>1356413843</v>
      </c>
      <c r="G94" s="20"/>
    </row>
    <row r="95" spans="1:7" x14ac:dyDescent="0.3">
      <c r="A95" s="31" t="s">
        <v>8</v>
      </c>
      <c r="B95" s="23">
        <v>445459</v>
      </c>
      <c r="C95" s="38">
        <v>7440507</v>
      </c>
      <c r="D95" s="23"/>
      <c r="E95" s="23">
        <v>1871605287</v>
      </c>
      <c r="G95" s="20"/>
    </row>
    <row r="96" spans="1:7" x14ac:dyDescent="0.3">
      <c r="A96" s="30" t="s">
        <v>9</v>
      </c>
      <c r="B96" s="22">
        <v>445527</v>
      </c>
      <c r="C96" s="36">
        <v>7440082</v>
      </c>
      <c r="D96" s="22"/>
      <c r="E96" s="22">
        <v>1740279777</v>
      </c>
      <c r="G96" s="20"/>
    </row>
    <row r="97" spans="1:7" x14ac:dyDescent="0.3">
      <c r="A97" s="30" t="s">
        <v>11</v>
      </c>
      <c r="B97" s="22">
        <v>445372</v>
      </c>
      <c r="C97" s="36">
        <v>7440083</v>
      </c>
      <c r="D97" s="22"/>
      <c r="E97" s="22">
        <v>1730233552</v>
      </c>
      <c r="G97" s="20"/>
    </row>
    <row r="98" spans="1:7" x14ac:dyDescent="0.3">
      <c r="A98" s="30" t="s">
        <v>10</v>
      </c>
      <c r="B98" s="22" t="s">
        <v>402</v>
      </c>
      <c r="C98" s="36">
        <v>7440328</v>
      </c>
      <c r="D98" s="22"/>
      <c r="E98" s="22">
        <v>1942340229</v>
      </c>
      <c r="G98" s="20"/>
    </row>
    <row r="99" spans="1:7" x14ac:dyDescent="0.3">
      <c r="A99" s="30" t="s">
        <v>12</v>
      </c>
      <c r="B99" s="22">
        <v>445256</v>
      </c>
      <c r="C99" s="36">
        <v>7440503</v>
      </c>
      <c r="D99" s="22"/>
      <c r="E99" s="22">
        <v>1033156898</v>
      </c>
      <c r="G99" s="20"/>
    </row>
    <row r="100" spans="1:7" x14ac:dyDescent="0.3">
      <c r="A100" s="31" t="s">
        <v>144</v>
      </c>
      <c r="B100" s="23">
        <v>445471</v>
      </c>
      <c r="C100" s="38" t="s">
        <v>87</v>
      </c>
      <c r="D100" s="23"/>
      <c r="E100" s="23">
        <v>1235664814</v>
      </c>
      <c r="G100" s="20"/>
    </row>
    <row r="101" spans="1:7" x14ac:dyDescent="0.3">
      <c r="A101" s="30" t="s">
        <v>221</v>
      </c>
      <c r="B101" s="22">
        <v>445224</v>
      </c>
      <c r="C101" s="36">
        <v>7440088</v>
      </c>
      <c r="D101" s="22"/>
      <c r="E101" s="22">
        <v>1699716639</v>
      </c>
      <c r="G101" s="20"/>
    </row>
    <row r="102" spans="1:7" x14ac:dyDescent="0.3">
      <c r="A102" s="30" t="s">
        <v>13</v>
      </c>
      <c r="B102" s="22">
        <v>445474</v>
      </c>
      <c r="C102" s="37">
        <v>7440541</v>
      </c>
      <c r="D102" s="22"/>
      <c r="E102" s="22">
        <v>1407019789</v>
      </c>
      <c r="G102" s="20"/>
    </row>
    <row r="103" spans="1:7" x14ac:dyDescent="0.3">
      <c r="A103" s="30" t="s">
        <v>341</v>
      </c>
      <c r="B103" s="22">
        <v>445316</v>
      </c>
      <c r="C103" s="36">
        <v>7440557</v>
      </c>
      <c r="D103" s="22"/>
      <c r="E103" s="22">
        <v>1104838606</v>
      </c>
      <c r="G103" s="20"/>
    </row>
    <row r="104" spans="1:7" x14ac:dyDescent="0.3">
      <c r="A104" s="30" t="s">
        <v>14</v>
      </c>
      <c r="B104" s="22">
        <v>445367</v>
      </c>
      <c r="C104" s="36">
        <v>7440095</v>
      </c>
      <c r="D104" s="22"/>
      <c r="E104" s="22">
        <v>1336139088</v>
      </c>
      <c r="G104" s="20"/>
    </row>
    <row r="105" spans="1:7" x14ac:dyDescent="0.3">
      <c r="A105" s="31" t="s">
        <v>15</v>
      </c>
      <c r="B105" s="23">
        <v>445464</v>
      </c>
      <c r="C105" s="38">
        <v>7440542</v>
      </c>
      <c r="D105" s="23"/>
      <c r="E105" s="23">
        <v>1245493709</v>
      </c>
      <c r="G105" s="20"/>
    </row>
    <row r="106" spans="1:7" x14ac:dyDescent="0.3">
      <c r="A106" s="30" t="s">
        <v>16</v>
      </c>
      <c r="B106" s="22">
        <v>445344</v>
      </c>
      <c r="C106" s="36">
        <v>7440572</v>
      </c>
      <c r="D106" s="22"/>
      <c r="E106" s="22">
        <v>1558342964</v>
      </c>
      <c r="G106" s="20"/>
    </row>
    <row r="107" spans="1:7" x14ac:dyDescent="0.3">
      <c r="A107" s="30" t="s">
        <v>282</v>
      </c>
      <c r="B107" s="22">
        <v>445295</v>
      </c>
      <c r="C107" s="36" t="s">
        <v>281</v>
      </c>
      <c r="D107" s="22"/>
      <c r="E107" s="22">
        <v>1356504393</v>
      </c>
      <c r="G107" s="20"/>
    </row>
    <row r="108" spans="1:7" x14ac:dyDescent="0.3">
      <c r="A108" s="30" t="s">
        <v>343</v>
      </c>
      <c r="B108" s="22">
        <v>445489</v>
      </c>
      <c r="C108" s="36">
        <v>7440099</v>
      </c>
      <c r="D108" s="22"/>
      <c r="E108" s="22">
        <v>1881749596</v>
      </c>
      <c r="G108" s="20"/>
    </row>
    <row r="109" spans="1:7" x14ac:dyDescent="0.3">
      <c r="A109" s="30" t="s">
        <v>344</v>
      </c>
      <c r="B109" s="22">
        <v>445210</v>
      </c>
      <c r="C109" s="36">
        <v>7440483</v>
      </c>
      <c r="D109" s="22"/>
      <c r="E109" s="22">
        <v>1568533206</v>
      </c>
      <c r="G109" s="20"/>
    </row>
    <row r="110" spans="1:7" x14ac:dyDescent="0.3">
      <c r="A110" s="31" t="s">
        <v>345</v>
      </c>
      <c r="B110" s="23">
        <v>445288</v>
      </c>
      <c r="C110" s="38" t="s">
        <v>88</v>
      </c>
      <c r="D110" s="23"/>
      <c r="E110" s="23">
        <v>1922583657</v>
      </c>
      <c r="G110" s="20"/>
    </row>
    <row r="111" spans="1:7" x14ac:dyDescent="0.3">
      <c r="A111" s="30" t="s">
        <v>346</v>
      </c>
      <c r="B111" s="22">
        <v>445476</v>
      </c>
      <c r="C111" s="36">
        <v>7440604</v>
      </c>
      <c r="D111" s="22"/>
      <c r="E111" s="22">
        <v>1427019413</v>
      </c>
      <c r="G111" s="20"/>
    </row>
    <row r="112" spans="1:7" x14ac:dyDescent="0.3">
      <c r="A112" s="30" t="s">
        <v>222</v>
      </c>
      <c r="B112" s="22">
        <v>445469</v>
      </c>
      <c r="C112" s="36">
        <v>7440103</v>
      </c>
      <c r="D112" s="22"/>
      <c r="E112" s="22">
        <v>1851362511</v>
      </c>
      <c r="G112" s="20"/>
    </row>
    <row r="113" spans="1:7" x14ac:dyDescent="0.3">
      <c r="A113" s="30" t="s">
        <v>347</v>
      </c>
      <c r="B113" s="22">
        <v>445246</v>
      </c>
      <c r="C113" s="36">
        <v>7440477</v>
      </c>
      <c r="D113" s="22"/>
      <c r="E113" s="22">
        <v>1376614164</v>
      </c>
      <c r="G113" s="20"/>
    </row>
    <row r="114" spans="1:7" x14ac:dyDescent="0.3">
      <c r="A114" s="30" t="s">
        <v>17</v>
      </c>
      <c r="B114" s="22">
        <v>445473</v>
      </c>
      <c r="C114" s="36">
        <v>7440105</v>
      </c>
      <c r="D114" s="22"/>
      <c r="E114" s="22">
        <v>1285624361</v>
      </c>
      <c r="G114" s="20"/>
    </row>
    <row r="115" spans="1:7" x14ac:dyDescent="0.3">
      <c r="A115" s="31" t="s">
        <v>388</v>
      </c>
      <c r="B115" s="23">
        <v>445410</v>
      </c>
      <c r="C115" s="38">
        <v>7440570</v>
      </c>
      <c r="D115" s="23"/>
      <c r="E115" s="23">
        <v>1699872879</v>
      </c>
      <c r="G115" s="20"/>
    </row>
    <row r="116" spans="1:7" x14ac:dyDescent="0.3">
      <c r="A116" s="30" t="s">
        <v>223</v>
      </c>
      <c r="B116" s="22">
        <v>445358</v>
      </c>
      <c r="C116" s="36" t="s">
        <v>89</v>
      </c>
      <c r="D116" s="22"/>
      <c r="E116" s="22">
        <v>1043763592</v>
      </c>
      <c r="G116" s="20"/>
    </row>
    <row r="117" spans="1:7" x14ac:dyDescent="0.3">
      <c r="A117" s="30" t="s">
        <v>458</v>
      </c>
      <c r="B117" s="22">
        <v>445526</v>
      </c>
      <c r="C117" s="36" t="s">
        <v>465</v>
      </c>
      <c r="D117" s="22"/>
      <c r="E117" s="22">
        <v>1093720757</v>
      </c>
      <c r="G117" s="20"/>
    </row>
    <row r="118" spans="1:7" x14ac:dyDescent="0.3">
      <c r="A118" s="30" t="s">
        <v>19</v>
      </c>
      <c r="B118" s="22">
        <v>445354</v>
      </c>
      <c r="C118" s="36">
        <v>7440559</v>
      </c>
      <c r="D118" s="22"/>
      <c r="E118" s="22">
        <v>1366432031</v>
      </c>
      <c r="G118" s="20"/>
    </row>
    <row r="119" spans="1:7" x14ac:dyDescent="0.3">
      <c r="A119" s="30" t="s">
        <v>382</v>
      </c>
      <c r="B119" s="22">
        <v>445264</v>
      </c>
      <c r="C119" s="36">
        <v>7440545</v>
      </c>
      <c r="D119" s="22"/>
      <c r="E119" s="22">
        <v>1679570998</v>
      </c>
      <c r="G119" s="20"/>
    </row>
    <row r="120" spans="1:7" x14ac:dyDescent="0.3">
      <c r="A120" s="31" t="s">
        <v>349</v>
      </c>
      <c r="B120" s="23">
        <v>445535</v>
      </c>
      <c r="C120" s="38">
        <v>7440119</v>
      </c>
      <c r="D120" s="23"/>
      <c r="E120" s="23">
        <v>1669534566</v>
      </c>
      <c r="G120" s="20"/>
    </row>
    <row r="121" spans="1:7" x14ac:dyDescent="0.3">
      <c r="A121" s="30" t="s">
        <v>224</v>
      </c>
      <c r="B121" s="22">
        <v>445413</v>
      </c>
      <c r="C121" s="36">
        <v>7440398</v>
      </c>
      <c r="D121" s="22"/>
      <c r="E121" s="22">
        <v>1922177120</v>
      </c>
      <c r="G121" s="20"/>
    </row>
    <row r="122" spans="1:7" x14ac:dyDescent="0.3">
      <c r="A122" s="30" t="s">
        <v>350</v>
      </c>
      <c r="B122" s="22">
        <v>445268</v>
      </c>
      <c r="C122" s="36" t="s">
        <v>225</v>
      </c>
      <c r="D122" s="22"/>
      <c r="E122" s="22">
        <v>1497312706</v>
      </c>
      <c r="G122" s="20"/>
    </row>
    <row r="123" spans="1:7" x14ac:dyDescent="0.3">
      <c r="A123" s="30" t="s">
        <v>459</v>
      </c>
      <c r="B123" s="22">
        <v>445539</v>
      </c>
      <c r="C123" s="36" t="s">
        <v>466</v>
      </c>
      <c r="D123" s="22"/>
      <c r="E123" s="22">
        <v>1619629250</v>
      </c>
      <c r="G123" s="20"/>
    </row>
    <row r="124" spans="1:7" x14ac:dyDescent="0.3">
      <c r="A124" s="30" t="s">
        <v>226</v>
      </c>
      <c r="B124" s="22">
        <v>445383</v>
      </c>
      <c r="C124" s="36" t="s">
        <v>227</v>
      </c>
      <c r="D124" s="22"/>
      <c r="E124" s="22">
        <v>1265078521</v>
      </c>
      <c r="G124" s="20"/>
    </row>
    <row r="125" spans="1:7" x14ac:dyDescent="0.3">
      <c r="A125" s="31" t="s">
        <v>20</v>
      </c>
      <c r="B125" s="23">
        <v>445298</v>
      </c>
      <c r="C125" s="38">
        <v>7440491</v>
      </c>
      <c r="D125" s="23"/>
      <c r="E125" s="23">
        <v>1295777894</v>
      </c>
      <c r="G125" s="20"/>
    </row>
    <row r="126" spans="1:7" x14ac:dyDescent="0.3">
      <c r="A126" s="30" t="s">
        <v>353</v>
      </c>
      <c r="B126" s="22">
        <v>445326</v>
      </c>
      <c r="C126" s="36">
        <v>7440361</v>
      </c>
      <c r="D126" s="22"/>
      <c r="E126" s="22">
        <v>1215971064</v>
      </c>
      <c r="G126" s="20"/>
    </row>
    <row r="127" spans="1:7" x14ac:dyDescent="0.3">
      <c r="A127" s="30" t="s">
        <v>21</v>
      </c>
      <c r="B127" s="22">
        <v>445252</v>
      </c>
      <c r="C127" s="36">
        <v>7440350</v>
      </c>
      <c r="D127" s="22"/>
      <c r="E127" s="22">
        <v>1326074402</v>
      </c>
      <c r="G127" s="20"/>
    </row>
    <row r="128" spans="1:7" x14ac:dyDescent="0.3">
      <c r="A128" s="30" t="s">
        <v>22</v>
      </c>
      <c r="B128" s="22">
        <v>445244</v>
      </c>
      <c r="C128" s="36">
        <v>7440433</v>
      </c>
      <c r="D128" s="22"/>
      <c r="E128" s="22">
        <v>1083656615</v>
      </c>
      <c r="G128" s="20"/>
    </row>
    <row r="129" spans="1:7" x14ac:dyDescent="0.3">
      <c r="A129" s="30" t="s">
        <v>23</v>
      </c>
      <c r="B129" s="22">
        <v>445294</v>
      </c>
      <c r="C129" s="36">
        <v>7440407</v>
      </c>
      <c r="D129" s="22"/>
      <c r="E129" s="22">
        <v>1992736912</v>
      </c>
      <c r="G129" s="20"/>
    </row>
    <row r="130" spans="1:7" x14ac:dyDescent="0.3">
      <c r="A130" s="31" t="s">
        <v>24</v>
      </c>
      <c r="B130" s="23">
        <v>445236</v>
      </c>
      <c r="C130" s="38">
        <v>7440241</v>
      </c>
      <c r="D130" s="23"/>
      <c r="E130" s="23">
        <v>1205852399</v>
      </c>
      <c r="G130" s="20"/>
    </row>
    <row r="131" spans="1:7" x14ac:dyDescent="0.3">
      <c r="A131" s="30" t="s">
        <v>460</v>
      </c>
      <c r="B131" s="22">
        <v>445310</v>
      </c>
      <c r="C131" s="36" t="s">
        <v>467</v>
      </c>
      <c r="D131" s="22"/>
      <c r="E131" s="22">
        <v>1205867223</v>
      </c>
      <c r="G131" s="20"/>
    </row>
    <row r="132" spans="1:7" x14ac:dyDescent="0.3">
      <c r="A132" s="30" t="s">
        <v>25</v>
      </c>
      <c r="B132" s="22">
        <v>445167</v>
      </c>
      <c r="C132" s="36">
        <v>7440421</v>
      </c>
      <c r="D132" s="22"/>
      <c r="E132" s="22">
        <v>1154572618</v>
      </c>
      <c r="G132" s="20"/>
    </row>
    <row r="133" spans="1:7" x14ac:dyDescent="0.3">
      <c r="A133" s="30" t="s">
        <v>58</v>
      </c>
      <c r="B133" s="22">
        <v>445528</v>
      </c>
      <c r="C133" s="36" t="s">
        <v>123</v>
      </c>
      <c r="D133" s="22"/>
      <c r="E133" s="22">
        <v>1316482458</v>
      </c>
      <c r="G133" s="20"/>
    </row>
    <row r="134" spans="1:7" x14ac:dyDescent="0.3">
      <c r="A134" s="30" t="s">
        <v>26</v>
      </c>
      <c r="B134" s="22">
        <v>445302</v>
      </c>
      <c r="C134" s="36">
        <v>7440403</v>
      </c>
      <c r="D134" s="22"/>
      <c r="E134" s="22">
        <v>1083645014</v>
      </c>
      <c r="G134" s="20"/>
    </row>
    <row r="135" spans="1:7" x14ac:dyDescent="0.3">
      <c r="A135" s="31" t="s">
        <v>27</v>
      </c>
      <c r="B135" s="23">
        <v>445479</v>
      </c>
      <c r="C135" s="38">
        <v>7440599</v>
      </c>
      <c r="D135" s="23"/>
      <c r="E135" s="23">
        <v>1942234885</v>
      </c>
      <c r="G135" s="20"/>
    </row>
    <row r="136" spans="1:7" x14ac:dyDescent="0.3">
      <c r="A136" s="30" t="s">
        <v>28</v>
      </c>
      <c r="B136" s="22">
        <v>445228</v>
      </c>
      <c r="C136" s="36">
        <v>7440199</v>
      </c>
      <c r="D136" s="22"/>
      <c r="E136" s="22">
        <v>1598796526</v>
      </c>
      <c r="G136" s="20"/>
    </row>
    <row r="137" spans="1:7" x14ac:dyDescent="0.3">
      <c r="A137" s="32" t="s">
        <v>228</v>
      </c>
      <c r="B137" s="24">
        <v>445507</v>
      </c>
      <c r="C137" s="39" t="s">
        <v>229</v>
      </c>
      <c r="D137" s="22"/>
      <c r="E137" s="22">
        <v>1538449608</v>
      </c>
      <c r="G137" s="20"/>
    </row>
    <row r="138" spans="1:7" x14ac:dyDescent="0.3">
      <c r="A138" s="30" t="s">
        <v>29</v>
      </c>
      <c r="B138" s="22">
        <v>445380</v>
      </c>
      <c r="C138" s="36" t="s">
        <v>91</v>
      </c>
      <c r="D138" s="22"/>
      <c r="E138" s="22">
        <v>1255791588</v>
      </c>
      <c r="G138" s="20"/>
    </row>
    <row r="139" spans="1:7" x14ac:dyDescent="0.3">
      <c r="A139" s="30" t="s">
        <v>30</v>
      </c>
      <c r="B139" s="22">
        <v>445275</v>
      </c>
      <c r="C139" s="36" t="s">
        <v>92</v>
      </c>
      <c r="D139" s="22"/>
      <c r="E139" s="22">
        <v>1093176950</v>
      </c>
      <c r="G139" s="20"/>
    </row>
    <row r="140" spans="1:7" x14ac:dyDescent="0.3">
      <c r="A140" s="31" t="s">
        <v>31</v>
      </c>
      <c r="B140" s="23">
        <v>445239</v>
      </c>
      <c r="C140" s="38">
        <v>7440329</v>
      </c>
      <c r="D140" s="23"/>
      <c r="E140" s="23">
        <v>1699706630</v>
      </c>
      <c r="G140" s="20"/>
    </row>
    <row r="141" spans="1:7" x14ac:dyDescent="0.3">
      <c r="A141" s="33" t="s">
        <v>32</v>
      </c>
      <c r="B141" s="25">
        <v>445314</v>
      </c>
      <c r="C141" s="40">
        <v>7440218</v>
      </c>
      <c r="D141" s="22"/>
      <c r="E141" s="22">
        <v>1427083799</v>
      </c>
      <c r="G141" s="20"/>
    </row>
    <row r="142" spans="1:7" x14ac:dyDescent="0.3">
      <c r="A142" s="30" t="s">
        <v>230</v>
      </c>
      <c r="B142" s="22">
        <v>445509</v>
      </c>
      <c r="C142" s="37" t="s">
        <v>231</v>
      </c>
      <c r="D142" s="22"/>
      <c r="E142" s="22" t="s">
        <v>288</v>
      </c>
      <c r="G142" s="20"/>
    </row>
    <row r="143" spans="1:7" x14ac:dyDescent="0.3">
      <c r="A143" s="30" t="s">
        <v>33</v>
      </c>
      <c r="B143" s="22">
        <v>445240</v>
      </c>
      <c r="C143" s="36" t="s">
        <v>93</v>
      </c>
      <c r="D143" s="22"/>
      <c r="E143" s="22">
        <v>1821538562</v>
      </c>
      <c r="G143" s="20"/>
    </row>
    <row r="144" spans="1:7" x14ac:dyDescent="0.3">
      <c r="A144" s="30" t="s">
        <v>34</v>
      </c>
      <c r="B144" s="22">
        <v>445494</v>
      </c>
      <c r="C144" s="36">
        <v>7440171</v>
      </c>
      <c r="D144" s="22"/>
      <c r="E144" s="22">
        <v>1952542532</v>
      </c>
      <c r="G144" s="20"/>
    </row>
    <row r="145" spans="1:7" x14ac:dyDescent="0.3">
      <c r="A145" s="31" t="s">
        <v>35</v>
      </c>
      <c r="B145" s="23">
        <v>445421</v>
      </c>
      <c r="C145" s="38">
        <v>7440596</v>
      </c>
      <c r="D145" s="23"/>
      <c r="E145" s="23">
        <v>1740211796</v>
      </c>
      <c r="G145" s="20"/>
    </row>
    <row r="146" spans="1:7" x14ac:dyDescent="0.3">
      <c r="A146" s="32" t="s">
        <v>36</v>
      </c>
      <c r="B146" s="24">
        <v>445238</v>
      </c>
      <c r="C146" s="39">
        <v>7440133</v>
      </c>
      <c r="D146" s="22"/>
      <c r="E146" s="22">
        <v>1780611434</v>
      </c>
      <c r="G146" s="20"/>
    </row>
    <row r="147" spans="1:7" x14ac:dyDescent="0.3">
      <c r="A147" s="30" t="s">
        <v>37</v>
      </c>
      <c r="B147" s="22">
        <v>445279</v>
      </c>
      <c r="C147" s="36">
        <v>7440549</v>
      </c>
      <c r="D147" s="22"/>
      <c r="E147" s="22">
        <v>1982620068</v>
      </c>
      <c r="G147" s="20"/>
    </row>
    <row r="148" spans="1:7" x14ac:dyDescent="0.3">
      <c r="A148" s="30" t="s">
        <v>354</v>
      </c>
      <c r="B148" s="22">
        <v>445272</v>
      </c>
      <c r="C148" s="36">
        <v>7440362</v>
      </c>
      <c r="D148" s="22"/>
      <c r="E148" s="22">
        <v>1114040292</v>
      </c>
      <c r="G148" s="20"/>
    </row>
    <row r="149" spans="1:7" x14ac:dyDescent="0.3">
      <c r="A149" s="30" t="s">
        <v>232</v>
      </c>
      <c r="B149" s="22">
        <v>445457</v>
      </c>
      <c r="C149" s="36" t="s">
        <v>94</v>
      </c>
      <c r="D149" s="22"/>
      <c r="E149" s="22">
        <v>1457736332</v>
      </c>
      <c r="G149" s="20"/>
    </row>
    <row r="150" spans="1:7" x14ac:dyDescent="0.3">
      <c r="A150" s="31" t="s">
        <v>145</v>
      </c>
      <c r="B150" s="23">
        <v>445461</v>
      </c>
      <c r="C150" s="38" t="s">
        <v>95</v>
      </c>
      <c r="D150" s="23"/>
      <c r="E150" s="23">
        <v>1881191450</v>
      </c>
      <c r="G150" s="20"/>
    </row>
    <row r="151" spans="1:7" x14ac:dyDescent="0.3">
      <c r="A151" s="30" t="s">
        <v>233</v>
      </c>
      <c r="B151" s="22">
        <v>445465</v>
      </c>
      <c r="C151" s="36" t="s">
        <v>96</v>
      </c>
      <c r="D151" s="22"/>
      <c r="E151" s="22">
        <v>1760979371</v>
      </c>
      <c r="G151" s="20"/>
    </row>
    <row r="152" spans="1:7" x14ac:dyDescent="0.3">
      <c r="A152" s="30" t="s">
        <v>356</v>
      </c>
      <c r="B152" s="22">
        <v>445150</v>
      </c>
      <c r="C152" s="36" t="s">
        <v>97</v>
      </c>
      <c r="D152" s="22"/>
      <c r="E152" s="22">
        <v>1629508346</v>
      </c>
      <c r="G152" s="20"/>
    </row>
    <row r="153" spans="1:7" x14ac:dyDescent="0.3">
      <c r="A153" s="30" t="s">
        <v>357</v>
      </c>
      <c r="B153" s="22">
        <v>445391</v>
      </c>
      <c r="C153" s="36" t="s">
        <v>234</v>
      </c>
      <c r="D153" s="22"/>
      <c r="E153" s="22">
        <v>1871156638</v>
      </c>
      <c r="G153" s="20"/>
    </row>
    <row r="154" spans="1:7" x14ac:dyDescent="0.3">
      <c r="A154" s="30" t="s">
        <v>358</v>
      </c>
      <c r="B154" s="22">
        <v>445412</v>
      </c>
      <c r="C154" s="36">
        <v>7440279</v>
      </c>
      <c r="D154" s="22"/>
      <c r="E154" s="22">
        <v>1184712747</v>
      </c>
      <c r="G154" s="20"/>
    </row>
    <row r="155" spans="1:7" x14ac:dyDescent="0.3">
      <c r="A155" s="31" t="s">
        <v>235</v>
      </c>
      <c r="B155" s="23">
        <v>445491</v>
      </c>
      <c r="C155" s="38">
        <v>7440609</v>
      </c>
      <c r="D155" s="23"/>
      <c r="E155" s="23">
        <v>1982901138</v>
      </c>
      <c r="G155" s="20"/>
    </row>
    <row r="156" spans="1:7" x14ac:dyDescent="0.3">
      <c r="A156" s="30" t="s">
        <v>38</v>
      </c>
      <c r="B156" s="22">
        <v>445293</v>
      </c>
      <c r="C156" s="36">
        <v>7440553</v>
      </c>
      <c r="D156" s="22"/>
      <c r="E156" s="22">
        <v>1265414429</v>
      </c>
      <c r="G156" s="20"/>
    </row>
    <row r="157" spans="1:7" x14ac:dyDescent="0.3">
      <c r="A157" s="30" t="s">
        <v>154</v>
      </c>
      <c r="B157" s="22">
        <v>445139</v>
      </c>
      <c r="C157" s="36" t="s">
        <v>98</v>
      </c>
      <c r="D157" s="22"/>
      <c r="E157" s="22">
        <v>1134636384</v>
      </c>
      <c r="G157" s="20"/>
    </row>
    <row r="158" spans="1:7" x14ac:dyDescent="0.3">
      <c r="A158" s="30" t="s">
        <v>236</v>
      </c>
      <c r="B158" s="22">
        <v>445425</v>
      </c>
      <c r="C158" s="37">
        <v>7440556</v>
      </c>
      <c r="D158" s="22"/>
      <c r="E158" s="22">
        <v>1194702902</v>
      </c>
      <c r="G158" s="20"/>
    </row>
    <row r="159" spans="1:7" x14ac:dyDescent="0.3">
      <c r="A159" s="30" t="s">
        <v>39</v>
      </c>
      <c r="B159" s="22">
        <v>445447</v>
      </c>
      <c r="C159" s="36">
        <v>7440140</v>
      </c>
      <c r="D159" s="22"/>
      <c r="E159" s="22">
        <v>1689603755</v>
      </c>
      <c r="G159" s="20"/>
    </row>
    <row r="160" spans="1:7" x14ac:dyDescent="0.3">
      <c r="A160" s="31" t="s">
        <v>297</v>
      </c>
      <c r="B160" s="23">
        <v>445214</v>
      </c>
      <c r="C160" s="38">
        <v>7440567</v>
      </c>
      <c r="D160" s="23"/>
      <c r="E160" s="23">
        <v>1235320524</v>
      </c>
      <c r="G160" s="20"/>
    </row>
    <row r="161" spans="1:7" x14ac:dyDescent="0.3">
      <c r="A161" s="30" t="s">
        <v>363</v>
      </c>
      <c r="B161" s="22">
        <v>445374</v>
      </c>
      <c r="C161" s="36" t="s">
        <v>164</v>
      </c>
      <c r="D161" s="22"/>
      <c r="E161" s="22">
        <v>1114562352</v>
      </c>
      <c r="G161" s="20"/>
    </row>
    <row r="162" spans="1:7" x14ac:dyDescent="0.3">
      <c r="A162" s="30" t="s">
        <v>365</v>
      </c>
      <c r="B162" s="22">
        <v>445512</v>
      </c>
      <c r="C162" s="36" t="s">
        <v>99</v>
      </c>
      <c r="D162" s="22"/>
      <c r="E162" s="22">
        <v>1962913780</v>
      </c>
      <c r="G162" s="20"/>
    </row>
    <row r="163" spans="1:7" x14ac:dyDescent="0.3">
      <c r="A163" s="30" t="s">
        <v>367</v>
      </c>
      <c r="B163" s="22">
        <v>445504</v>
      </c>
      <c r="C163" s="36" t="s">
        <v>408</v>
      </c>
      <c r="D163" s="22"/>
      <c r="E163" s="22">
        <v>1841311404</v>
      </c>
      <c r="G163" s="20"/>
    </row>
    <row r="164" spans="1:7" x14ac:dyDescent="0.3">
      <c r="A164" s="30" t="s">
        <v>416</v>
      </c>
      <c r="B164" s="22">
        <v>445099</v>
      </c>
      <c r="C164" s="36">
        <v>7440006</v>
      </c>
      <c r="D164" s="22"/>
      <c r="E164" s="22">
        <v>1316992274</v>
      </c>
      <c r="G164" s="20"/>
    </row>
    <row r="165" spans="1:7" x14ac:dyDescent="0.3">
      <c r="A165" s="31" t="s">
        <v>237</v>
      </c>
      <c r="B165" s="23">
        <v>445013</v>
      </c>
      <c r="C165" s="38">
        <v>7440032</v>
      </c>
      <c r="D165" s="23"/>
      <c r="E165" s="23">
        <v>1487693842</v>
      </c>
      <c r="G165" s="20"/>
    </row>
    <row r="166" spans="1:7" x14ac:dyDescent="0.3">
      <c r="A166" s="30" t="s">
        <v>238</v>
      </c>
      <c r="B166" s="22">
        <v>445109</v>
      </c>
      <c r="C166" s="36">
        <v>7440216</v>
      </c>
      <c r="D166" s="22"/>
      <c r="E166" s="22">
        <v>1174577001</v>
      </c>
      <c r="G166" s="20"/>
    </row>
    <row r="167" spans="1:7" x14ac:dyDescent="0.3">
      <c r="A167" s="30" t="s">
        <v>239</v>
      </c>
      <c r="B167" s="22">
        <v>445110</v>
      </c>
      <c r="C167" s="36">
        <v>7440253</v>
      </c>
      <c r="D167" s="22"/>
      <c r="E167" s="22">
        <v>1174559462</v>
      </c>
      <c r="G167" s="20"/>
    </row>
    <row r="168" spans="1:7" x14ac:dyDescent="0.3">
      <c r="A168" s="30" t="s">
        <v>240</v>
      </c>
      <c r="B168" s="22">
        <v>445004</v>
      </c>
      <c r="C168" s="36">
        <v>7440078</v>
      </c>
      <c r="D168" s="22"/>
      <c r="E168" s="22">
        <v>1699713164</v>
      </c>
      <c r="G168" s="20"/>
    </row>
    <row r="169" spans="1:7" x14ac:dyDescent="0.3">
      <c r="A169" s="30" t="s">
        <v>420</v>
      </c>
      <c r="B169" s="22">
        <v>445107</v>
      </c>
      <c r="C169" s="36">
        <v>7440263</v>
      </c>
      <c r="D169" s="22"/>
      <c r="E169" s="22">
        <v>1164467270</v>
      </c>
      <c r="G169" s="20"/>
    </row>
    <row r="170" spans="1:7" x14ac:dyDescent="0.3">
      <c r="A170" s="31" t="s">
        <v>421</v>
      </c>
      <c r="B170" s="23">
        <v>445127</v>
      </c>
      <c r="C170" s="38">
        <v>7440298</v>
      </c>
      <c r="D170" s="23"/>
      <c r="E170" s="23">
        <v>1710932611</v>
      </c>
      <c r="G170" s="20"/>
    </row>
    <row r="171" spans="1:7" x14ac:dyDescent="0.3">
      <c r="A171" s="30" t="s">
        <v>241</v>
      </c>
      <c r="B171" s="22">
        <v>445191</v>
      </c>
      <c r="C171" s="36">
        <v>7440504</v>
      </c>
      <c r="D171" s="22"/>
      <c r="E171" s="22">
        <v>1487692166</v>
      </c>
      <c r="G171" s="20"/>
    </row>
    <row r="172" spans="1:7" x14ac:dyDescent="0.3">
      <c r="A172" s="30" t="s">
        <v>422</v>
      </c>
      <c r="B172" s="22">
        <v>445024</v>
      </c>
      <c r="C172" s="36">
        <v>7440039</v>
      </c>
      <c r="D172" s="22"/>
      <c r="E172" s="22">
        <v>1699711192</v>
      </c>
      <c r="G172" s="20"/>
    </row>
    <row r="173" spans="1:7" x14ac:dyDescent="0.3">
      <c r="A173" s="30" t="s">
        <v>423</v>
      </c>
      <c r="B173" s="22">
        <v>445098</v>
      </c>
      <c r="C173" s="36">
        <v>7440115</v>
      </c>
      <c r="D173" s="22"/>
      <c r="E173" s="22">
        <v>1750306759</v>
      </c>
      <c r="G173" s="20"/>
    </row>
    <row r="174" spans="1:7" x14ac:dyDescent="0.3">
      <c r="A174" s="31" t="s">
        <v>424</v>
      </c>
      <c r="B174" s="23">
        <v>445180</v>
      </c>
      <c r="C174" s="38">
        <v>7440258</v>
      </c>
      <c r="D174" s="23"/>
      <c r="E174" s="23">
        <v>1306883749</v>
      </c>
      <c r="G174" s="20"/>
    </row>
    <row r="175" spans="1:7" x14ac:dyDescent="0.3">
      <c r="A175" s="30" t="s">
        <v>412</v>
      </c>
      <c r="B175" s="22">
        <v>445094</v>
      </c>
      <c r="C175" s="36">
        <v>7440136</v>
      </c>
      <c r="D175" s="22"/>
      <c r="E175" s="22">
        <v>1316983810</v>
      </c>
      <c r="G175" s="20"/>
    </row>
    <row r="176" spans="1:7" x14ac:dyDescent="0.3">
      <c r="A176" s="30" t="s">
        <v>431</v>
      </c>
      <c r="B176" s="22">
        <v>445030</v>
      </c>
      <c r="C176" s="37" t="s">
        <v>124</v>
      </c>
      <c r="D176" s="22"/>
      <c r="E176" s="22" t="s">
        <v>289</v>
      </c>
      <c r="G176" s="20"/>
    </row>
    <row r="177" spans="1:7" x14ac:dyDescent="0.3">
      <c r="A177" s="30" t="s">
        <v>413</v>
      </c>
      <c r="B177" s="22">
        <v>445076</v>
      </c>
      <c r="C177" s="36">
        <v>7440132</v>
      </c>
      <c r="D177" s="22"/>
      <c r="E177" s="22">
        <v>1730134610</v>
      </c>
      <c r="G177" s="20"/>
    </row>
    <row r="178" spans="1:7" x14ac:dyDescent="0.3">
      <c r="A178" s="32" t="s">
        <v>425</v>
      </c>
      <c r="B178" s="24">
        <v>445069</v>
      </c>
      <c r="C178" s="39">
        <v>7440173</v>
      </c>
      <c r="D178" s="22"/>
      <c r="E178" s="22">
        <v>1366467276</v>
      </c>
      <c r="G178" s="20"/>
    </row>
    <row r="179" spans="1:7" x14ac:dyDescent="0.3">
      <c r="A179" s="31" t="s">
        <v>426</v>
      </c>
      <c r="B179" s="23">
        <v>445108</v>
      </c>
      <c r="C179" s="38">
        <v>7440386</v>
      </c>
      <c r="D179" s="23"/>
      <c r="E179" s="23">
        <v>1699720029</v>
      </c>
      <c r="G179" s="20"/>
    </row>
    <row r="180" spans="1:7" x14ac:dyDescent="0.3">
      <c r="A180" s="30" t="s">
        <v>414</v>
      </c>
      <c r="B180" s="22">
        <v>445128</v>
      </c>
      <c r="C180" s="36">
        <v>7440304</v>
      </c>
      <c r="D180" s="22"/>
      <c r="E180" s="22">
        <v>1598703076</v>
      </c>
      <c r="G180" s="20"/>
    </row>
    <row r="181" spans="1:7" x14ac:dyDescent="0.3">
      <c r="A181" s="30" t="s">
        <v>415</v>
      </c>
      <c r="B181" s="22">
        <v>445002</v>
      </c>
      <c r="C181" s="36">
        <v>7440158</v>
      </c>
      <c r="D181" s="22"/>
      <c r="E181" s="22">
        <v>1699720565</v>
      </c>
      <c r="G181" s="20"/>
    </row>
    <row r="182" spans="1:7" x14ac:dyDescent="0.3">
      <c r="A182" s="30" t="s">
        <v>427</v>
      </c>
      <c r="B182" s="22">
        <v>445101</v>
      </c>
      <c r="C182" s="36">
        <v>7440066</v>
      </c>
      <c r="D182" s="22"/>
      <c r="E182" s="22">
        <v>1275570137</v>
      </c>
      <c r="G182" s="20"/>
    </row>
    <row r="183" spans="1:7" x14ac:dyDescent="0.3">
      <c r="A183" s="30" t="s">
        <v>368</v>
      </c>
      <c r="B183" s="22">
        <v>445117</v>
      </c>
      <c r="C183" s="37">
        <v>7440062</v>
      </c>
      <c r="D183" s="22"/>
      <c r="E183" s="22">
        <v>1720033681</v>
      </c>
      <c r="G183" s="20"/>
    </row>
    <row r="184" spans="1:7" x14ac:dyDescent="0.3">
      <c r="A184" s="31" t="s">
        <v>417</v>
      </c>
      <c r="B184" s="23">
        <v>445126</v>
      </c>
      <c r="C184" s="38">
        <v>7440289</v>
      </c>
      <c r="D184" s="23"/>
      <c r="E184" s="23">
        <v>1801811765</v>
      </c>
      <c r="G184" s="20"/>
    </row>
    <row r="185" spans="1:7" x14ac:dyDescent="0.3">
      <c r="A185" s="30" t="s">
        <v>428</v>
      </c>
      <c r="B185" s="22">
        <v>445116</v>
      </c>
      <c r="C185" s="36">
        <v>7440188</v>
      </c>
      <c r="D185" s="22"/>
      <c r="E185" s="22">
        <v>1245277110</v>
      </c>
      <c r="G185" s="20"/>
    </row>
    <row r="186" spans="1:7" x14ac:dyDescent="0.3">
      <c r="A186" s="30" t="s">
        <v>430</v>
      </c>
      <c r="B186" s="22">
        <v>445119</v>
      </c>
      <c r="C186" s="36">
        <v>7440271</v>
      </c>
      <c r="D186" s="22"/>
      <c r="E186" s="22">
        <v>1679511588</v>
      </c>
      <c r="G186" s="20"/>
    </row>
    <row r="187" spans="1:7" x14ac:dyDescent="0.3">
      <c r="A187" s="30" t="s">
        <v>429</v>
      </c>
      <c r="B187" s="22">
        <v>445130</v>
      </c>
      <c r="C187" s="36">
        <v>7440286</v>
      </c>
      <c r="D187" s="22"/>
      <c r="E187" s="22">
        <v>1467477323</v>
      </c>
      <c r="G187" s="20"/>
    </row>
    <row r="188" spans="1:7" x14ac:dyDescent="0.3">
      <c r="A188" s="30" t="s">
        <v>419</v>
      </c>
      <c r="B188" s="22">
        <v>445088</v>
      </c>
      <c r="C188" s="36">
        <v>7440222</v>
      </c>
      <c r="D188" s="22"/>
      <c r="E188" s="22">
        <v>1386699148</v>
      </c>
      <c r="G188" s="20"/>
    </row>
    <row r="189" spans="1:7" x14ac:dyDescent="0.3">
      <c r="A189" s="31" t="s">
        <v>418</v>
      </c>
      <c r="B189" s="23">
        <v>445515</v>
      </c>
      <c r="C189" s="38">
        <v>7440617</v>
      </c>
      <c r="D189" s="23"/>
      <c r="E189" s="23">
        <v>1053757419</v>
      </c>
      <c r="G189" s="20"/>
    </row>
    <row r="190" spans="1:7" x14ac:dyDescent="0.3">
      <c r="A190" s="30" t="s">
        <v>40</v>
      </c>
      <c r="B190" s="22">
        <v>445335</v>
      </c>
      <c r="C190" s="36">
        <v>7440153</v>
      </c>
      <c r="D190" s="22"/>
      <c r="E190" s="22">
        <v>1508856295</v>
      </c>
      <c r="G190" s="20"/>
    </row>
    <row r="191" spans="1:7" x14ac:dyDescent="0.3">
      <c r="A191" s="30" t="s">
        <v>41</v>
      </c>
      <c r="B191" s="22">
        <v>445508</v>
      </c>
      <c r="C191" s="36">
        <v>7440159</v>
      </c>
      <c r="D191" s="22"/>
      <c r="E191" s="22">
        <v>1578697751</v>
      </c>
      <c r="G191" s="20"/>
    </row>
    <row r="192" spans="1:7" x14ac:dyDescent="0.3">
      <c r="A192" s="30" t="s">
        <v>42</v>
      </c>
      <c r="B192" s="22">
        <v>445254</v>
      </c>
      <c r="C192" s="36">
        <v>7440176</v>
      </c>
      <c r="D192" s="22"/>
      <c r="E192" s="22">
        <v>1689665796</v>
      </c>
      <c r="G192" s="20"/>
    </row>
    <row r="193" spans="1:7" x14ac:dyDescent="0.3">
      <c r="A193" s="30" t="s">
        <v>242</v>
      </c>
      <c r="B193" s="22">
        <v>445174</v>
      </c>
      <c r="C193" s="36" t="s">
        <v>69</v>
      </c>
      <c r="D193" s="22"/>
      <c r="E193" s="22">
        <v>1104301837</v>
      </c>
      <c r="G193" s="20"/>
    </row>
    <row r="194" spans="1:7" x14ac:dyDescent="0.3">
      <c r="A194" s="31" t="s">
        <v>43</v>
      </c>
      <c r="B194" s="23">
        <v>445419</v>
      </c>
      <c r="C194" s="38">
        <v>7440219</v>
      </c>
      <c r="D194" s="23"/>
      <c r="E194" s="23">
        <v>1790786614</v>
      </c>
      <c r="G194" s="20"/>
    </row>
    <row r="195" spans="1:7" x14ac:dyDescent="0.3">
      <c r="A195" s="30" t="s">
        <v>44</v>
      </c>
      <c r="B195" s="22" t="s">
        <v>64</v>
      </c>
      <c r="C195" s="36">
        <v>7440488</v>
      </c>
      <c r="D195" s="22"/>
      <c r="E195" s="22">
        <v>1457362469</v>
      </c>
      <c r="G195" s="20"/>
    </row>
    <row r="196" spans="1:7" x14ac:dyDescent="0.3">
      <c r="A196" s="30" t="s">
        <v>45</v>
      </c>
      <c r="B196" s="22">
        <v>445387</v>
      </c>
      <c r="C196" s="36">
        <v>7440582</v>
      </c>
      <c r="D196" s="22"/>
      <c r="E196" s="22">
        <v>1922085778</v>
      </c>
      <c r="G196" s="20"/>
    </row>
    <row r="197" spans="1:7" x14ac:dyDescent="0.3">
      <c r="A197" s="30" t="s">
        <v>386</v>
      </c>
      <c r="B197" s="22">
        <v>445500</v>
      </c>
      <c r="C197" s="36" t="s">
        <v>100</v>
      </c>
      <c r="D197" s="22"/>
      <c r="E197" s="22">
        <v>1518243468</v>
      </c>
      <c r="G197" s="20"/>
    </row>
    <row r="198" spans="1:7" x14ac:dyDescent="0.3">
      <c r="A198" s="30" t="s">
        <v>318</v>
      </c>
      <c r="B198" s="22">
        <v>445503</v>
      </c>
      <c r="C198" s="36">
        <v>7440536</v>
      </c>
      <c r="D198" s="22"/>
      <c r="E198" s="22">
        <v>1164565206</v>
      </c>
      <c r="G198" s="20"/>
    </row>
    <row r="199" spans="1:7" x14ac:dyDescent="0.3">
      <c r="A199" s="31" t="s">
        <v>298</v>
      </c>
      <c r="B199" s="23">
        <v>445390</v>
      </c>
      <c r="C199" s="38">
        <v>7440468</v>
      </c>
      <c r="D199" s="23"/>
      <c r="E199" s="23">
        <v>1407047798</v>
      </c>
      <c r="G199" s="20"/>
    </row>
    <row r="200" spans="1:7" x14ac:dyDescent="0.3">
      <c r="A200" s="30" t="s">
        <v>243</v>
      </c>
      <c r="B200" s="22">
        <v>445232</v>
      </c>
      <c r="C200" s="36">
        <v>7440476</v>
      </c>
      <c r="D200" s="22"/>
      <c r="E200" s="22">
        <v>1316018286</v>
      </c>
      <c r="G200" s="20"/>
    </row>
    <row r="201" spans="1:7" x14ac:dyDescent="0.3">
      <c r="A201" s="30" t="s">
        <v>372</v>
      </c>
      <c r="B201" s="22">
        <v>445154</v>
      </c>
      <c r="C201" s="36" t="s">
        <v>101</v>
      </c>
      <c r="D201" s="22"/>
      <c r="E201" s="22">
        <v>1033569462</v>
      </c>
      <c r="G201" s="20"/>
    </row>
    <row r="202" spans="1:7" x14ac:dyDescent="0.3">
      <c r="A202" s="30" t="s">
        <v>244</v>
      </c>
      <c r="B202" s="22">
        <v>445197</v>
      </c>
      <c r="C202" s="36">
        <v>7440373</v>
      </c>
      <c r="D202" s="22"/>
      <c r="E202" s="22">
        <v>1821161803</v>
      </c>
      <c r="G202" s="20"/>
    </row>
    <row r="203" spans="1:7" x14ac:dyDescent="0.3">
      <c r="A203" s="30" t="s">
        <v>245</v>
      </c>
      <c r="B203" s="22">
        <v>445283</v>
      </c>
      <c r="C203" s="36" t="s">
        <v>102</v>
      </c>
      <c r="D203" s="22"/>
      <c r="E203" s="22">
        <v>1780160408</v>
      </c>
      <c r="G203" s="20"/>
    </row>
    <row r="204" spans="1:7" x14ac:dyDescent="0.3">
      <c r="A204" s="31" t="s">
        <v>373</v>
      </c>
      <c r="B204" s="23">
        <v>445285</v>
      </c>
      <c r="C204" s="38">
        <v>7440374</v>
      </c>
      <c r="D204" s="23"/>
      <c r="E204" s="23">
        <v>1861664955</v>
      </c>
      <c r="G204" s="20"/>
    </row>
    <row r="205" spans="1:7" x14ac:dyDescent="0.3">
      <c r="A205" s="30" t="s">
        <v>46</v>
      </c>
      <c r="B205" s="22">
        <v>445223</v>
      </c>
      <c r="C205" s="36" t="s">
        <v>103</v>
      </c>
      <c r="D205" s="22"/>
      <c r="E205" s="22">
        <v>1235676156</v>
      </c>
      <c r="G205" s="20"/>
    </row>
    <row r="206" spans="1:7" x14ac:dyDescent="0.3">
      <c r="A206" s="30" t="s">
        <v>47</v>
      </c>
      <c r="B206" s="22">
        <v>445300</v>
      </c>
      <c r="C206" s="36">
        <v>7440498</v>
      </c>
      <c r="D206" s="22"/>
      <c r="E206" s="22">
        <v>1093749939</v>
      </c>
      <c r="G206" s="20"/>
    </row>
    <row r="207" spans="1:7" x14ac:dyDescent="0.3">
      <c r="A207" s="30" t="s">
        <v>246</v>
      </c>
      <c r="B207" s="22">
        <v>445492</v>
      </c>
      <c r="C207" s="36">
        <v>7440607</v>
      </c>
      <c r="D207" s="22"/>
      <c r="E207" s="22">
        <v>1780758755</v>
      </c>
      <c r="G207" s="20"/>
    </row>
    <row r="208" spans="1:7" x14ac:dyDescent="0.3">
      <c r="A208" s="30" t="s">
        <v>152</v>
      </c>
      <c r="B208" s="22">
        <v>445253</v>
      </c>
      <c r="C208" s="36" t="s">
        <v>104</v>
      </c>
      <c r="D208" s="22"/>
      <c r="E208" s="22">
        <v>1740849918</v>
      </c>
      <c r="G208" s="20"/>
    </row>
    <row r="209" spans="1:7" x14ac:dyDescent="0.3">
      <c r="A209" s="31" t="s">
        <v>375</v>
      </c>
      <c r="B209" s="23">
        <v>445484</v>
      </c>
      <c r="C209" s="38">
        <v>7440601</v>
      </c>
      <c r="D209" s="23"/>
      <c r="E209" s="23">
        <v>1790726503</v>
      </c>
      <c r="G209" s="20"/>
    </row>
    <row r="210" spans="1:7" x14ac:dyDescent="0.3">
      <c r="A210" s="30" t="s">
        <v>48</v>
      </c>
      <c r="B210" s="22" t="s">
        <v>404</v>
      </c>
      <c r="C210" s="36">
        <v>7440177</v>
      </c>
      <c r="D210" s="22"/>
      <c r="E210" s="22">
        <v>1497740211</v>
      </c>
      <c r="G210" s="20"/>
    </row>
    <row r="211" spans="1:7" x14ac:dyDescent="0.3">
      <c r="A211" s="30" t="s">
        <v>146</v>
      </c>
      <c r="B211" s="22">
        <v>445132</v>
      </c>
      <c r="C211" s="36" t="s">
        <v>105</v>
      </c>
      <c r="D211" s="22"/>
      <c r="E211" s="22">
        <v>1851778583</v>
      </c>
      <c r="G211" s="20"/>
    </row>
    <row r="212" spans="1:7" x14ac:dyDescent="0.3">
      <c r="A212" s="30" t="s">
        <v>49</v>
      </c>
      <c r="B212" s="22">
        <v>445105</v>
      </c>
      <c r="C212" s="36">
        <v>7440166</v>
      </c>
      <c r="D212" s="22"/>
      <c r="E212" s="22">
        <v>1316944887</v>
      </c>
      <c r="G212" s="20"/>
    </row>
    <row r="213" spans="1:7" x14ac:dyDescent="0.3">
      <c r="A213" s="30" t="s">
        <v>247</v>
      </c>
      <c r="B213" s="22">
        <v>445306</v>
      </c>
      <c r="C213" s="36">
        <v>7440308</v>
      </c>
      <c r="D213" s="22"/>
      <c r="E213" s="22">
        <v>1568762854</v>
      </c>
      <c r="G213" s="20"/>
    </row>
    <row r="214" spans="1:7" x14ac:dyDescent="0.3">
      <c r="A214" s="31" t="s">
        <v>296</v>
      </c>
      <c r="B214" s="23">
        <v>445448</v>
      </c>
      <c r="C214" s="38">
        <v>7440143</v>
      </c>
      <c r="D214" s="23"/>
      <c r="E214" s="23">
        <v>1891985131</v>
      </c>
      <c r="G214" s="20"/>
    </row>
    <row r="215" spans="1:7" x14ac:dyDescent="0.3">
      <c r="A215" s="30" t="s">
        <v>290</v>
      </c>
      <c r="B215" s="22">
        <v>445369</v>
      </c>
      <c r="C215" s="36">
        <v>7440513</v>
      </c>
      <c r="D215" s="22"/>
      <c r="E215" s="22">
        <v>1508057456</v>
      </c>
      <c r="G215" s="20"/>
    </row>
    <row r="216" spans="1:7" x14ac:dyDescent="0.3">
      <c r="A216" s="30" t="s">
        <v>376</v>
      </c>
      <c r="B216" s="22">
        <v>445217</v>
      </c>
      <c r="C216" s="36">
        <v>7440568</v>
      </c>
      <c r="D216" s="22"/>
      <c r="E216" s="22">
        <v>1255521555</v>
      </c>
      <c r="G216" s="20"/>
    </row>
    <row r="217" spans="1:7" x14ac:dyDescent="0.3">
      <c r="A217" s="30" t="s">
        <v>291</v>
      </c>
      <c r="B217" s="22">
        <v>445377</v>
      </c>
      <c r="C217" s="36">
        <v>7440307</v>
      </c>
      <c r="D217" s="22"/>
      <c r="E217" s="22">
        <v>1457541872</v>
      </c>
      <c r="G217" s="20"/>
    </row>
    <row r="218" spans="1:7" x14ac:dyDescent="0.3">
      <c r="A218" s="30" t="s">
        <v>292</v>
      </c>
      <c r="B218" s="22">
        <v>445362</v>
      </c>
      <c r="C218" s="36">
        <v>7440067</v>
      </c>
      <c r="D218" s="22"/>
      <c r="E218" s="22">
        <v>1174713598</v>
      </c>
      <c r="G218" s="20"/>
    </row>
    <row r="219" spans="1:7" x14ac:dyDescent="0.3">
      <c r="A219" s="31" t="s">
        <v>293</v>
      </c>
      <c r="B219" s="23">
        <v>445351</v>
      </c>
      <c r="C219" s="38">
        <v>7440318</v>
      </c>
      <c r="D219" s="23"/>
      <c r="E219" s="23">
        <v>1699966986</v>
      </c>
      <c r="G219" s="20"/>
    </row>
    <row r="220" spans="1:7" x14ac:dyDescent="0.3">
      <c r="A220" s="30" t="s">
        <v>294</v>
      </c>
      <c r="B220" s="22">
        <v>445241</v>
      </c>
      <c r="C220" s="36">
        <v>7440555</v>
      </c>
      <c r="D220" s="22"/>
      <c r="E220" s="22">
        <v>1831380120</v>
      </c>
      <c r="G220" s="20"/>
    </row>
    <row r="221" spans="1:7" x14ac:dyDescent="0.3">
      <c r="A221" s="30" t="s">
        <v>295</v>
      </c>
      <c r="B221" s="22">
        <v>445393</v>
      </c>
      <c r="C221" s="36">
        <v>7440422</v>
      </c>
      <c r="D221" s="22"/>
      <c r="E221" s="22">
        <v>1528259561</v>
      </c>
      <c r="G221" s="20"/>
    </row>
    <row r="222" spans="1:7" x14ac:dyDescent="0.3">
      <c r="A222" s="30" t="s">
        <v>307</v>
      </c>
      <c r="B222" s="22">
        <v>445140</v>
      </c>
      <c r="C222" s="37">
        <v>7440621</v>
      </c>
      <c r="D222" s="22"/>
      <c r="E222" s="22">
        <v>1760898415</v>
      </c>
      <c r="G222" s="20"/>
    </row>
    <row r="223" spans="1:7" x14ac:dyDescent="0.3">
      <c r="A223" s="30" t="s">
        <v>306</v>
      </c>
      <c r="B223" s="22">
        <v>445136</v>
      </c>
      <c r="C223" s="36">
        <v>7440437</v>
      </c>
      <c r="D223" s="22"/>
      <c r="E223" s="22">
        <v>1144645870</v>
      </c>
      <c r="G223" s="20"/>
    </row>
    <row r="224" spans="1:7" x14ac:dyDescent="0.3">
      <c r="A224" s="31" t="s">
        <v>299</v>
      </c>
      <c r="B224" s="23">
        <v>445327</v>
      </c>
      <c r="C224" s="38">
        <v>7440548</v>
      </c>
      <c r="D224" s="23"/>
      <c r="E224" s="23">
        <v>1255522298</v>
      </c>
      <c r="G224" s="20"/>
    </row>
    <row r="225" spans="1:7" x14ac:dyDescent="0.3">
      <c r="A225" s="30" t="s">
        <v>301</v>
      </c>
      <c r="B225" s="22">
        <v>445143</v>
      </c>
      <c r="C225" s="36">
        <v>7440569</v>
      </c>
      <c r="D225" s="22"/>
      <c r="E225" s="22">
        <v>1295926582</v>
      </c>
      <c r="G225" s="20"/>
    </row>
    <row r="226" spans="1:7" x14ac:dyDescent="0.3">
      <c r="A226" s="30" t="s">
        <v>302</v>
      </c>
      <c r="B226" s="22">
        <v>445359</v>
      </c>
      <c r="C226" s="36">
        <v>7440320</v>
      </c>
      <c r="D226" s="22"/>
      <c r="E226" s="22">
        <v>1104017490</v>
      </c>
      <c r="G226" s="20"/>
    </row>
    <row r="227" spans="1:7" x14ac:dyDescent="0.3">
      <c r="A227" s="30" t="s">
        <v>300</v>
      </c>
      <c r="B227" s="22">
        <v>445343</v>
      </c>
      <c r="C227" s="36">
        <v>7440312</v>
      </c>
      <c r="D227" s="22"/>
      <c r="E227" s="22">
        <v>1942490255</v>
      </c>
      <c r="G227" s="20"/>
    </row>
    <row r="228" spans="1:7" x14ac:dyDescent="0.3">
      <c r="A228" s="30" t="s">
        <v>380</v>
      </c>
      <c r="B228" s="22">
        <v>445008</v>
      </c>
      <c r="C228" s="36">
        <v>7440184</v>
      </c>
      <c r="D228" s="22"/>
      <c r="E228" s="22">
        <v>1326135898</v>
      </c>
      <c r="G228" s="20"/>
    </row>
    <row r="229" spans="1:7" x14ac:dyDescent="0.3">
      <c r="A229" s="31" t="s">
        <v>153</v>
      </c>
      <c r="B229" s="23">
        <v>445172</v>
      </c>
      <c r="C229" s="38" t="s">
        <v>106</v>
      </c>
      <c r="D229" s="23"/>
      <c r="E229" s="23">
        <v>1760041032</v>
      </c>
      <c r="G229" s="20"/>
    </row>
    <row r="230" spans="1:7" x14ac:dyDescent="0.3">
      <c r="A230" s="30" t="s">
        <v>377</v>
      </c>
      <c r="B230" s="22">
        <v>445382</v>
      </c>
      <c r="C230" s="36" t="s">
        <v>283</v>
      </c>
      <c r="D230" s="22"/>
      <c r="E230" s="22">
        <v>1295925543</v>
      </c>
      <c r="G230" s="20"/>
    </row>
    <row r="231" spans="1:7" x14ac:dyDescent="0.3">
      <c r="A231" s="30" t="s">
        <v>248</v>
      </c>
      <c r="B231" s="22">
        <v>445408</v>
      </c>
      <c r="C231" s="36" t="s">
        <v>249</v>
      </c>
      <c r="D231" s="22"/>
      <c r="E231" s="22">
        <v>1689873705</v>
      </c>
      <c r="G231" s="20"/>
    </row>
    <row r="232" spans="1:7" x14ac:dyDescent="0.3">
      <c r="A232" s="30" t="s">
        <v>250</v>
      </c>
      <c r="B232" s="22">
        <v>445222</v>
      </c>
      <c r="C232" s="36">
        <v>7440404</v>
      </c>
      <c r="D232" s="22"/>
      <c r="E232" s="22">
        <v>1407896137</v>
      </c>
      <c r="G232" s="20"/>
    </row>
    <row r="233" spans="1:7" x14ac:dyDescent="0.3">
      <c r="A233" s="30" t="s">
        <v>303</v>
      </c>
      <c r="B233" s="22">
        <v>445209</v>
      </c>
      <c r="C233" s="36">
        <v>7440512</v>
      </c>
      <c r="D233" s="22"/>
      <c r="E233" s="22">
        <v>1013108307</v>
      </c>
      <c r="G233" s="20"/>
    </row>
    <row r="234" spans="1:7" x14ac:dyDescent="0.3">
      <c r="A234" s="31" t="s">
        <v>378</v>
      </c>
      <c r="B234" s="23">
        <v>445220</v>
      </c>
      <c r="C234" s="38">
        <v>7440484</v>
      </c>
      <c r="D234" s="23"/>
      <c r="E234" s="23">
        <v>1821169517</v>
      </c>
      <c r="G234" s="20"/>
    </row>
    <row r="235" spans="1:7" x14ac:dyDescent="0.3">
      <c r="A235" s="30" t="s">
        <v>304</v>
      </c>
      <c r="B235" s="22">
        <v>445363</v>
      </c>
      <c r="C235" s="36">
        <v>7440469</v>
      </c>
      <c r="D235" s="22"/>
      <c r="E235" s="22">
        <v>1922299213</v>
      </c>
      <c r="G235" s="20"/>
    </row>
    <row r="236" spans="1:7" x14ac:dyDescent="0.3">
      <c r="A236" s="30" t="s">
        <v>163</v>
      </c>
      <c r="B236" s="22">
        <v>445277</v>
      </c>
      <c r="C236" s="36">
        <v>7440131</v>
      </c>
      <c r="D236" s="22"/>
      <c r="E236" s="22">
        <v>1124456389</v>
      </c>
      <c r="G236" s="20"/>
    </row>
    <row r="237" spans="1:7" x14ac:dyDescent="0.3">
      <c r="A237" s="30" t="s">
        <v>251</v>
      </c>
      <c r="B237" s="22">
        <v>445486</v>
      </c>
      <c r="C237" s="36" t="s">
        <v>108</v>
      </c>
      <c r="D237" s="22"/>
      <c r="E237" s="22">
        <v>1700952504</v>
      </c>
      <c r="G237" s="20"/>
    </row>
    <row r="238" spans="1:7" x14ac:dyDescent="0.3">
      <c r="A238" s="30" t="s">
        <v>381</v>
      </c>
      <c r="B238" s="22">
        <v>445259</v>
      </c>
      <c r="C238" s="36">
        <v>7440360</v>
      </c>
      <c r="D238" s="22"/>
      <c r="E238" s="22">
        <v>1164431003</v>
      </c>
      <c r="G238" s="20"/>
    </row>
    <row r="239" spans="1:7" x14ac:dyDescent="0.3">
      <c r="A239" s="31" t="s">
        <v>252</v>
      </c>
      <c r="B239" s="23">
        <v>445270</v>
      </c>
      <c r="C239" s="38">
        <v>7440546</v>
      </c>
      <c r="D239" s="23"/>
      <c r="E239" s="23">
        <v>1225021348</v>
      </c>
      <c r="G239" s="20"/>
    </row>
    <row r="240" spans="1:7" x14ac:dyDescent="0.3">
      <c r="A240" s="30" t="s">
        <v>348</v>
      </c>
      <c r="B240" s="22">
        <v>445115</v>
      </c>
      <c r="C240" s="36">
        <v>7440116</v>
      </c>
      <c r="D240" s="22"/>
      <c r="E240" s="22">
        <v>1023099447</v>
      </c>
      <c r="G240" s="20"/>
    </row>
    <row r="241" spans="1:7" x14ac:dyDescent="0.3">
      <c r="A241" s="30" t="s">
        <v>366</v>
      </c>
      <c r="B241" s="22" t="s">
        <v>403</v>
      </c>
      <c r="C241" s="36">
        <v>7440369</v>
      </c>
      <c r="D241" s="22"/>
      <c r="E241" s="22">
        <v>1346213642</v>
      </c>
      <c r="G241" s="20"/>
    </row>
    <row r="242" spans="1:7" x14ac:dyDescent="0.3">
      <c r="A242" s="30" t="s">
        <v>384</v>
      </c>
      <c r="B242" s="22">
        <v>445497</v>
      </c>
      <c r="C242" s="36" t="s">
        <v>409</v>
      </c>
      <c r="D242" s="22"/>
      <c r="E242" s="22">
        <v>1871058883</v>
      </c>
      <c r="G242" s="20"/>
    </row>
    <row r="243" spans="1:7" x14ac:dyDescent="0.3">
      <c r="A243" s="30" t="s">
        <v>385</v>
      </c>
      <c r="B243" s="22">
        <v>445165</v>
      </c>
      <c r="C243" s="36" t="s">
        <v>410</v>
      </c>
      <c r="D243" s="22"/>
      <c r="E243" s="22">
        <v>1063977072</v>
      </c>
      <c r="G243" s="20"/>
    </row>
    <row r="244" spans="1:7" x14ac:dyDescent="0.3">
      <c r="A244" s="31" t="s">
        <v>253</v>
      </c>
      <c r="B244" s="23">
        <v>445111</v>
      </c>
      <c r="C244" s="38">
        <v>7440081</v>
      </c>
      <c r="D244" s="23"/>
      <c r="E244" s="23">
        <v>1780609651</v>
      </c>
      <c r="G244" s="20"/>
    </row>
    <row r="245" spans="1:7" x14ac:dyDescent="0.3">
      <c r="A245" s="30" t="s">
        <v>50</v>
      </c>
      <c r="B245" s="22">
        <v>445215</v>
      </c>
      <c r="C245" s="36">
        <v>7440523</v>
      </c>
      <c r="D245" s="22"/>
      <c r="E245" s="22">
        <v>1487685418</v>
      </c>
      <c r="G245" s="20"/>
    </row>
    <row r="246" spans="1:7" x14ac:dyDescent="0.3">
      <c r="A246" s="30" t="s">
        <v>254</v>
      </c>
      <c r="B246" s="22">
        <v>445221</v>
      </c>
      <c r="C246" s="36">
        <v>7440194</v>
      </c>
      <c r="D246" s="22"/>
      <c r="E246" s="22">
        <v>1285622928</v>
      </c>
      <c r="G246" s="20"/>
    </row>
    <row r="247" spans="1:7" x14ac:dyDescent="0.3">
      <c r="A247" s="30" t="s">
        <v>18</v>
      </c>
      <c r="B247" s="22">
        <v>445496</v>
      </c>
      <c r="C247" s="37" t="s">
        <v>90</v>
      </c>
      <c r="D247" s="22"/>
      <c r="E247" s="22">
        <v>1932114592</v>
      </c>
      <c r="G247" s="20"/>
    </row>
    <row r="248" spans="1:7" x14ac:dyDescent="0.3">
      <c r="A248" s="30" t="s">
        <v>255</v>
      </c>
      <c r="B248" s="22">
        <v>445329</v>
      </c>
      <c r="C248" s="36" t="s">
        <v>165</v>
      </c>
      <c r="D248" s="22"/>
      <c r="E248" s="22">
        <v>1114571627</v>
      </c>
      <c r="G248" s="20"/>
    </row>
    <row r="249" spans="1:7" x14ac:dyDescent="0.3">
      <c r="A249" s="31" t="s">
        <v>256</v>
      </c>
      <c r="B249" s="23">
        <v>445318</v>
      </c>
      <c r="C249" s="38" t="s">
        <v>109</v>
      </c>
      <c r="D249" s="23"/>
      <c r="E249" s="23">
        <v>1801349352</v>
      </c>
      <c r="G249" s="20"/>
    </row>
    <row r="250" spans="1:7" x14ac:dyDescent="0.3">
      <c r="A250" s="30" t="s">
        <v>51</v>
      </c>
      <c r="B250" s="22">
        <v>445135</v>
      </c>
      <c r="C250" s="36" t="s">
        <v>110</v>
      </c>
      <c r="D250" s="22"/>
      <c r="E250" s="22">
        <v>1336693357</v>
      </c>
      <c r="G250" s="20"/>
    </row>
    <row r="251" spans="1:7" x14ac:dyDescent="0.3">
      <c r="A251" s="30" t="s">
        <v>52</v>
      </c>
      <c r="B251" s="22">
        <v>445124</v>
      </c>
      <c r="C251" s="36" t="s">
        <v>111</v>
      </c>
      <c r="D251" s="22"/>
      <c r="E251" s="22">
        <v>1518411586</v>
      </c>
      <c r="G251" s="20"/>
    </row>
    <row r="252" spans="1:7" x14ac:dyDescent="0.3">
      <c r="A252" s="30" t="s">
        <v>60</v>
      </c>
      <c r="B252" s="22">
        <v>445487</v>
      </c>
      <c r="C252" s="36" t="s">
        <v>112</v>
      </c>
      <c r="D252" s="22"/>
      <c r="E252" s="22">
        <v>1841743291</v>
      </c>
      <c r="G252" s="20"/>
    </row>
    <row r="253" spans="1:7" x14ac:dyDescent="0.3">
      <c r="A253" s="30" t="s">
        <v>61</v>
      </c>
      <c r="B253" s="22">
        <v>445396</v>
      </c>
      <c r="C253" s="36" t="s">
        <v>113</v>
      </c>
      <c r="D253" s="22"/>
      <c r="E253" s="22">
        <v>1205389657</v>
      </c>
      <c r="G253" s="20"/>
    </row>
    <row r="254" spans="1:7" x14ac:dyDescent="0.3">
      <c r="A254" s="31" t="s">
        <v>62</v>
      </c>
      <c r="B254" s="23">
        <v>445171</v>
      </c>
      <c r="C254" s="38" t="s">
        <v>114</v>
      </c>
      <c r="D254" s="23"/>
      <c r="E254" s="23">
        <v>1558814095</v>
      </c>
      <c r="G254" s="20"/>
    </row>
    <row r="255" spans="1:7" x14ac:dyDescent="0.3">
      <c r="A255" s="30" t="s">
        <v>257</v>
      </c>
      <c r="B255" s="22">
        <v>445502</v>
      </c>
      <c r="C255" s="36" t="s">
        <v>115</v>
      </c>
      <c r="D255" s="22"/>
      <c r="E255" s="22">
        <v>1982157434</v>
      </c>
      <c r="G255" s="20"/>
    </row>
    <row r="256" spans="1:7" x14ac:dyDescent="0.3">
      <c r="A256" s="32" t="s">
        <v>63</v>
      </c>
      <c r="B256" s="24">
        <v>445480</v>
      </c>
      <c r="C256" s="39" t="s">
        <v>116</v>
      </c>
      <c r="D256" s="22"/>
      <c r="E256" s="22">
        <v>1699228148</v>
      </c>
      <c r="G256" s="20"/>
    </row>
    <row r="257" spans="1:7" x14ac:dyDescent="0.3">
      <c r="A257" s="30" t="s">
        <v>53</v>
      </c>
      <c r="B257" s="22">
        <v>445138</v>
      </c>
      <c r="C257" s="36" t="s">
        <v>117</v>
      </c>
      <c r="D257" s="22"/>
      <c r="E257" s="22">
        <v>1558815514</v>
      </c>
      <c r="G257" s="20"/>
    </row>
    <row r="258" spans="1:7" x14ac:dyDescent="0.3">
      <c r="A258" s="30" t="s">
        <v>258</v>
      </c>
      <c r="B258" s="22">
        <v>445145</v>
      </c>
      <c r="C258" s="36" t="s">
        <v>118</v>
      </c>
      <c r="D258" s="22"/>
      <c r="E258" s="22">
        <v>1821542879</v>
      </c>
      <c r="G258" s="20"/>
    </row>
    <row r="259" spans="1:7" x14ac:dyDescent="0.3">
      <c r="A259" s="31" t="s">
        <v>259</v>
      </c>
      <c r="B259" s="26">
        <v>445470</v>
      </c>
      <c r="C259" s="38" t="s">
        <v>119</v>
      </c>
      <c r="D259" s="23"/>
      <c r="E259" s="23">
        <v>1306370275</v>
      </c>
      <c r="G259" s="20"/>
    </row>
    <row r="260" spans="1:7" x14ac:dyDescent="0.3">
      <c r="A260" s="30" t="s">
        <v>260</v>
      </c>
      <c r="B260" s="22">
        <v>445308</v>
      </c>
      <c r="C260" s="36" t="s">
        <v>120</v>
      </c>
      <c r="D260" s="22"/>
      <c r="E260" s="22">
        <v>1629447149</v>
      </c>
      <c r="G260" s="20"/>
    </row>
    <row r="261" spans="1:7" x14ac:dyDescent="0.3">
      <c r="A261" s="30" t="s">
        <v>387</v>
      </c>
      <c r="B261" s="22">
        <v>445112</v>
      </c>
      <c r="C261" s="36" t="s">
        <v>121</v>
      </c>
      <c r="D261" s="22"/>
      <c r="E261" s="22">
        <v>1518404607</v>
      </c>
      <c r="G261" s="20"/>
    </row>
    <row r="262" spans="1:7" x14ac:dyDescent="0.3">
      <c r="A262" s="30" t="s">
        <v>261</v>
      </c>
      <c r="B262" s="22">
        <v>445263</v>
      </c>
      <c r="C262" s="36">
        <v>7440543</v>
      </c>
      <c r="D262" s="22"/>
      <c r="E262" s="22">
        <v>1407843030</v>
      </c>
      <c r="G262" s="20"/>
    </row>
    <row r="263" spans="1:7" x14ac:dyDescent="0.3">
      <c r="A263" s="30" t="s">
        <v>262</v>
      </c>
      <c r="B263" s="22">
        <v>445190</v>
      </c>
      <c r="C263" s="36" t="s">
        <v>263</v>
      </c>
      <c r="D263" s="22"/>
      <c r="E263" s="22">
        <v>1235744848</v>
      </c>
      <c r="G263" s="20"/>
    </row>
    <row r="264" spans="1:7" x14ac:dyDescent="0.3">
      <c r="A264" s="31" t="s">
        <v>392</v>
      </c>
      <c r="B264" s="23">
        <v>445205</v>
      </c>
      <c r="C264" s="38" t="s">
        <v>411</v>
      </c>
      <c r="D264" s="23"/>
      <c r="E264" s="23">
        <v>1063958841</v>
      </c>
      <c r="G264" s="20"/>
    </row>
    <row r="265" spans="1:7" x14ac:dyDescent="0.3">
      <c r="A265" s="30" t="s">
        <v>316</v>
      </c>
      <c r="B265" s="22">
        <v>445235</v>
      </c>
      <c r="C265" s="36" t="s">
        <v>210</v>
      </c>
      <c r="D265" s="22"/>
      <c r="E265" s="22">
        <v>1871574129</v>
      </c>
      <c r="G265" s="20"/>
    </row>
    <row r="266" spans="1:7" x14ac:dyDescent="0.3">
      <c r="A266" s="30" t="s">
        <v>338</v>
      </c>
      <c r="B266" s="22">
        <v>445234</v>
      </c>
      <c r="C266" s="36" t="s">
        <v>218</v>
      </c>
      <c r="D266" s="22"/>
      <c r="E266" s="22">
        <v>1679116370</v>
      </c>
      <c r="G266" s="20"/>
    </row>
    <row r="267" spans="1:7" x14ac:dyDescent="0.3">
      <c r="A267" s="30" t="s">
        <v>54</v>
      </c>
      <c r="B267" s="22">
        <v>445366</v>
      </c>
      <c r="C267" s="36">
        <v>7440578</v>
      </c>
      <c r="D267" s="22"/>
      <c r="E267" s="22">
        <v>1093708943</v>
      </c>
      <c r="G267" s="20"/>
    </row>
    <row r="268" spans="1:7" x14ac:dyDescent="0.3">
      <c r="A268" s="30" t="s">
        <v>393</v>
      </c>
      <c r="B268" s="22">
        <v>445530</v>
      </c>
      <c r="C268" s="36" t="s">
        <v>275</v>
      </c>
      <c r="D268" s="22"/>
      <c r="E268" s="22">
        <v>1376066134</v>
      </c>
      <c r="G268" s="20"/>
    </row>
    <row r="269" spans="1:7" x14ac:dyDescent="0.3">
      <c r="A269" s="31" t="s">
        <v>277</v>
      </c>
      <c r="B269" s="23">
        <v>445357</v>
      </c>
      <c r="C269" s="38" t="s">
        <v>276</v>
      </c>
      <c r="D269" s="23"/>
      <c r="E269" s="23">
        <v>1194244772</v>
      </c>
      <c r="G269" s="20"/>
    </row>
    <row r="270" spans="1:7" x14ac:dyDescent="0.3">
      <c r="A270" s="30" t="s">
        <v>394</v>
      </c>
      <c r="B270" s="22">
        <v>445522</v>
      </c>
      <c r="C270" s="36" t="s">
        <v>278</v>
      </c>
      <c r="D270" s="22"/>
      <c r="E270" s="22">
        <v>1922493592</v>
      </c>
      <c r="G270" s="20"/>
    </row>
    <row r="271" spans="1:7" x14ac:dyDescent="0.3">
      <c r="A271" s="30" t="s">
        <v>285</v>
      </c>
      <c r="B271" s="22">
        <v>445456</v>
      </c>
      <c r="C271" s="36" t="s">
        <v>284</v>
      </c>
      <c r="D271" s="22"/>
      <c r="E271" s="22">
        <v>1962486183</v>
      </c>
      <c r="G271" s="20"/>
    </row>
    <row r="272" spans="1:7" x14ac:dyDescent="0.3">
      <c r="A272" s="30" t="s">
        <v>166</v>
      </c>
      <c r="B272" s="22">
        <v>445518</v>
      </c>
      <c r="C272" s="36">
        <v>7440620</v>
      </c>
      <c r="D272" s="22"/>
      <c r="E272" s="22">
        <v>1235543463</v>
      </c>
      <c r="G272" s="20"/>
    </row>
    <row r="273" spans="1:7" x14ac:dyDescent="0.3">
      <c r="A273" s="30" t="s">
        <v>55</v>
      </c>
      <c r="B273" s="22">
        <v>445437</v>
      </c>
      <c r="C273" s="36">
        <v>7440201</v>
      </c>
      <c r="D273" s="22"/>
      <c r="E273" s="22">
        <v>1366433856</v>
      </c>
      <c r="G273" s="20"/>
    </row>
    <row r="274" spans="1:7" x14ac:dyDescent="0.3">
      <c r="A274" s="31" t="s">
        <v>167</v>
      </c>
      <c r="B274" s="23">
        <v>445501</v>
      </c>
      <c r="C274" s="38">
        <v>7440603</v>
      </c>
      <c r="D274" s="23"/>
      <c r="E274" s="23">
        <v>1285695270</v>
      </c>
      <c r="G274" s="20"/>
    </row>
    <row r="275" spans="1:7" x14ac:dyDescent="0.3">
      <c r="A275" s="30" t="s">
        <v>264</v>
      </c>
      <c r="B275" s="22">
        <v>445203</v>
      </c>
      <c r="C275" s="36">
        <v>7440505</v>
      </c>
      <c r="D275" s="22"/>
      <c r="E275" s="22">
        <v>1972507549</v>
      </c>
      <c r="G275" s="20"/>
    </row>
    <row r="276" spans="1:7" x14ac:dyDescent="0.3">
      <c r="A276" s="30" t="s">
        <v>305</v>
      </c>
      <c r="B276" s="22">
        <v>445342</v>
      </c>
      <c r="C276" s="36">
        <v>7440571</v>
      </c>
      <c r="D276" s="22"/>
      <c r="E276" s="22">
        <v>1306037478</v>
      </c>
      <c r="G276" s="20"/>
    </row>
    <row r="277" spans="1:7" x14ac:dyDescent="0.3">
      <c r="A277" s="30" t="s">
        <v>56</v>
      </c>
      <c r="B277" s="22">
        <v>445114</v>
      </c>
      <c r="C277" s="36">
        <v>7440622</v>
      </c>
      <c r="D277" s="22"/>
      <c r="E277" s="22">
        <v>1700295391</v>
      </c>
      <c r="G277" s="20"/>
    </row>
    <row r="278" spans="1:7" x14ac:dyDescent="0.3">
      <c r="A278" s="30" t="s">
        <v>396</v>
      </c>
      <c r="B278" s="22">
        <v>445207</v>
      </c>
      <c r="C278" s="36">
        <v>7440529</v>
      </c>
      <c r="D278" s="22"/>
      <c r="E278" s="22">
        <v>1134129075</v>
      </c>
      <c r="G278" s="20"/>
    </row>
    <row r="279" spans="1:7" x14ac:dyDescent="0.3">
      <c r="A279" s="31" t="s">
        <v>359</v>
      </c>
      <c r="B279" s="23">
        <v>445510</v>
      </c>
      <c r="C279" s="38">
        <v>7440128</v>
      </c>
      <c r="D279" s="23"/>
      <c r="E279" s="23">
        <v>1013281161</v>
      </c>
      <c r="G279" s="20"/>
    </row>
    <row r="280" spans="1:7" x14ac:dyDescent="0.3">
      <c r="A280" s="30" t="s">
        <v>265</v>
      </c>
      <c r="B280" s="22">
        <v>445513</v>
      </c>
      <c r="C280" s="36">
        <v>7440615</v>
      </c>
      <c r="D280" s="22"/>
      <c r="E280" s="22">
        <v>1265779086</v>
      </c>
      <c r="G280" s="20"/>
    </row>
    <row r="281" spans="1:7" x14ac:dyDescent="0.3">
      <c r="A281" s="30" t="s">
        <v>398</v>
      </c>
      <c r="B281" s="22">
        <v>445281</v>
      </c>
      <c r="C281" s="36" t="s">
        <v>85</v>
      </c>
      <c r="D281" s="22"/>
      <c r="E281" s="22">
        <v>1114580248</v>
      </c>
      <c r="G281" s="20"/>
    </row>
    <row r="282" spans="1:7" x14ac:dyDescent="0.3">
      <c r="A282" s="30" t="s">
        <v>57</v>
      </c>
      <c r="B282" s="22">
        <v>445284</v>
      </c>
      <c r="C282" s="36">
        <v>7440459</v>
      </c>
      <c r="D282" s="22"/>
      <c r="E282" s="22">
        <v>1871540385</v>
      </c>
      <c r="G282" s="20"/>
    </row>
    <row r="283" spans="1:7" x14ac:dyDescent="0.3">
      <c r="A283" s="30" t="s">
        <v>266</v>
      </c>
      <c r="B283" s="22">
        <v>445216</v>
      </c>
      <c r="C283" s="36" t="s">
        <v>267</v>
      </c>
      <c r="D283" s="22"/>
      <c r="E283" s="22">
        <v>1295350510</v>
      </c>
      <c r="G283" s="20"/>
    </row>
    <row r="284" spans="1:7" x14ac:dyDescent="0.3">
      <c r="A284" s="31" t="s">
        <v>399</v>
      </c>
      <c r="B284" s="23">
        <v>445322</v>
      </c>
      <c r="C284" s="38">
        <v>7440206</v>
      </c>
      <c r="D284" s="23"/>
      <c r="E284" s="23">
        <v>1760476865</v>
      </c>
      <c r="G284" s="20"/>
    </row>
    <row r="285" spans="1:7" x14ac:dyDescent="0.3">
      <c r="A285" s="30" t="s">
        <v>400</v>
      </c>
      <c r="B285" s="22">
        <v>445435</v>
      </c>
      <c r="C285" s="36">
        <v>7440221</v>
      </c>
      <c r="D285" s="22"/>
      <c r="E285" s="22">
        <v>1982876454</v>
      </c>
      <c r="G285" s="20"/>
    </row>
    <row r="286" spans="1:7" x14ac:dyDescent="0.3">
      <c r="A286" s="30" t="s">
        <v>401</v>
      </c>
      <c r="B286" s="22">
        <v>445304</v>
      </c>
      <c r="C286" s="36">
        <v>7440295</v>
      </c>
      <c r="D286" s="22"/>
      <c r="E286" s="22">
        <v>1427066786</v>
      </c>
      <c r="G286" s="20"/>
    </row>
    <row r="287" spans="1:7" x14ac:dyDescent="0.3">
      <c r="A287" s="30"/>
      <c r="B287" s="22"/>
      <c r="C287" s="36"/>
      <c r="D287" s="22"/>
      <c r="E287" s="22"/>
      <c r="G287" s="20"/>
    </row>
    <row r="288" spans="1:7" x14ac:dyDescent="0.3">
      <c r="A288" s="30"/>
      <c r="B288" s="22"/>
      <c r="C288" s="36"/>
      <c r="D288" s="22"/>
      <c r="E288" s="22"/>
      <c r="G288" s="20"/>
    </row>
    <row r="289" spans="1:7" x14ac:dyDescent="0.3">
      <c r="A289" s="31"/>
      <c r="B289" s="26"/>
      <c r="C289" s="38"/>
      <c r="D289" s="23"/>
      <c r="E289" s="23"/>
      <c r="G289" s="20"/>
    </row>
    <row r="290" spans="1:7" x14ac:dyDescent="0.3">
      <c r="A290" s="30"/>
      <c r="B290" s="22"/>
      <c r="C290" s="36"/>
      <c r="D290" s="22"/>
      <c r="E290" s="22"/>
      <c r="G290" s="20"/>
    </row>
    <row r="291" spans="1:7" x14ac:dyDescent="0.3">
      <c r="A291" s="30"/>
      <c r="B291" s="22"/>
      <c r="C291" s="36"/>
      <c r="D291" s="22"/>
      <c r="E291" s="22"/>
      <c r="G291" s="20"/>
    </row>
    <row r="292" spans="1:7" x14ac:dyDescent="0.3">
      <c r="A292" s="30"/>
      <c r="B292" s="22"/>
      <c r="C292" s="36"/>
      <c r="D292" s="22"/>
      <c r="E292" s="22"/>
      <c r="G292" s="20"/>
    </row>
    <row r="293" spans="1:7" x14ac:dyDescent="0.3">
      <c r="A293" s="30"/>
      <c r="B293" s="22"/>
      <c r="C293" s="36"/>
      <c r="D293" s="22"/>
      <c r="E293" s="22"/>
      <c r="G293" s="20"/>
    </row>
    <row r="294" spans="1:7" ht="15" thickBot="1" x14ac:dyDescent="0.35">
      <c r="A294" s="34"/>
      <c r="B294" s="27"/>
      <c r="C294" s="41"/>
      <c r="D294" s="35"/>
      <c r="E294" s="35"/>
      <c r="G294" s="20"/>
    </row>
  </sheetData>
  <autoFilter ref="A5:E294">
    <sortState ref="A6:E294">
      <sortCondition ref="A5:A294"/>
    </sortState>
  </autoFilter>
  <mergeCells count="2">
    <mergeCell ref="F4:I4"/>
    <mergeCell ref="A4:E4"/>
  </mergeCells>
  <dataValidations disablePrompts="1" count="1">
    <dataValidation type="list" allowBlank="1" showInputMessage="1" sqref="G5">
      <formula1>ProvidersList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17" sqref="B17"/>
    </sheetView>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Request Form</vt:lpstr>
      <vt:lpstr>Submission Checklist</vt:lpstr>
      <vt:lpstr>Providers</vt:lpstr>
      <vt:lpstr>Sheet3</vt:lpstr>
      <vt:lpstr>Culture_MeaningfulActivities</vt:lpstr>
      <vt:lpstr>Culture_MemberInput</vt:lpstr>
      <vt:lpstr>Culture_ResidentChoice</vt:lpstr>
      <vt:lpstr>Culture_RespectfulTreatment</vt:lpstr>
      <vt:lpstr>Satisfaction_Employee</vt:lpstr>
      <vt:lpstr>Satisfaction_Family</vt:lpstr>
      <vt:lpstr>Satisfaction_Resident</vt:lpstr>
      <vt:lpstr>Staffing_ConsistentAssignment</vt:lpstr>
      <vt:lpstr>Staffing_StaffRetention</vt:lpstr>
      <vt:lpstr>Staffing_StaffTraining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Kathleen Livingstone</dc:creator>
  <cp:lastModifiedBy>Kayla McCully</cp:lastModifiedBy>
  <cp:lastPrinted>2020-07-06T03:06:09Z</cp:lastPrinted>
  <dcterms:created xsi:type="dcterms:W3CDTF">2020-06-18T12:04:49Z</dcterms:created>
  <dcterms:modified xsi:type="dcterms:W3CDTF">2023-10-09T18:30:57Z</dcterms:modified>
</cp:coreProperties>
</file>