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Traffic Operations Division\Traffic\DESIGN\Traffic Signal Modernization Program (TSMP)\2020-2021 Grant Applications\Cost Estimates\"/>
    </mc:Choice>
  </mc:AlternateContent>
  <xr:revisionPtr revIDLastSave="0" documentId="13_ncr:1_{75CA3969-E1E5-46AF-B735-B4B0F69C32A9}" xr6:coauthVersionLast="45" xr6:coauthVersionMax="45" xr10:uidLastSave="{00000000-0000-0000-0000-000000000000}"/>
  <bookViews>
    <workbookView xWindow="28680" yWindow="-120" windowWidth="29040" windowHeight="15840" xr2:uid="{4231E27E-8ED6-4113-973C-F336711F8336}"/>
  </bookViews>
  <sheets>
    <sheet name="TSMP 1" sheetId="3" r:id="rId1"/>
    <sheet name="TSMP 2" sheetId="5" r:id="rId2"/>
    <sheet name="TSMP 3" sheetId="6" r:id="rId3"/>
    <sheet name="TSMP 4" sheetId="7" r:id="rId4"/>
    <sheet name="TSMP 5" sheetId="8" r:id="rId5"/>
  </sheets>
  <externalReferences>
    <externalReference r:id="rId6"/>
  </externalReferences>
  <definedNames>
    <definedName name="D.mix">#REF!</definedName>
    <definedName name="D__mix">#REF!</definedName>
    <definedName name="Dmix">#REF!</definedName>
    <definedName name="_xlnm.Print_Area" localSheetId="0">'TSMP 1'!$A$1:$H$57</definedName>
    <definedName name="_xlnm.Print_Area" localSheetId="1">'TSMP 2'!$A$1:$H$57</definedName>
    <definedName name="_xlnm.Print_Area" localSheetId="2">'TSMP 3'!$A$1:$H$57</definedName>
    <definedName name="_xlnm.Print_Area" localSheetId="3">'TSMP 4'!$A$1:$H$57</definedName>
    <definedName name="_xlnm.Print_Area" localSheetId="4">'TSMP 5'!$A$1:$H$57</definedName>
    <definedName name="Region">#REF!</definedName>
    <definedName name="Region.Cost">#REF!</definedName>
    <definedName name="Type_of_Assumption">[1]Contingency!$O$5:$O$8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9" i="8" l="1"/>
  <c r="H48" i="8"/>
  <c r="H47" i="8"/>
  <c r="H46" i="8"/>
  <c r="H45" i="8"/>
  <c r="H44" i="8"/>
  <c r="H43" i="8"/>
  <c r="H42" i="8"/>
  <c r="H41" i="8"/>
  <c r="H40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5" i="8"/>
  <c r="H50" i="8" s="1"/>
  <c r="H49" i="7"/>
  <c r="H48" i="7"/>
  <c r="H47" i="7"/>
  <c r="H46" i="7"/>
  <c r="H45" i="7"/>
  <c r="H44" i="7"/>
  <c r="H43" i="7"/>
  <c r="H42" i="7"/>
  <c r="H41" i="7"/>
  <c r="H40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52" i="7" s="1"/>
  <c r="H49" i="6"/>
  <c r="H48" i="6"/>
  <c r="H47" i="6"/>
  <c r="H46" i="6"/>
  <c r="H45" i="6"/>
  <c r="H44" i="6"/>
  <c r="H43" i="6"/>
  <c r="H42" i="6"/>
  <c r="H41" i="6"/>
  <c r="H40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H52" i="6" s="1"/>
  <c r="H49" i="5"/>
  <c r="H48" i="5"/>
  <c r="H47" i="5"/>
  <c r="H46" i="5"/>
  <c r="H45" i="5"/>
  <c r="H44" i="5"/>
  <c r="H43" i="5"/>
  <c r="H42" i="5"/>
  <c r="H41" i="5"/>
  <c r="H40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52" i="5" s="1"/>
  <c r="H51" i="8" l="1"/>
  <c r="H52" i="8"/>
  <c r="H51" i="7"/>
  <c r="H50" i="7"/>
  <c r="H53" i="7" s="1"/>
  <c r="H51" i="6"/>
  <c r="H50" i="6"/>
  <c r="H53" i="6" s="1"/>
  <c r="H50" i="5"/>
  <c r="H51" i="5"/>
  <c r="H24" i="3"/>
  <c r="H53" i="8" l="1"/>
  <c r="H54" i="8"/>
  <c r="H55" i="8" s="1"/>
  <c r="H54" i="7"/>
  <c r="H55" i="7" s="1"/>
  <c r="H54" i="6"/>
  <c r="H55" i="6" s="1"/>
  <c r="H53" i="5"/>
  <c r="H48" i="3"/>
  <c r="H56" i="8" l="1"/>
  <c r="H57" i="8" s="1"/>
  <c r="H56" i="7"/>
  <c r="H57" i="7" s="1"/>
  <c r="H56" i="6"/>
  <c r="H57" i="6" s="1"/>
  <c r="H54" i="5"/>
  <c r="H55" i="5" s="1"/>
  <c r="H37" i="3"/>
  <c r="H20" i="3"/>
  <c r="H19" i="3"/>
  <c r="H56" i="5" l="1"/>
  <c r="H57" i="5" s="1"/>
  <c r="H45" i="3"/>
  <c r="H40" i="3"/>
  <c r="H43" i="3"/>
  <c r="H34" i="3"/>
  <c r="H32" i="3"/>
  <c r="H31" i="3"/>
  <c r="H30" i="3"/>
  <c r="H29" i="3"/>
  <c r="H25" i="3"/>
  <c r="H21" i="3"/>
  <c r="H10" i="3"/>
  <c r="H36" i="3"/>
  <c r="H47" i="3"/>
  <c r="H35" i="3" l="1"/>
  <c r="H46" i="3"/>
  <c r="H38" i="3"/>
  <c r="H44" i="3"/>
  <c r="H41" i="3"/>
  <c r="H42" i="3"/>
  <c r="H6" i="3"/>
  <c r="H33" i="3" l="1"/>
  <c r="H14" i="3"/>
  <c r="H13" i="3"/>
  <c r="H17" i="3"/>
  <c r="H18" i="3"/>
  <c r="H16" i="3"/>
  <c r="H5" i="3"/>
  <c r="H7" i="3"/>
  <c r="H8" i="3"/>
  <c r="H9" i="3"/>
  <c r="H11" i="3"/>
  <c r="H12" i="3"/>
  <c r="H15" i="3"/>
  <c r="H22" i="3"/>
  <c r="H23" i="3"/>
  <c r="H26" i="3"/>
  <c r="H27" i="3"/>
  <c r="H28" i="3"/>
  <c r="H49" i="3"/>
  <c r="H51" i="3" l="1"/>
  <c r="H52" i="3"/>
  <c r="H50" i="3" l="1"/>
  <c r="H53" i="3" l="1"/>
  <c r="H54" i="3" l="1"/>
  <c r="H55" i="3" s="1"/>
  <c r="H56" i="3" s="1"/>
  <c r="H57" i="3" l="1"/>
</calcChain>
</file>

<file path=xl/sharedStrings.xml><?xml version="1.0" encoding="utf-8"?>
<sst xmlns="http://schemas.openxmlformats.org/spreadsheetml/2006/main" count="785" uniqueCount="97">
  <si>
    <t>LF</t>
  </si>
  <si>
    <t>LS</t>
  </si>
  <si>
    <t>EACH</t>
  </si>
  <si>
    <t>202-03</t>
  </si>
  <si>
    <t>701-02</t>
  </si>
  <si>
    <t>CONCRETE CURB RAMP (RETROFIT)</t>
  </si>
  <si>
    <t>702-03</t>
  </si>
  <si>
    <t>N/A</t>
  </si>
  <si>
    <t>REMOVAL OF SIGNS, POSTS AND FOOTINGS</t>
  </si>
  <si>
    <t>Item No.</t>
  </si>
  <si>
    <t>Unit Description</t>
  </si>
  <si>
    <t>Unit</t>
  </si>
  <si>
    <t>Unit Cost</t>
  </si>
  <si>
    <t>Total Cost</t>
  </si>
  <si>
    <t>SUB-TOTAL CONSTRUCTION COST (rounded)</t>
  </si>
  <si>
    <t>TOTAL CONSTRUCTION COST (rounded)</t>
  </si>
  <si>
    <t xml:space="preserve"> VEHICLE DETECTOR (RADAR)</t>
  </si>
  <si>
    <t xml:space="preserve">CABINET (ATC) </t>
  </si>
  <si>
    <t xml:space="preserve">CONTROLLER (ATC) </t>
  </si>
  <si>
    <t>-</t>
  </si>
  <si>
    <t>Maintenance of Traffic (12%)</t>
  </si>
  <si>
    <t>Mobilization (8%)</t>
  </si>
  <si>
    <t>Quantities</t>
  </si>
  <si>
    <t>SIGNAL CABLE AND WIRE</t>
  </si>
  <si>
    <t>PER INT</t>
  </si>
  <si>
    <t>CONDUIT RISERS</t>
  </si>
  <si>
    <t xml:space="preserve"> VEHICLE DETECTOR (VIDEO)</t>
  </si>
  <si>
    <t>730-13</t>
  </si>
  <si>
    <t>730-11</t>
  </si>
  <si>
    <t>730-12</t>
  </si>
  <si>
    <t>730-08</t>
  </si>
  <si>
    <t>730-05</t>
  </si>
  <si>
    <t>730-02</t>
  </si>
  <si>
    <t>730-15</t>
  </si>
  <si>
    <t>730-16</t>
  </si>
  <si>
    <t>730-23</t>
  </si>
  <si>
    <t xml:space="preserve">CANTILEVER SIGNAL SUPPORT (SINGLE ARM) </t>
  </si>
  <si>
    <t xml:space="preserve">CANTILEVER SIGNAL SUPPORT (DOUBLE ARM) </t>
  </si>
  <si>
    <t>SPAN WIRE ASEMBLY</t>
  </si>
  <si>
    <t>INTERCONNECT CABLE</t>
  </si>
  <si>
    <t>CONDUIT (TRENCH GROUND)</t>
  </si>
  <si>
    <t>CONDUIT (BORE UNDER DRIVEWAYS/ROADWAYS)</t>
  </si>
  <si>
    <t>CONDUIT (TRENCH DRIVEWAYS/ROADWAYS)</t>
  </si>
  <si>
    <t>DETECTOR CABLE</t>
  </si>
  <si>
    <t>730-14</t>
  </si>
  <si>
    <t>730-35</t>
  </si>
  <si>
    <t>BATTERY BACK-UP SYSTEM</t>
  </si>
  <si>
    <t>PER APPR</t>
  </si>
  <si>
    <t>CONCRETE CURB &amp; GUTTER</t>
  </si>
  <si>
    <t>NON-TRAFFIC SIGNAL ITEMS</t>
  </si>
  <si>
    <t>CONSTRUCTION COST
(rounded)</t>
  </si>
  <si>
    <t>TOTAL PROJECT COST
(rounded)</t>
  </si>
  <si>
    <t>OVERHEAD SIGNS</t>
  </si>
  <si>
    <t>GROUND MOUNTED SIGNS</t>
  </si>
  <si>
    <t>YES = 1
NO = 0</t>
  </si>
  <si>
    <t>Is a contractor required for the work effort?</t>
  </si>
  <si>
    <t>Engineering and Contingency
(5%)</t>
  </si>
  <si>
    <t>UNLISTED WORK ITEMS</t>
  </si>
  <si>
    <t>Is an on-call consultant required for the work effort design?</t>
  </si>
  <si>
    <t>Is an on-call consultant required for the work effort implementation?</t>
  </si>
  <si>
    <t>SIGNAL HEAD ASSEMBLY (ALL TYPES)</t>
  </si>
  <si>
    <t>SIGNAL HEAD ASSEMBLY WITH BACKPLATES (ALL TYPES)</t>
  </si>
  <si>
    <t>730-09</t>
  </si>
  <si>
    <t>EMERGENCY PREEMPTION SYSTEM</t>
  </si>
  <si>
    <t>MODIFY CABINET</t>
  </si>
  <si>
    <t>PEDESTAL POLE</t>
  </si>
  <si>
    <t>730-26</t>
  </si>
  <si>
    <t>COUNTDOWN PEDESTRIAN SIGNAL</t>
  </si>
  <si>
    <t>PEDESTRIAN APS UNIT</t>
  </si>
  <si>
    <t xml:space="preserve"> FLASHING WARNING BEACON</t>
  </si>
  <si>
    <t xml:space="preserve"> SOLAR POWERED FLASHING ASSEMBLY</t>
  </si>
  <si>
    <t>730-50</t>
  </si>
  <si>
    <t xml:space="preserve"> REMOVAL OF RIGID PAVEMENT, SIDEWALK, ETC.</t>
  </si>
  <si>
    <t>701-01</t>
  </si>
  <si>
    <t>CONCRETE SIDEWALK (ALL TYPES)</t>
  </si>
  <si>
    <t>MODIFY ELECTRICAL SERVICE CONNECTION AND CABLE</t>
  </si>
  <si>
    <t xml:space="preserve"> VEHICLE DETECTOR (360-DEGREE CAMERA)</t>
  </si>
  <si>
    <t xml:space="preserve"> VEHICLE DETECTOR (TWO 360-DEGREE CAMERAS)</t>
  </si>
  <si>
    <t>SIGNAL TIMING (FIRST INTERSECTION)</t>
  </si>
  <si>
    <t>SIGNAL TIMING (SECOND &amp; MORE INTERSECTIONS)</t>
  </si>
  <si>
    <t xml:space="preserve"> VEHICLE DETECTOR (MAGNETOMETER SYSTEM)</t>
  </si>
  <si>
    <t>CONCRETE CURB RAMP (NEW)</t>
  </si>
  <si>
    <t>PROJECT WORK EFFORT QUESTIONS
(Section to be Completed by TDOT)</t>
  </si>
  <si>
    <t>UA</t>
  </si>
  <si>
    <t>UB</t>
  </si>
  <si>
    <t>UNLISTED WORK ITEMS
(To be Completed if Items "UA" or "UB" are used)</t>
  </si>
  <si>
    <t>713-15</t>
  </si>
  <si>
    <t>713-16</t>
  </si>
  <si>
    <t>NEW PAVEMENT MARKINGS/SRPM (ALL TYPES)</t>
  </si>
  <si>
    <t>Preliminary Engineering
(5%/10%/15%)</t>
  </si>
  <si>
    <t xml:space="preserve">CABINET (FLASHER) </t>
  </si>
  <si>
    <t xml:space="preserve"> VEHICLE DETECTOR (LOOP)</t>
  </si>
  <si>
    <t>DEDICATED SHORT RANGE COMMUNICATION (DSRC)</t>
  </si>
  <si>
    <t xml:space="preserve">             TDOT Traffic Signal Modernization Program 2020-21 Grant Application</t>
  </si>
  <si>
    <t xml:space="preserve">                   Estimated Construction Costs Spreadsheet</t>
  </si>
  <si>
    <r>
      <t xml:space="preserve">Local
Agency </t>
    </r>
    <r>
      <rPr>
        <b/>
        <sz val="12"/>
        <color theme="1"/>
        <rFont val="Calibri"/>
        <family val="2"/>
      </rPr>
      <t>→</t>
    </r>
  </si>
  <si>
    <r>
      <t xml:space="preserve">                   Name of Intersection </t>
    </r>
    <r>
      <rPr>
        <b/>
        <sz val="16"/>
        <color theme="1"/>
        <rFont val="Calibri"/>
        <family val="2"/>
      </rPr>
      <t>→</t>
    </r>
    <r>
      <rPr>
        <b/>
        <sz val="16"/>
        <color theme="1"/>
        <rFont val="Calibri"/>
        <family val="2"/>
        <scheme val="minor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</si>
</sst>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44" fontId="2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 applyProtection="1"/>
    <xf numFmtId="0" fontId="4" fillId="0" borderId="5" xfId="0" applyFont="1" applyBorder="1" applyAlignment="1" applyProtection="1">
      <alignment vertical="top"/>
    </xf>
    <xf numFmtId="0" fontId="3" fillId="3" borderId="4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 wrapText="1"/>
    </xf>
    <xf numFmtId="0" fontId="8" fillId="4" borderId="4" xfId="0" applyFont="1" applyFill="1" applyBorder="1" applyAlignment="1" applyProtection="1">
      <alignment horizontal="center" vertical="center"/>
    </xf>
    <xf numFmtId="164" fontId="8" fillId="0" borderId="6" xfId="0" applyNumberFormat="1" applyFont="1" applyBorder="1" applyAlignment="1" applyProtection="1">
      <alignment horizontal="right" vertical="center" indent="2"/>
    </xf>
    <xf numFmtId="164" fontId="8" fillId="0" borderId="7" xfId="0" applyNumberFormat="1" applyFont="1" applyBorder="1" applyAlignment="1" applyProtection="1">
      <alignment horizontal="right" vertical="center" indent="2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 wrapText="1"/>
    </xf>
    <xf numFmtId="164" fontId="8" fillId="2" borderId="6" xfId="0" applyNumberFormat="1" applyFont="1" applyFill="1" applyBorder="1" applyAlignment="1" applyProtection="1">
      <alignment horizontal="right" vertical="center" indent="2"/>
    </xf>
    <xf numFmtId="164" fontId="8" fillId="2" borderId="7" xfId="0" applyNumberFormat="1" applyFont="1" applyFill="1" applyBorder="1" applyAlignment="1" applyProtection="1">
      <alignment horizontal="right" vertical="center" indent="2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 wrapText="1"/>
    </xf>
    <xf numFmtId="164" fontId="8" fillId="0" borderId="6" xfId="0" applyNumberFormat="1" applyFont="1" applyFill="1" applyBorder="1" applyAlignment="1" applyProtection="1">
      <alignment horizontal="right" vertical="center" indent="2"/>
    </xf>
    <xf numFmtId="0" fontId="8" fillId="4" borderId="3" xfId="0" applyFont="1" applyFill="1" applyBorder="1" applyAlignment="1" applyProtection="1">
      <alignment horizontal="center" vertical="center"/>
    </xf>
    <xf numFmtId="0" fontId="8" fillId="4" borderId="3" xfId="0" applyFont="1" applyFill="1" applyBorder="1" applyAlignment="1" applyProtection="1">
      <alignment horizontal="center" vertical="center" wrapText="1"/>
    </xf>
    <xf numFmtId="0" fontId="7" fillId="0" borderId="0" xfId="0" applyFont="1" applyProtection="1"/>
    <xf numFmtId="0" fontId="7" fillId="4" borderId="0" xfId="0" applyFont="1" applyFill="1" applyProtection="1"/>
    <xf numFmtId="165" fontId="3" fillId="3" borderId="7" xfId="0" applyNumberFormat="1" applyFont="1" applyFill="1" applyBorder="1" applyAlignment="1" applyProtection="1">
      <alignment horizontal="right" vertical="center" indent="2"/>
    </xf>
    <xf numFmtId="0" fontId="6" fillId="3" borderId="4" xfId="0" applyFont="1" applyFill="1" applyBorder="1" applyAlignment="1" applyProtection="1">
      <alignment horizontal="center" vertical="center" wrapText="1"/>
    </xf>
    <xf numFmtId="165" fontId="5" fillId="0" borderId="7" xfId="0" applyNumberFormat="1" applyFont="1" applyBorder="1" applyAlignment="1" applyProtection="1">
      <alignment horizontal="right" vertical="center" indent="2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left" vertical="center" wrapText="1" indent="2"/>
    </xf>
    <xf numFmtId="164" fontId="8" fillId="5" borderId="6" xfId="0" applyNumberFormat="1" applyFont="1" applyFill="1" applyBorder="1" applyAlignment="1" applyProtection="1">
      <alignment horizontal="right" vertical="center" indent="2"/>
      <protection locked="0"/>
    </xf>
    <xf numFmtId="0" fontId="8" fillId="5" borderId="3" xfId="0" applyFont="1" applyFill="1" applyBorder="1" applyAlignment="1" applyProtection="1">
      <alignment horizontal="center" vertical="center" wrapText="1"/>
      <protection locked="0"/>
    </xf>
    <xf numFmtId="0" fontId="8" fillId="5" borderId="4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/>
    </xf>
    <xf numFmtId="0" fontId="9" fillId="0" borderId="0" xfId="0" applyFont="1" applyBorder="1" applyAlignment="1" applyProtection="1">
      <alignment horizontal="left" vertical="top"/>
    </xf>
    <xf numFmtId="0" fontId="6" fillId="0" borderId="4" xfId="0" applyFont="1" applyBorder="1" applyAlignment="1" applyProtection="1">
      <alignment horizontal="center" vertical="center" wrapText="1"/>
    </xf>
    <xf numFmtId="0" fontId="0" fillId="5" borderId="1" xfId="0" applyFont="1" applyFill="1" applyBorder="1" applyAlignment="1" applyProtection="1">
      <alignment horizontal="left" vertical="center" wrapText="1" indent="2"/>
      <protection locked="0"/>
    </xf>
    <xf numFmtId="0" fontId="0" fillId="5" borderId="3" xfId="0" applyFont="1" applyFill="1" applyBorder="1" applyAlignment="1" applyProtection="1">
      <alignment horizontal="left" vertical="center" wrapText="1" indent="2"/>
      <protection locked="0"/>
    </xf>
    <xf numFmtId="0" fontId="11" fillId="0" borderId="5" xfId="0" applyFont="1" applyBorder="1" applyAlignment="1" applyProtection="1">
      <alignment horizontal="right" vertical="center"/>
    </xf>
    <xf numFmtId="0" fontId="11" fillId="0" borderId="8" xfId="0" applyFont="1" applyBorder="1" applyAlignment="1" applyProtection="1">
      <alignment horizontal="right" vertical="center"/>
    </xf>
    <xf numFmtId="0" fontId="10" fillId="5" borderId="1" xfId="0" applyFont="1" applyFill="1" applyBorder="1" applyAlignment="1" applyProtection="1">
      <alignment horizontal="left" vertical="center" wrapText="1" indent="1"/>
      <protection locked="0"/>
    </xf>
    <xf numFmtId="0" fontId="10" fillId="5" borderId="2" xfId="0" applyFont="1" applyFill="1" applyBorder="1" applyAlignment="1" applyProtection="1">
      <alignment horizontal="left" vertical="center" wrapText="1" indent="1"/>
      <protection locked="0"/>
    </xf>
    <xf numFmtId="0" fontId="10" fillId="5" borderId="3" xfId="0" applyFont="1" applyFill="1" applyBorder="1" applyAlignment="1" applyProtection="1">
      <alignment horizontal="left" vertical="center" wrapText="1" indent="1"/>
      <protection locked="0"/>
    </xf>
    <xf numFmtId="0" fontId="10" fillId="5" borderId="4" xfId="0" applyFont="1" applyFill="1" applyBorder="1" applyAlignment="1" applyProtection="1">
      <alignment horizontal="center" vertical="center" wrapText="1"/>
      <protection locked="0"/>
    </xf>
  </cellXfs>
  <cellStyles count="6">
    <cellStyle name="Currency 3" xfId="2" xr:uid="{1D909F2D-9B13-47BA-9B40-B7E6F455A3B2}"/>
    <cellStyle name="Currency 4" xfId="5" xr:uid="{01317384-8EF3-49EC-8044-70E5E9E171A0}"/>
    <cellStyle name="Normal" xfId="0" builtinId="0"/>
    <cellStyle name="Normal 3" xfId="1" xr:uid="{667FEC4C-C22D-4582-B77D-1B8729D720C3}"/>
    <cellStyle name="Normal 3 2" xfId="4" xr:uid="{BADF7C15-9407-4DB1-A6C1-D4B16E39B02C}"/>
    <cellStyle name="Normal 4" xfId="3" xr:uid="{9BC6295F-E3A5-4C58-A4A3-86CE307E79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107951</xdr:colOff>
      <xdr:row>0</xdr:row>
      <xdr:rowOff>196850</xdr:rowOff>
    </xdr:from>
    <xdr:to>
      <xdr:col>1</xdr:col>
      <xdr:colOff>883118</xdr:colOff>
      <xdr:row>2</xdr:row>
      <xdr:rowOff>114300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69C123B-E130-4B77-845E-5473B8FFA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1" y="196850"/>
          <a:ext cx="1622892" cy="755650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107951</xdr:colOff>
      <xdr:row>0</xdr:row>
      <xdr:rowOff>196850</xdr:rowOff>
    </xdr:from>
    <xdr:to>
      <xdr:col>1</xdr:col>
      <xdr:colOff>883118</xdr:colOff>
      <xdr:row>2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43930A1-F28D-458B-A7A1-E2BAB2CBE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1" y="196850"/>
          <a:ext cx="1622892" cy="755650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107951</xdr:colOff>
      <xdr:row>0</xdr:row>
      <xdr:rowOff>196850</xdr:rowOff>
    </xdr:from>
    <xdr:to>
      <xdr:col>1</xdr:col>
      <xdr:colOff>883118</xdr:colOff>
      <xdr:row>2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37C90FC-F452-4078-B553-CF663D292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1" y="196850"/>
          <a:ext cx="1622892" cy="755650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107951</xdr:colOff>
      <xdr:row>0</xdr:row>
      <xdr:rowOff>196850</xdr:rowOff>
    </xdr:from>
    <xdr:to>
      <xdr:col>1</xdr:col>
      <xdr:colOff>883118</xdr:colOff>
      <xdr:row>2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C62F85E-5A1F-41A2-9348-4AE2E876C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1" y="196850"/>
          <a:ext cx="1622892" cy="755650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107951</xdr:colOff>
      <xdr:row>0</xdr:row>
      <xdr:rowOff>196850</xdr:rowOff>
    </xdr:from>
    <xdr:to>
      <xdr:col>1</xdr:col>
      <xdr:colOff>883118</xdr:colOff>
      <xdr:row>2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46A0A39-60E5-45E5-A020-89862D216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1" y="196850"/>
          <a:ext cx="1622892" cy="755650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ffic%20Operations%20Division/Traffic/DESIGN/Traffic%20Signal%20Modernization%20Program%20(TSMP)/2019-2020/Cost%20Estimates/Examples/STID%20Cost%20Estimate%20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ol"/>
      <sheetName val="Summary"/>
      <sheetName val="Contingency"/>
      <sheetName val="Finalize Items"/>
      <sheetName val="Cost Estimate"/>
      <sheetName val="Report Summary"/>
      <sheetName val="Roadway"/>
      <sheetName val="Median"/>
      <sheetName val="Terrain"/>
      <sheetName val="Drainage"/>
      <sheetName val="Bridges"/>
      <sheetName val="ROW"/>
      <sheetName val="AUP Library"/>
      <sheetName val="Sheet1"/>
      <sheetName val="Sign Quantities"/>
      <sheetName val="Sign Schedule"/>
      <sheetName val="Updated Quanities"/>
      <sheetName val="Sheet3"/>
      <sheetName val="Sheet2"/>
      <sheetName val="STID Cost Estimate Template"/>
    </sheetNames>
    <sheetDataSet>
      <sheetData sheetId="0">
        <row r="27">
          <cell r="F27">
            <v>0.3</v>
          </cell>
        </row>
      </sheetData>
      <sheetData sheetId="1">
        <row r="3">
          <cell r="H3" t="str">
            <v>ON</v>
          </cell>
        </row>
      </sheetData>
      <sheetData sheetId="2">
        <row r="5">
          <cell r="O5" t="str">
            <v>Retaining_Walls</v>
          </cell>
        </row>
        <row r="6">
          <cell r="O6" t="str">
            <v>Structures</v>
          </cell>
        </row>
        <row r="7">
          <cell r="O7" t="str">
            <v>Stream_Encapsulation</v>
          </cell>
        </row>
        <row r="8">
          <cell r="O8" t="str">
            <v>Wetland_Mitigation</v>
          </cell>
        </row>
      </sheetData>
      <sheetData sheetId="3"/>
      <sheetData sheetId="4">
        <row r="12">
          <cell r="I12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12">
          <cell r="Q12">
            <v>0</v>
          </cell>
        </row>
      </sheetData>
      <sheetData sheetId="12">
        <row r="1">
          <cell r="A1" t="str">
            <v>TDOT PAY ITEM</v>
          </cell>
        </row>
      </sheetData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287BA-B225-4FC5-889A-AC6C348DDC52}">
  <sheetPr>
    <pageSetUpPr fitToPage="1"/>
  </sheetPr>
  <dimension ref="A1:R57"/>
  <sheetViews>
    <sheetView tabSelected="1" workbookViewId="0">
      <selection activeCell="H2" sqref="H2"/>
    </sheetView>
  </sheetViews>
  <sheetFormatPr defaultRowHeight="15" x14ac:dyDescent="0.25"/>
  <cols>
    <col min="1" max="1" width="12.7109375" customWidth="1"/>
    <col min="2" max="2" width="54.5703125" customWidth="1"/>
    <col min="3" max="3" width="11.28515625" customWidth="1"/>
    <col min="4" max="4" width="1.7109375" customWidth="1"/>
    <col min="5" max="5" width="15.85546875" customWidth="1"/>
    <col min="6" max="6" width="1.7109375" customWidth="1"/>
    <col min="7" max="7" width="14.85546875" customWidth="1"/>
    <col min="8" max="8" width="19.28515625" customWidth="1"/>
    <col min="10" max="10" width="11.140625" bestFit="1" customWidth="1"/>
  </cols>
  <sheetData>
    <row r="1" spans="1:18" ht="32.1" customHeight="1" x14ac:dyDescent="0.4">
      <c r="A1" s="3"/>
      <c r="B1" s="45" t="s">
        <v>93</v>
      </c>
      <c r="C1" s="45"/>
      <c r="D1" s="45"/>
      <c r="E1" s="45"/>
      <c r="F1" s="45"/>
      <c r="G1" s="45"/>
      <c r="H1" s="45"/>
    </row>
    <row r="2" spans="1:18" ht="35.1" customHeight="1" x14ac:dyDescent="0.4">
      <c r="A2" s="3"/>
      <c r="B2" s="46" t="s">
        <v>94</v>
      </c>
      <c r="C2" s="46"/>
      <c r="D2" s="46"/>
      <c r="E2" s="46"/>
      <c r="F2" s="46"/>
      <c r="G2" s="47" t="s">
        <v>95</v>
      </c>
      <c r="H2" s="55"/>
    </row>
    <row r="3" spans="1:18" ht="35.1" customHeight="1" x14ac:dyDescent="0.25">
      <c r="A3" s="4"/>
      <c r="B3" s="50" t="s">
        <v>96</v>
      </c>
      <c r="C3" s="51"/>
      <c r="D3" s="52"/>
      <c r="E3" s="53"/>
      <c r="F3" s="53"/>
      <c r="G3" s="53"/>
      <c r="H3" s="54"/>
    </row>
    <row r="4" spans="1:18" ht="20.100000000000001" customHeight="1" x14ac:dyDescent="0.25">
      <c r="A4" s="5" t="s">
        <v>9</v>
      </c>
      <c r="B4" s="5" t="s">
        <v>10</v>
      </c>
      <c r="C4" s="5" t="s">
        <v>11</v>
      </c>
      <c r="D4" s="6"/>
      <c r="E4" s="7" t="s">
        <v>22</v>
      </c>
      <c r="F4" s="6"/>
      <c r="G4" s="8" t="s">
        <v>12</v>
      </c>
      <c r="H4" s="9" t="s">
        <v>13</v>
      </c>
      <c r="J4" s="1"/>
      <c r="K4" s="1"/>
      <c r="L4" s="1"/>
      <c r="M4" s="1"/>
      <c r="N4" s="1"/>
      <c r="O4" s="1"/>
      <c r="P4" s="1"/>
      <c r="Q4" s="35"/>
      <c r="R4" s="35"/>
    </row>
    <row r="5" spans="1:18" ht="17.100000000000001" customHeight="1" x14ac:dyDescent="0.25">
      <c r="A5" s="10" t="s">
        <v>32</v>
      </c>
      <c r="B5" s="11" t="s">
        <v>60</v>
      </c>
      <c r="C5" s="10" t="s">
        <v>2</v>
      </c>
      <c r="D5" s="12"/>
      <c r="E5" s="33">
        <v>0</v>
      </c>
      <c r="F5" s="12"/>
      <c r="G5" s="13">
        <v>900</v>
      </c>
      <c r="H5" s="14">
        <f t="shared" ref="H5" si="0">E5*G5</f>
        <v>0</v>
      </c>
      <c r="J5" s="1"/>
      <c r="K5" s="1"/>
      <c r="L5" s="1"/>
      <c r="M5" s="1"/>
      <c r="N5" s="1"/>
      <c r="O5" s="1"/>
      <c r="P5" s="1"/>
      <c r="Q5" s="36"/>
      <c r="R5" s="36"/>
    </row>
    <row r="6" spans="1:18" ht="17.100000000000001" customHeight="1" x14ac:dyDescent="0.25">
      <c r="A6" s="10" t="s">
        <v>32</v>
      </c>
      <c r="B6" s="11" t="s">
        <v>61</v>
      </c>
      <c r="C6" s="10" t="s">
        <v>2</v>
      </c>
      <c r="D6" s="12"/>
      <c r="E6" s="33">
        <v>0</v>
      </c>
      <c r="F6" s="12"/>
      <c r="G6" s="13">
        <v>1000</v>
      </c>
      <c r="H6" s="14">
        <f t="shared" ref="H6" si="1">E6*G6</f>
        <v>0</v>
      </c>
    </row>
    <row r="7" spans="1:18" ht="17.100000000000001" customHeight="1" x14ac:dyDescent="0.25">
      <c r="A7" s="10" t="s">
        <v>31</v>
      </c>
      <c r="B7" s="11" t="s">
        <v>75</v>
      </c>
      <c r="C7" s="10" t="s">
        <v>24</v>
      </c>
      <c r="D7" s="12"/>
      <c r="E7" s="33">
        <v>0</v>
      </c>
      <c r="F7" s="12"/>
      <c r="G7" s="13">
        <v>2500</v>
      </c>
      <c r="H7" s="14">
        <f t="shared" ref="H7:H49" si="2">E7*G7</f>
        <v>0</v>
      </c>
    </row>
    <row r="8" spans="1:18" ht="17.100000000000001" customHeight="1" x14ac:dyDescent="0.25">
      <c r="A8" s="10" t="s">
        <v>30</v>
      </c>
      <c r="B8" s="11" t="s">
        <v>23</v>
      </c>
      <c r="C8" s="10" t="s">
        <v>47</v>
      </c>
      <c r="D8" s="12"/>
      <c r="E8" s="33">
        <v>0</v>
      </c>
      <c r="F8" s="12"/>
      <c r="G8" s="13">
        <v>600</v>
      </c>
      <c r="H8" s="14">
        <f t="shared" si="2"/>
        <v>0</v>
      </c>
    </row>
    <row r="9" spans="1:18" ht="17.100000000000001" customHeight="1" x14ac:dyDescent="0.25">
      <c r="A9" s="15" t="s">
        <v>30</v>
      </c>
      <c r="B9" s="16" t="s">
        <v>39</v>
      </c>
      <c r="C9" s="15" t="s">
        <v>0</v>
      </c>
      <c r="D9" s="12"/>
      <c r="E9" s="33">
        <v>0</v>
      </c>
      <c r="F9" s="12"/>
      <c r="G9" s="17">
        <v>3</v>
      </c>
      <c r="H9" s="18">
        <f t="shared" si="2"/>
        <v>0</v>
      </c>
    </row>
    <row r="10" spans="1:18" ht="17.100000000000001" customHeight="1" x14ac:dyDescent="0.25">
      <c r="A10" s="19" t="s">
        <v>62</v>
      </c>
      <c r="B10" s="20" t="s">
        <v>38</v>
      </c>
      <c r="C10" s="19" t="s">
        <v>24</v>
      </c>
      <c r="D10" s="12"/>
      <c r="E10" s="33">
        <v>0</v>
      </c>
      <c r="F10" s="12"/>
      <c r="G10" s="13">
        <v>4000</v>
      </c>
      <c r="H10" s="14">
        <f t="shared" si="2"/>
        <v>0</v>
      </c>
    </row>
    <row r="11" spans="1:18" ht="17.100000000000001" customHeight="1" x14ac:dyDescent="0.25">
      <c r="A11" s="10" t="s">
        <v>28</v>
      </c>
      <c r="B11" s="11" t="s">
        <v>25</v>
      </c>
      <c r="C11" s="10" t="s">
        <v>2</v>
      </c>
      <c r="D11" s="12"/>
      <c r="E11" s="33">
        <v>0</v>
      </c>
      <c r="F11" s="12"/>
      <c r="G11" s="13">
        <v>500</v>
      </c>
      <c r="H11" s="14">
        <f t="shared" si="2"/>
        <v>0</v>
      </c>
    </row>
    <row r="12" spans="1:18" ht="17.100000000000001" customHeight="1" x14ac:dyDescent="0.25">
      <c r="A12" s="10" t="s">
        <v>29</v>
      </c>
      <c r="B12" s="11" t="s">
        <v>40</v>
      </c>
      <c r="C12" s="10" t="s">
        <v>0</v>
      </c>
      <c r="D12" s="12"/>
      <c r="E12" s="33">
        <v>0</v>
      </c>
      <c r="F12" s="12"/>
      <c r="G12" s="13">
        <v>8</v>
      </c>
      <c r="H12" s="14">
        <f t="shared" si="2"/>
        <v>0</v>
      </c>
    </row>
    <row r="13" spans="1:18" ht="17.100000000000001" customHeight="1" x14ac:dyDescent="0.25">
      <c r="A13" s="10" t="s">
        <v>29</v>
      </c>
      <c r="B13" s="11" t="s">
        <v>42</v>
      </c>
      <c r="C13" s="10" t="s">
        <v>0</v>
      </c>
      <c r="D13" s="12"/>
      <c r="E13" s="33">
        <v>0</v>
      </c>
      <c r="F13" s="12"/>
      <c r="G13" s="13">
        <v>12</v>
      </c>
      <c r="H13" s="14">
        <f t="shared" ref="H13" si="3">E13*G13</f>
        <v>0</v>
      </c>
    </row>
    <row r="14" spans="1:18" ht="17.100000000000001" customHeight="1" x14ac:dyDescent="0.25">
      <c r="A14" s="10" t="s">
        <v>29</v>
      </c>
      <c r="B14" s="11" t="s">
        <v>41</v>
      </c>
      <c r="C14" s="10" t="s">
        <v>0</v>
      </c>
      <c r="D14" s="12"/>
      <c r="E14" s="33">
        <v>0</v>
      </c>
      <c r="F14" s="12"/>
      <c r="G14" s="13">
        <v>25</v>
      </c>
      <c r="H14" s="14">
        <f t="shared" ref="H14" si="4">E14*G14</f>
        <v>0</v>
      </c>
    </row>
    <row r="15" spans="1:18" ht="17.100000000000001" customHeight="1" x14ac:dyDescent="0.25">
      <c r="A15" s="10" t="s">
        <v>27</v>
      </c>
      <c r="B15" s="11" t="s">
        <v>91</v>
      </c>
      <c r="C15" s="10" t="s">
        <v>2</v>
      </c>
      <c r="D15" s="12"/>
      <c r="E15" s="33">
        <v>0</v>
      </c>
      <c r="F15" s="12"/>
      <c r="G15" s="13">
        <v>2500</v>
      </c>
      <c r="H15" s="14">
        <f t="shared" si="2"/>
        <v>0</v>
      </c>
    </row>
    <row r="16" spans="1:18" ht="17.100000000000001" customHeight="1" x14ac:dyDescent="0.25">
      <c r="A16" s="10" t="s">
        <v>27</v>
      </c>
      <c r="B16" s="11" t="s">
        <v>80</v>
      </c>
      <c r="C16" s="10" t="s">
        <v>2</v>
      </c>
      <c r="D16" s="12"/>
      <c r="E16" s="33">
        <v>0</v>
      </c>
      <c r="F16" s="12"/>
      <c r="G16" s="13">
        <v>8000</v>
      </c>
      <c r="H16" s="14">
        <f t="shared" ref="H16:H19" si="5">E16*G16</f>
        <v>0</v>
      </c>
    </row>
    <row r="17" spans="1:8" ht="17.100000000000001" customHeight="1" x14ac:dyDescent="0.25">
      <c r="A17" s="10" t="s">
        <v>27</v>
      </c>
      <c r="B17" s="11" t="s">
        <v>16</v>
      </c>
      <c r="C17" s="10" t="s">
        <v>2</v>
      </c>
      <c r="D17" s="12"/>
      <c r="E17" s="33">
        <v>0</v>
      </c>
      <c r="F17" s="12"/>
      <c r="G17" s="13">
        <v>9000</v>
      </c>
      <c r="H17" s="14">
        <f t="shared" ref="H17" si="6">E17*G17</f>
        <v>0</v>
      </c>
    </row>
    <row r="18" spans="1:8" ht="17.100000000000001" customHeight="1" x14ac:dyDescent="0.25">
      <c r="A18" s="10" t="s">
        <v>27</v>
      </c>
      <c r="B18" s="11" t="s">
        <v>26</v>
      </c>
      <c r="C18" s="10" t="s">
        <v>2</v>
      </c>
      <c r="D18" s="12"/>
      <c r="E18" s="33">
        <v>0</v>
      </c>
      <c r="F18" s="12"/>
      <c r="G18" s="13">
        <v>10000</v>
      </c>
      <c r="H18" s="14">
        <f t="shared" si="5"/>
        <v>0</v>
      </c>
    </row>
    <row r="19" spans="1:8" ht="17.100000000000001" customHeight="1" x14ac:dyDescent="0.25">
      <c r="A19" s="10" t="s">
        <v>27</v>
      </c>
      <c r="B19" s="11" t="s">
        <v>76</v>
      </c>
      <c r="C19" s="10" t="s">
        <v>24</v>
      </c>
      <c r="D19" s="12"/>
      <c r="E19" s="33">
        <v>0</v>
      </c>
      <c r="F19" s="12"/>
      <c r="G19" s="13">
        <v>18000</v>
      </c>
      <c r="H19" s="14">
        <f t="shared" si="5"/>
        <v>0</v>
      </c>
    </row>
    <row r="20" spans="1:8" ht="17.100000000000001" customHeight="1" x14ac:dyDescent="0.25">
      <c r="A20" s="10" t="s">
        <v>27</v>
      </c>
      <c r="B20" s="11" t="s">
        <v>77</v>
      </c>
      <c r="C20" s="10" t="s">
        <v>24</v>
      </c>
      <c r="D20" s="12"/>
      <c r="E20" s="33">
        <v>0</v>
      </c>
      <c r="F20" s="12"/>
      <c r="G20" s="13">
        <v>22000</v>
      </c>
      <c r="H20" s="14">
        <f t="shared" ref="H20" si="7">E20*G20</f>
        <v>0</v>
      </c>
    </row>
    <row r="21" spans="1:8" ht="17.100000000000001" customHeight="1" x14ac:dyDescent="0.25">
      <c r="A21" s="10" t="s">
        <v>27</v>
      </c>
      <c r="B21" s="11" t="s">
        <v>63</v>
      </c>
      <c r="C21" s="10" t="s">
        <v>24</v>
      </c>
      <c r="D21" s="12"/>
      <c r="E21" s="33">
        <v>0</v>
      </c>
      <c r="F21" s="12"/>
      <c r="G21" s="13">
        <v>10000</v>
      </c>
      <c r="H21" s="14">
        <f t="shared" ref="H21" si="8">E21*G21</f>
        <v>0</v>
      </c>
    </row>
    <row r="22" spans="1:8" ht="17.100000000000001" customHeight="1" x14ac:dyDescent="0.25">
      <c r="A22" s="15" t="s">
        <v>44</v>
      </c>
      <c r="B22" s="16" t="s">
        <v>43</v>
      </c>
      <c r="C22" s="15" t="s">
        <v>47</v>
      </c>
      <c r="D22" s="12"/>
      <c r="E22" s="33">
        <v>0</v>
      </c>
      <c r="F22" s="12"/>
      <c r="G22" s="17">
        <v>300</v>
      </c>
      <c r="H22" s="18">
        <f t="shared" si="2"/>
        <v>0</v>
      </c>
    </row>
    <row r="23" spans="1:8" ht="17.100000000000001" customHeight="1" x14ac:dyDescent="0.25">
      <c r="A23" s="10" t="s">
        <v>33</v>
      </c>
      <c r="B23" s="11" t="s">
        <v>17</v>
      </c>
      <c r="C23" s="10" t="s">
        <v>2</v>
      </c>
      <c r="D23" s="12"/>
      <c r="E23" s="33">
        <v>0</v>
      </c>
      <c r="F23" s="12"/>
      <c r="G23" s="13">
        <v>18000</v>
      </c>
      <c r="H23" s="14">
        <f t="shared" si="2"/>
        <v>0</v>
      </c>
    </row>
    <row r="24" spans="1:8" ht="17.100000000000001" customHeight="1" x14ac:dyDescent="0.25">
      <c r="A24" s="10" t="s">
        <v>33</v>
      </c>
      <c r="B24" s="11" t="s">
        <v>90</v>
      </c>
      <c r="C24" s="10" t="s">
        <v>2</v>
      </c>
      <c r="D24" s="12"/>
      <c r="E24" s="33">
        <v>0</v>
      </c>
      <c r="F24" s="12"/>
      <c r="G24" s="21">
        <v>8000</v>
      </c>
      <c r="H24" s="14">
        <f t="shared" ref="H24" si="9">E24*G24</f>
        <v>0</v>
      </c>
    </row>
    <row r="25" spans="1:8" ht="17.100000000000001" customHeight="1" x14ac:dyDescent="0.25">
      <c r="A25" s="10" t="s">
        <v>33</v>
      </c>
      <c r="B25" s="11" t="s">
        <v>64</v>
      </c>
      <c r="C25" s="10" t="s">
        <v>2</v>
      </c>
      <c r="D25" s="12"/>
      <c r="E25" s="33">
        <v>0</v>
      </c>
      <c r="F25" s="12"/>
      <c r="G25" s="13">
        <v>3000</v>
      </c>
      <c r="H25" s="14">
        <f t="shared" ref="H25" si="10">E25*G25</f>
        <v>0</v>
      </c>
    </row>
    <row r="26" spans="1:8" ht="17.100000000000001" customHeight="1" x14ac:dyDescent="0.25">
      <c r="A26" s="19" t="s">
        <v>34</v>
      </c>
      <c r="B26" s="20" t="s">
        <v>18</v>
      </c>
      <c r="C26" s="19" t="s">
        <v>2</v>
      </c>
      <c r="D26" s="12"/>
      <c r="E26" s="33">
        <v>0</v>
      </c>
      <c r="F26" s="12"/>
      <c r="G26" s="13">
        <v>7000</v>
      </c>
      <c r="H26" s="14">
        <f t="shared" si="2"/>
        <v>0</v>
      </c>
    </row>
    <row r="27" spans="1:8" ht="17.100000000000001" customHeight="1" x14ac:dyDescent="0.25">
      <c r="A27" s="19" t="s">
        <v>35</v>
      </c>
      <c r="B27" s="20" t="s">
        <v>36</v>
      </c>
      <c r="C27" s="19" t="s">
        <v>2</v>
      </c>
      <c r="D27" s="12"/>
      <c r="E27" s="33">
        <v>0</v>
      </c>
      <c r="F27" s="12"/>
      <c r="G27" s="13">
        <v>16000</v>
      </c>
      <c r="H27" s="14">
        <f t="shared" si="2"/>
        <v>0</v>
      </c>
    </row>
    <row r="28" spans="1:8" ht="17.100000000000001" customHeight="1" x14ac:dyDescent="0.25">
      <c r="A28" s="19" t="s">
        <v>35</v>
      </c>
      <c r="B28" s="20" t="s">
        <v>37</v>
      </c>
      <c r="C28" s="19" t="s">
        <v>2</v>
      </c>
      <c r="D28" s="12"/>
      <c r="E28" s="33">
        <v>0</v>
      </c>
      <c r="F28" s="12"/>
      <c r="G28" s="13">
        <v>30000</v>
      </c>
      <c r="H28" s="14">
        <f t="shared" si="2"/>
        <v>0</v>
      </c>
    </row>
    <row r="29" spans="1:8" ht="17.100000000000001" customHeight="1" x14ac:dyDescent="0.25">
      <c r="A29" s="19" t="s">
        <v>35</v>
      </c>
      <c r="B29" s="20" t="s">
        <v>65</v>
      </c>
      <c r="C29" s="19" t="s">
        <v>2</v>
      </c>
      <c r="D29" s="22"/>
      <c r="E29" s="33">
        <v>0</v>
      </c>
      <c r="F29" s="12"/>
      <c r="G29" s="13">
        <v>2000</v>
      </c>
      <c r="H29" s="14">
        <f t="shared" ref="H29" si="11">E29*G29</f>
        <v>0</v>
      </c>
    </row>
    <row r="30" spans="1:8" ht="17.100000000000001" customHeight="1" x14ac:dyDescent="0.25">
      <c r="A30" s="19" t="s">
        <v>66</v>
      </c>
      <c r="B30" s="20" t="s">
        <v>68</v>
      </c>
      <c r="C30" s="19" t="s">
        <v>2</v>
      </c>
      <c r="D30" s="22"/>
      <c r="E30" s="33">
        <v>0</v>
      </c>
      <c r="F30" s="12"/>
      <c r="G30" s="13">
        <v>1200</v>
      </c>
      <c r="H30" s="14">
        <f t="shared" ref="H30:H31" si="12">E30*G30</f>
        <v>0</v>
      </c>
    </row>
    <row r="31" spans="1:8" ht="17.100000000000001" customHeight="1" x14ac:dyDescent="0.25">
      <c r="A31" s="19" t="s">
        <v>66</v>
      </c>
      <c r="B31" s="20" t="s">
        <v>67</v>
      </c>
      <c r="C31" s="19" t="s">
        <v>2</v>
      </c>
      <c r="D31" s="22"/>
      <c r="E31" s="33">
        <v>0</v>
      </c>
      <c r="F31" s="12"/>
      <c r="G31" s="13">
        <v>1000</v>
      </c>
      <c r="H31" s="14">
        <f t="shared" si="12"/>
        <v>0</v>
      </c>
    </row>
    <row r="32" spans="1:8" ht="17.100000000000001" customHeight="1" x14ac:dyDescent="0.25">
      <c r="A32" s="19" t="s">
        <v>66</v>
      </c>
      <c r="B32" s="20" t="s">
        <v>69</v>
      </c>
      <c r="C32" s="19" t="s">
        <v>24</v>
      </c>
      <c r="D32" s="22"/>
      <c r="E32" s="33">
        <v>0</v>
      </c>
      <c r="F32" s="12"/>
      <c r="G32" s="13">
        <v>2800</v>
      </c>
      <c r="H32" s="14">
        <f t="shared" ref="H32" si="13">E32*G32</f>
        <v>0</v>
      </c>
    </row>
    <row r="33" spans="1:8" ht="17.100000000000001" customHeight="1" x14ac:dyDescent="0.25">
      <c r="A33" s="19" t="s">
        <v>45</v>
      </c>
      <c r="B33" s="20" t="s">
        <v>46</v>
      </c>
      <c r="C33" s="19" t="s">
        <v>24</v>
      </c>
      <c r="D33" s="22"/>
      <c r="E33" s="33">
        <v>0</v>
      </c>
      <c r="F33" s="12"/>
      <c r="G33" s="13">
        <v>10000</v>
      </c>
      <c r="H33" s="14">
        <f t="shared" ref="H33:H38" si="14">E33*G33</f>
        <v>0</v>
      </c>
    </row>
    <row r="34" spans="1:8" ht="17.100000000000001" customHeight="1" x14ac:dyDescent="0.25">
      <c r="A34" s="19" t="s">
        <v>71</v>
      </c>
      <c r="B34" s="20" t="s">
        <v>70</v>
      </c>
      <c r="C34" s="19" t="s">
        <v>2</v>
      </c>
      <c r="D34" s="22"/>
      <c r="E34" s="33">
        <v>0</v>
      </c>
      <c r="F34" s="12"/>
      <c r="G34" s="13">
        <v>4500</v>
      </c>
      <c r="H34" s="14">
        <f t="shared" ref="H34" si="15">E34*G34</f>
        <v>0</v>
      </c>
    </row>
    <row r="35" spans="1:8" ht="17.100000000000001" customHeight="1" x14ac:dyDescent="0.25">
      <c r="A35" s="19" t="s">
        <v>19</v>
      </c>
      <c r="B35" s="20" t="s">
        <v>92</v>
      </c>
      <c r="C35" s="19" t="s">
        <v>24</v>
      </c>
      <c r="D35" s="23">
        <v>1</v>
      </c>
      <c r="E35" s="32">
        <v>0</v>
      </c>
      <c r="F35" s="12"/>
      <c r="G35" s="13">
        <v>20000</v>
      </c>
      <c r="H35" s="14">
        <f t="shared" ref="H35" si="16">E35*G35</f>
        <v>0</v>
      </c>
    </row>
    <row r="36" spans="1:8" ht="17.100000000000001" customHeight="1" x14ac:dyDescent="0.25">
      <c r="A36" s="19" t="s">
        <v>19</v>
      </c>
      <c r="B36" s="20" t="s">
        <v>78</v>
      </c>
      <c r="C36" s="19" t="s">
        <v>24</v>
      </c>
      <c r="D36" s="23">
        <v>1</v>
      </c>
      <c r="E36" s="32">
        <v>0</v>
      </c>
      <c r="F36" s="12"/>
      <c r="G36" s="13">
        <v>3500</v>
      </c>
      <c r="H36" s="14">
        <f t="shared" ref="H36" si="17">E36*G36</f>
        <v>0</v>
      </c>
    </row>
    <row r="37" spans="1:8" ht="17.100000000000001" customHeight="1" x14ac:dyDescent="0.25">
      <c r="A37" s="19" t="s">
        <v>19</v>
      </c>
      <c r="B37" s="20" t="s">
        <v>79</v>
      </c>
      <c r="C37" s="19" t="s">
        <v>24</v>
      </c>
      <c r="D37" s="23">
        <v>1</v>
      </c>
      <c r="E37" s="32">
        <v>0</v>
      </c>
      <c r="F37" s="12"/>
      <c r="G37" s="13">
        <v>2000</v>
      </c>
      <c r="H37" s="14">
        <f t="shared" ref="H37" si="18">E37*G37</f>
        <v>0</v>
      </c>
    </row>
    <row r="38" spans="1:8" ht="17.100000000000001" customHeight="1" x14ac:dyDescent="0.25">
      <c r="A38" s="19" t="s">
        <v>83</v>
      </c>
      <c r="B38" s="20" t="s">
        <v>57</v>
      </c>
      <c r="C38" s="19" t="s">
        <v>1</v>
      </c>
      <c r="D38" s="23">
        <v>1</v>
      </c>
      <c r="E38" s="34">
        <v>1</v>
      </c>
      <c r="F38" s="12"/>
      <c r="G38" s="31">
        <v>0</v>
      </c>
      <c r="H38" s="14">
        <f t="shared" si="14"/>
        <v>0</v>
      </c>
    </row>
    <row r="39" spans="1:8" ht="20.100000000000001" customHeight="1" x14ac:dyDescent="0.25">
      <c r="A39" s="41" t="s">
        <v>49</v>
      </c>
      <c r="B39" s="42"/>
      <c r="C39" s="42"/>
      <c r="D39" s="42"/>
      <c r="E39" s="42"/>
      <c r="F39" s="42"/>
      <c r="G39" s="42"/>
      <c r="H39" s="43"/>
    </row>
    <row r="40" spans="1:8" ht="17.100000000000001" customHeight="1" x14ac:dyDescent="0.25">
      <c r="A40" s="19" t="s">
        <v>3</v>
      </c>
      <c r="B40" s="20" t="s">
        <v>72</v>
      </c>
      <c r="C40" s="19" t="s">
        <v>0</v>
      </c>
      <c r="D40" s="22"/>
      <c r="E40" s="33">
        <v>0</v>
      </c>
      <c r="F40" s="12"/>
      <c r="G40" s="13">
        <v>6</v>
      </c>
      <c r="H40" s="14">
        <f t="shared" ref="H40" si="19">E40*G40</f>
        <v>0</v>
      </c>
    </row>
    <row r="41" spans="1:8" ht="17.100000000000001" customHeight="1" x14ac:dyDescent="0.25">
      <c r="A41" s="19" t="s">
        <v>73</v>
      </c>
      <c r="B41" s="20" t="s">
        <v>74</v>
      </c>
      <c r="C41" s="19" t="s">
        <v>0</v>
      </c>
      <c r="D41" s="22"/>
      <c r="E41" s="33">
        <v>0</v>
      </c>
      <c r="F41" s="12"/>
      <c r="G41" s="13">
        <v>30</v>
      </c>
      <c r="H41" s="14">
        <f t="shared" ref="H41" si="20">E41*G41</f>
        <v>0</v>
      </c>
    </row>
    <row r="42" spans="1:8" ht="17.100000000000001" customHeight="1" x14ac:dyDescent="0.25">
      <c r="A42" s="19" t="s">
        <v>4</v>
      </c>
      <c r="B42" s="20" t="s">
        <v>5</v>
      </c>
      <c r="C42" s="19" t="s">
        <v>2</v>
      </c>
      <c r="D42" s="22"/>
      <c r="E42" s="33">
        <v>0</v>
      </c>
      <c r="F42" s="12"/>
      <c r="G42" s="13">
        <v>5000</v>
      </c>
      <c r="H42" s="14">
        <f t="shared" ref="H42" si="21">E42*G42</f>
        <v>0</v>
      </c>
    </row>
    <row r="43" spans="1:8" ht="17.100000000000001" customHeight="1" x14ac:dyDescent="0.25">
      <c r="A43" s="19" t="s">
        <v>4</v>
      </c>
      <c r="B43" s="20" t="s">
        <v>81</v>
      </c>
      <c r="C43" s="19" t="s">
        <v>2</v>
      </c>
      <c r="D43" s="22"/>
      <c r="E43" s="33">
        <v>0</v>
      </c>
      <c r="F43" s="12"/>
      <c r="G43" s="13">
        <v>4000</v>
      </c>
      <c r="H43" s="14">
        <f t="shared" ref="H43" si="22">E43*G43</f>
        <v>0</v>
      </c>
    </row>
    <row r="44" spans="1:8" ht="17.100000000000001" customHeight="1" x14ac:dyDescent="0.25">
      <c r="A44" s="19" t="s">
        <v>6</v>
      </c>
      <c r="B44" s="20" t="s">
        <v>48</v>
      </c>
      <c r="C44" s="19" t="s">
        <v>0</v>
      </c>
      <c r="D44" s="22"/>
      <c r="E44" s="33">
        <v>0</v>
      </c>
      <c r="F44" s="12"/>
      <c r="G44" s="13">
        <v>400</v>
      </c>
      <c r="H44" s="14">
        <f t="shared" ref="H44:H47" si="23">E44*G44</f>
        <v>0</v>
      </c>
    </row>
    <row r="45" spans="1:8" ht="17.100000000000001" customHeight="1" x14ac:dyDescent="0.25">
      <c r="A45" s="19" t="s">
        <v>86</v>
      </c>
      <c r="B45" s="20" t="s">
        <v>8</v>
      </c>
      <c r="C45" s="19" t="s">
        <v>2</v>
      </c>
      <c r="D45" s="22"/>
      <c r="E45" s="33">
        <v>0</v>
      </c>
      <c r="F45" s="12"/>
      <c r="G45" s="13">
        <v>30</v>
      </c>
      <c r="H45" s="14">
        <f t="shared" ref="H45" si="24">E45*G45</f>
        <v>0</v>
      </c>
    </row>
    <row r="46" spans="1:8" ht="17.100000000000001" customHeight="1" x14ac:dyDescent="0.25">
      <c r="A46" s="19" t="s">
        <v>87</v>
      </c>
      <c r="B46" s="20" t="s">
        <v>53</v>
      </c>
      <c r="C46" s="19" t="s">
        <v>2</v>
      </c>
      <c r="D46" s="23">
        <v>1</v>
      </c>
      <c r="E46" s="32">
        <v>0</v>
      </c>
      <c r="F46" s="12"/>
      <c r="G46" s="13">
        <v>600</v>
      </c>
      <c r="H46" s="14">
        <f t="shared" si="23"/>
        <v>0</v>
      </c>
    </row>
    <row r="47" spans="1:8" ht="17.100000000000001" customHeight="1" x14ac:dyDescent="0.25">
      <c r="A47" s="19" t="s">
        <v>87</v>
      </c>
      <c r="B47" s="20" t="s">
        <v>52</v>
      </c>
      <c r="C47" s="19" t="s">
        <v>2</v>
      </c>
      <c r="D47" s="23">
        <v>1</v>
      </c>
      <c r="E47" s="32">
        <v>0</v>
      </c>
      <c r="F47" s="12"/>
      <c r="G47" s="13">
        <v>1800</v>
      </c>
      <c r="H47" s="14">
        <f t="shared" si="23"/>
        <v>0</v>
      </c>
    </row>
    <row r="48" spans="1:8" ht="17.100000000000001" customHeight="1" x14ac:dyDescent="0.25">
      <c r="A48" s="19">
        <v>716</v>
      </c>
      <c r="B48" s="20" t="s">
        <v>88</v>
      </c>
      <c r="C48" s="19" t="s">
        <v>47</v>
      </c>
      <c r="D48" s="23"/>
      <c r="E48" s="32">
        <v>0</v>
      </c>
      <c r="F48" s="12"/>
      <c r="G48" s="13">
        <v>3000</v>
      </c>
      <c r="H48" s="14">
        <f t="shared" ref="H48" si="25">E48*G48</f>
        <v>0</v>
      </c>
    </row>
    <row r="49" spans="1:8" ht="17.100000000000001" customHeight="1" x14ac:dyDescent="0.25">
      <c r="A49" s="19" t="s">
        <v>84</v>
      </c>
      <c r="B49" s="20" t="s">
        <v>57</v>
      </c>
      <c r="C49" s="19" t="s">
        <v>1</v>
      </c>
      <c r="D49" s="23">
        <v>1</v>
      </c>
      <c r="E49" s="34">
        <v>1</v>
      </c>
      <c r="F49" s="12"/>
      <c r="G49" s="31">
        <v>0</v>
      </c>
      <c r="H49" s="14">
        <f t="shared" si="2"/>
        <v>0</v>
      </c>
    </row>
    <row r="50" spans="1:8" ht="32.1" customHeight="1" x14ac:dyDescent="0.25">
      <c r="A50" s="24"/>
      <c r="B50" s="24"/>
      <c r="C50" s="24"/>
      <c r="D50" s="25"/>
      <c r="E50" s="39" t="s">
        <v>14</v>
      </c>
      <c r="F50" s="39"/>
      <c r="G50" s="40"/>
      <c r="H50" s="26">
        <f>MROUND((SUM(H5:H49))*1, 100)</f>
        <v>0</v>
      </c>
    </row>
    <row r="51" spans="1:8" ht="32.1" customHeight="1" x14ac:dyDescent="0.25">
      <c r="A51" s="27" t="s">
        <v>54</v>
      </c>
      <c r="B51" s="27" t="s">
        <v>82</v>
      </c>
      <c r="C51" s="24"/>
      <c r="D51" s="25"/>
      <c r="E51" s="37" t="s">
        <v>20</v>
      </c>
      <c r="F51" s="37"/>
      <c r="G51" s="38"/>
      <c r="H51" s="28">
        <f>MROUND((SUM(H5:H49))*0.12*A52, 10)</f>
        <v>0</v>
      </c>
    </row>
    <row r="52" spans="1:8" ht="32.1" customHeight="1" x14ac:dyDescent="0.25">
      <c r="A52" s="29">
        <v>0</v>
      </c>
      <c r="B52" s="30" t="s">
        <v>55</v>
      </c>
      <c r="C52" s="24"/>
      <c r="D52" s="25"/>
      <c r="E52" s="37" t="s">
        <v>21</v>
      </c>
      <c r="F52" s="37"/>
      <c r="G52" s="38"/>
      <c r="H52" s="28">
        <f>MROUND((SUM(H5:H49))*0.08*A52, 10)</f>
        <v>0</v>
      </c>
    </row>
    <row r="53" spans="1:8" ht="32.1" customHeight="1" x14ac:dyDescent="0.25">
      <c r="A53" s="29">
        <v>0</v>
      </c>
      <c r="B53" s="30" t="s">
        <v>58</v>
      </c>
      <c r="C53" s="24"/>
      <c r="D53" s="25"/>
      <c r="E53" s="39" t="s">
        <v>50</v>
      </c>
      <c r="F53" s="39"/>
      <c r="G53" s="40"/>
      <c r="H53" s="26">
        <f>MROUND((SUM(H50:H52))*1, 100)</f>
        <v>0</v>
      </c>
    </row>
    <row r="54" spans="1:8" ht="32.1" customHeight="1" x14ac:dyDescent="0.25">
      <c r="A54" s="29">
        <v>0</v>
      </c>
      <c r="B54" s="30" t="s">
        <v>59</v>
      </c>
      <c r="C54" s="24"/>
      <c r="D54" s="25"/>
      <c r="E54" s="37" t="s">
        <v>56</v>
      </c>
      <c r="F54" s="37"/>
      <c r="G54" s="38"/>
      <c r="H54" s="28">
        <f>H53*0.05</f>
        <v>0</v>
      </c>
    </row>
    <row r="55" spans="1:8" ht="32.1" customHeight="1" x14ac:dyDescent="0.25">
      <c r="A55" s="24"/>
      <c r="B55" s="24"/>
      <c r="C55" s="24"/>
      <c r="D55" s="25"/>
      <c r="E55" s="39" t="s">
        <v>15</v>
      </c>
      <c r="F55" s="39"/>
      <c r="G55" s="40"/>
      <c r="H55" s="26">
        <f>MROUND((SUM(H53:H54))*1, 100)</f>
        <v>0</v>
      </c>
    </row>
    <row r="56" spans="1:8" ht="32.1" customHeight="1" x14ac:dyDescent="0.25">
      <c r="A56" s="40" t="s">
        <v>85</v>
      </c>
      <c r="B56" s="44"/>
      <c r="C56" s="24"/>
      <c r="D56" s="25"/>
      <c r="E56" s="37" t="s">
        <v>89</v>
      </c>
      <c r="F56" s="37"/>
      <c r="G56" s="38"/>
      <c r="H56" s="28">
        <f>MROUND((SUM((H55*0.1*A53)+(H55*0.05*A54))),100)</f>
        <v>0</v>
      </c>
    </row>
    <row r="57" spans="1:8" ht="32.1" customHeight="1" x14ac:dyDescent="0.25">
      <c r="A57" s="48" t="s">
        <v>7</v>
      </c>
      <c r="B57" s="49"/>
      <c r="C57" s="24"/>
      <c r="D57" s="25"/>
      <c r="E57" s="39" t="s">
        <v>51</v>
      </c>
      <c r="F57" s="39"/>
      <c r="G57" s="40"/>
      <c r="H57" s="26">
        <f>MROUND((SUM(H55:H56))*1, 100)</f>
        <v>0</v>
      </c>
    </row>
  </sheetData>
  <sheetProtection algorithmName="SHA-512" hashValue="fV7/Edb5+Ph54eXWGDI8m68Br+bifjJus6qsnW8mJrQ3iU3BYeoNjKaJ0jHKswST967WPqN6CtfvXuLnkSTkeg==" saltValue="XnPtn8ZWdSB0SrcYU/6gGA==" spinCount="100000" sheet="1" objects="1" scenarios="1"/>
  <mergeCells count="17">
    <mergeCell ref="A57:B57"/>
    <mergeCell ref="A56:B56"/>
    <mergeCell ref="B1:H1"/>
    <mergeCell ref="B2:F2"/>
    <mergeCell ref="B3:C3"/>
    <mergeCell ref="D3:H3"/>
    <mergeCell ref="E56:G56"/>
    <mergeCell ref="E57:G57"/>
    <mergeCell ref="E50:G50"/>
    <mergeCell ref="E51:G51"/>
    <mergeCell ref="E52:G52"/>
    <mergeCell ref="E53:G53"/>
    <mergeCell ref="Q4:R4"/>
    <mergeCell ref="Q5:R5"/>
    <mergeCell ref="E54:G54"/>
    <mergeCell ref="E55:G55"/>
    <mergeCell ref="A39:H39"/>
  </mergeCells>
  <printOptions horizontalCentered="1"/>
  <pageMargins left="0.5" right="0.25" top="0.25" bottom="0.25" header="0.3" footer="0.3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8B477-34CA-4AE5-9185-887F091C6005}">
  <sheetPr>
    <pageSetUpPr fitToPage="1"/>
  </sheetPr>
  <dimension ref="A1:R57"/>
  <sheetViews>
    <sheetView workbookViewId="0">
      <selection activeCell="H2" sqref="H2"/>
    </sheetView>
  </sheetViews>
  <sheetFormatPr defaultRowHeight="15" x14ac:dyDescent="0.25"/>
  <cols>
    <col min="1" max="1" width="12.7109375" customWidth="1"/>
    <col min="2" max="2" width="54.5703125" customWidth="1"/>
    <col min="3" max="3" width="11.28515625" customWidth="1"/>
    <col min="4" max="4" width="1.7109375" customWidth="1"/>
    <col min="5" max="5" width="15.85546875" customWidth="1"/>
    <col min="6" max="6" width="1.7109375" customWidth="1"/>
    <col min="7" max="7" width="14.85546875" customWidth="1"/>
    <col min="8" max="8" width="19.28515625" customWidth="1"/>
    <col min="10" max="10" width="11.140625" bestFit="1" customWidth="1"/>
  </cols>
  <sheetData>
    <row r="1" spans="1:18" ht="32.1" customHeight="1" x14ac:dyDescent="0.4">
      <c r="A1" s="3"/>
      <c r="B1" s="45" t="s">
        <v>93</v>
      </c>
      <c r="C1" s="45"/>
      <c r="D1" s="45"/>
      <c r="E1" s="45"/>
      <c r="F1" s="45"/>
      <c r="G1" s="45"/>
      <c r="H1" s="45"/>
    </row>
    <row r="2" spans="1:18" ht="35.1" customHeight="1" x14ac:dyDescent="0.4">
      <c r="A2" s="3"/>
      <c r="B2" s="46" t="s">
        <v>94</v>
      </c>
      <c r="C2" s="46"/>
      <c r="D2" s="46"/>
      <c r="E2" s="46"/>
      <c r="F2" s="46"/>
      <c r="G2" s="47" t="s">
        <v>95</v>
      </c>
      <c r="H2" s="55"/>
    </row>
    <row r="3" spans="1:18" ht="35.1" customHeight="1" x14ac:dyDescent="0.25">
      <c r="A3" s="4"/>
      <c r="B3" s="50" t="s">
        <v>96</v>
      </c>
      <c r="C3" s="51"/>
      <c r="D3" s="52"/>
      <c r="E3" s="53"/>
      <c r="F3" s="53"/>
      <c r="G3" s="53"/>
      <c r="H3" s="54"/>
    </row>
    <row r="4" spans="1:18" ht="20.100000000000001" customHeight="1" x14ac:dyDescent="0.25">
      <c r="A4" s="5" t="s">
        <v>9</v>
      </c>
      <c r="B4" s="5" t="s">
        <v>10</v>
      </c>
      <c r="C4" s="5" t="s">
        <v>11</v>
      </c>
      <c r="D4" s="6"/>
      <c r="E4" s="7" t="s">
        <v>22</v>
      </c>
      <c r="F4" s="6"/>
      <c r="G4" s="8" t="s">
        <v>12</v>
      </c>
      <c r="H4" s="9" t="s">
        <v>13</v>
      </c>
      <c r="J4" s="2"/>
      <c r="K4" s="2"/>
      <c r="L4" s="2"/>
      <c r="M4" s="2"/>
      <c r="N4" s="2"/>
      <c r="O4" s="2"/>
      <c r="P4" s="2"/>
      <c r="Q4" s="35"/>
      <c r="R4" s="35"/>
    </row>
    <row r="5" spans="1:18" ht="17.100000000000001" customHeight="1" x14ac:dyDescent="0.25">
      <c r="A5" s="10" t="s">
        <v>32</v>
      </c>
      <c r="B5" s="11" t="s">
        <v>60</v>
      </c>
      <c r="C5" s="10" t="s">
        <v>2</v>
      </c>
      <c r="D5" s="12"/>
      <c r="E5" s="33">
        <v>0</v>
      </c>
      <c r="F5" s="12"/>
      <c r="G5" s="13">
        <v>900</v>
      </c>
      <c r="H5" s="14">
        <f t="shared" ref="H5:H49" si="0">E5*G5</f>
        <v>0</v>
      </c>
      <c r="J5" s="2"/>
      <c r="K5" s="2"/>
      <c r="L5" s="2"/>
      <c r="M5" s="2"/>
      <c r="N5" s="2"/>
      <c r="O5" s="2"/>
      <c r="P5" s="2"/>
      <c r="Q5" s="36"/>
      <c r="R5" s="36"/>
    </row>
    <row r="6" spans="1:18" ht="17.100000000000001" customHeight="1" x14ac:dyDescent="0.25">
      <c r="A6" s="10" t="s">
        <v>32</v>
      </c>
      <c r="B6" s="11" t="s">
        <v>61</v>
      </c>
      <c r="C6" s="10" t="s">
        <v>2</v>
      </c>
      <c r="D6" s="12"/>
      <c r="E6" s="33">
        <v>0</v>
      </c>
      <c r="F6" s="12"/>
      <c r="G6" s="13">
        <v>1000</v>
      </c>
      <c r="H6" s="14">
        <f t="shared" si="0"/>
        <v>0</v>
      </c>
    </row>
    <row r="7" spans="1:18" ht="17.100000000000001" customHeight="1" x14ac:dyDescent="0.25">
      <c r="A7" s="10" t="s">
        <v>31</v>
      </c>
      <c r="B7" s="11" t="s">
        <v>75</v>
      </c>
      <c r="C7" s="10" t="s">
        <v>24</v>
      </c>
      <c r="D7" s="12"/>
      <c r="E7" s="33">
        <v>0</v>
      </c>
      <c r="F7" s="12"/>
      <c r="G7" s="13">
        <v>2500</v>
      </c>
      <c r="H7" s="14">
        <f t="shared" si="0"/>
        <v>0</v>
      </c>
    </row>
    <row r="8" spans="1:18" ht="17.100000000000001" customHeight="1" x14ac:dyDescent="0.25">
      <c r="A8" s="10" t="s">
        <v>30</v>
      </c>
      <c r="B8" s="11" t="s">
        <v>23</v>
      </c>
      <c r="C8" s="10" t="s">
        <v>47</v>
      </c>
      <c r="D8" s="12"/>
      <c r="E8" s="33">
        <v>0</v>
      </c>
      <c r="F8" s="12"/>
      <c r="G8" s="13">
        <v>600</v>
      </c>
      <c r="H8" s="14">
        <f t="shared" si="0"/>
        <v>0</v>
      </c>
    </row>
    <row r="9" spans="1:18" ht="17.100000000000001" customHeight="1" x14ac:dyDescent="0.25">
      <c r="A9" s="15" t="s">
        <v>30</v>
      </c>
      <c r="B9" s="16" t="s">
        <v>39</v>
      </c>
      <c r="C9" s="15" t="s">
        <v>0</v>
      </c>
      <c r="D9" s="12"/>
      <c r="E9" s="33">
        <v>0</v>
      </c>
      <c r="F9" s="12"/>
      <c r="G9" s="17">
        <v>3</v>
      </c>
      <c r="H9" s="18">
        <f t="shared" si="0"/>
        <v>0</v>
      </c>
    </row>
    <row r="10" spans="1:18" ht="17.100000000000001" customHeight="1" x14ac:dyDescent="0.25">
      <c r="A10" s="19" t="s">
        <v>62</v>
      </c>
      <c r="B10" s="20" t="s">
        <v>38</v>
      </c>
      <c r="C10" s="19" t="s">
        <v>24</v>
      </c>
      <c r="D10" s="12"/>
      <c r="E10" s="33">
        <v>0</v>
      </c>
      <c r="F10" s="12"/>
      <c r="G10" s="13">
        <v>4000</v>
      </c>
      <c r="H10" s="14">
        <f t="shared" si="0"/>
        <v>0</v>
      </c>
    </row>
    <row r="11" spans="1:18" ht="17.100000000000001" customHeight="1" x14ac:dyDescent="0.25">
      <c r="A11" s="10" t="s">
        <v>28</v>
      </c>
      <c r="B11" s="11" t="s">
        <v>25</v>
      </c>
      <c r="C11" s="10" t="s">
        <v>2</v>
      </c>
      <c r="D11" s="12"/>
      <c r="E11" s="33">
        <v>0</v>
      </c>
      <c r="F11" s="12"/>
      <c r="G11" s="13">
        <v>500</v>
      </c>
      <c r="H11" s="14">
        <f t="shared" si="0"/>
        <v>0</v>
      </c>
    </row>
    <row r="12" spans="1:18" ht="17.100000000000001" customHeight="1" x14ac:dyDescent="0.25">
      <c r="A12" s="10" t="s">
        <v>29</v>
      </c>
      <c r="B12" s="11" t="s">
        <v>40</v>
      </c>
      <c r="C12" s="10" t="s">
        <v>0</v>
      </c>
      <c r="D12" s="12"/>
      <c r="E12" s="33">
        <v>0</v>
      </c>
      <c r="F12" s="12"/>
      <c r="G12" s="13">
        <v>8</v>
      </c>
      <c r="H12" s="14">
        <f t="shared" si="0"/>
        <v>0</v>
      </c>
    </row>
    <row r="13" spans="1:18" ht="17.100000000000001" customHeight="1" x14ac:dyDescent="0.25">
      <c r="A13" s="10" t="s">
        <v>29</v>
      </c>
      <c r="B13" s="11" t="s">
        <v>42</v>
      </c>
      <c r="C13" s="10" t="s">
        <v>0</v>
      </c>
      <c r="D13" s="12"/>
      <c r="E13" s="33">
        <v>0</v>
      </c>
      <c r="F13" s="12"/>
      <c r="G13" s="13">
        <v>12</v>
      </c>
      <c r="H13" s="14">
        <f t="shared" si="0"/>
        <v>0</v>
      </c>
    </row>
    <row r="14" spans="1:18" ht="17.100000000000001" customHeight="1" x14ac:dyDescent="0.25">
      <c r="A14" s="10" t="s">
        <v>29</v>
      </c>
      <c r="B14" s="11" t="s">
        <v>41</v>
      </c>
      <c r="C14" s="10" t="s">
        <v>0</v>
      </c>
      <c r="D14" s="12"/>
      <c r="E14" s="33">
        <v>0</v>
      </c>
      <c r="F14" s="12"/>
      <c r="G14" s="13">
        <v>25</v>
      </c>
      <c r="H14" s="14">
        <f t="shared" si="0"/>
        <v>0</v>
      </c>
    </row>
    <row r="15" spans="1:18" ht="17.100000000000001" customHeight="1" x14ac:dyDescent="0.25">
      <c r="A15" s="10" t="s">
        <v>27</v>
      </c>
      <c r="B15" s="11" t="s">
        <v>91</v>
      </c>
      <c r="C15" s="10" t="s">
        <v>2</v>
      </c>
      <c r="D15" s="12"/>
      <c r="E15" s="33">
        <v>0</v>
      </c>
      <c r="F15" s="12"/>
      <c r="G15" s="13">
        <v>2500</v>
      </c>
      <c r="H15" s="14">
        <f t="shared" si="0"/>
        <v>0</v>
      </c>
    </row>
    <row r="16" spans="1:18" ht="17.100000000000001" customHeight="1" x14ac:dyDescent="0.25">
      <c r="A16" s="10" t="s">
        <v>27</v>
      </c>
      <c r="B16" s="11" t="s">
        <v>80</v>
      </c>
      <c r="C16" s="10" t="s">
        <v>2</v>
      </c>
      <c r="D16" s="12"/>
      <c r="E16" s="33">
        <v>0</v>
      </c>
      <c r="F16" s="12"/>
      <c r="G16" s="13">
        <v>8000</v>
      </c>
      <c r="H16" s="14">
        <f t="shared" si="0"/>
        <v>0</v>
      </c>
    </row>
    <row r="17" spans="1:8" ht="17.100000000000001" customHeight="1" x14ac:dyDescent="0.25">
      <c r="A17" s="10" t="s">
        <v>27</v>
      </c>
      <c r="B17" s="11" t="s">
        <v>16</v>
      </c>
      <c r="C17" s="10" t="s">
        <v>2</v>
      </c>
      <c r="D17" s="12"/>
      <c r="E17" s="33">
        <v>0</v>
      </c>
      <c r="F17" s="12"/>
      <c r="G17" s="13">
        <v>9000</v>
      </c>
      <c r="H17" s="14">
        <f t="shared" si="0"/>
        <v>0</v>
      </c>
    </row>
    <row r="18" spans="1:8" ht="17.100000000000001" customHeight="1" x14ac:dyDescent="0.25">
      <c r="A18" s="10" t="s">
        <v>27</v>
      </c>
      <c r="B18" s="11" t="s">
        <v>26</v>
      </c>
      <c r="C18" s="10" t="s">
        <v>2</v>
      </c>
      <c r="D18" s="12"/>
      <c r="E18" s="33">
        <v>0</v>
      </c>
      <c r="F18" s="12"/>
      <c r="G18" s="13">
        <v>10000</v>
      </c>
      <c r="H18" s="14">
        <f t="shared" si="0"/>
        <v>0</v>
      </c>
    </row>
    <row r="19" spans="1:8" ht="17.100000000000001" customHeight="1" x14ac:dyDescent="0.25">
      <c r="A19" s="10" t="s">
        <v>27</v>
      </c>
      <c r="B19" s="11" t="s">
        <v>76</v>
      </c>
      <c r="C19" s="10" t="s">
        <v>24</v>
      </c>
      <c r="D19" s="12"/>
      <c r="E19" s="33">
        <v>0</v>
      </c>
      <c r="F19" s="12"/>
      <c r="G19" s="13">
        <v>18000</v>
      </c>
      <c r="H19" s="14">
        <f t="shared" si="0"/>
        <v>0</v>
      </c>
    </row>
    <row r="20" spans="1:8" ht="17.100000000000001" customHeight="1" x14ac:dyDescent="0.25">
      <c r="A20" s="10" t="s">
        <v>27</v>
      </c>
      <c r="B20" s="11" t="s">
        <v>77</v>
      </c>
      <c r="C20" s="10" t="s">
        <v>24</v>
      </c>
      <c r="D20" s="12"/>
      <c r="E20" s="33">
        <v>0</v>
      </c>
      <c r="F20" s="12"/>
      <c r="G20" s="13">
        <v>22000</v>
      </c>
      <c r="H20" s="14">
        <f t="shared" si="0"/>
        <v>0</v>
      </c>
    </row>
    <row r="21" spans="1:8" ht="17.100000000000001" customHeight="1" x14ac:dyDescent="0.25">
      <c r="A21" s="10" t="s">
        <v>27</v>
      </c>
      <c r="B21" s="11" t="s">
        <v>63</v>
      </c>
      <c r="C21" s="10" t="s">
        <v>24</v>
      </c>
      <c r="D21" s="12"/>
      <c r="E21" s="33">
        <v>0</v>
      </c>
      <c r="F21" s="12"/>
      <c r="G21" s="13">
        <v>10000</v>
      </c>
      <c r="H21" s="14">
        <f t="shared" si="0"/>
        <v>0</v>
      </c>
    </row>
    <row r="22" spans="1:8" ht="17.100000000000001" customHeight="1" x14ac:dyDescent="0.25">
      <c r="A22" s="15" t="s">
        <v>44</v>
      </c>
      <c r="B22" s="16" t="s">
        <v>43</v>
      </c>
      <c r="C22" s="15" t="s">
        <v>47</v>
      </c>
      <c r="D22" s="12"/>
      <c r="E22" s="33">
        <v>0</v>
      </c>
      <c r="F22" s="12"/>
      <c r="G22" s="17">
        <v>300</v>
      </c>
      <c r="H22" s="18">
        <f t="shared" si="0"/>
        <v>0</v>
      </c>
    </row>
    <row r="23" spans="1:8" ht="17.100000000000001" customHeight="1" x14ac:dyDescent="0.25">
      <c r="A23" s="10" t="s">
        <v>33</v>
      </c>
      <c r="B23" s="11" t="s">
        <v>17</v>
      </c>
      <c r="C23" s="10" t="s">
        <v>2</v>
      </c>
      <c r="D23" s="12"/>
      <c r="E23" s="33">
        <v>0</v>
      </c>
      <c r="F23" s="12"/>
      <c r="G23" s="13">
        <v>18000</v>
      </c>
      <c r="H23" s="14">
        <f t="shared" si="0"/>
        <v>0</v>
      </c>
    </row>
    <row r="24" spans="1:8" ht="17.100000000000001" customHeight="1" x14ac:dyDescent="0.25">
      <c r="A24" s="10" t="s">
        <v>33</v>
      </c>
      <c r="B24" s="11" t="s">
        <v>90</v>
      </c>
      <c r="C24" s="10" t="s">
        <v>2</v>
      </c>
      <c r="D24" s="12"/>
      <c r="E24" s="33">
        <v>0</v>
      </c>
      <c r="F24" s="12"/>
      <c r="G24" s="21">
        <v>8000</v>
      </c>
      <c r="H24" s="14">
        <f t="shared" si="0"/>
        <v>0</v>
      </c>
    </row>
    <row r="25" spans="1:8" ht="17.100000000000001" customHeight="1" x14ac:dyDescent="0.25">
      <c r="A25" s="10" t="s">
        <v>33</v>
      </c>
      <c r="B25" s="11" t="s">
        <v>64</v>
      </c>
      <c r="C25" s="10" t="s">
        <v>2</v>
      </c>
      <c r="D25" s="12"/>
      <c r="E25" s="33">
        <v>0</v>
      </c>
      <c r="F25" s="12"/>
      <c r="G25" s="13">
        <v>3000</v>
      </c>
      <c r="H25" s="14">
        <f t="shared" si="0"/>
        <v>0</v>
      </c>
    </row>
    <row r="26" spans="1:8" ht="17.100000000000001" customHeight="1" x14ac:dyDescent="0.25">
      <c r="A26" s="19" t="s">
        <v>34</v>
      </c>
      <c r="B26" s="20" t="s">
        <v>18</v>
      </c>
      <c r="C26" s="19" t="s">
        <v>2</v>
      </c>
      <c r="D26" s="12"/>
      <c r="E26" s="33">
        <v>0</v>
      </c>
      <c r="F26" s="12"/>
      <c r="G26" s="13">
        <v>7000</v>
      </c>
      <c r="H26" s="14">
        <f t="shared" si="0"/>
        <v>0</v>
      </c>
    </row>
    <row r="27" spans="1:8" ht="17.100000000000001" customHeight="1" x14ac:dyDescent="0.25">
      <c r="A27" s="19" t="s">
        <v>35</v>
      </c>
      <c r="B27" s="20" t="s">
        <v>36</v>
      </c>
      <c r="C27" s="19" t="s">
        <v>2</v>
      </c>
      <c r="D27" s="12"/>
      <c r="E27" s="33">
        <v>0</v>
      </c>
      <c r="F27" s="12"/>
      <c r="G27" s="13">
        <v>16000</v>
      </c>
      <c r="H27" s="14">
        <f t="shared" si="0"/>
        <v>0</v>
      </c>
    </row>
    <row r="28" spans="1:8" ht="17.100000000000001" customHeight="1" x14ac:dyDescent="0.25">
      <c r="A28" s="19" t="s">
        <v>35</v>
      </c>
      <c r="B28" s="20" t="s">
        <v>37</v>
      </c>
      <c r="C28" s="19" t="s">
        <v>2</v>
      </c>
      <c r="D28" s="12"/>
      <c r="E28" s="33">
        <v>0</v>
      </c>
      <c r="F28" s="12"/>
      <c r="G28" s="13">
        <v>30000</v>
      </c>
      <c r="H28" s="14">
        <f t="shared" si="0"/>
        <v>0</v>
      </c>
    </row>
    <row r="29" spans="1:8" ht="17.100000000000001" customHeight="1" x14ac:dyDescent="0.25">
      <c r="A29" s="19" t="s">
        <v>35</v>
      </c>
      <c r="B29" s="20" t="s">
        <v>65</v>
      </c>
      <c r="C29" s="19" t="s">
        <v>2</v>
      </c>
      <c r="D29" s="22"/>
      <c r="E29" s="33">
        <v>0</v>
      </c>
      <c r="F29" s="12"/>
      <c r="G29" s="13">
        <v>2000</v>
      </c>
      <c r="H29" s="14">
        <f t="shared" si="0"/>
        <v>0</v>
      </c>
    </row>
    <row r="30" spans="1:8" ht="17.100000000000001" customHeight="1" x14ac:dyDescent="0.25">
      <c r="A30" s="19" t="s">
        <v>66</v>
      </c>
      <c r="B30" s="20" t="s">
        <v>68</v>
      </c>
      <c r="C30" s="19" t="s">
        <v>2</v>
      </c>
      <c r="D30" s="22"/>
      <c r="E30" s="33">
        <v>0</v>
      </c>
      <c r="F30" s="12"/>
      <c r="G30" s="13">
        <v>1200</v>
      </c>
      <c r="H30" s="14">
        <f t="shared" si="0"/>
        <v>0</v>
      </c>
    </row>
    <row r="31" spans="1:8" ht="17.100000000000001" customHeight="1" x14ac:dyDescent="0.25">
      <c r="A31" s="19" t="s">
        <v>66</v>
      </c>
      <c r="B31" s="20" t="s">
        <v>67</v>
      </c>
      <c r="C31" s="19" t="s">
        <v>2</v>
      </c>
      <c r="D31" s="22"/>
      <c r="E31" s="33">
        <v>0</v>
      </c>
      <c r="F31" s="12"/>
      <c r="G31" s="13">
        <v>1000</v>
      </c>
      <c r="H31" s="14">
        <f t="shared" si="0"/>
        <v>0</v>
      </c>
    </row>
    <row r="32" spans="1:8" ht="17.100000000000001" customHeight="1" x14ac:dyDescent="0.25">
      <c r="A32" s="19" t="s">
        <v>66</v>
      </c>
      <c r="B32" s="20" t="s">
        <v>69</v>
      </c>
      <c r="C32" s="19" t="s">
        <v>24</v>
      </c>
      <c r="D32" s="22"/>
      <c r="E32" s="33">
        <v>0</v>
      </c>
      <c r="F32" s="12"/>
      <c r="G32" s="13">
        <v>2800</v>
      </c>
      <c r="H32" s="14">
        <f t="shared" si="0"/>
        <v>0</v>
      </c>
    </row>
    <row r="33" spans="1:8" ht="17.100000000000001" customHeight="1" x14ac:dyDescent="0.25">
      <c r="A33" s="19" t="s">
        <v>45</v>
      </c>
      <c r="B33" s="20" t="s">
        <v>46</v>
      </c>
      <c r="C33" s="19" t="s">
        <v>24</v>
      </c>
      <c r="D33" s="22"/>
      <c r="E33" s="33">
        <v>0</v>
      </c>
      <c r="F33" s="12"/>
      <c r="G33" s="13">
        <v>10000</v>
      </c>
      <c r="H33" s="14">
        <f t="shared" si="0"/>
        <v>0</v>
      </c>
    </row>
    <row r="34" spans="1:8" ht="17.100000000000001" customHeight="1" x14ac:dyDescent="0.25">
      <c r="A34" s="19" t="s">
        <v>71</v>
      </c>
      <c r="B34" s="20" t="s">
        <v>70</v>
      </c>
      <c r="C34" s="19" t="s">
        <v>2</v>
      </c>
      <c r="D34" s="22"/>
      <c r="E34" s="33">
        <v>0</v>
      </c>
      <c r="F34" s="12"/>
      <c r="G34" s="13">
        <v>4500</v>
      </c>
      <c r="H34" s="14">
        <f t="shared" si="0"/>
        <v>0</v>
      </c>
    </row>
    <row r="35" spans="1:8" ht="17.100000000000001" customHeight="1" x14ac:dyDescent="0.25">
      <c r="A35" s="19" t="s">
        <v>19</v>
      </c>
      <c r="B35" s="20" t="s">
        <v>92</v>
      </c>
      <c r="C35" s="19" t="s">
        <v>24</v>
      </c>
      <c r="D35" s="23">
        <v>1</v>
      </c>
      <c r="E35" s="32">
        <v>0</v>
      </c>
      <c r="F35" s="12"/>
      <c r="G35" s="13">
        <v>20000</v>
      </c>
      <c r="H35" s="14">
        <f t="shared" si="0"/>
        <v>0</v>
      </c>
    </row>
    <row r="36" spans="1:8" ht="17.100000000000001" customHeight="1" x14ac:dyDescent="0.25">
      <c r="A36" s="19" t="s">
        <v>19</v>
      </c>
      <c r="B36" s="20" t="s">
        <v>78</v>
      </c>
      <c r="C36" s="19" t="s">
        <v>24</v>
      </c>
      <c r="D36" s="23">
        <v>1</v>
      </c>
      <c r="E36" s="32">
        <v>0</v>
      </c>
      <c r="F36" s="12"/>
      <c r="G36" s="13">
        <v>3500</v>
      </c>
      <c r="H36" s="14">
        <f t="shared" si="0"/>
        <v>0</v>
      </c>
    </row>
    <row r="37" spans="1:8" ht="17.100000000000001" customHeight="1" x14ac:dyDescent="0.25">
      <c r="A37" s="19" t="s">
        <v>19</v>
      </c>
      <c r="B37" s="20" t="s">
        <v>79</v>
      </c>
      <c r="C37" s="19" t="s">
        <v>24</v>
      </c>
      <c r="D37" s="23">
        <v>1</v>
      </c>
      <c r="E37" s="32">
        <v>0</v>
      </c>
      <c r="F37" s="12"/>
      <c r="G37" s="13">
        <v>2000</v>
      </c>
      <c r="H37" s="14">
        <f t="shared" si="0"/>
        <v>0</v>
      </c>
    </row>
    <row r="38" spans="1:8" ht="17.100000000000001" customHeight="1" x14ac:dyDescent="0.25">
      <c r="A38" s="19" t="s">
        <v>83</v>
      </c>
      <c r="B38" s="20" t="s">
        <v>57</v>
      </c>
      <c r="C38" s="19" t="s">
        <v>1</v>
      </c>
      <c r="D38" s="23">
        <v>1</v>
      </c>
      <c r="E38" s="34">
        <v>1</v>
      </c>
      <c r="F38" s="12"/>
      <c r="G38" s="31">
        <v>0</v>
      </c>
      <c r="H38" s="14">
        <f t="shared" si="0"/>
        <v>0</v>
      </c>
    </row>
    <row r="39" spans="1:8" ht="20.100000000000001" customHeight="1" x14ac:dyDescent="0.25">
      <c r="A39" s="41" t="s">
        <v>49</v>
      </c>
      <c r="B39" s="42"/>
      <c r="C39" s="42"/>
      <c r="D39" s="42"/>
      <c r="E39" s="42"/>
      <c r="F39" s="42"/>
      <c r="G39" s="42"/>
      <c r="H39" s="43"/>
    </row>
    <row r="40" spans="1:8" ht="17.100000000000001" customHeight="1" x14ac:dyDescent="0.25">
      <c r="A40" s="19" t="s">
        <v>3</v>
      </c>
      <c r="B40" s="20" t="s">
        <v>72</v>
      </c>
      <c r="C40" s="19" t="s">
        <v>0</v>
      </c>
      <c r="D40" s="22"/>
      <c r="E40" s="33">
        <v>0</v>
      </c>
      <c r="F40" s="12"/>
      <c r="G40" s="13">
        <v>6</v>
      </c>
      <c r="H40" s="14">
        <f t="shared" ref="H40:H48" si="1">E40*G40</f>
        <v>0</v>
      </c>
    </row>
    <row r="41" spans="1:8" ht="17.100000000000001" customHeight="1" x14ac:dyDescent="0.25">
      <c r="A41" s="19" t="s">
        <v>73</v>
      </c>
      <c r="B41" s="20" t="s">
        <v>74</v>
      </c>
      <c r="C41" s="19" t="s">
        <v>0</v>
      </c>
      <c r="D41" s="22"/>
      <c r="E41" s="33">
        <v>0</v>
      </c>
      <c r="F41" s="12"/>
      <c r="G41" s="13">
        <v>30</v>
      </c>
      <c r="H41" s="14">
        <f t="shared" si="1"/>
        <v>0</v>
      </c>
    </row>
    <row r="42" spans="1:8" ht="17.100000000000001" customHeight="1" x14ac:dyDescent="0.25">
      <c r="A42" s="19" t="s">
        <v>4</v>
      </c>
      <c r="B42" s="20" t="s">
        <v>5</v>
      </c>
      <c r="C42" s="19" t="s">
        <v>2</v>
      </c>
      <c r="D42" s="22"/>
      <c r="E42" s="33">
        <v>0</v>
      </c>
      <c r="F42" s="12"/>
      <c r="G42" s="13">
        <v>5000</v>
      </c>
      <c r="H42" s="14">
        <f t="shared" si="1"/>
        <v>0</v>
      </c>
    </row>
    <row r="43" spans="1:8" ht="17.100000000000001" customHeight="1" x14ac:dyDescent="0.25">
      <c r="A43" s="19" t="s">
        <v>4</v>
      </c>
      <c r="B43" s="20" t="s">
        <v>81</v>
      </c>
      <c r="C43" s="19" t="s">
        <v>2</v>
      </c>
      <c r="D43" s="22"/>
      <c r="E43" s="33">
        <v>0</v>
      </c>
      <c r="F43" s="12"/>
      <c r="G43" s="13">
        <v>4000</v>
      </c>
      <c r="H43" s="14">
        <f t="shared" si="1"/>
        <v>0</v>
      </c>
    </row>
    <row r="44" spans="1:8" ht="17.100000000000001" customHeight="1" x14ac:dyDescent="0.25">
      <c r="A44" s="19" t="s">
        <v>6</v>
      </c>
      <c r="B44" s="20" t="s">
        <v>48</v>
      </c>
      <c r="C44" s="19" t="s">
        <v>0</v>
      </c>
      <c r="D44" s="22"/>
      <c r="E44" s="33">
        <v>0</v>
      </c>
      <c r="F44" s="12"/>
      <c r="G44" s="13">
        <v>400</v>
      </c>
      <c r="H44" s="14">
        <f t="shared" si="1"/>
        <v>0</v>
      </c>
    </row>
    <row r="45" spans="1:8" ht="17.100000000000001" customHeight="1" x14ac:dyDescent="0.25">
      <c r="A45" s="19" t="s">
        <v>86</v>
      </c>
      <c r="B45" s="20" t="s">
        <v>8</v>
      </c>
      <c r="C45" s="19" t="s">
        <v>2</v>
      </c>
      <c r="D45" s="22"/>
      <c r="E45" s="33">
        <v>0</v>
      </c>
      <c r="F45" s="12"/>
      <c r="G45" s="13">
        <v>30</v>
      </c>
      <c r="H45" s="14">
        <f t="shared" si="1"/>
        <v>0</v>
      </c>
    </row>
    <row r="46" spans="1:8" ht="17.100000000000001" customHeight="1" x14ac:dyDescent="0.25">
      <c r="A46" s="19" t="s">
        <v>87</v>
      </c>
      <c r="B46" s="20" t="s">
        <v>53</v>
      </c>
      <c r="C46" s="19" t="s">
        <v>2</v>
      </c>
      <c r="D46" s="23">
        <v>1</v>
      </c>
      <c r="E46" s="32">
        <v>0</v>
      </c>
      <c r="F46" s="12"/>
      <c r="G46" s="13">
        <v>600</v>
      </c>
      <c r="H46" s="14">
        <f t="shared" si="1"/>
        <v>0</v>
      </c>
    </row>
    <row r="47" spans="1:8" ht="17.100000000000001" customHeight="1" x14ac:dyDescent="0.25">
      <c r="A47" s="19" t="s">
        <v>87</v>
      </c>
      <c r="B47" s="20" t="s">
        <v>52</v>
      </c>
      <c r="C47" s="19" t="s">
        <v>2</v>
      </c>
      <c r="D47" s="23">
        <v>1</v>
      </c>
      <c r="E47" s="32">
        <v>0</v>
      </c>
      <c r="F47" s="12"/>
      <c r="G47" s="13">
        <v>1800</v>
      </c>
      <c r="H47" s="14">
        <f t="shared" si="1"/>
        <v>0</v>
      </c>
    </row>
    <row r="48" spans="1:8" ht="17.100000000000001" customHeight="1" x14ac:dyDescent="0.25">
      <c r="A48" s="19">
        <v>716</v>
      </c>
      <c r="B48" s="20" t="s">
        <v>88</v>
      </c>
      <c r="C48" s="19" t="s">
        <v>47</v>
      </c>
      <c r="D48" s="23"/>
      <c r="E48" s="32">
        <v>0</v>
      </c>
      <c r="F48" s="12"/>
      <c r="G48" s="13">
        <v>3000</v>
      </c>
      <c r="H48" s="14">
        <f t="shared" si="1"/>
        <v>0</v>
      </c>
    </row>
    <row r="49" spans="1:8" ht="17.100000000000001" customHeight="1" x14ac:dyDescent="0.25">
      <c r="A49" s="19" t="s">
        <v>84</v>
      </c>
      <c r="B49" s="20" t="s">
        <v>57</v>
      </c>
      <c r="C49" s="19" t="s">
        <v>1</v>
      </c>
      <c r="D49" s="23">
        <v>1</v>
      </c>
      <c r="E49" s="34">
        <v>1</v>
      </c>
      <c r="F49" s="12"/>
      <c r="G49" s="31">
        <v>0</v>
      </c>
      <c r="H49" s="14">
        <f t="shared" si="0"/>
        <v>0</v>
      </c>
    </row>
    <row r="50" spans="1:8" ht="32.1" customHeight="1" x14ac:dyDescent="0.25">
      <c r="A50" s="24"/>
      <c r="B50" s="24"/>
      <c r="C50" s="24"/>
      <c r="D50" s="25"/>
      <c r="E50" s="39" t="s">
        <v>14</v>
      </c>
      <c r="F50" s="39"/>
      <c r="G50" s="40"/>
      <c r="H50" s="26">
        <f>MROUND((SUM(H5:H49))*1, 100)</f>
        <v>0</v>
      </c>
    </row>
    <row r="51" spans="1:8" ht="32.1" customHeight="1" x14ac:dyDescent="0.25">
      <c r="A51" s="27" t="s">
        <v>54</v>
      </c>
      <c r="B51" s="27" t="s">
        <v>82</v>
      </c>
      <c r="C51" s="24"/>
      <c r="D51" s="25"/>
      <c r="E51" s="37" t="s">
        <v>20</v>
      </c>
      <c r="F51" s="37"/>
      <c r="G51" s="38"/>
      <c r="H51" s="28">
        <f>MROUND((SUM(H5:H49))*0.12*A52, 10)</f>
        <v>0</v>
      </c>
    </row>
    <row r="52" spans="1:8" ht="32.1" customHeight="1" x14ac:dyDescent="0.25">
      <c r="A52" s="29">
        <v>0</v>
      </c>
      <c r="B52" s="30" t="s">
        <v>55</v>
      </c>
      <c r="C52" s="24"/>
      <c r="D52" s="25"/>
      <c r="E52" s="37" t="s">
        <v>21</v>
      </c>
      <c r="F52" s="37"/>
      <c r="G52" s="38"/>
      <c r="H52" s="28">
        <f>MROUND((SUM(H5:H49))*0.08*A52, 10)</f>
        <v>0</v>
      </c>
    </row>
    <row r="53" spans="1:8" ht="32.1" customHeight="1" x14ac:dyDescent="0.25">
      <c r="A53" s="29">
        <v>0</v>
      </c>
      <c r="B53" s="30" t="s">
        <v>58</v>
      </c>
      <c r="C53" s="24"/>
      <c r="D53" s="25"/>
      <c r="E53" s="39" t="s">
        <v>50</v>
      </c>
      <c r="F53" s="39"/>
      <c r="G53" s="40"/>
      <c r="H53" s="26">
        <f>MROUND((SUM(H50:H52))*1, 100)</f>
        <v>0</v>
      </c>
    </row>
    <row r="54" spans="1:8" ht="32.1" customHeight="1" x14ac:dyDescent="0.25">
      <c r="A54" s="29">
        <v>0</v>
      </c>
      <c r="B54" s="30" t="s">
        <v>59</v>
      </c>
      <c r="C54" s="24"/>
      <c r="D54" s="25"/>
      <c r="E54" s="37" t="s">
        <v>56</v>
      </c>
      <c r="F54" s="37"/>
      <c r="G54" s="38"/>
      <c r="H54" s="28">
        <f>H53*0.05</f>
        <v>0</v>
      </c>
    </row>
    <row r="55" spans="1:8" ht="32.1" customHeight="1" x14ac:dyDescent="0.25">
      <c r="A55" s="24"/>
      <c r="B55" s="24"/>
      <c r="C55" s="24"/>
      <c r="D55" s="25"/>
      <c r="E55" s="39" t="s">
        <v>15</v>
      </c>
      <c r="F55" s="39"/>
      <c r="G55" s="40"/>
      <c r="H55" s="26">
        <f>MROUND((SUM(H53:H54))*1, 100)</f>
        <v>0</v>
      </c>
    </row>
    <row r="56" spans="1:8" ht="32.1" customHeight="1" x14ac:dyDescent="0.25">
      <c r="A56" s="40" t="s">
        <v>85</v>
      </c>
      <c r="B56" s="44"/>
      <c r="C56" s="24"/>
      <c r="D56" s="25"/>
      <c r="E56" s="37" t="s">
        <v>89</v>
      </c>
      <c r="F56" s="37"/>
      <c r="G56" s="38"/>
      <c r="H56" s="28">
        <f>MROUND((SUM((H55*0.1*A53)+(H55*0.05*A54))),100)</f>
        <v>0</v>
      </c>
    </row>
    <row r="57" spans="1:8" ht="32.1" customHeight="1" x14ac:dyDescent="0.25">
      <c r="A57" s="48" t="s">
        <v>7</v>
      </c>
      <c r="B57" s="49"/>
      <c r="C57" s="24"/>
      <c r="D57" s="25"/>
      <c r="E57" s="39" t="s">
        <v>51</v>
      </c>
      <c r="F57" s="39"/>
      <c r="G57" s="40"/>
      <c r="H57" s="26">
        <f>MROUND((SUM(H55:H56))*1, 100)</f>
        <v>0</v>
      </c>
    </row>
  </sheetData>
  <sheetProtection algorithmName="SHA-512" hashValue="fV7/Edb5+Ph54eXWGDI8m68Br+bifjJus6qsnW8mJrQ3iU3BYeoNjKaJ0jHKswST967WPqN6CtfvXuLnkSTkeg==" saltValue="XnPtn8ZWdSB0SrcYU/6gGA==" spinCount="100000" sheet="1" objects="1" scenarios="1"/>
  <mergeCells count="17">
    <mergeCell ref="E55:G55"/>
    <mergeCell ref="A56:B56"/>
    <mergeCell ref="E56:G56"/>
    <mergeCell ref="A57:B57"/>
    <mergeCell ref="E57:G57"/>
    <mergeCell ref="A39:H39"/>
    <mergeCell ref="E50:G50"/>
    <mergeCell ref="E51:G51"/>
    <mergeCell ref="E52:G52"/>
    <mergeCell ref="E53:G53"/>
    <mergeCell ref="E54:G54"/>
    <mergeCell ref="B1:H1"/>
    <mergeCell ref="B2:F2"/>
    <mergeCell ref="B3:C3"/>
    <mergeCell ref="D3:H3"/>
    <mergeCell ref="Q4:R4"/>
    <mergeCell ref="Q5:R5"/>
  </mergeCells>
  <printOptions horizontalCentered="1"/>
  <pageMargins left="0.5" right="0.25" top="0.25" bottom="0.25" header="0.3" footer="0.3"/>
  <pageSetup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5EEA7-8F0B-4CBB-BB6A-2C792CFC4812}">
  <sheetPr>
    <pageSetUpPr fitToPage="1"/>
  </sheetPr>
  <dimension ref="A1:R57"/>
  <sheetViews>
    <sheetView workbookViewId="0">
      <selection activeCell="H2" sqref="H2"/>
    </sheetView>
  </sheetViews>
  <sheetFormatPr defaultRowHeight="15" x14ac:dyDescent="0.25"/>
  <cols>
    <col min="1" max="1" width="12.7109375" customWidth="1"/>
    <col min="2" max="2" width="54.5703125" customWidth="1"/>
    <col min="3" max="3" width="11.28515625" customWidth="1"/>
    <col min="4" max="4" width="1.7109375" customWidth="1"/>
    <col min="5" max="5" width="15.85546875" customWidth="1"/>
    <col min="6" max="6" width="1.7109375" customWidth="1"/>
    <col min="7" max="7" width="14.85546875" customWidth="1"/>
    <col min="8" max="8" width="19.28515625" customWidth="1"/>
    <col min="10" max="10" width="11.140625" bestFit="1" customWidth="1"/>
  </cols>
  <sheetData>
    <row r="1" spans="1:18" ht="32.1" customHeight="1" x14ac:dyDescent="0.4">
      <c r="A1" s="3"/>
      <c r="B1" s="45" t="s">
        <v>93</v>
      </c>
      <c r="C1" s="45"/>
      <c r="D1" s="45"/>
      <c r="E1" s="45"/>
      <c r="F1" s="45"/>
      <c r="G1" s="45"/>
      <c r="H1" s="45"/>
    </row>
    <row r="2" spans="1:18" ht="35.1" customHeight="1" x14ac:dyDescent="0.4">
      <c r="A2" s="3"/>
      <c r="B2" s="46" t="s">
        <v>94</v>
      </c>
      <c r="C2" s="46"/>
      <c r="D2" s="46"/>
      <c r="E2" s="46"/>
      <c r="F2" s="46"/>
      <c r="G2" s="47" t="s">
        <v>95</v>
      </c>
      <c r="H2" s="55"/>
    </row>
    <row r="3" spans="1:18" ht="35.1" customHeight="1" x14ac:dyDescent="0.25">
      <c r="A3" s="4"/>
      <c r="B3" s="50" t="s">
        <v>96</v>
      </c>
      <c r="C3" s="51"/>
      <c r="D3" s="52"/>
      <c r="E3" s="53"/>
      <c r="F3" s="53"/>
      <c r="G3" s="53"/>
      <c r="H3" s="54"/>
    </row>
    <row r="4" spans="1:18" ht="20.100000000000001" customHeight="1" x14ac:dyDescent="0.25">
      <c r="A4" s="5" t="s">
        <v>9</v>
      </c>
      <c r="B4" s="5" t="s">
        <v>10</v>
      </c>
      <c r="C4" s="5" t="s">
        <v>11</v>
      </c>
      <c r="D4" s="6"/>
      <c r="E4" s="7" t="s">
        <v>22</v>
      </c>
      <c r="F4" s="6"/>
      <c r="G4" s="8" t="s">
        <v>12</v>
      </c>
      <c r="H4" s="9" t="s">
        <v>13</v>
      </c>
      <c r="J4" s="2"/>
      <c r="K4" s="2"/>
      <c r="L4" s="2"/>
      <c r="M4" s="2"/>
      <c r="N4" s="2"/>
      <c r="O4" s="2"/>
      <c r="P4" s="2"/>
      <c r="Q4" s="35"/>
      <c r="R4" s="35"/>
    </row>
    <row r="5" spans="1:18" ht="17.100000000000001" customHeight="1" x14ac:dyDescent="0.25">
      <c r="A5" s="10" t="s">
        <v>32</v>
      </c>
      <c r="B5" s="11" t="s">
        <v>60</v>
      </c>
      <c r="C5" s="10" t="s">
        <v>2</v>
      </c>
      <c r="D5" s="12"/>
      <c r="E5" s="33">
        <v>0</v>
      </c>
      <c r="F5" s="12"/>
      <c r="G5" s="13">
        <v>900</v>
      </c>
      <c r="H5" s="14">
        <f t="shared" ref="H5:H49" si="0">E5*G5</f>
        <v>0</v>
      </c>
      <c r="J5" s="2"/>
      <c r="K5" s="2"/>
      <c r="L5" s="2"/>
      <c r="M5" s="2"/>
      <c r="N5" s="2"/>
      <c r="O5" s="2"/>
      <c r="P5" s="2"/>
      <c r="Q5" s="36"/>
      <c r="R5" s="36"/>
    </row>
    <row r="6" spans="1:18" ht="17.100000000000001" customHeight="1" x14ac:dyDescent="0.25">
      <c r="A6" s="10" t="s">
        <v>32</v>
      </c>
      <c r="B6" s="11" t="s">
        <v>61</v>
      </c>
      <c r="C6" s="10" t="s">
        <v>2</v>
      </c>
      <c r="D6" s="12"/>
      <c r="E6" s="33">
        <v>0</v>
      </c>
      <c r="F6" s="12"/>
      <c r="G6" s="13">
        <v>1000</v>
      </c>
      <c r="H6" s="14">
        <f t="shared" si="0"/>
        <v>0</v>
      </c>
    </row>
    <row r="7" spans="1:18" ht="17.100000000000001" customHeight="1" x14ac:dyDescent="0.25">
      <c r="A7" s="10" t="s">
        <v>31</v>
      </c>
      <c r="B7" s="11" t="s">
        <v>75</v>
      </c>
      <c r="C7" s="10" t="s">
        <v>24</v>
      </c>
      <c r="D7" s="12"/>
      <c r="E7" s="33">
        <v>0</v>
      </c>
      <c r="F7" s="12"/>
      <c r="G7" s="13">
        <v>2500</v>
      </c>
      <c r="H7" s="14">
        <f t="shared" si="0"/>
        <v>0</v>
      </c>
    </row>
    <row r="8" spans="1:18" ht="17.100000000000001" customHeight="1" x14ac:dyDescent="0.25">
      <c r="A8" s="10" t="s">
        <v>30</v>
      </c>
      <c r="B8" s="11" t="s">
        <v>23</v>
      </c>
      <c r="C8" s="10" t="s">
        <v>47</v>
      </c>
      <c r="D8" s="12"/>
      <c r="E8" s="33">
        <v>0</v>
      </c>
      <c r="F8" s="12"/>
      <c r="G8" s="13">
        <v>600</v>
      </c>
      <c r="H8" s="14">
        <f t="shared" si="0"/>
        <v>0</v>
      </c>
    </row>
    <row r="9" spans="1:18" ht="17.100000000000001" customHeight="1" x14ac:dyDescent="0.25">
      <c r="A9" s="15" t="s">
        <v>30</v>
      </c>
      <c r="B9" s="16" t="s">
        <v>39</v>
      </c>
      <c r="C9" s="15" t="s">
        <v>0</v>
      </c>
      <c r="D9" s="12"/>
      <c r="E9" s="33">
        <v>0</v>
      </c>
      <c r="F9" s="12"/>
      <c r="G9" s="17">
        <v>3</v>
      </c>
      <c r="H9" s="18">
        <f t="shared" si="0"/>
        <v>0</v>
      </c>
    </row>
    <row r="10" spans="1:18" ht="17.100000000000001" customHeight="1" x14ac:dyDescent="0.25">
      <c r="A10" s="19" t="s">
        <v>62</v>
      </c>
      <c r="B10" s="20" t="s">
        <v>38</v>
      </c>
      <c r="C10" s="19" t="s">
        <v>24</v>
      </c>
      <c r="D10" s="12"/>
      <c r="E10" s="33">
        <v>0</v>
      </c>
      <c r="F10" s="12"/>
      <c r="G10" s="13">
        <v>4000</v>
      </c>
      <c r="H10" s="14">
        <f t="shared" si="0"/>
        <v>0</v>
      </c>
    </row>
    <row r="11" spans="1:18" ht="17.100000000000001" customHeight="1" x14ac:dyDescent="0.25">
      <c r="A11" s="10" t="s">
        <v>28</v>
      </c>
      <c r="B11" s="11" t="s">
        <v>25</v>
      </c>
      <c r="C11" s="10" t="s">
        <v>2</v>
      </c>
      <c r="D11" s="12"/>
      <c r="E11" s="33">
        <v>0</v>
      </c>
      <c r="F11" s="12"/>
      <c r="G11" s="13">
        <v>500</v>
      </c>
      <c r="H11" s="14">
        <f t="shared" si="0"/>
        <v>0</v>
      </c>
    </row>
    <row r="12" spans="1:18" ht="17.100000000000001" customHeight="1" x14ac:dyDescent="0.25">
      <c r="A12" s="10" t="s">
        <v>29</v>
      </c>
      <c r="B12" s="11" t="s">
        <v>40</v>
      </c>
      <c r="C12" s="10" t="s">
        <v>0</v>
      </c>
      <c r="D12" s="12"/>
      <c r="E12" s="33">
        <v>0</v>
      </c>
      <c r="F12" s="12"/>
      <c r="G12" s="13">
        <v>8</v>
      </c>
      <c r="H12" s="14">
        <f t="shared" si="0"/>
        <v>0</v>
      </c>
    </row>
    <row r="13" spans="1:18" ht="17.100000000000001" customHeight="1" x14ac:dyDescent="0.25">
      <c r="A13" s="10" t="s">
        <v>29</v>
      </c>
      <c r="B13" s="11" t="s">
        <v>42</v>
      </c>
      <c r="C13" s="10" t="s">
        <v>0</v>
      </c>
      <c r="D13" s="12"/>
      <c r="E13" s="33">
        <v>0</v>
      </c>
      <c r="F13" s="12"/>
      <c r="G13" s="13">
        <v>12</v>
      </c>
      <c r="H13" s="14">
        <f t="shared" si="0"/>
        <v>0</v>
      </c>
    </row>
    <row r="14" spans="1:18" ht="17.100000000000001" customHeight="1" x14ac:dyDescent="0.25">
      <c r="A14" s="10" t="s">
        <v>29</v>
      </c>
      <c r="B14" s="11" t="s">
        <v>41</v>
      </c>
      <c r="C14" s="10" t="s">
        <v>0</v>
      </c>
      <c r="D14" s="12"/>
      <c r="E14" s="33">
        <v>0</v>
      </c>
      <c r="F14" s="12"/>
      <c r="G14" s="13">
        <v>25</v>
      </c>
      <c r="H14" s="14">
        <f t="shared" si="0"/>
        <v>0</v>
      </c>
    </row>
    <row r="15" spans="1:18" ht="17.100000000000001" customHeight="1" x14ac:dyDescent="0.25">
      <c r="A15" s="10" t="s">
        <v>27</v>
      </c>
      <c r="B15" s="11" t="s">
        <v>91</v>
      </c>
      <c r="C15" s="10" t="s">
        <v>2</v>
      </c>
      <c r="D15" s="12"/>
      <c r="E15" s="33">
        <v>0</v>
      </c>
      <c r="F15" s="12"/>
      <c r="G15" s="13">
        <v>2500</v>
      </c>
      <c r="H15" s="14">
        <f t="shared" si="0"/>
        <v>0</v>
      </c>
    </row>
    <row r="16" spans="1:18" ht="17.100000000000001" customHeight="1" x14ac:dyDescent="0.25">
      <c r="A16" s="10" t="s">
        <v>27</v>
      </c>
      <c r="B16" s="11" t="s">
        <v>80</v>
      </c>
      <c r="C16" s="10" t="s">
        <v>2</v>
      </c>
      <c r="D16" s="12"/>
      <c r="E16" s="33">
        <v>0</v>
      </c>
      <c r="F16" s="12"/>
      <c r="G16" s="13">
        <v>8000</v>
      </c>
      <c r="H16" s="14">
        <f t="shared" si="0"/>
        <v>0</v>
      </c>
    </row>
    <row r="17" spans="1:8" ht="17.100000000000001" customHeight="1" x14ac:dyDescent="0.25">
      <c r="A17" s="10" t="s">
        <v>27</v>
      </c>
      <c r="B17" s="11" t="s">
        <v>16</v>
      </c>
      <c r="C17" s="10" t="s">
        <v>2</v>
      </c>
      <c r="D17" s="12"/>
      <c r="E17" s="33">
        <v>0</v>
      </c>
      <c r="F17" s="12"/>
      <c r="G17" s="13">
        <v>9000</v>
      </c>
      <c r="H17" s="14">
        <f t="shared" si="0"/>
        <v>0</v>
      </c>
    </row>
    <row r="18" spans="1:8" ht="17.100000000000001" customHeight="1" x14ac:dyDescent="0.25">
      <c r="A18" s="10" t="s">
        <v>27</v>
      </c>
      <c r="B18" s="11" t="s">
        <v>26</v>
      </c>
      <c r="C18" s="10" t="s">
        <v>2</v>
      </c>
      <c r="D18" s="12"/>
      <c r="E18" s="33">
        <v>0</v>
      </c>
      <c r="F18" s="12"/>
      <c r="G18" s="13">
        <v>10000</v>
      </c>
      <c r="H18" s="14">
        <f t="shared" si="0"/>
        <v>0</v>
      </c>
    </row>
    <row r="19" spans="1:8" ht="17.100000000000001" customHeight="1" x14ac:dyDescent="0.25">
      <c r="A19" s="10" t="s">
        <v>27</v>
      </c>
      <c r="B19" s="11" t="s">
        <v>76</v>
      </c>
      <c r="C19" s="10" t="s">
        <v>24</v>
      </c>
      <c r="D19" s="12"/>
      <c r="E19" s="33">
        <v>0</v>
      </c>
      <c r="F19" s="12"/>
      <c r="G19" s="13">
        <v>18000</v>
      </c>
      <c r="H19" s="14">
        <f t="shared" si="0"/>
        <v>0</v>
      </c>
    </row>
    <row r="20" spans="1:8" ht="17.100000000000001" customHeight="1" x14ac:dyDescent="0.25">
      <c r="A20" s="10" t="s">
        <v>27</v>
      </c>
      <c r="B20" s="11" t="s">
        <v>77</v>
      </c>
      <c r="C20" s="10" t="s">
        <v>24</v>
      </c>
      <c r="D20" s="12"/>
      <c r="E20" s="33">
        <v>0</v>
      </c>
      <c r="F20" s="12"/>
      <c r="G20" s="13">
        <v>22000</v>
      </c>
      <c r="H20" s="14">
        <f t="shared" si="0"/>
        <v>0</v>
      </c>
    </row>
    <row r="21" spans="1:8" ht="17.100000000000001" customHeight="1" x14ac:dyDescent="0.25">
      <c r="A21" s="10" t="s">
        <v>27</v>
      </c>
      <c r="B21" s="11" t="s">
        <v>63</v>
      </c>
      <c r="C21" s="10" t="s">
        <v>24</v>
      </c>
      <c r="D21" s="12"/>
      <c r="E21" s="33">
        <v>0</v>
      </c>
      <c r="F21" s="12"/>
      <c r="G21" s="13">
        <v>10000</v>
      </c>
      <c r="H21" s="14">
        <f t="shared" si="0"/>
        <v>0</v>
      </c>
    </row>
    <row r="22" spans="1:8" ht="17.100000000000001" customHeight="1" x14ac:dyDescent="0.25">
      <c r="A22" s="15" t="s">
        <v>44</v>
      </c>
      <c r="B22" s="16" t="s">
        <v>43</v>
      </c>
      <c r="C22" s="15" t="s">
        <v>47</v>
      </c>
      <c r="D22" s="12"/>
      <c r="E22" s="33">
        <v>0</v>
      </c>
      <c r="F22" s="12"/>
      <c r="G22" s="17">
        <v>300</v>
      </c>
      <c r="H22" s="18">
        <f t="shared" si="0"/>
        <v>0</v>
      </c>
    </row>
    <row r="23" spans="1:8" ht="17.100000000000001" customHeight="1" x14ac:dyDescent="0.25">
      <c r="A23" s="10" t="s">
        <v>33</v>
      </c>
      <c r="B23" s="11" t="s">
        <v>17</v>
      </c>
      <c r="C23" s="10" t="s">
        <v>2</v>
      </c>
      <c r="D23" s="12"/>
      <c r="E23" s="33">
        <v>0</v>
      </c>
      <c r="F23" s="12"/>
      <c r="G23" s="13">
        <v>18000</v>
      </c>
      <c r="H23" s="14">
        <f t="shared" si="0"/>
        <v>0</v>
      </c>
    </row>
    <row r="24" spans="1:8" ht="17.100000000000001" customHeight="1" x14ac:dyDescent="0.25">
      <c r="A24" s="10" t="s">
        <v>33</v>
      </c>
      <c r="B24" s="11" t="s">
        <v>90</v>
      </c>
      <c r="C24" s="10" t="s">
        <v>2</v>
      </c>
      <c r="D24" s="12"/>
      <c r="E24" s="33">
        <v>0</v>
      </c>
      <c r="F24" s="12"/>
      <c r="G24" s="21">
        <v>8000</v>
      </c>
      <c r="H24" s="14">
        <f t="shared" si="0"/>
        <v>0</v>
      </c>
    </row>
    <row r="25" spans="1:8" ht="17.100000000000001" customHeight="1" x14ac:dyDescent="0.25">
      <c r="A25" s="10" t="s">
        <v>33</v>
      </c>
      <c r="B25" s="11" t="s">
        <v>64</v>
      </c>
      <c r="C25" s="10" t="s">
        <v>2</v>
      </c>
      <c r="D25" s="12"/>
      <c r="E25" s="33">
        <v>0</v>
      </c>
      <c r="F25" s="12"/>
      <c r="G25" s="13">
        <v>3000</v>
      </c>
      <c r="H25" s="14">
        <f t="shared" si="0"/>
        <v>0</v>
      </c>
    </row>
    <row r="26" spans="1:8" ht="17.100000000000001" customHeight="1" x14ac:dyDescent="0.25">
      <c r="A26" s="19" t="s">
        <v>34</v>
      </c>
      <c r="B26" s="20" t="s">
        <v>18</v>
      </c>
      <c r="C26" s="19" t="s">
        <v>2</v>
      </c>
      <c r="D26" s="12"/>
      <c r="E26" s="33">
        <v>0</v>
      </c>
      <c r="F26" s="12"/>
      <c r="G26" s="13">
        <v>7000</v>
      </c>
      <c r="H26" s="14">
        <f t="shared" si="0"/>
        <v>0</v>
      </c>
    </row>
    <row r="27" spans="1:8" ht="17.100000000000001" customHeight="1" x14ac:dyDescent="0.25">
      <c r="A27" s="19" t="s">
        <v>35</v>
      </c>
      <c r="B27" s="20" t="s">
        <v>36</v>
      </c>
      <c r="C27" s="19" t="s">
        <v>2</v>
      </c>
      <c r="D27" s="12"/>
      <c r="E27" s="33">
        <v>0</v>
      </c>
      <c r="F27" s="12"/>
      <c r="G27" s="13">
        <v>16000</v>
      </c>
      <c r="H27" s="14">
        <f t="shared" si="0"/>
        <v>0</v>
      </c>
    </row>
    <row r="28" spans="1:8" ht="17.100000000000001" customHeight="1" x14ac:dyDescent="0.25">
      <c r="A28" s="19" t="s">
        <v>35</v>
      </c>
      <c r="B28" s="20" t="s">
        <v>37</v>
      </c>
      <c r="C28" s="19" t="s">
        <v>2</v>
      </c>
      <c r="D28" s="12"/>
      <c r="E28" s="33">
        <v>0</v>
      </c>
      <c r="F28" s="12"/>
      <c r="G28" s="13">
        <v>30000</v>
      </c>
      <c r="H28" s="14">
        <f t="shared" si="0"/>
        <v>0</v>
      </c>
    </row>
    <row r="29" spans="1:8" ht="17.100000000000001" customHeight="1" x14ac:dyDescent="0.25">
      <c r="A29" s="19" t="s">
        <v>35</v>
      </c>
      <c r="B29" s="20" t="s">
        <v>65</v>
      </c>
      <c r="C29" s="19" t="s">
        <v>2</v>
      </c>
      <c r="D29" s="22"/>
      <c r="E29" s="33">
        <v>0</v>
      </c>
      <c r="F29" s="12"/>
      <c r="G29" s="13">
        <v>2000</v>
      </c>
      <c r="H29" s="14">
        <f t="shared" si="0"/>
        <v>0</v>
      </c>
    </row>
    <row r="30" spans="1:8" ht="17.100000000000001" customHeight="1" x14ac:dyDescent="0.25">
      <c r="A30" s="19" t="s">
        <v>66</v>
      </c>
      <c r="B30" s="20" t="s">
        <v>68</v>
      </c>
      <c r="C30" s="19" t="s">
        <v>2</v>
      </c>
      <c r="D30" s="22"/>
      <c r="E30" s="33">
        <v>0</v>
      </c>
      <c r="F30" s="12"/>
      <c r="G30" s="13">
        <v>1200</v>
      </c>
      <c r="H30" s="14">
        <f t="shared" si="0"/>
        <v>0</v>
      </c>
    </row>
    <row r="31" spans="1:8" ht="17.100000000000001" customHeight="1" x14ac:dyDescent="0.25">
      <c r="A31" s="19" t="s">
        <v>66</v>
      </c>
      <c r="B31" s="20" t="s">
        <v>67</v>
      </c>
      <c r="C31" s="19" t="s">
        <v>2</v>
      </c>
      <c r="D31" s="22"/>
      <c r="E31" s="33">
        <v>0</v>
      </c>
      <c r="F31" s="12"/>
      <c r="G31" s="13">
        <v>1000</v>
      </c>
      <c r="H31" s="14">
        <f t="shared" si="0"/>
        <v>0</v>
      </c>
    </row>
    <row r="32" spans="1:8" ht="17.100000000000001" customHeight="1" x14ac:dyDescent="0.25">
      <c r="A32" s="19" t="s">
        <v>66</v>
      </c>
      <c r="B32" s="20" t="s">
        <v>69</v>
      </c>
      <c r="C32" s="19" t="s">
        <v>24</v>
      </c>
      <c r="D32" s="22"/>
      <c r="E32" s="33">
        <v>0</v>
      </c>
      <c r="F32" s="12"/>
      <c r="G32" s="13">
        <v>2800</v>
      </c>
      <c r="H32" s="14">
        <f t="shared" si="0"/>
        <v>0</v>
      </c>
    </row>
    <row r="33" spans="1:8" ht="17.100000000000001" customHeight="1" x14ac:dyDescent="0.25">
      <c r="A33" s="19" t="s">
        <v>45</v>
      </c>
      <c r="B33" s="20" t="s">
        <v>46</v>
      </c>
      <c r="C33" s="19" t="s">
        <v>24</v>
      </c>
      <c r="D33" s="22"/>
      <c r="E33" s="33">
        <v>0</v>
      </c>
      <c r="F33" s="12"/>
      <c r="G33" s="13">
        <v>10000</v>
      </c>
      <c r="H33" s="14">
        <f t="shared" si="0"/>
        <v>0</v>
      </c>
    </row>
    <row r="34" spans="1:8" ht="17.100000000000001" customHeight="1" x14ac:dyDescent="0.25">
      <c r="A34" s="19" t="s">
        <v>71</v>
      </c>
      <c r="B34" s="20" t="s">
        <v>70</v>
      </c>
      <c r="C34" s="19" t="s">
        <v>2</v>
      </c>
      <c r="D34" s="22"/>
      <c r="E34" s="33">
        <v>0</v>
      </c>
      <c r="F34" s="12"/>
      <c r="G34" s="13">
        <v>4500</v>
      </c>
      <c r="H34" s="14">
        <f t="shared" si="0"/>
        <v>0</v>
      </c>
    </row>
    <row r="35" spans="1:8" ht="17.100000000000001" customHeight="1" x14ac:dyDescent="0.25">
      <c r="A35" s="19" t="s">
        <v>19</v>
      </c>
      <c r="B35" s="20" t="s">
        <v>92</v>
      </c>
      <c r="C35" s="19" t="s">
        <v>24</v>
      </c>
      <c r="D35" s="23">
        <v>1</v>
      </c>
      <c r="E35" s="32">
        <v>0</v>
      </c>
      <c r="F35" s="12"/>
      <c r="G35" s="13">
        <v>20000</v>
      </c>
      <c r="H35" s="14">
        <f t="shared" si="0"/>
        <v>0</v>
      </c>
    </row>
    <row r="36" spans="1:8" ht="17.100000000000001" customHeight="1" x14ac:dyDescent="0.25">
      <c r="A36" s="19" t="s">
        <v>19</v>
      </c>
      <c r="B36" s="20" t="s">
        <v>78</v>
      </c>
      <c r="C36" s="19" t="s">
        <v>24</v>
      </c>
      <c r="D36" s="23">
        <v>1</v>
      </c>
      <c r="E36" s="32">
        <v>0</v>
      </c>
      <c r="F36" s="12"/>
      <c r="G36" s="13">
        <v>3500</v>
      </c>
      <c r="H36" s="14">
        <f t="shared" si="0"/>
        <v>0</v>
      </c>
    </row>
    <row r="37" spans="1:8" ht="17.100000000000001" customHeight="1" x14ac:dyDescent="0.25">
      <c r="A37" s="19" t="s">
        <v>19</v>
      </c>
      <c r="B37" s="20" t="s">
        <v>79</v>
      </c>
      <c r="C37" s="19" t="s">
        <v>24</v>
      </c>
      <c r="D37" s="23">
        <v>1</v>
      </c>
      <c r="E37" s="32">
        <v>0</v>
      </c>
      <c r="F37" s="12"/>
      <c r="G37" s="13">
        <v>2000</v>
      </c>
      <c r="H37" s="14">
        <f t="shared" si="0"/>
        <v>0</v>
      </c>
    </row>
    <row r="38" spans="1:8" ht="17.100000000000001" customHeight="1" x14ac:dyDescent="0.25">
      <c r="A38" s="19" t="s">
        <v>83</v>
      </c>
      <c r="B38" s="20" t="s">
        <v>57</v>
      </c>
      <c r="C38" s="19" t="s">
        <v>1</v>
      </c>
      <c r="D38" s="23">
        <v>1</v>
      </c>
      <c r="E38" s="34">
        <v>1</v>
      </c>
      <c r="F38" s="12"/>
      <c r="G38" s="31">
        <v>0</v>
      </c>
      <c r="H38" s="14">
        <f t="shared" si="0"/>
        <v>0</v>
      </c>
    </row>
    <row r="39" spans="1:8" ht="20.100000000000001" customHeight="1" x14ac:dyDescent="0.25">
      <c r="A39" s="41" t="s">
        <v>49</v>
      </c>
      <c r="B39" s="42"/>
      <c r="C39" s="42"/>
      <c r="D39" s="42"/>
      <c r="E39" s="42"/>
      <c r="F39" s="42"/>
      <c r="G39" s="42"/>
      <c r="H39" s="43"/>
    </row>
    <row r="40" spans="1:8" ht="17.100000000000001" customHeight="1" x14ac:dyDescent="0.25">
      <c r="A40" s="19" t="s">
        <v>3</v>
      </c>
      <c r="B40" s="20" t="s">
        <v>72</v>
      </c>
      <c r="C40" s="19" t="s">
        <v>0</v>
      </c>
      <c r="D40" s="22"/>
      <c r="E40" s="33">
        <v>0</v>
      </c>
      <c r="F40" s="12"/>
      <c r="G40" s="13">
        <v>6</v>
      </c>
      <c r="H40" s="14">
        <f t="shared" ref="H40:H48" si="1">E40*G40</f>
        <v>0</v>
      </c>
    </row>
    <row r="41" spans="1:8" ht="17.100000000000001" customHeight="1" x14ac:dyDescent="0.25">
      <c r="A41" s="19" t="s">
        <v>73</v>
      </c>
      <c r="B41" s="20" t="s">
        <v>74</v>
      </c>
      <c r="C41" s="19" t="s">
        <v>0</v>
      </c>
      <c r="D41" s="22"/>
      <c r="E41" s="33">
        <v>0</v>
      </c>
      <c r="F41" s="12"/>
      <c r="G41" s="13">
        <v>30</v>
      </c>
      <c r="H41" s="14">
        <f t="shared" si="1"/>
        <v>0</v>
      </c>
    </row>
    <row r="42" spans="1:8" ht="17.100000000000001" customHeight="1" x14ac:dyDescent="0.25">
      <c r="A42" s="19" t="s">
        <v>4</v>
      </c>
      <c r="B42" s="20" t="s">
        <v>5</v>
      </c>
      <c r="C42" s="19" t="s">
        <v>2</v>
      </c>
      <c r="D42" s="22"/>
      <c r="E42" s="33">
        <v>0</v>
      </c>
      <c r="F42" s="12"/>
      <c r="G42" s="13">
        <v>5000</v>
      </c>
      <c r="H42" s="14">
        <f t="shared" si="1"/>
        <v>0</v>
      </c>
    </row>
    <row r="43" spans="1:8" ht="17.100000000000001" customHeight="1" x14ac:dyDescent="0.25">
      <c r="A43" s="19" t="s">
        <v>4</v>
      </c>
      <c r="B43" s="20" t="s">
        <v>81</v>
      </c>
      <c r="C43" s="19" t="s">
        <v>2</v>
      </c>
      <c r="D43" s="22"/>
      <c r="E43" s="33">
        <v>0</v>
      </c>
      <c r="F43" s="12"/>
      <c r="G43" s="13">
        <v>4000</v>
      </c>
      <c r="H43" s="14">
        <f t="shared" si="1"/>
        <v>0</v>
      </c>
    </row>
    <row r="44" spans="1:8" ht="17.100000000000001" customHeight="1" x14ac:dyDescent="0.25">
      <c r="A44" s="19" t="s">
        <v>6</v>
      </c>
      <c r="B44" s="20" t="s">
        <v>48</v>
      </c>
      <c r="C44" s="19" t="s">
        <v>0</v>
      </c>
      <c r="D44" s="22"/>
      <c r="E44" s="33">
        <v>0</v>
      </c>
      <c r="F44" s="12"/>
      <c r="G44" s="13">
        <v>400</v>
      </c>
      <c r="H44" s="14">
        <f t="shared" si="1"/>
        <v>0</v>
      </c>
    </row>
    <row r="45" spans="1:8" ht="17.100000000000001" customHeight="1" x14ac:dyDescent="0.25">
      <c r="A45" s="19" t="s">
        <v>86</v>
      </c>
      <c r="B45" s="20" t="s">
        <v>8</v>
      </c>
      <c r="C45" s="19" t="s">
        <v>2</v>
      </c>
      <c r="D45" s="22"/>
      <c r="E45" s="33">
        <v>0</v>
      </c>
      <c r="F45" s="12"/>
      <c r="G45" s="13">
        <v>30</v>
      </c>
      <c r="H45" s="14">
        <f t="shared" si="1"/>
        <v>0</v>
      </c>
    </row>
    <row r="46" spans="1:8" ht="17.100000000000001" customHeight="1" x14ac:dyDescent="0.25">
      <c r="A46" s="19" t="s">
        <v>87</v>
      </c>
      <c r="B46" s="20" t="s">
        <v>53</v>
      </c>
      <c r="C46" s="19" t="s">
        <v>2</v>
      </c>
      <c r="D46" s="23">
        <v>1</v>
      </c>
      <c r="E46" s="32">
        <v>0</v>
      </c>
      <c r="F46" s="12"/>
      <c r="G46" s="13">
        <v>600</v>
      </c>
      <c r="H46" s="14">
        <f t="shared" si="1"/>
        <v>0</v>
      </c>
    </row>
    <row r="47" spans="1:8" ht="17.100000000000001" customHeight="1" x14ac:dyDescent="0.25">
      <c r="A47" s="19" t="s">
        <v>87</v>
      </c>
      <c r="B47" s="20" t="s">
        <v>52</v>
      </c>
      <c r="C47" s="19" t="s">
        <v>2</v>
      </c>
      <c r="D47" s="23">
        <v>1</v>
      </c>
      <c r="E47" s="32">
        <v>0</v>
      </c>
      <c r="F47" s="12"/>
      <c r="G47" s="13">
        <v>1800</v>
      </c>
      <c r="H47" s="14">
        <f t="shared" si="1"/>
        <v>0</v>
      </c>
    </row>
    <row r="48" spans="1:8" ht="17.100000000000001" customHeight="1" x14ac:dyDescent="0.25">
      <c r="A48" s="19">
        <v>716</v>
      </c>
      <c r="B48" s="20" t="s">
        <v>88</v>
      </c>
      <c r="C48" s="19" t="s">
        <v>47</v>
      </c>
      <c r="D48" s="23"/>
      <c r="E48" s="32">
        <v>0</v>
      </c>
      <c r="F48" s="12"/>
      <c r="G48" s="13">
        <v>3000</v>
      </c>
      <c r="H48" s="14">
        <f t="shared" si="1"/>
        <v>0</v>
      </c>
    </row>
    <row r="49" spans="1:8" ht="17.100000000000001" customHeight="1" x14ac:dyDescent="0.25">
      <c r="A49" s="19" t="s">
        <v>84</v>
      </c>
      <c r="B49" s="20" t="s">
        <v>57</v>
      </c>
      <c r="C49" s="19" t="s">
        <v>1</v>
      </c>
      <c r="D49" s="23">
        <v>1</v>
      </c>
      <c r="E49" s="34">
        <v>1</v>
      </c>
      <c r="F49" s="12"/>
      <c r="G49" s="31">
        <v>0</v>
      </c>
      <c r="H49" s="14">
        <f t="shared" si="0"/>
        <v>0</v>
      </c>
    </row>
    <row r="50" spans="1:8" ht="32.1" customHeight="1" x14ac:dyDescent="0.25">
      <c r="A50" s="24"/>
      <c r="B50" s="24"/>
      <c r="C50" s="24"/>
      <c r="D50" s="25"/>
      <c r="E50" s="39" t="s">
        <v>14</v>
      </c>
      <c r="F50" s="39"/>
      <c r="G50" s="40"/>
      <c r="H50" s="26">
        <f>MROUND((SUM(H5:H49))*1, 100)</f>
        <v>0</v>
      </c>
    </row>
    <row r="51" spans="1:8" ht="32.1" customHeight="1" x14ac:dyDescent="0.25">
      <c r="A51" s="27" t="s">
        <v>54</v>
      </c>
      <c r="B51" s="27" t="s">
        <v>82</v>
      </c>
      <c r="C51" s="24"/>
      <c r="D51" s="25"/>
      <c r="E51" s="37" t="s">
        <v>20</v>
      </c>
      <c r="F51" s="37"/>
      <c r="G51" s="38"/>
      <c r="H51" s="28">
        <f>MROUND((SUM(H5:H49))*0.12*A52, 10)</f>
        <v>0</v>
      </c>
    </row>
    <row r="52" spans="1:8" ht="32.1" customHeight="1" x14ac:dyDescent="0.25">
      <c r="A52" s="29">
        <v>0</v>
      </c>
      <c r="B52" s="30" t="s">
        <v>55</v>
      </c>
      <c r="C52" s="24"/>
      <c r="D52" s="25"/>
      <c r="E52" s="37" t="s">
        <v>21</v>
      </c>
      <c r="F52" s="37"/>
      <c r="G52" s="38"/>
      <c r="H52" s="28">
        <f>MROUND((SUM(H5:H49))*0.08*A52, 10)</f>
        <v>0</v>
      </c>
    </row>
    <row r="53" spans="1:8" ht="32.1" customHeight="1" x14ac:dyDescent="0.25">
      <c r="A53" s="29">
        <v>0</v>
      </c>
      <c r="B53" s="30" t="s">
        <v>58</v>
      </c>
      <c r="C53" s="24"/>
      <c r="D53" s="25"/>
      <c r="E53" s="39" t="s">
        <v>50</v>
      </c>
      <c r="F53" s="39"/>
      <c r="G53" s="40"/>
      <c r="H53" s="26">
        <f>MROUND((SUM(H50:H52))*1, 100)</f>
        <v>0</v>
      </c>
    </row>
    <row r="54" spans="1:8" ht="32.1" customHeight="1" x14ac:dyDescent="0.25">
      <c r="A54" s="29">
        <v>0</v>
      </c>
      <c r="B54" s="30" t="s">
        <v>59</v>
      </c>
      <c r="C54" s="24"/>
      <c r="D54" s="25"/>
      <c r="E54" s="37" t="s">
        <v>56</v>
      </c>
      <c r="F54" s="37"/>
      <c r="G54" s="38"/>
      <c r="H54" s="28">
        <f>H53*0.05</f>
        <v>0</v>
      </c>
    </row>
    <row r="55" spans="1:8" ht="32.1" customHeight="1" x14ac:dyDescent="0.25">
      <c r="A55" s="24"/>
      <c r="B55" s="24"/>
      <c r="C55" s="24"/>
      <c r="D55" s="25"/>
      <c r="E55" s="39" t="s">
        <v>15</v>
      </c>
      <c r="F55" s="39"/>
      <c r="G55" s="40"/>
      <c r="H55" s="26">
        <f>MROUND((SUM(H53:H54))*1, 100)</f>
        <v>0</v>
      </c>
    </row>
    <row r="56" spans="1:8" ht="32.1" customHeight="1" x14ac:dyDescent="0.25">
      <c r="A56" s="40" t="s">
        <v>85</v>
      </c>
      <c r="B56" s="44"/>
      <c r="C56" s="24"/>
      <c r="D56" s="25"/>
      <c r="E56" s="37" t="s">
        <v>89</v>
      </c>
      <c r="F56" s="37"/>
      <c r="G56" s="38"/>
      <c r="H56" s="28">
        <f>MROUND((SUM((H55*0.1*A53)+(H55*0.05*A54))),100)</f>
        <v>0</v>
      </c>
    </row>
    <row r="57" spans="1:8" ht="32.1" customHeight="1" x14ac:dyDescent="0.25">
      <c r="A57" s="48" t="s">
        <v>7</v>
      </c>
      <c r="B57" s="49"/>
      <c r="C57" s="24"/>
      <c r="D57" s="25"/>
      <c r="E57" s="39" t="s">
        <v>51</v>
      </c>
      <c r="F57" s="39"/>
      <c r="G57" s="40"/>
      <c r="H57" s="26">
        <f>MROUND((SUM(H55:H56))*1, 100)</f>
        <v>0</v>
      </c>
    </row>
  </sheetData>
  <sheetProtection algorithmName="SHA-512" hashValue="fV7/Edb5+Ph54eXWGDI8m68Br+bifjJus6qsnW8mJrQ3iU3BYeoNjKaJ0jHKswST967WPqN6CtfvXuLnkSTkeg==" saltValue="XnPtn8ZWdSB0SrcYU/6gGA==" spinCount="100000" sheet="1" objects="1" scenarios="1"/>
  <mergeCells count="17">
    <mergeCell ref="E55:G55"/>
    <mergeCell ref="A56:B56"/>
    <mergeCell ref="E56:G56"/>
    <mergeCell ref="A57:B57"/>
    <mergeCell ref="E57:G57"/>
    <mergeCell ref="A39:H39"/>
    <mergeCell ref="E50:G50"/>
    <mergeCell ref="E51:G51"/>
    <mergeCell ref="E52:G52"/>
    <mergeCell ref="E53:G53"/>
    <mergeCell ref="E54:G54"/>
    <mergeCell ref="B1:H1"/>
    <mergeCell ref="B2:F2"/>
    <mergeCell ref="B3:C3"/>
    <mergeCell ref="D3:H3"/>
    <mergeCell ref="Q4:R4"/>
    <mergeCell ref="Q5:R5"/>
  </mergeCells>
  <printOptions horizontalCentered="1"/>
  <pageMargins left="0.5" right="0.25" top="0.25" bottom="0.25" header="0.3" footer="0.3"/>
  <pageSetup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1E943-7E30-4943-AD66-D28DC3559CB7}">
  <sheetPr>
    <pageSetUpPr fitToPage="1"/>
  </sheetPr>
  <dimension ref="A1:R57"/>
  <sheetViews>
    <sheetView workbookViewId="0">
      <selection activeCell="H2" sqref="H2"/>
    </sheetView>
  </sheetViews>
  <sheetFormatPr defaultRowHeight="15" x14ac:dyDescent="0.25"/>
  <cols>
    <col min="1" max="1" width="12.7109375" customWidth="1"/>
    <col min="2" max="2" width="54.5703125" customWidth="1"/>
    <col min="3" max="3" width="11.28515625" customWidth="1"/>
    <col min="4" max="4" width="1.7109375" customWidth="1"/>
    <col min="5" max="5" width="15.85546875" customWidth="1"/>
    <col min="6" max="6" width="1.7109375" customWidth="1"/>
    <col min="7" max="7" width="14.85546875" customWidth="1"/>
    <col min="8" max="8" width="19.28515625" customWidth="1"/>
    <col min="10" max="10" width="11.140625" bestFit="1" customWidth="1"/>
  </cols>
  <sheetData>
    <row r="1" spans="1:18" ht="32.1" customHeight="1" x14ac:dyDescent="0.4">
      <c r="A1" s="3"/>
      <c r="B1" s="45" t="s">
        <v>93</v>
      </c>
      <c r="C1" s="45"/>
      <c r="D1" s="45"/>
      <c r="E1" s="45"/>
      <c r="F1" s="45"/>
      <c r="G1" s="45"/>
      <c r="H1" s="45"/>
    </row>
    <row r="2" spans="1:18" ht="35.1" customHeight="1" x14ac:dyDescent="0.4">
      <c r="A2" s="3"/>
      <c r="B2" s="46" t="s">
        <v>94</v>
      </c>
      <c r="C2" s="46"/>
      <c r="D2" s="46"/>
      <c r="E2" s="46"/>
      <c r="F2" s="46"/>
      <c r="G2" s="47" t="s">
        <v>95</v>
      </c>
      <c r="H2" s="55"/>
    </row>
    <row r="3" spans="1:18" ht="35.1" customHeight="1" x14ac:dyDescent="0.25">
      <c r="A3" s="4"/>
      <c r="B3" s="50" t="s">
        <v>96</v>
      </c>
      <c r="C3" s="51"/>
      <c r="D3" s="52"/>
      <c r="E3" s="53"/>
      <c r="F3" s="53"/>
      <c r="G3" s="53"/>
      <c r="H3" s="54"/>
    </row>
    <row r="4" spans="1:18" ht="20.100000000000001" customHeight="1" x14ac:dyDescent="0.25">
      <c r="A4" s="5" t="s">
        <v>9</v>
      </c>
      <c r="B4" s="5" t="s">
        <v>10</v>
      </c>
      <c r="C4" s="5" t="s">
        <v>11</v>
      </c>
      <c r="D4" s="6"/>
      <c r="E4" s="7" t="s">
        <v>22</v>
      </c>
      <c r="F4" s="6"/>
      <c r="G4" s="8" t="s">
        <v>12</v>
      </c>
      <c r="H4" s="9" t="s">
        <v>13</v>
      </c>
      <c r="J4" s="2"/>
      <c r="K4" s="2"/>
      <c r="L4" s="2"/>
      <c r="M4" s="2"/>
      <c r="N4" s="2"/>
      <c r="O4" s="2"/>
      <c r="P4" s="2"/>
      <c r="Q4" s="35"/>
      <c r="R4" s="35"/>
    </row>
    <row r="5" spans="1:18" ht="17.100000000000001" customHeight="1" x14ac:dyDescent="0.25">
      <c r="A5" s="10" t="s">
        <v>32</v>
      </c>
      <c r="B5" s="11" t="s">
        <v>60</v>
      </c>
      <c r="C5" s="10" t="s">
        <v>2</v>
      </c>
      <c r="D5" s="12"/>
      <c r="E5" s="33">
        <v>0</v>
      </c>
      <c r="F5" s="12"/>
      <c r="G5" s="13">
        <v>900</v>
      </c>
      <c r="H5" s="14">
        <f t="shared" ref="H5:H49" si="0">E5*G5</f>
        <v>0</v>
      </c>
      <c r="J5" s="2"/>
      <c r="K5" s="2"/>
      <c r="L5" s="2"/>
      <c r="M5" s="2"/>
      <c r="N5" s="2"/>
      <c r="O5" s="2"/>
      <c r="P5" s="2"/>
      <c r="Q5" s="36"/>
      <c r="R5" s="36"/>
    </row>
    <row r="6" spans="1:18" ht="17.100000000000001" customHeight="1" x14ac:dyDescent="0.25">
      <c r="A6" s="10" t="s">
        <v>32</v>
      </c>
      <c r="B6" s="11" t="s">
        <v>61</v>
      </c>
      <c r="C6" s="10" t="s">
        <v>2</v>
      </c>
      <c r="D6" s="12"/>
      <c r="E6" s="33">
        <v>0</v>
      </c>
      <c r="F6" s="12"/>
      <c r="G6" s="13">
        <v>1000</v>
      </c>
      <c r="H6" s="14">
        <f t="shared" si="0"/>
        <v>0</v>
      </c>
    </row>
    <row r="7" spans="1:18" ht="17.100000000000001" customHeight="1" x14ac:dyDescent="0.25">
      <c r="A7" s="10" t="s">
        <v>31</v>
      </c>
      <c r="B7" s="11" t="s">
        <v>75</v>
      </c>
      <c r="C7" s="10" t="s">
        <v>24</v>
      </c>
      <c r="D7" s="12"/>
      <c r="E7" s="33">
        <v>0</v>
      </c>
      <c r="F7" s="12"/>
      <c r="G7" s="13">
        <v>2500</v>
      </c>
      <c r="H7" s="14">
        <f t="shared" si="0"/>
        <v>0</v>
      </c>
    </row>
    <row r="8" spans="1:18" ht="17.100000000000001" customHeight="1" x14ac:dyDescent="0.25">
      <c r="A8" s="10" t="s">
        <v>30</v>
      </c>
      <c r="B8" s="11" t="s">
        <v>23</v>
      </c>
      <c r="C8" s="10" t="s">
        <v>47</v>
      </c>
      <c r="D8" s="12"/>
      <c r="E8" s="33">
        <v>0</v>
      </c>
      <c r="F8" s="12"/>
      <c r="G8" s="13">
        <v>600</v>
      </c>
      <c r="H8" s="14">
        <f t="shared" si="0"/>
        <v>0</v>
      </c>
    </row>
    <row r="9" spans="1:18" ht="17.100000000000001" customHeight="1" x14ac:dyDescent="0.25">
      <c r="A9" s="15" t="s">
        <v>30</v>
      </c>
      <c r="B9" s="16" t="s">
        <v>39</v>
      </c>
      <c r="C9" s="15" t="s">
        <v>0</v>
      </c>
      <c r="D9" s="12"/>
      <c r="E9" s="33">
        <v>0</v>
      </c>
      <c r="F9" s="12"/>
      <c r="G9" s="17">
        <v>3</v>
      </c>
      <c r="H9" s="18">
        <f t="shared" si="0"/>
        <v>0</v>
      </c>
    </row>
    <row r="10" spans="1:18" ht="17.100000000000001" customHeight="1" x14ac:dyDescent="0.25">
      <c r="A10" s="19" t="s">
        <v>62</v>
      </c>
      <c r="B10" s="20" t="s">
        <v>38</v>
      </c>
      <c r="C10" s="19" t="s">
        <v>24</v>
      </c>
      <c r="D10" s="12"/>
      <c r="E10" s="33">
        <v>0</v>
      </c>
      <c r="F10" s="12"/>
      <c r="G10" s="13">
        <v>4000</v>
      </c>
      <c r="H10" s="14">
        <f t="shared" si="0"/>
        <v>0</v>
      </c>
    </row>
    <row r="11" spans="1:18" ht="17.100000000000001" customHeight="1" x14ac:dyDescent="0.25">
      <c r="A11" s="10" t="s">
        <v>28</v>
      </c>
      <c r="B11" s="11" t="s">
        <v>25</v>
      </c>
      <c r="C11" s="10" t="s">
        <v>2</v>
      </c>
      <c r="D11" s="12"/>
      <c r="E11" s="33">
        <v>0</v>
      </c>
      <c r="F11" s="12"/>
      <c r="G11" s="13">
        <v>500</v>
      </c>
      <c r="H11" s="14">
        <f t="shared" si="0"/>
        <v>0</v>
      </c>
    </row>
    <row r="12" spans="1:18" ht="17.100000000000001" customHeight="1" x14ac:dyDescent="0.25">
      <c r="A12" s="10" t="s">
        <v>29</v>
      </c>
      <c r="B12" s="11" t="s">
        <v>40</v>
      </c>
      <c r="C12" s="10" t="s">
        <v>0</v>
      </c>
      <c r="D12" s="12"/>
      <c r="E12" s="33">
        <v>0</v>
      </c>
      <c r="F12" s="12"/>
      <c r="G12" s="13">
        <v>8</v>
      </c>
      <c r="H12" s="14">
        <f t="shared" si="0"/>
        <v>0</v>
      </c>
    </row>
    <row r="13" spans="1:18" ht="17.100000000000001" customHeight="1" x14ac:dyDescent="0.25">
      <c r="A13" s="10" t="s">
        <v>29</v>
      </c>
      <c r="B13" s="11" t="s">
        <v>42</v>
      </c>
      <c r="C13" s="10" t="s">
        <v>0</v>
      </c>
      <c r="D13" s="12"/>
      <c r="E13" s="33">
        <v>0</v>
      </c>
      <c r="F13" s="12"/>
      <c r="G13" s="13">
        <v>12</v>
      </c>
      <c r="H13" s="14">
        <f t="shared" si="0"/>
        <v>0</v>
      </c>
    </row>
    <row r="14" spans="1:18" ht="17.100000000000001" customHeight="1" x14ac:dyDescent="0.25">
      <c r="A14" s="10" t="s">
        <v>29</v>
      </c>
      <c r="B14" s="11" t="s">
        <v>41</v>
      </c>
      <c r="C14" s="10" t="s">
        <v>0</v>
      </c>
      <c r="D14" s="12"/>
      <c r="E14" s="33">
        <v>0</v>
      </c>
      <c r="F14" s="12"/>
      <c r="G14" s="13">
        <v>25</v>
      </c>
      <c r="H14" s="14">
        <f t="shared" si="0"/>
        <v>0</v>
      </c>
    </row>
    <row r="15" spans="1:18" ht="17.100000000000001" customHeight="1" x14ac:dyDescent="0.25">
      <c r="A15" s="10" t="s">
        <v>27</v>
      </c>
      <c r="B15" s="11" t="s">
        <v>91</v>
      </c>
      <c r="C15" s="10" t="s">
        <v>2</v>
      </c>
      <c r="D15" s="12"/>
      <c r="E15" s="33">
        <v>0</v>
      </c>
      <c r="F15" s="12"/>
      <c r="G15" s="13">
        <v>2500</v>
      </c>
      <c r="H15" s="14">
        <f t="shared" si="0"/>
        <v>0</v>
      </c>
    </row>
    <row r="16" spans="1:18" ht="17.100000000000001" customHeight="1" x14ac:dyDescent="0.25">
      <c r="A16" s="10" t="s">
        <v>27</v>
      </c>
      <c r="B16" s="11" t="s">
        <v>80</v>
      </c>
      <c r="C16" s="10" t="s">
        <v>2</v>
      </c>
      <c r="D16" s="12"/>
      <c r="E16" s="33">
        <v>0</v>
      </c>
      <c r="F16" s="12"/>
      <c r="G16" s="13">
        <v>8000</v>
      </c>
      <c r="H16" s="14">
        <f t="shared" si="0"/>
        <v>0</v>
      </c>
    </row>
    <row r="17" spans="1:8" ht="17.100000000000001" customHeight="1" x14ac:dyDescent="0.25">
      <c r="A17" s="10" t="s">
        <v>27</v>
      </c>
      <c r="B17" s="11" t="s">
        <v>16</v>
      </c>
      <c r="C17" s="10" t="s">
        <v>2</v>
      </c>
      <c r="D17" s="12"/>
      <c r="E17" s="33">
        <v>0</v>
      </c>
      <c r="F17" s="12"/>
      <c r="G17" s="13">
        <v>9000</v>
      </c>
      <c r="H17" s="14">
        <f t="shared" si="0"/>
        <v>0</v>
      </c>
    </row>
    <row r="18" spans="1:8" ht="17.100000000000001" customHeight="1" x14ac:dyDescent="0.25">
      <c r="A18" s="10" t="s">
        <v>27</v>
      </c>
      <c r="B18" s="11" t="s">
        <v>26</v>
      </c>
      <c r="C18" s="10" t="s">
        <v>2</v>
      </c>
      <c r="D18" s="12"/>
      <c r="E18" s="33">
        <v>0</v>
      </c>
      <c r="F18" s="12"/>
      <c r="G18" s="13">
        <v>10000</v>
      </c>
      <c r="H18" s="14">
        <f t="shared" si="0"/>
        <v>0</v>
      </c>
    </row>
    <row r="19" spans="1:8" ht="17.100000000000001" customHeight="1" x14ac:dyDescent="0.25">
      <c r="A19" s="10" t="s">
        <v>27</v>
      </c>
      <c r="B19" s="11" t="s">
        <v>76</v>
      </c>
      <c r="C19" s="10" t="s">
        <v>24</v>
      </c>
      <c r="D19" s="12"/>
      <c r="E19" s="33">
        <v>0</v>
      </c>
      <c r="F19" s="12"/>
      <c r="G19" s="13">
        <v>18000</v>
      </c>
      <c r="H19" s="14">
        <f t="shared" si="0"/>
        <v>0</v>
      </c>
    </row>
    <row r="20" spans="1:8" ht="17.100000000000001" customHeight="1" x14ac:dyDescent="0.25">
      <c r="A20" s="10" t="s">
        <v>27</v>
      </c>
      <c r="B20" s="11" t="s">
        <v>77</v>
      </c>
      <c r="C20" s="10" t="s">
        <v>24</v>
      </c>
      <c r="D20" s="12"/>
      <c r="E20" s="33">
        <v>0</v>
      </c>
      <c r="F20" s="12"/>
      <c r="G20" s="13">
        <v>22000</v>
      </c>
      <c r="H20" s="14">
        <f t="shared" si="0"/>
        <v>0</v>
      </c>
    </row>
    <row r="21" spans="1:8" ht="17.100000000000001" customHeight="1" x14ac:dyDescent="0.25">
      <c r="A21" s="10" t="s">
        <v>27</v>
      </c>
      <c r="B21" s="11" t="s">
        <v>63</v>
      </c>
      <c r="C21" s="10" t="s">
        <v>24</v>
      </c>
      <c r="D21" s="12"/>
      <c r="E21" s="33">
        <v>0</v>
      </c>
      <c r="F21" s="12"/>
      <c r="G21" s="13">
        <v>10000</v>
      </c>
      <c r="H21" s="14">
        <f t="shared" si="0"/>
        <v>0</v>
      </c>
    </row>
    <row r="22" spans="1:8" ht="17.100000000000001" customHeight="1" x14ac:dyDescent="0.25">
      <c r="A22" s="15" t="s">
        <v>44</v>
      </c>
      <c r="B22" s="16" t="s">
        <v>43</v>
      </c>
      <c r="C22" s="15" t="s">
        <v>47</v>
      </c>
      <c r="D22" s="12"/>
      <c r="E22" s="33">
        <v>0</v>
      </c>
      <c r="F22" s="12"/>
      <c r="G22" s="17">
        <v>300</v>
      </c>
      <c r="H22" s="18">
        <f t="shared" si="0"/>
        <v>0</v>
      </c>
    </row>
    <row r="23" spans="1:8" ht="17.100000000000001" customHeight="1" x14ac:dyDescent="0.25">
      <c r="A23" s="10" t="s">
        <v>33</v>
      </c>
      <c r="B23" s="11" t="s">
        <v>17</v>
      </c>
      <c r="C23" s="10" t="s">
        <v>2</v>
      </c>
      <c r="D23" s="12"/>
      <c r="E23" s="33">
        <v>0</v>
      </c>
      <c r="F23" s="12"/>
      <c r="G23" s="13">
        <v>18000</v>
      </c>
      <c r="H23" s="14">
        <f t="shared" si="0"/>
        <v>0</v>
      </c>
    </row>
    <row r="24" spans="1:8" ht="17.100000000000001" customHeight="1" x14ac:dyDescent="0.25">
      <c r="A24" s="10" t="s">
        <v>33</v>
      </c>
      <c r="B24" s="11" t="s">
        <v>90</v>
      </c>
      <c r="C24" s="10" t="s">
        <v>2</v>
      </c>
      <c r="D24" s="12"/>
      <c r="E24" s="33">
        <v>0</v>
      </c>
      <c r="F24" s="12"/>
      <c r="G24" s="21">
        <v>8000</v>
      </c>
      <c r="H24" s="14">
        <f t="shared" si="0"/>
        <v>0</v>
      </c>
    </row>
    <row r="25" spans="1:8" ht="17.100000000000001" customHeight="1" x14ac:dyDescent="0.25">
      <c r="A25" s="10" t="s">
        <v>33</v>
      </c>
      <c r="B25" s="11" t="s">
        <v>64</v>
      </c>
      <c r="C25" s="10" t="s">
        <v>2</v>
      </c>
      <c r="D25" s="12"/>
      <c r="E25" s="33">
        <v>0</v>
      </c>
      <c r="F25" s="12"/>
      <c r="G25" s="13">
        <v>3000</v>
      </c>
      <c r="H25" s="14">
        <f t="shared" si="0"/>
        <v>0</v>
      </c>
    </row>
    <row r="26" spans="1:8" ht="17.100000000000001" customHeight="1" x14ac:dyDescent="0.25">
      <c r="A26" s="19" t="s">
        <v>34</v>
      </c>
      <c r="B26" s="20" t="s">
        <v>18</v>
      </c>
      <c r="C26" s="19" t="s">
        <v>2</v>
      </c>
      <c r="D26" s="12"/>
      <c r="E26" s="33">
        <v>0</v>
      </c>
      <c r="F26" s="12"/>
      <c r="G26" s="13">
        <v>7000</v>
      </c>
      <c r="H26" s="14">
        <f t="shared" si="0"/>
        <v>0</v>
      </c>
    </row>
    <row r="27" spans="1:8" ht="17.100000000000001" customHeight="1" x14ac:dyDescent="0.25">
      <c r="A27" s="19" t="s">
        <v>35</v>
      </c>
      <c r="B27" s="20" t="s">
        <v>36</v>
      </c>
      <c r="C27" s="19" t="s">
        <v>2</v>
      </c>
      <c r="D27" s="12"/>
      <c r="E27" s="33">
        <v>0</v>
      </c>
      <c r="F27" s="12"/>
      <c r="G27" s="13">
        <v>16000</v>
      </c>
      <c r="H27" s="14">
        <f t="shared" si="0"/>
        <v>0</v>
      </c>
    </row>
    <row r="28" spans="1:8" ht="17.100000000000001" customHeight="1" x14ac:dyDescent="0.25">
      <c r="A28" s="19" t="s">
        <v>35</v>
      </c>
      <c r="B28" s="20" t="s">
        <v>37</v>
      </c>
      <c r="C28" s="19" t="s">
        <v>2</v>
      </c>
      <c r="D28" s="12"/>
      <c r="E28" s="33">
        <v>0</v>
      </c>
      <c r="F28" s="12"/>
      <c r="G28" s="13">
        <v>30000</v>
      </c>
      <c r="H28" s="14">
        <f t="shared" si="0"/>
        <v>0</v>
      </c>
    </row>
    <row r="29" spans="1:8" ht="17.100000000000001" customHeight="1" x14ac:dyDescent="0.25">
      <c r="A29" s="19" t="s">
        <v>35</v>
      </c>
      <c r="B29" s="20" t="s">
        <v>65</v>
      </c>
      <c r="C29" s="19" t="s">
        <v>2</v>
      </c>
      <c r="D29" s="22"/>
      <c r="E29" s="33">
        <v>0</v>
      </c>
      <c r="F29" s="12"/>
      <c r="G29" s="13">
        <v>2000</v>
      </c>
      <c r="H29" s="14">
        <f t="shared" si="0"/>
        <v>0</v>
      </c>
    </row>
    <row r="30" spans="1:8" ht="17.100000000000001" customHeight="1" x14ac:dyDescent="0.25">
      <c r="A30" s="19" t="s">
        <v>66</v>
      </c>
      <c r="B30" s="20" t="s">
        <v>68</v>
      </c>
      <c r="C30" s="19" t="s">
        <v>2</v>
      </c>
      <c r="D30" s="22"/>
      <c r="E30" s="33">
        <v>0</v>
      </c>
      <c r="F30" s="12"/>
      <c r="G30" s="13">
        <v>1200</v>
      </c>
      <c r="H30" s="14">
        <f t="shared" si="0"/>
        <v>0</v>
      </c>
    </row>
    <row r="31" spans="1:8" ht="17.100000000000001" customHeight="1" x14ac:dyDescent="0.25">
      <c r="A31" s="19" t="s">
        <v>66</v>
      </c>
      <c r="B31" s="20" t="s">
        <v>67</v>
      </c>
      <c r="C31" s="19" t="s">
        <v>2</v>
      </c>
      <c r="D31" s="22"/>
      <c r="E31" s="33">
        <v>0</v>
      </c>
      <c r="F31" s="12"/>
      <c r="G31" s="13">
        <v>1000</v>
      </c>
      <c r="H31" s="14">
        <f t="shared" si="0"/>
        <v>0</v>
      </c>
    </row>
    <row r="32" spans="1:8" ht="17.100000000000001" customHeight="1" x14ac:dyDescent="0.25">
      <c r="A32" s="19" t="s">
        <v>66</v>
      </c>
      <c r="B32" s="20" t="s">
        <v>69</v>
      </c>
      <c r="C32" s="19" t="s">
        <v>24</v>
      </c>
      <c r="D32" s="22"/>
      <c r="E32" s="33">
        <v>0</v>
      </c>
      <c r="F32" s="12"/>
      <c r="G32" s="13">
        <v>2800</v>
      </c>
      <c r="H32" s="14">
        <f t="shared" si="0"/>
        <v>0</v>
      </c>
    </row>
    <row r="33" spans="1:8" ht="17.100000000000001" customHeight="1" x14ac:dyDescent="0.25">
      <c r="A33" s="19" t="s">
        <v>45</v>
      </c>
      <c r="B33" s="20" t="s">
        <v>46</v>
      </c>
      <c r="C33" s="19" t="s">
        <v>24</v>
      </c>
      <c r="D33" s="22"/>
      <c r="E33" s="33">
        <v>0</v>
      </c>
      <c r="F33" s="12"/>
      <c r="G33" s="13">
        <v>10000</v>
      </c>
      <c r="H33" s="14">
        <f t="shared" si="0"/>
        <v>0</v>
      </c>
    </row>
    <row r="34" spans="1:8" ht="17.100000000000001" customHeight="1" x14ac:dyDescent="0.25">
      <c r="A34" s="19" t="s">
        <v>71</v>
      </c>
      <c r="B34" s="20" t="s">
        <v>70</v>
      </c>
      <c r="C34" s="19" t="s">
        <v>2</v>
      </c>
      <c r="D34" s="22"/>
      <c r="E34" s="33">
        <v>0</v>
      </c>
      <c r="F34" s="12"/>
      <c r="G34" s="13">
        <v>4500</v>
      </c>
      <c r="H34" s="14">
        <f t="shared" si="0"/>
        <v>0</v>
      </c>
    </row>
    <row r="35" spans="1:8" ht="17.100000000000001" customHeight="1" x14ac:dyDescent="0.25">
      <c r="A35" s="19" t="s">
        <v>19</v>
      </c>
      <c r="B35" s="20" t="s">
        <v>92</v>
      </c>
      <c r="C35" s="19" t="s">
        <v>24</v>
      </c>
      <c r="D35" s="23">
        <v>1</v>
      </c>
      <c r="E35" s="32">
        <v>0</v>
      </c>
      <c r="F35" s="12"/>
      <c r="G35" s="13">
        <v>20000</v>
      </c>
      <c r="H35" s="14">
        <f t="shared" si="0"/>
        <v>0</v>
      </c>
    </row>
    <row r="36" spans="1:8" ht="17.100000000000001" customHeight="1" x14ac:dyDescent="0.25">
      <c r="A36" s="19" t="s">
        <v>19</v>
      </c>
      <c r="B36" s="20" t="s">
        <v>78</v>
      </c>
      <c r="C36" s="19" t="s">
        <v>24</v>
      </c>
      <c r="D36" s="23">
        <v>1</v>
      </c>
      <c r="E36" s="32">
        <v>0</v>
      </c>
      <c r="F36" s="12"/>
      <c r="G36" s="13">
        <v>3500</v>
      </c>
      <c r="H36" s="14">
        <f t="shared" si="0"/>
        <v>0</v>
      </c>
    </row>
    <row r="37" spans="1:8" ht="17.100000000000001" customHeight="1" x14ac:dyDescent="0.25">
      <c r="A37" s="19" t="s">
        <v>19</v>
      </c>
      <c r="B37" s="20" t="s">
        <v>79</v>
      </c>
      <c r="C37" s="19" t="s">
        <v>24</v>
      </c>
      <c r="D37" s="23">
        <v>1</v>
      </c>
      <c r="E37" s="32">
        <v>0</v>
      </c>
      <c r="F37" s="12"/>
      <c r="G37" s="13">
        <v>2000</v>
      </c>
      <c r="H37" s="14">
        <f t="shared" si="0"/>
        <v>0</v>
      </c>
    </row>
    <row r="38" spans="1:8" ht="17.100000000000001" customHeight="1" x14ac:dyDescent="0.25">
      <c r="A38" s="19" t="s">
        <v>83</v>
      </c>
      <c r="B38" s="20" t="s">
        <v>57</v>
      </c>
      <c r="C38" s="19" t="s">
        <v>1</v>
      </c>
      <c r="D38" s="23">
        <v>1</v>
      </c>
      <c r="E38" s="34">
        <v>1</v>
      </c>
      <c r="F38" s="12"/>
      <c r="G38" s="31">
        <v>0</v>
      </c>
      <c r="H38" s="14">
        <f t="shared" si="0"/>
        <v>0</v>
      </c>
    </row>
    <row r="39" spans="1:8" ht="20.100000000000001" customHeight="1" x14ac:dyDescent="0.25">
      <c r="A39" s="41" t="s">
        <v>49</v>
      </c>
      <c r="B39" s="42"/>
      <c r="C39" s="42"/>
      <c r="D39" s="42"/>
      <c r="E39" s="42"/>
      <c r="F39" s="42"/>
      <c r="G39" s="42"/>
      <c r="H39" s="43"/>
    </row>
    <row r="40" spans="1:8" ht="17.100000000000001" customHeight="1" x14ac:dyDescent="0.25">
      <c r="A40" s="19" t="s">
        <v>3</v>
      </c>
      <c r="B40" s="20" t="s">
        <v>72</v>
      </c>
      <c r="C40" s="19" t="s">
        <v>0</v>
      </c>
      <c r="D40" s="22"/>
      <c r="E40" s="33">
        <v>0</v>
      </c>
      <c r="F40" s="12"/>
      <c r="G40" s="13">
        <v>6</v>
      </c>
      <c r="H40" s="14">
        <f t="shared" ref="H40:H48" si="1">E40*G40</f>
        <v>0</v>
      </c>
    </row>
    <row r="41" spans="1:8" ht="17.100000000000001" customHeight="1" x14ac:dyDescent="0.25">
      <c r="A41" s="19" t="s">
        <v>73</v>
      </c>
      <c r="B41" s="20" t="s">
        <v>74</v>
      </c>
      <c r="C41" s="19" t="s">
        <v>0</v>
      </c>
      <c r="D41" s="22"/>
      <c r="E41" s="33">
        <v>0</v>
      </c>
      <c r="F41" s="12"/>
      <c r="G41" s="13">
        <v>30</v>
      </c>
      <c r="H41" s="14">
        <f t="shared" si="1"/>
        <v>0</v>
      </c>
    </row>
    <row r="42" spans="1:8" ht="17.100000000000001" customHeight="1" x14ac:dyDescent="0.25">
      <c r="A42" s="19" t="s">
        <v>4</v>
      </c>
      <c r="B42" s="20" t="s">
        <v>5</v>
      </c>
      <c r="C42" s="19" t="s">
        <v>2</v>
      </c>
      <c r="D42" s="22"/>
      <c r="E42" s="33">
        <v>0</v>
      </c>
      <c r="F42" s="12"/>
      <c r="G42" s="13">
        <v>5000</v>
      </c>
      <c r="H42" s="14">
        <f t="shared" si="1"/>
        <v>0</v>
      </c>
    </row>
    <row r="43" spans="1:8" ht="17.100000000000001" customHeight="1" x14ac:dyDescent="0.25">
      <c r="A43" s="19" t="s">
        <v>4</v>
      </c>
      <c r="B43" s="20" t="s">
        <v>81</v>
      </c>
      <c r="C43" s="19" t="s">
        <v>2</v>
      </c>
      <c r="D43" s="22"/>
      <c r="E43" s="33">
        <v>0</v>
      </c>
      <c r="F43" s="12"/>
      <c r="G43" s="13">
        <v>4000</v>
      </c>
      <c r="H43" s="14">
        <f t="shared" si="1"/>
        <v>0</v>
      </c>
    </row>
    <row r="44" spans="1:8" ht="17.100000000000001" customHeight="1" x14ac:dyDescent="0.25">
      <c r="A44" s="19" t="s">
        <v>6</v>
      </c>
      <c r="B44" s="20" t="s">
        <v>48</v>
      </c>
      <c r="C44" s="19" t="s">
        <v>0</v>
      </c>
      <c r="D44" s="22"/>
      <c r="E44" s="33">
        <v>0</v>
      </c>
      <c r="F44" s="12"/>
      <c r="G44" s="13">
        <v>400</v>
      </c>
      <c r="H44" s="14">
        <f t="shared" si="1"/>
        <v>0</v>
      </c>
    </row>
    <row r="45" spans="1:8" ht="17.100000000000001" customHeight="1" x14ac:dyDescent="0.25">
      <c r="A45" s="19" t="s">
        <v>86</v>
      </c>
      <c r="B45" s="20" t="s">
        <v>8</v>
      </c>
      <c r="C45" s="19" t="s">
        <v>2</v>
      </c>
      <c r="D45" s="22"/>
      <c r="E45" s="33">
        <v>0</v>
      </c>
      <c r="F45" s="12"/>
      <c r="G45" s="13">
        <v>30</v>
      </c>
      <c r="H45" s="14">
        <f t="shared" si="1"/>
        <v>0</v>
      </c>
    </row>
    <row r="46" spans="1:8" ht="17.100000000000001" customHeight="1" x14ac:dyDescent="0.25">
      <c r="A46" s="19" t="s">
        <v>87</v>
      </c>
      <c r="B46" s="20" t="s">
        <v>53</v>
      </c>
      <c r="C46" s="19" t="s">
        <v>2</v>
      </c>
      <c r="D46" s="23">
        <v>1</v>
      </c>
      <c r="E46" s="32">
        <v>0</v>
      </c>
      <c r="F46" s="12"/>
      <c r="G46" s="13">
        <v>600</v>
      </c>
      <c r="H46" s="14">
        <f t="shared" si="1"/>
        <v>0</v>
      </c>
    </row>
    <row r="47" spans="1:8" ht="17.100000000000001" customHeight="1" x14ac:dyDescent="0.25">
      <c r="A47" s="19" t="s">
        <v>87</v>
      </c>
      <c r="B47" s="20" t="s">
        <v>52</v>
      </c>
      <c r="C47" s="19" t="s">
        <v>2</v>
      </c>
      <c r="D47" s="23">
        <v>1</v>
      </c>
      <c r="E47" s="32">
        <v>0</v>
      </c>
      <c r="F47" s="12"/>
      <c r="G47" s="13">
        <v>1800</v>
      </c>
      <c r="H47" s="14">
        <f t="shared" si="1"/>
        <v>0</v>
      </c>
    </row>
    <row r="48" spans="1:8" ht="17.100000000000001" customHeight="1" x14ac:dyDescent="0.25">
      <c r="A48" s="19">
        <v>716</v>
      </c>
      <c r="B48" s="20" t="s">
        <v>88</v>
      </c>
      <c r="C48" s="19" t="s">
        <v>47</v>
      </c>
      <c r="D48" s="23"/>
      <c r="E48" s="32">
        <v>0</v>
      </c>
      <c r="F48" s="12"/>
      <c r="G48" s="13">
        <v>3000</v>
      </c>
      <c r="H48" s="14">
        <f t="shared" si="1"/>
        <v>0</v>
      </c>
    </row>
    <row r="49" spans="1:8" ht="17.100000000000001" customHeight="1" x14ac:dyDescent="0.25">
      <c r="A49" s="19" t="s">
        <v>84</v>
      </c>
      <c r="B49" s="20" t="s">
        <v>57</v>
      </c>
      <c r="C49" s="19" t="s">
        <v>1</v>
      </c>
      <c r="D49" s="23">
        <v>1</v>
      </c>
      <c r="E49" s="34">
        <v>1</v>
      </c>
      <c r="F49" s="12"/>
      <c r="G49" s="31">
        <v>0</v>
      </c>
      <c r="H49" s="14">
        <f t="shared" si="0"/>
        <v>0</v>
      </c>
    </row>
    <row r="50" spans="1:8" ht="32.1" customHeight="1" x14ac:dyDescent="0.25">
      <c r="A50" s="24"/>
      <c r="B50" s="24"/>
      <c r="C50" s="24"/>
      <c r="D50" s="25"/>
      <c r="E50" s="39" t="s">
        <v>14</v>
      </c>
      <c r="F50" s="39"/>
      <c r="G50" s="40"/>
      <c r="H50" s="26">
        <f>MROUND((SUM(H5:H49))*1, 100)</f>
        <v>0</v>
      </c>
    </row>
    <row r="51" spans="1:8" ht="32.1" customHeight="1" x14ac:dyDescent="0.25">
      <c r="A51" s="27" t="s">
        <v>54</v>
      </c>
      <c r="B51" s="27" t="s">
        <v>82</v>
      </c>
      <c r="C51" s="24"/>
      <c r="D51" s="25"/>
      <c r="E51" s="37" t="s">
        <v>20</v>
      </c>
      <c r="F51" s="37"/>
      <c r="G51" s="38"/>
      <c r="H51" s="28">
        <f>MROUND((SUM(H5:H49))*0.12*A52, 10)</f>
        <v>0</v>
      </c>
    </row>
    <row r="52" spans="1:8" ht="32.1" customHeight="1" x14ac:dyDescent="0.25">
      <c r="A52" s="29">
        <v>0</v>
      </c>
      <c r="B52" s="30" t="s">
        <v>55</v>
      </c>
      <c r="C52" s="24"/>
      <c r="D52" s="25"/>
      <c r="E52" s="37" t="s">
        <v>21</v>
      </c>
      <c r="F52" s="37"/>
      <c r="G52" s="38"/>
      <c r="H52" s="28">
        <f>MROUND((SUM(H5:H49))*0.08*A52, 10)</f>
        <v>0</v>
      </c>
    </row>
    <row r="53" spans="1:8" ht="32.1" customHeight="1" x14ac:dyDescent="0.25">
      <c r="A53" s="29">
        <v>0</v>
      </c>
      <c r="B53" s="30" t="s">
        <v>58</v>
      </c>
      <c r="C53" s="24"/>
      <c r="D53" s="25"/>
      <c r="E53" s="39" t="s">
        <v>50</v>
      </c>
      <c r="F53" s="39"/>
      <c r="G53" s="40"/>
      <c r="H53" s="26">
        <f>MROUND((SUM(H50:H52))*1, 100)</f>
        <v>0</v>
      </c>
    </row>
    <row r="54" spans="1:8" ht="32.1" customHeight="1" x14ac:dyDescent="0.25">
      <c r="A54" s="29">
        <v>0</v>
      </c>
      <c r="B54" s="30" t="s">
        <v>59</v>
      </c>
      <c r="C54" s="24"/>
      <c r="D54" s="25"/>
      <c r="E54" s="37" t="s">
        <v>56</v>
      </c>
      <c r="F54" s="37"/>
      <c r="G54" s="38"/>
      <c r="H54" s="28">
        <f>H53*0.05</f>
        <v>0</v>
      </c>
    </row>
    <row r="55" spans="1:8" ht="32.1" customHeight="1" x14ac:dyDescent="0.25">
      <c r="A55" s="24"/>
      <c r="B55" s="24"/>
      <c r="C55" s="24"/>
      <c r="D55" s="25"/>
      <c r="E55" s="39" t="s">
        <v>15</v>
      </c>
      <c r="F55" s="39"/>
      <c r="G55" s="40"/>
      <c r="H55" s="26">
        <f>MROUND((SUM(H53:H54))*1, 100)</f>
        <v>0</v>
      </c>
    </row>
    <row r="56" spans="1:8" ht="32.1" customHeight="1" x14ac:dyDescent="0.25">
      <c r="A56" s="40" t="s">
        <v>85</v>
      </c>
      <c r="B56" s="44"/>
      <c r="C56" s="24"/>
      <c r="D56" s="25"/>
      <c r="E56" s="37" t="s">
        <v>89</v>
      </c>
      <c r="F56" s="37"/>
      <c r="G56" s="38"/>
      <c r="H56" s="28">
        <f>MROUND((SUM((H55*0.1*A53)+(H55*0.05*A54))),100)</f>
        <v>0</v>
      </c>
    </row>
    <row r="57" spans="1:8" ht="32.1" customHeight="1" x14ac:dyDescent="0.25">
      <c r="A57" s="48" t="s">
        <v>7</v>
      </c>
      <c r="B57" s="49"/>
      <c r="C57" s="24"/>
      <c r="D57" s="25"/>
      <c r="E57" s="39" t="s">
        <v>51</v>
      </c>
      <c r="F57" s="39"/>
      <c r="G57" s="40"/>
      <c r="H57" s="26">
        <f>MROUND((SUM(H55:H56))*1, 100)</f>
        <v>0</v>
      </c>
    </row>
  </sheetData>
  <sheetProtection algorithmName="SHA-512" hashValue="fV7/Edb5+Ph54eXWGDI8m68Br+bifjJus6qsnW8mJrQ3iU3BYeoNjKaJ0jHKswST967WPqN6CtfvXuLnkSTkeg==" saltValue="XnPtn8ZWdSB0SrcYU/6gGA==" spinCount="100000" sheet="1" objects="1" scenarios="1"/>
  <mergeCells count="17">
    <mergeCell ref="E55:G55"/>
    <mergeCell ref="A56:B56"/>
    <mergeCell ref="E56:G56"/>
    <mergeCell ref="A57:B57"/>
    <mergeCell ref="E57:G57"/>
    <mergeCell ref="A39:H39"/>
    <mergeCell ref="E50:G50"/>
    <mergeCell ref="E51:G51"/>
    <mergeCell ref="E52:G52"/>
    <mergeCell ref="E53:G53"/>
    <mergeCell ref="E54:G54"/>
    <mergeCell ref="B1:H1"/>
    <mergeCell ref="B2:F2"/>
    <mergeCell ref="B3:C3"/>
    <mergeCell ref="D3:H3"/>
    <mergeCell ref="Q4:R4"/>
    <mergeCell ref="Q5:R5"/>
  </mergeCells>
  <printOptions horizontalCentered="1"/>
  <pageMargins left="0.5" right="0.25" top="0.25" bottom="0.25" header="0.3" footer="0.3"/>
  <pageSetup scale="7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DC770-BA8B-4976-BBF1-6DD0FA72FC27}">
  <sheetPr>
    <pageSetUpPr fitToPage="1"/>
  </sheetPr>
  <dimension ref="A1:R57"/>
  <sheetViews>
    <sheetView workbookViewId="0">
      <selection activeCell="H2" sqref="H2"/>
    </sheetView>
  </sheetViews>
  <sheetFormatPr defaultRowHeight="15" x14ac:dyDescent="0.25"/>
  <cols>
    <col min="1" max="1" width="12.7109375" customWidth="1"/>
    <col min="2" max="2" width="54.5703125" customWidth="1"/>
    <col min="3" max="3" width="11.28515625" customWidth="1"/>
    <col min="4" max="4" width="1.7109375" customWidth="1"/>
    <col min="5" max="5" width="15.85546875" customWidth="1"/>
    <col min="6" max="6" width="1.7109375" customWidth="1"/>
    <col min="7" max="7" width="14.85546875" customWidth="1"/>
    <col min="8" max="8" width="19.28515625" customWidth="1"/>
    <col min="10" max="10" width="11.140625" bestFit="1" customWidth="1"/>
  </cols>
  <sheetData>
    <row r="1" spans="1:18" ht="32.1" customHeight="1" x14ac:dyDescent="0.4">
      <c r="A1" s="3"/>
      <c r="B1" s="45" t="s">
        <v>93</v>
      </c>
      <c r="C1" s="45"/>
      <c r="D1" s="45"/>
      <c r="E1" s="45"/>
      <c r="F1" s="45"/>
      <c r="G1" s="45"/>
      <c r="H1" s="45"/>
    </row>
    <row r="2" spans="1:18" ht="35.1" customHeight="1" x14ac:dyDescent="0.4">
      <c r="A2" s="3"/>
      <c r="B2" s="46" t="s">
        <v>94</v>
      </c>
      <c r="C2" s="46"/>
      <c r="D2" s="46"/>
      <c r="E2" s="46"/>
      <c r="F2" s="46"/>
      <c r="G2" s="47" t="s">
        <v>95</v>
      </c>
      <c r="H2" s="55"/>
    </row>
    <row r="3" spans="1:18" ht="35.1" customHeight="1" x14ac:dyDescent="0.25">
      <c r="A3" s="4"/>
      <c r="B3" s="50" t="s">
        <v>96</v>
      </c>
      <c r="C3" s="51"/>
      <c r="D3" s="52"/>
      <c r="E3" s="53"/>
      <c r="F3" s="53"/>
      <c r="G3" s="53"/>
      <c r="H3" s="54"/>
    </row>
    <row r="4" spans="1:18" ht="20.100000000000001" customHeight="1" x14ac:dyDescent="0.25">
      <c r="A4" s="5" t="s">
        <v>9</v>
      </c>
      <c r="B4" s="5" t="s">
        <v>10</v>
      </c>
      <c r="C4" s="5" t="s">
        <v>11</v>
      </c>
      <c r="D4" s="6"/>
      <c r="E4" s="7" t="s">
        <v>22</v>
      </c>
      <c r="F4" s="6"/>
      <c r="G4" s="8" t="s">
        <v>12</v>
      </c>
      <c r="H4" s="9" t="s">
        <v>13</v>
      </c>
      <c r="J4" s="2"/>
      <c r="K4" s="2"/>
      <c r="L4" s="2"/>
      <c r="M4" s="2"/>
      <c r="N4" s="2"/>
      <c r="O4" s="2"/>
      <c r="P4" s="2"/>
      <c r="Q4" s="35"/>
      <c r="R4" s="35"/>
    </row>
    <row r="5" spans="1:18" ht="17.100000000000001" customHeight="1" x14ac:dyDescent="0.25">
      <c r="A5" s="10" t="s">
        <v>32</v>
      </c>
      <c r="B5" s="11" t="s">
        <v>60</v>
      </c>
      <c r="C5" s="10" t="s">
        <v>2</v>
      </c>
      <c r="D5" s="12"/>
      <c r="E5" s="33">
        <v>0</v>
      </c>
      <c r="F5" s="12"/>
      <c r="G5" s="13">
        <v>900</v>
      </c>
      <c r="H5" s="14">
        <f t="shared" ref="H5:H49" si="0">E5*G5</f>
        <v>0</v>
      </c>
      <c r="J5" s="2"/>
      <c r="K5" s="2"/>
      <c r="L5" s="2"/>
      <c r="M5" s="2"/>
      <c r="N5" s="2"/>
      <c r="O5" s="2"/>
      <c r="P5" s="2"/>
      <c r="Q5" s="36"/>
      <c r="R5" s="36"/>
    </row>
    <row r="6" spans="1:18" ht="17.100000000000001" customHeight="1" x14ac:dyDescent="0.25">
      <c r="A6" s="10" t="s">
        <v>32</v>
      </c>
      <c r="B6" s="11" t="s">
        <v>61</v>
      </c>
      <c r="C6" s="10" t="s">
        <v>2</v>
      </c>
      <c r="D6" s="12"/>
      <c r="E6" s="33">
        <v>0</v>
      </c>
      <c r="F6" s="12"/>
      <c r="G6" s="13">
        <v>1000</v>
      </c>
      <c r="H6" s="14">
        <f t="shared" si="0"/>
        <v>0</v>
      </c>
    </row>
    <row r="7" spans="1:18" ht="17.100000000000001" customHeight="1" x14ac:dyDescent="0.25">
      <c r="A7" s="10" t="s">
        <v>31</v>
      </c>
      <c r="B7" s="11" t="s">
        <v>75</v>
      </c>
      <c r="C7" s="10" t="s">
        <v>24</v>
      </c>
      <c r="D7" s="12"/>
      <c r="E7" s="33">
        <v>0</v>
      </c>
      <c r="F7" s="12"/>
      <c r="G7" s="13">
        <v>2500</v>
      </c>
      <c r="H7" s="14">
        <f t="shared" si="0"/>
        <v>0</v>
      </c>
    </row>
    <row r="8" spans="1:18" ht="17.100000000000001" customHeight="1" x14ac:dyDescent="0.25">
      <c r="A8" s="10" t="s">
        <v>30</v>
      </c>
      <c r="B8" s="11" t="s">
        <v>23</v>
      </c>
      <c r="C8" s="10" t="s">
        <v>47</v>
      </c>
      <c r="D8" s="12"/>
      <c r="E8" s="33">
        <v>0</v>
      </c>
      <c r="F8" s="12"/>
      <c r="G8" s="13">
        <v>600</v>
      </c>
      <c r="H8" s="14">
        <f t="shared" si="0"/>
        <v>0</v>
      </c>
    </row>
    <row r="9" spans="1:18" ht="17.100000000000001" customHeight="1" x14ac:dyDescent="0.25">
      <c r="A9" s="15" t="s">
        <v>30</v>
      </c>
      <c r="B9" s="16" t="s">
        <v>39</v>
      </c>
      <c r="C9" s="15" t="s">
        <v>0</v>
      </c>
      <c r="D9" s="12"/>
      <c r="E9" s="33">
        <v>0</v>
      </c>
      <c r="F9" s="12"/>
      <c r="G9" s="17">
        <v>3</v>
      </c>
      <c r="H9" s="18">
        <f t="shared" si="0"/>
        <v>0</v>
      </c>
    </row>
    <row r="10" spans="1:18" ht="17.100000000000001" customHeight="1" x14ac:dyDescent="0.25">
      <c r="A10" s="19" t="s">
        <v>62</v>
      </c>
      <c r="B10" s="20" t="s">
        <v>38</v>
      </c>
      <c r="C10" s="19" t="s">
        <v>24</v>
      </c>
      <c r="D10" s="12"/>
      <c r="E10" s="33">
        <v>0</v>
      </c>
      <c r="F10" s="12"/>
      <c r="G10" s="13">
        <v>4000</v>
      </c>
      <c r="H10" s="14">
        <f t="shared" si="0"/>
        <v>0</v>
      </c>
    </row>
    <row r="11" spans="1:18" ht="17.100000000000001" customHeight="1" x14ac:dyDescent="0.25">
      <c r="A11" s="10" t="s">
        <v>28</v>
      </c>
      <c r="B11" s="11" t="s">
        <v>25</v>
      </c>
      <c r="C11" s="10" t="s">
        <v>2</v>
      </c>
      <c r="D11" s="12"/>
      <c r="E11" s="33">
        <v>0</v>
      </c>
      <c r="F11" s="12"/>
      <c r="G11" s="13">
        <v>500</v>
      </c>
      <c r="H11" s="14">
        <f t="shared" si="0"/>
        <v>0</v>
      </c>
    </row>
    <row r="12" spans="1:18" ht="17.100000000000001" customHeight="1" x14ac:dyDescent="0.25">
      <c r="A12" s="10" t="s">
        <v>29</v>
      </c>
      <c r="B12" s="11" t="s">
        <v>40</v>
      </c>
      <c r="C12" s="10" t="s">
        <v>0</v>
      </c>
      <c r="D12" s="12"/>
      <c r="E12" s="33">
        <v>0</v>
      </c>
      <c r="F12" s="12"/>
      <c r="G12" s="13">
        <v>8</v>
      </c>
      <c r="H12" s="14">
        <f t="shared" si="0"/>
        <v>0</v>
      </c>
    </row>
    <row r="13" spans="1:18" ht="17.100000000000001" customHeight="1" x14ac:dyDescent="0.25">
      <c r="A13" s="10" t="s">
        <v>29</v>
      </c>
      <c r="B13" s="11" t="s">
        <v>42</v>
      </c>
      <c r="C13" s="10" t="s">
        <v>0</v>
      </c>
      <c r="D13" s="12"/>
      <c r="E13" s="33">
        <v>0</v>
      </c>
      <c r="F13" s="12"/>
      <c r="G13" s="13">
        <v>12</v>
      </c>
      <c r="H13" s="14">
        <f t="shared" si="0"/>
        <v>0</v>
      </c>
    </row>
    <row r="14" spans="1:18" ht="17.100000000000001" customHeight="1" x14ac:dyDescent="0.25">
      <c r="A14" s="10" t="s">
        <v>29</v>
      </c>
      <c r="B14" s="11" t="s">
        <v>41</v>
      </c>
      <c r="C14" s="10" t="s">
        <v>0</v>
      </c>
      <c r="D14" s="12"/>
      <c r="E14" s="33">
        <v>0</v>
      </c>
      <c r="F14" s="12"/>
      <c r="G14" s="13">
        <v>25</v>
      </c>
      <c r="H14" s="14">
        <f t="shared" si="0"/>
        <v>0</v>
      </c>
    </row>
    <row r="15" spans="1:18" ht="17.100000000000001" customHeight="1" x14ac:dyDescent="0.25">
      <c r="A15" s="10" t="s">
        <v>27</v>
      </c>
      <c r="B15" s="11" t="s">
        <v>91</v>
      </c>
      <c r="C15" s="10" t="s">
        <v>2</v>
      </c>
      <c r="D15" s="12"/>
      <c r="E15" s="33">
        <v>0</v>
      </c>
      <c r="F15" s="12"/>
      <c r="G15" s="13">
        <v>2500</v>
      </c>
      <c r="H15" s="14">
        <f t="shared" si="0"/>
        <v>0</v>
      </c>
    </row>
    <row r="16" spans="1:18" ht="17.100000000000001" customHeight="1" x14ac:dyDescent="0.25">
      <c r="A16" s="10" t="s">
        <v>27</v>
      </c>
      <c r="B16" s="11" t="s">
        <v>80</v>
      </c>
      <c r="C16" s="10" t="s">
        <v>2</v>
      </c>
      <c r="D16" s="12"/>
      <c r="E16" s="33">
        <v>0</v>
      </c>
      <c r="F16" s="12"/>
      <c r="G16" s="13">
        <v>8000</v>
      </c>
      <c r="H16" s="14">
        <f t="shared" si="0"/>
        <v>0</v>
      </c>
    </row>
    <row r="17" spans="1:8" ht="17.100000000000001" customHeight="1" x14ac:dyDescent="0.25">
      <c r="A17" s="10" t="s">
        <v>27</v>
      </c>
      <c r="B17" s="11" t="s">
        <v>16</v>
      </c>
      <c r="C17" s="10" t="s">
        <v>2</v>
      </c>
      <c r="D17" s="12"/>
      <c r="E17" s="33">
        <v>0</v>
      </c>
      <c r="F17" s="12"/>
      <c r="G17" s="13">
        <v>9000</v>
      </c>
      <c r="H17" s="14">
        <f t="shared" si="0"/>
        <v>0</v>
      </c>
    </row>
    <row r="18" spans="1:8" ht="17.100000000000001" customHeight="1" x14ac:dyDescent="0.25">
      <c r="A18" s="10" t="s">
        <v>27</v>
      </c>
      <c r="B18" s="11" t="s">
        <v>26</v>
      </c>
      <c r="C18" s="10" t="s">
        <v>2</v>
      </c>
      <c r="D18" s="12"/>
      <c r="E18" s="33">
        <v>0</v>
      </c>
      <c r="F18" s="12"/>
      <c r="G18" s="13">
        <v>10000</v>
      </c>
      <c r="H18" s="14">
        <f t="shared" si="0"/>
        <v>0</v>
      </c>
    </row>
    <row r="19" spans="1:8" ht="17.100000000000001" customHeight="1" x14ac:dyDescent="0.25">
      <c r="A19" s="10" t="s">
        <v>27</v>
      </c>
      <c r="B19" s="11" t="s">
        <v>76</v>
      </c>
      <c r="C19" s="10" t="s">
        <v>24</v>
      </c>
      <c r="D19" s="12"/>
      <c r="E19" s="33">
        <v>0</v>
      </c>
      <c r="F19" s="12"/>
      <c r="G19" s="13">
        <v>18000</v>
      </c>
      <c r="H19" s="14">
        <f t="shared" si="0"/>
        <v>0</v>
      </c>
    </row>
    <row r="20" spans="1:8" ht="17.100000000000001" customHeight="1" x14ac:dyDescent="0.25">
      <c r="A20" s="10" t="s">
        <v>27</v>
      </c>
      <c r="B20" s="11" t="s">
        <v>77</v>
      </c>
      <c r="C20" s="10" t="s">
        <v>24</v>
      </c>
      <c r="D20" s="12"/>
      <c r="E20" s="33">
        <v>0</v>
      </c>
      <c r="F20" s="12"/>
      <c r="G20" s="13">
        <v>22000</v>
      </c>
      <c r="H20" s="14">
        <f t="shared" si="0"/>
        <v>0</v>
      </c>
    </row>
    <row r="21" spans="1:8" ht="17.100000000000001" customHeight="1" x14ac:dyDescent="0.25">
      <c r="A21" s="10" t="s">
        <v>27</v>
      </c>
      <c r="B21" s="11" t="s">
        <v>63</v>
      </c>
      <c r="C21" s="10" t="s">
        <v>24</v>
      </c>
      <c r="D21" s="12"/>
      <c r="E21" s="33">
        <v>0</v>
      </c>
      <c r="F21" s="12"/>
      <c r="G21" s="13">
        <v>10000</v>
      </c>
      <c r="H21" s="14">
        <f t="shared" si="0"/>
        <v>0</v>
      </c>
    </row>
    <row r="22" spans="1:8" ht="17.100000000000001" customHeight="1" x14ac:dyDescent="0.25">
      <c r="A22" s="15" t="s">
        <v>44</v>
      </c>
      <c r="B22" s="16" t="s">
        <v>43</v>
      </c>
      <c r="C22" s="15" t="s">
        <v>47</v>
      </c>
      <c r="D22" s="12"/>
      <c r="E22" s="33">
        <v>0</v>
      </c>
      <c r="F22" s="12"/>
      <c r="G22" s="17">
        <v>300</v>
      </c>
      <c r="H22" s="18">
        <f t="shared" si="0"/>
        <v>0</v>
      </c>
    </row>
    <row r="23" spans="1:8" ht="17.100000000000001" customHeight="1" x14ac:dyDescent="0.25">
      <c r="A23" s="10" t="s">
        <v>33</v>
      </c>
      <c r="B23" s="11" t="s">
        <v>17</v>
      </c>
      <c r="C23" s="10" t="s">
        <v>2</v>
      </c>
      <c r="D23" s="12"/>
      <c r="E23" s="33">
        <v>0</v>
      </c>
      <c r="F23" s="12"/>
      <c r="G23" s="13">
        <v>18000</v>
      </c>
      <c r="H23" s="14">
        <f t="shared" si="0"/>
        <v>0</v>
      </c>
    </row>
    <row r="24" spans="1:8" ht="17.100000000000001" customHeight="1" x14ac:dyDescent="0.25">
      <c r="A24" s="10" t="s">
        <v>33</v>
      </c>
      <c r="B24" s="11" t="s">
        <v>90</v>
      </c>
      <c r="C24" s="10" t="s">
        <v>2</v>
      </c>
      <c r="D24" s="12"/>
      <c r="E24" s="33">
        <v>0</v>
      </c>
      <c r="F24" s="12"/>
      <c r="G24" s="21">
        <v>8000</v>
      </c>
      <c r="H24" s="14">
        <f t="shared" si="0"/>
        <v>0</v>
      </c>
    </row>
    <row r="25" spans="1:8" ht="17.100000000000001" customHeight="1" x14ac:dyDescent="0.25">
      <c r="A25" s="10" t="s">
        <v>33</v>
      </c>
      <c r="B25" s="11" t="s">
        <v>64</v>
      </c>
      <c r="C25" s="10" t="s">
        <v>2</v>
      </c>
      <c r="D25" s="12"/>
      <c r="E25" s="33">
        <v>0</v>
      </c>
      <c r="F25" s="12"/>
      <c r="G25" s="13">
        <v>3000</v>
      </c>
      <c r="H25" s="14">
        <f t="shared" si="0"/>
        <v>0</v>
      </c>
    </row>
    <row r="26" spans="1:8" ht="17.100000000000001" customHeight="1" x14ac:dyDescent="0.25">
      <c r="A26" s="19" t="s">
        <v>34</v>
      </c>
      <c r="B26" s="20" t="s">
        <v>18</v>
      </c>
      <c r="C26" s="19" t="s">
        <v>2</v>
      </c>
      <c r="D26" s="12"/>
      <c r="E26" s="33">
        <v>0</v>
      </c>
      <c r="F26" s="12"/>
      <c r="G26" s="13">
        <v>7000</v>
      </c>
      <c r="H26" s="14">
        <f t="shared" si="0"/>
        <v>0</v>
      </c>
    </row>
    <row r="27" spans="1:8" ht="17.100000000000001" customHeight="1" x14ac:dyDescent="0.25">
      <c r="A27" s="19" t="s">
        <v>35</v>
      </c>
      <c r="B27" s="20" t="s">
        <v>36</v>
      </c>
      <c r="C27" s="19" t="s">
        <v>2</v>
      </c>
      <c r="D27" s="12"/>
      <c r="E27" s="33">
        <v>0</v>
      </c>
      <c r="F27" s="12"/>
      <c r="G27" s="13">
        <v>16000</v>
      </c>
      <c r="H27" s="14">
        <f t="shared" si="0"/>
        <v>0</v>
      </c>
    </row>
    <row r="28" spans="1:8" ht="17.100000000000001" customHeight="1" x14ac:dyDescent="0.25">
      <c r="A28" s="19" t="s">
        <v>35</v>
      </c>
      <c r="B28" s="20" t="s">
        <v>37</v>
      </c>
      <c r="C28" s="19" t="s">
        <v>2</v>
      </c>
      <c r="D28" s="12"/>
      <c r="E28" s="33">
        <v>0</v>
      </c>
      <c r="F28" s="12"/>
      <c r="G28" s="13">
        <v>30000</v>
      </c>
      <c r="H28" s="14">
        <f t="shared" si="0"/>
        <v>0</v>
      </c>
    </row>
    <row r="29" spans="1:8" ht="17.100000000000001" customHeight="1" x14ac:dyDescent="0.25">
      <c r="A29" s="19" t="s">
        <v>35</v>
      </c>
      <c r="B29" s="20" t="s">
        <v>65</v>
      </c>
      <c r="C29" s="19" t="s">
        <v>2</v>
      </c>
      <c r="D29" s="22"/>
      <c r="E29" s="33">
        <v>0</v>
      </c>
      <c r="F29" s="12"/>
      <c r="G29" s="13">
        <v>2000</v>
      </c>
      <c r="H29" s="14">
        <f t="shared" si="0"/>
        <v>0</v>
      </c>
    </row>
    <row r="30" spans="1:8" ht="17.100000000000001" customHeight="1" x14ac:dyDescent="0.25">
      <c r="A30" s="19" t="s">
        <v>66</v>
      </c>
      <c r="B30" s="20" t="s">
        <v>68</v>
      </c>
      <c r="C30" s="19" t="s">
        <v>2</v>
      </c>
      <c r="D30" s="22"/>
      <c r="E30" s="33">
        <v>0</v>
      </c>
      <c r="F30" s="12"/>
      <c r="G30" s="13">
        <v>1200</v>
      </c>
      <c r="H30" s="14">
        <f t="shared" si="0"/>
        <v>0</v>
      </c>
    </row>
    <row r="31" spans="1:8" ht="17.100000000000001" customHeight="1" x14ac:dyDescent="0.25">
      <c r="A31" s="19" t="s">
        <v>66</v>
      </c>
      <c r="B31" s="20" t="s">
        <v>67</v>
      </c>
      <c r="C31" s="19" t="s">
        <v>2</v>
      </c>
      <c r="D31" s="22"/>
      <c r="E31" s="33">
        <v>0</v>
      </c>
      <c r="F31" s="12"/>
      <c r="G31" s="13">
        <v>1000</v>
      </c>
      <c r="H31" s="14">
        <f t="shared" si="0"/>
        <v>0</v>
      </c>
    </row>
    <row r="32" spans="1:8" ht="17.100000000000001" customHeight="1" x14ac:dyDescent="0.25">
      <c r="A32" s="19" t="s">
        <v>66</v>
      </c>
      <c r="B32" s="20" t="s">
        <v>69</v>
      </c>
      <c r="C32" s="19" t="s">
        <v>24</v>
      </c>
      <c r="D32" s="22"/>
      <c r="E32" s="33">
        <v>0</v>
      </c>
      <c r="F32" s="12"/>
      <c r="G32" s="13">
        <v>2800</v>
      </c>
      <c r="H32" s="14">
        <f t="shared" si="0"/>
        <v>0</v>
      </c>
    </row>
    <row r="33" spans="1:8" ht="17.100000000000001" customHeight="1" x14ac:dyDescent="0.25">
      <c r="A33" s="19" t="s">
        <v>45</v>
      </c>
      <c r="B33" s="20" t="s">
        <v>46</v>
      </c>
      <c r="C33" s="19" t="s">
        <v>24</v>
      </c>
      <c r="D33" s="22"/>
      <c r="E33" s="33">
        <v>0</v>
      </c>
      <c r="F33" s="12"/>
      <c r="G33" s="13">
        <v>10000</v>
      </c>
      <c r="H33" s="14">
        <f t="shared" si="0"/>
        <v>0</v>
      </c>
    </row>
    <row r="34" spans="1:8" ht="17.100000000000001" customHeight="1" x14ac:dyDescent="0.25">
      <c r="A34" s="19" t="s">
        <v>71</v>
      </c>
      <c r="B34" s="20" t="s">
        <v>70</v>
      </c>
      <c r="C34" s="19" t="s">
        <v>2</v>
      </c>
      <c r="D34" s="22"/>
      <c r="E34" s="33">
        <v>0</v>
      </c>
      <c r="F34" s="12"/>
      <c r="G34" s="13">
        <v>4500</v>
      </c>
      <c r="H34" s="14">
        <f t="shared" si="0"/>
        <v>0</v>
      </c>
    </row>
    <row r="35" spans="1:8" ht="17.100000000000001" customHeight="1" x14ac:dyDescent="0.25">
      <c r="A35" s="19" t="s">
        <v>19</v>
      </c>
      <c r="B35" s="20" t="s">
        <v>92</v>
      </c>
      <c r="C35" s="19" t="s">
        <v>24</v>
      </c>
      <c r="D35" s="23">
        <v>1</v>
      </c>
      <c r="E35" s="32">
        <v>0</v>
      </c>
      <c r="F35" s="12"/>
      <c r="G35" s="13">
        <v>20000</v>
      </c>
      <c r="H35" s="14">
        <f t="shared" si="0"/>
        <v>0</v>
      </c>
    </row>
    <row r="36" spans="1:8" ht="17.100000000000001" customHeight="1" x14ac:dyDescent="0.25">
      <c r="A36" s="19" t="s">
        <v>19</v>
      </c>
      <c r="B36" s="20" t="s">
        <v>78</v>
      </c>
      <c r="C36" s="19" t="s">
        <v>24</v>
      </c>
      <c r="D36" s="23">
        <v>1</v>
      </c>
      <c r="E36" s="32">
        <v>0</v>
      </c>
      <c r="F36" s="12"/>
      <c r="G36" s="13">
        <v>3500</v>
      </c>
      <c r="H36" s="14">
        <f t="shared" si="0"/>
        <v>0</v>
      </c>
    </row>
    <row r="37" spans="1:8" ht="17.100000000000001" customHeight="1" x14ac:dyDescent="0.25">
      <c r="A37" s="19" t="s">
        <v>19</v>
      </c>
      <c r="B37" s="20" t="s">
        <v>79</v>
      </c>
      <c r="C37" s="19" t="s">
        <v>24</v>
      </c>
      <c r="D37" s="23">
        <v>1</v>
      </c>
      <c r="E37" s="32">
        <v>0</v>
      </c>
      <c r="F37" s="12"/>
      <c r="G37" s="13">
        <v>2000</v>
      </c>
      <c r="H37" s="14">
        <f t="shared" si="0"/>
        <v>0</v>
      </c>
    </row>
    <row r="38" spans="1:8" ht="17.100000000000001" customHeight="1" x14ac:dyDescent="0.25">
      <c r="A38" s="19" t="s">
        <v>83</v>
      </c>
      <c r="B38" s="20" t="s">
        <v>57</v>
      </c>
      <c r="C38" s="19" t="s">
        <v>1</v>
      </c>
      <c r="D38" s="23">
        <v>1</v>
      </c>
      <c r="E38" s="34">
        <v>1</v>
      </c>
      <c r="F38" s="12"/>
      <c r="G38" s="31">
        <v>0</v>
      </c>
      <c r="H38" s="14">
        <f t="shared" si="0"/>
        <v>0</v>
      </c>
    </row>
    <row r="39" spans="1:8" ht="20.100000000000001" customHeight="1" x14ac:dyDescent="0.25">
      <c r="A39" s="41" t="s">
        <v>49</v>
      </c>
      <c r="B39" s="42"/>
      <c r="C39" s="42"/>
      <c r="D39" s="42"/>
      <c r="E39" s="42"/>
      <c r="F39" s="42"/>
      <c r="G39" s="42"/>
      <c r="H39" s="43"/>
    </row>
    <row r="40" spans="1:8" ht="17.100000000000001" customHeight="1" x14ac:dyDescent="0.25">
      <c r="A40" s="19" t="s">
        <v>3</v>
      </c>
      <c r="B40" s="20" t="s">
        <v>72</v>
      </c>
      <c r="C40" s="19" t="s">
        <v>0</v>
      </c>
      <c r="D40" s="22"/>
      <c r="E40" s="33">
        <v>0</v>
      </c>
      <c r="F40" s="12"/>
      <c r="G40" s="13">
        <v>6</v>
      </c>
      <c r="H40" s="14">
        <f t="shared" ref="H40:H48" si="1">E40*G40</f>
        <v>0</v>
      </c>
    </row>
    <row r="41" spans="1:8" ht="17.100000000000001" customHeight="1" x14ac:dyDescent="0.25">
      <c r="A41" s="19" t="s">
        <v>73</v>
      </c>
      <c r="B41" s="20" t="s">
        <v>74</v>
      </c>
      <c r="C41" s="19" t="s">
        <v>0</v>
      </c>
      <c r="D41" s="22"/>
      <c r="E41" s="33">
        <v>0</v>
      </c>
      <c r="F41" s="12"/>
      <c r="G41" s="13">
        <v>30</v>
      </c>
      <c r="H41" s="14">
        <f t="shared" si="1"/>
        <v>0</v>
      </c>
    </row>
    <row r="42" spans="1:8" ht="17.100000000000001" customHeight="1" x14ac:dyDescent="0.25">
      <c r="A42" s="19" t="s">
        <v>4</v>
      </c>
      <c r="B42" s="20" t="s">
        <v>5</v>
      </c>
      <c r="C42" s="19" t="s">
        <v>2</v>
      </c>
      <c r="D42" s="22"/>
      <c r="E42" s="33">
        <v>0</v>
      </c>
      <c r="F42" s="12"/>
      <c r="G42" s="13">
        <v>5000</v>
      </c>
      <c r="H42" s="14">
        <f t="shared" si="1"/>
        <v>0</v>
      </c>
    </row>
    <row r="43" spans="1:8" ht="17.100000000000001" customHeight="1" x14ac:dyDescent="0.25">
      <c r="A43" s="19" t="s">
        <v>4</v>
      </c>
      <c r="B43" s="20" t="s">
        <v>81</v>
      </c>
      <c r="C43" s="19" t="s">
        <v>2</v>
      </c>
      <c r="D43" s="22"/>
      <c r="E43" s="33">
        <v>0</v>
      </c>
      <c r="F43" s="12"/>
      <c r="G43" s="13">
        <v>4000</v>
      </c>
      <c r="H43" s="14">
        <f t="shared" si="1"/>
        <v>0</v>
      </c>
    </row>
    <row r="44" spans="1:8" ht="17.100000000000001" customHeight="1" x14ac:dyDescent="0.25">
      <c r="A44" s="19" t="s">
        <v>6</v>
      </c>
      <c r="B44" s="20" t="s">
        <v>48</v>
      </c>
      <c r="C44" s="19" t="s">
        <v>0</v>
      </c>
      <c r="D44" s="22"/>
      <c r="E44" s="33">
        <v>0</v>
      </c>
      <c r="F44" s="12"/>
      <c r="G44" s="13">
        <v>400</v>
      </c>
      <c r="H44" s="14">
        <f t="shared" si="1"/>
        <v>0</v>
      </c>
    </row>
    <row r="45" spans="1:8" ht="17.100000000000001" customHeight="1" x14ac:dyDescent="0.25">
      <c r="A45" s="19" t="s">
        <v>86</v>
      </c>
      <c r="B45" s="20" t="s">
        <v>8</v>
      </c>
      <c r="C45" s="19" t="s">
        <v>2</v>
      </c>
      <c r="D45" s="22"/>
      <c r="E45" s="33">
        <v>0</v>
      </c>
      <c r="F45" s="12"/>
      <c r="G45" s="13">
        <v>30</v>
      </c>
      <c r="H45" s="14">
        <f t="shared" si="1"/>
        <v>0</v>
      </c>
    </row>
    <row r="46" spans="1:8" ht="17.100000000000001" customHeight="1" x14ac:dyDescent="0.25">
      <c r="A46" s="19" t="s">
        <v>87</v>
      </c>
      <c r="B46" s="20" t="s">
        <v>53</v>
      </c>
      <c r="C46" s="19" t="s">
        <v>2</v>
      </c>
      <c r="D46" s="23">
        <v>1</v>
      </c>
      <c r="E46" s="32">
        <v>0</v>
      </c>
      <c r="F46" s="12"/>
      <c r="G46" s="13">
        <v>600</v>
      </c>
      <c r="H46" s="14">
        <f t="shared" si="1"/>
        <v>0</v>
      </c>
    </row>
    <row r="47" spans="1:8" ht="17.100000000000001" customHeight="1" x14ac:dyDescent="0.25">
      <c r="A47" s="19" t="s">
        <v>87</v>
      </c>
      <c r="B47" s="20" t="s">
        <v>52</v>
      </c>
      <c r="C47" s="19" t="s">
        <v>2</v>
      </c>
      <c r="D47" s="23">
        <v>1</v>
      </c>
      <c r="E47" s="32">
        <v>0</v>
      </c>
      <c r="F47" s="12"/>
      <c r="G47" s="13">
        <v>1800</v>
      </c>
      <c r="H47" s="14">
        <f t="shared" si="1"/>
        <v>0</v>
      </c>
    </row>
    <row r="48" spans="1:8" ht="17.100000000000001" customHeight="1" x14ac:dyDescent="0.25">
      <c r="A48" s="19">
        <v>716</v>
      </c>
      <c r="B48" s="20" t="s">
        <v>88</v>
      </c>
      <c r="C48" s="19" t="s">
        <v>47</v>
      </c>
      <c r="D48" s="23"/>
      <c r="E48" s="32">
        <v>0</v>
      </c>
      <c r="F48" s="12"/>
      <c r="G48" s="13">
        <v>3000</v>
      </c>
      <c r="H48" s="14">
        <f t="shared" si="1"/>
        <v>0</v>
      </c>
    </row>
    <row r="49" spans="1:8" ht="17.100000000000001" customHeight="1" x14ac:dyDescent="0.25">
      <c r="A49" s="19" t="s">
        <v>84</v>
      </c>
      <c r="B49" s="20" t="s">
        <v>57</v>
      </c>
      <c r="C49" s="19" t="s">
        <v>1</v>
      </c>
      <c r="D49" s="23">
        <v>1</v>
      </c>
      <c r="E49" s="34">
        <v>1</v>
      </c>
      <c r="F49" s="12"/>
      <c r="G49" s="31">
        <v>0</v>
      </c>
      <c r="H49" s="14">
        <f t="shared" si="0"/>
        <v>0</v>
      </c>
    </row>
    <row r="50" spans="1:8" ht="32.1" customHeight="1" x14ac:dyDescent="0.25">
      <c r="A50" s="24"/>
      <c r="B50" s="24"/>
      <c r="C50" s="24"/>
      <c r="D50" s="25"/>
      <c r="E50" s="39" t="s">
        <v>14</v>
      </c>
      <c r="F50" s="39"/>
      <c r="G50" s="40"/>
      <c r="H50" s="26">
        <f>MROUND((SUM(H5:H49))*1, 100)</f>
        <v>0</v>
      </c>
    </row>
    <row r="51" spans="1:8" ht="32.1" customHeight="1" x14ac:dyDescent="0.25">
      <c r="A51" s="27" t="s">
        <v>54</v>
      </c>
      <c r="B51" s="27" t="s">
        <v>82</v>
      </c>
      <c r="C51" s="24"/>
      <c r="D51" s="25"/>
      <c r="E51" s="37" t="s">
        <v>20</v>
      </c>
      <c r="F51" s="37"/>
      <c r="G51" s="38"/>
      <c r="H51" s="28">
        <f>MROUND((SUM(H5:H49))*0.12*A52, 10)</f>
        <v>0</v>
      </c>
    </row>
    <row r="52" spans="1:8" ht="32.1" customHeight="1" x14ac:dyDescent="0.25">
      <c r="A52" s="29">
        <v>0</v>
      </c>
      <c r="B52" s="30" t="s">
        <v>55</v>
      </c>
      <c r="C52" s="24"/>
      <c r="D52" s="25"/>
      <c r="E52" s="37" t="s">
        <v>21</v>
      </c>
      <c r="F52" s="37"/>
      <c r="G52" s="38"/>
      <c r="H52" s="28">
        <f>MROUND((SUM(H5:H49))*0.08*A52, 10)</f>
        <v>0</v>
      </c>
    </row>
    <row r="53" spans="1:8" ht="32.1" customHeight="1" x14ac:dyDescent="0.25">
      <c r="A53" s="29">
        <v>0</v>
      </c>
      <c r="B53" s="30" t="s">
        <v>58</v>
      </c>
      <c r="C53" s="24"/>
      <c r="D53" s="25"/>
      <c r="E53" s="39" t="s">
        <v>50</v>
      </c>
      <c r="F53" s="39"/>
      <c r="G53" s="40"/>
      <c r="H53" s="26">
        <f>MROUND((SUM(H50:H52))*1, 100)</f>
        <v>0</v>
      </c>
    </row>
    <row r="54" spans="1:8" ht="32.1" customHeight="1" x14ac:dyDescent="0.25">
      <c r="A54" s="29">
        <v>0</v>
      </c>
      <c r="B54" s="30" t="s">
        <v>59</v>
      </c>
      <c r="C54" s="24"/>
      <c r="D54" s="25"/>
      <c r="E54" s="37" t="s">
        <v>56</v>
      </c>
      <c r="F54" s="37"/>
      <c r="G54" s="38"/>
      <c r="H54" s="28">
        <f>H53*0.05</f>
        <v>0</v>
      </c>
    </row>
    <row r="55" spans="1:8" ht="32.1" customHeight="1" x14ac:dyDescent="0.25">
      <c r="A55" s="24"/>
      <c r="B55" s="24"/>
      <c r="C55" s="24"/>
      <c r="D55" s="25"/>
      <c r="E55" s="39" t="s">
        <v>15</v>
      </c>
      <c r="F55" s="39"/>
      <c r="G55" s="40"/>
      <c r="H55" s="26">
        <f>MROUND((SUM(H53:H54))*1, 100)</f>
        <v>0</v>
      </c>
    </row>
    <row r="56" spans="1:8" ht="32.1" customHeight="1" x14ac:dyDescent="0.25">
      <c r="A56" s="40" t="s">
        <v>85</v>
      </c>
      <c r="B56" s="44"/>
      <c r="C56" s="24"/>
      <c r="D56" s="25"/>
      <c r="E56" s="37" t="s">
        <v>89</v>
      </c>
      <c r="F56" s="37"/>
      <c r="G56" s="38"/>
      <c r="H56" s="28">
        <f>MROUND((SUM((H55*0.1*A53)+(H55*0.05*A54))),100)</f>
        <v>0</v>
      </c>
    </row>
    <row r="57" spans="1:8" ht="32.1" customHeight="1" x14ac:dyDescent="0.25">
      <c r="A57" s="48" t="s">
        <v>7</v>
      </c>
      <c r="B57" s="49"/>
      <c r="C57" s="24"/>
      <c r="D57" s="25"/>
      <c r="E57" s="39" t="s">
        <v>51</v>
      </c>
      <c r="F57" s="39"/>
      <c r="G57" s="40"/>
      <c r="H57" s="26">
        <f>MROUND((SUM(H55:H56))*1, 100)</f>
        <v>0</v>
      </c>
    </row>
  </sheetData>
  <sheetProtection algorithmName="SHA-512" hashValue="fV7/Edb5+Ph54eXWGDI8m68Br+bifjJus6qsnW8mJrQ3iU3BYeoNjKaJ0jHKswST967WPqN6CtfvXuLnkSTkeg==" saltValue="XnPtn8ZWdSB0SrcYU/6gGA==" spinCount="100000" sheet="1" objects="1" scenarios="1"/>
  <mergeCells count="17">
    <mergeCell ref="E55:G55"/>
    <mergeCell ref="A56:B56"/>
    <mergeCell ref="E56:G56"/>
    <mergeCell ref="A57:B57"/>
    <mergeCell ref="E57:G57"/>
    <mergeCell ref="A39:H39"/>
    <mergeCell ref="E50:G50"/>
    <mergeCell ref="E51:G51"/>
    <mergeCell ref="E52:G52"/>
    <mergeCell ref="E53:G53"/>
    <mergeCell ref="E54:G54"/>
    <mergeCell ref="B1:H1"/>
    <mergeCell ref="B2:F2"/>
    <mergeCell ref="B3:C3"/>
    <mergeCell ref="D3:H3"/>
    <mergeCell ref="Q4:R4"/>
    <mergeCell ref="Q5:R5"/>
  </mergeCells>
  <printOptions horizontalCentered="1"/>
  <pageMargins left="0.5" right="0.25" top="0.25" bottom="0.25" header="0.3" footer="0.3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TSMP 1</vt:lpstr>
      <vt:lpstr>TSMP 2</vt:lpstr>
      <vt:lpstr>TSMP 3</vt:lpstr>
      <vt:lpstr>TSMP 4</vt:lpstr>
      <vt:lpstr>TSMP 5</vt:lpstr>
      <vt:lpstr>'TSMP 1'!Print_Area</vt:lpstr>
      <vt:lpstr>'TSMP 2'!Print_Area</vt:lpstr>
      <vt:lpstr>'TSMP 3'!Print_Area</vt:lpstr>
      <vt:lpstr>'TSMP 4'!Print_Area</vt:lpstr>
      <vt:lpstr>'TSMP 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TDOT</dc:creator>
  <cp:lastModifiedBy>TDOT</cp:lastModifiedBy>
  <cp:lastPrinted>2019-11-26T14:38:36Z</cp:lastPrinted>
  <dcterms:created xsi:type="dcterms:W3CDTF">2019-11-12T00:43:50Z</dcterms:created>
  <dcterms:modified xsi:type="dcterms:W3CDTF">2020-10-01T16:19:02Z</dcterms:modified>
</cp:coreProperties>
</file>