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tennessee-my.sharepoint.com/personal/jjct947_tn_gov/Documents/Desktop/"/>
    </mc:Choice>
  </mc:AlternateContent>
  <xr:revisionPtr revIDLastSave="395" documentId="8_{2808F6A2-65C0-4B25-BA69-39B1FBA73D90}" xr6:coauthVersionLast="47" xr6:coauthVersionMax="47" xr10:uidLastSave="{468DAA6B-29B9-4582-B327-14161F46BFCC}"/>
  <bookViews>
    <workbookView xWindow="-110" yWindow="-110" windowWidth="19420" windowHeight="10300" tabRatio="927" activeTab="1" xr2:uid="{EF3564AE-20F0-463A-8E70-D68C71FC5975}"/>
  </bookViews>
  <sheets>
    <sheet name="Instructions" sheetId="8" r:id="rId1"/>
    <sheet name="Project Summary" sheetId="5" r:id="rId2"/>
    <sheet name="Assumptions" sheetId="6" r:id="rId3"/>
    <sheet name="Roadway 1RD1" sheetId="9" r:id="rId4"/>
    <sheet name="Traffic Ops 1TO1" sheetId="23" r:id="rId5"/>
    <sheet name="Structures 1ST1" sheetId="24" r:id="rId6"/>
    <sheet name="Environmental 1EN1" sheetId="25" r:id="rId7"/>
    <sheet name="Utilities-ROW 1UT1" sheetId="26" r:id="rId8"/>
    <sheet name="Item List" sheetId="22" r:id="rId9"/>
  </sheets>
  <definedNames>
    <definedName name="_xlnm.Print_Area" localSheetId="2">Assumptions!$B$1:$AD$104</definedName>
    <definedName name="_xlnm.Print_Area" localSheetId="6">'Environmental 1EN1'!$B$2:$H$44</definedName>
    <definedName name="_xlnm.Print_Area" localSheetId="0">Instructions!$B$2:$B$30</definedName>
    <definedName name="_xlnm.Print_Area" localSheetId="1">'Project Summary'!$B$1:$G$64</definedName>
    <definedName name="_xlnm.Print_Area" localSheetId="3">'Roadway 1RD1'!$B$2:$H$44</definedName>
    <definedName name="_xlnm.Print_Area" localSheetId="5">'Structures 1ST1'!$B$2:$H$44</definedName>
    <definedName name="_xlnm.Print_Area" localSheetId="4">'Traffic Ops 1TO1'!$B$2:$H$44</definedName>
    <definedName name="_xlnm.Print_Area" localSheetId="7">'Utilities-ROW 1UT1'!$B$2:$H$44</definedName>
    <definedName name="_xlnm.Print_Titles" localSheetId="2">Assumptions!$1:$4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5" l="1"/>
  <c r="D44" i="5" l="1"/>
  <c r="E44" i="5"/>
  <c r="C8" i="25"/>
  <c r="E8" i="25"/>
  <c r="F8" i="25"/>
  <c r="C9" i="25"/>
  <c r="E9" i="25"/>
  <c r="F9" i="25"/>
  <c r="G9" i="25" s="1"/>
  <c r="C10" i="25"/>
  <c r="E10" i="25"/>
  <c r="F10" i="25"/>
  <c r="C11" i="25"/>
  <c r="E11" i="25"/>
  <c r="F11" i="25"/>
  <c r="G11" i="25" s="1"/>
  <c r="C12" i="25"/>
  <c r="E12" i="25"/>
  <c r="F12" i="25"/>
  <c r="C13" i="25"/>
  <c r="E13" i="25"/>
  <c r="F13" i="25"/>
  <c r="G13" i="25" s="1"/>
  <c r="C14" i="25"/>
  <c r="E14" i="25"/>
  <c r="F14" i="25"/>
  <c r="C15" i="25"/>
  <c r="E15" i="25"/>
  <c r="F15" i="25"/>
  <c r="G15" i="25" s="1"/>
  <c r="C16" i="25"/>
  <c r="E16" i="25"/>
  <c r="F16" i="25"/>
  <c r="C17" i="25"/>
  <c r="E17" i="25"/>
  <c r="F17" i="25"/>
  <c r="G17" i="25" s="1"/>
  <c r="C18" i="25"/>
  <c r="E18" i="25"/>
  <c r="F18" i="25"/>
  <c r="C19" i="25"/>
  <c r="E19" i="25"/>
  <c r="F19" i="25"/>
  <c r="C20" i="25"/>
  <c r="E20" i="25"/>
  <c r="F20" i="25"/>
  <c r="C21" i="25"/>
  <c r="E21" i="25"/>
  <c r="F21" i="25"/>
  <c r="G21" i="25" s="1"/>
  <c r="C22" i="25"/>
  <c r="E22" i="25"/>
  <c r="F22" i="25"/>
  <c r="G22" i="25" s="1"/>
  <c r="C23" i="25"/>
  <c r="E23" i="25"/>
  <c r="F23" i="25"/>
  <c r="G23" i="25" s="1"/>
  <c r="C24" i="25"/>
  <c r="E24" i="25"/>
  <c r="F24" i="25"/>
  <c r="C25" i="25"/>
  <c r="E25" i="25"/>
  <c r="F25" i="25"/>
  <c r="G25" i="25" s="1"/>
  <c r="C26" i="25"/>
  <c r="E26" i="25"/>
  <c r="F26" i="25"/>
  <c r="G26" i="25" s="1"/>
  <c r="C27" i="25"/>
  <c r="E27" i="25"/>
  <c r="F27" i="25"/>
  <c r="G27" i="25" s="1"/>
  <c r="C28" i="25"/>
  <c r="E28" i="25"/>
  <c r="F28" i="25"/>
  <c r="G28" i="25" s="1"/>
  <c r="C29" i="25"/>
  <c r="E29" i="25"/>
  <c r="F29" i="25"/>
  <c r="G29" i="25" s="1"/>
  <c r="C30" i="25"/>
  <c r="E30" i="25"/>
  <c r="F30" i="25"/>
  <c r="G30" i="25" s="1"/>
  <c r="C31" i="25"/>
  <c r="E31" i="25"/>
  <c r="F31" i="25"/>
  <c r="C32" i="25"/>
  <c r="E32" i="25"/>
  <c r="F32" i="25"/>
  <c r="G32" i="25" s="1"/>
  <c r="C33" i="25"/>
  <c r="E33" i="25"/>
  <c r="F33" i="25"/>
  <c r="G33" i="25" s="1"/>
  <c r="C34" i="25"/>
  <c r="E34" i="25"/>
  <c r="F34" i="25"/>
  <c r="G34" i="25" s="1"/>
  <c r="C35" i="25"/>
  <c r="E35" i="25"/>
  <c r="F35" i="25"/>
  <c r="G35" i="25" s="1"/>
  <c r="C36" i="25"/>
  <c r="E36" i="25"/>
  <c r="F36" i="25"/>
  <c r="G36" i="25" s="1"/>
  <c r="C37" i="25"/>
  <c r="E37" i="25"/>
  <c r="F37" i="25"/>
  <c r="G37" i="25" s="1"/>
  <c r="C38" i="25"/>
  <c r="E38" i="25"/>
  <c r="F38" i="25"/>
  <c r="G38" i="25" s="1"/>
  <c r="C39" i="25"/>
  <c r="E39" i="25"/>
  <c r="F39" i="25"/>
  <c r="G39" i="25" s="1"/>
  <c r="C40" i="25"/>
  <c r="E40" i="25"/>
  <c r="F40" i="25"/>
  <c r="G40" i="25" s="1"/>
  <c r="C41" i="25"/>
  <c r="E41" i="25"/>
  <c r="F41" i="25"/>
  <c r="G41" i="25" s="1"/>
  <c r="C42" i="25"/>
  <c r="E42" i="25"/>
  <c r="F42" i="25"/>
  <c r="G42" i="25" s="1"/>
  <c r="C43" i="25"/>
  <c r="E43" i="25"/>
  <c r="F43" i="25"/>
  <c r="G43" i="25" s="1"/>
  <c r="F7" i="25"/>
  <c r="E7" i="25"/>
  <c r="C7" i="25"/>
  <c r="G8" i="25"/>
  <c r="G10" i="25"/>
  <c r="G12" i="25"/>
  <c r="G14" i="25"/>
  <c r="G16" i="25"/>
  <c r="G18" i="25"/>
  <c r="G19" i="25"/>
  <c r="G20" i="25"/>
  <c r="G24" i="25"/>
  <c r="G31" i="25"/>
  <c r="C8" i="24"/>
  <c r="F8" i="24" s="1"/>
  <c r="G8" i="24" s="1"/>
  <c r="E8" i="24"/>
  <c r="C9" i="24"/>
  <c r="F9" i="24" s="1"/>
  <c r="G9" i="24" s="1"/>
  <c r="E9" i="24"/>
  <c r="C10" i="24"/>
  <c r="F10" i="24" s="1"/>
  <c r="G10" i="24" s="1"/>
  <c r="E10" i="24"/>
  <c r="C11" i="24"/>
  <c r="F11" i="24" s="1"/>
  <c r="G11" i="24" s="1"/>
  <c r="E11" i="24"/>
  <c r="C12" i="24"/>
  <c r="F12" i="24" s="1"/>
  <c r="G12" i="24" s="1"/>
  <c r="E12" i="24"/>
  <c r="C13" i="24"/>
  <c r="F13" i="24" s="1"/>
  <c r="G13" i="24" s="1"/>
  <c r="E13" i="24"/>
  <c r="C14" i="24"/>
  <c r="F14" i="24" s="1"/>
  <c r="G14" i="24" s="1"/>
  <c r="E14" i="24"/>
  <c r="C15" i="24"/>
  <c r="F15" i="24" s="1"/>
  <c r="G15" i="24" s="1"/>
  <c r="E15" i="24"/>
  <c r="C16" i="24"/>
  <c r="F16" i="24" s="1"/>
  <c r="G16" i="24" s="1"/>
  <c r="E16" i="24"/>
  <c r="C17" i="24"/>
  <c r="F17" i="24" s="1"/>
  <c r="G17" i="24" s="1"/>
  <c r="E17" i="24"/>
  <c r="C18" i="24"/>
  <c r="F18" i="24" s="1"/>
  <c r="G18" i="24" s="1"/>
  <c r="E18" i="24"/>
  <c r="C19" i="24"/>
  <c r="F19" i="24" s="1"/>
  <c r="G19" i="24" s="1"/>
  <c r="E19" i="24"/>
  <c r="C20" i="24"/>
  <c r="F20" i="24" s="1"/>
  <c r="G20" i="24" s="1"/>
  <c r="E20" i="24"/>
  <c r="C21" i="24"/>
  <c r="F21" i="24" s="1"/>
  <c r="G21" i="24" s="1"/>
  <c r="E21" i="24"/>
  <c r="C22" i="24"/>
  <c r="F22" i="24" s="1"/>
  <c r="G22" i="24" s="1"/>
  <c r="E22" i="24"/>
  <c r="C23" i="24"/>
  <c r="F23" i="24" s="1"/>
  <c r="G23" i="24" s="1"/>
  <c r="E23" i="24"/>
  <c r="C24" i="24"/>
  <c r="E24" i="24"/>
  <c r="F24" i="24"/>
  <c r="G24" i="24" s="1"/>
  <c r="C25" i="24"/>
  <c r="F25" i="24" s="1"/>
  <c r="G25" i="24" s="1"/>
  <c r="E25" i="24"/>
  <c r="C26" i="24"/>
  <c r="F26" i="24" s="1"/>
  <c r="G26" i="24" s="1"/>
  <c r="E26" i="24"/>
  <c r="C27" i="24"/>
  <c r="F27" i="24" s="1"/>
  <c r="G27" i="24" s="1"/>
  <c r="E27" i="24"/>
  <c r="C28" i="24"/>
  <c r="F28" i="24" s="1"/>
  <c r="G28" i="24" s="1"/>
  <c r="E28" i="24"/>
  <c r="C29" i="24"/>
  <c r="F29" i="24" s="1"/>
  <c r="G29" i="24" s="1"/>
  <c r="E29" i="24"/>
  <c r="C30" i="24"/>
  <c r="F30" i="24" s="1"/>
  <c r="G30" i="24" s="1"/>
  <c r="E30" i="24"/>
  <c r="C31" i="24"/>
  <c r="F31" i="24" s="1"/>
  <c r="G31" i="24" s="1"/>
  <c r="E31" i="24"/>
  <c r="C32" i="24"/>
  <c r="F32" i="24" s="1"/>
  <c r="G32" i="24" s="1"/>
  <c r="E32" i="24"/>
  <c r="C33" i="24"/>
  <c r="E33" i="24"/>
  <c r="F33" i="24"/>
  <c r="G33" i="24" s="1"/>
  <c r="C34" i="24"/>
  <c r="F34" i="24" s="1"/>
  <c r="G34" i="24" s="1"/>
  <c r="E34" i="24"/>
  <c r="C35" i="24"/>
  <c r="F35" i="24" s="1"/>
  <c r="G35" i="24" s="1"/>
  <c r="E35" i="24"/>
  <c r="C36" i="24"/>
  <c r="E36" i="24"/>
  <c r="F36" i="24"/>
  <c r="G36" i="24" s="1"/>
  <c r="C37" i="24"/>
  <c r="F37" i="24" s="1"/>
  <c r="G37" i="24" s="1"/>
  <c r="E37" i="24"/>
  <c r="C38" i="24"/>
  <c r="F38" i="24" s="1"/>
  <c r="G38" i="24" s="1"/>
  <c r="E38" i="24"/>
  <c r="C39" i="24"/>
  <c r="F39" i="24" s="1"/>
  <c r="G39" i="24" s="1"/>
  <c r="E39" i="24"/>
  <c r="C40" i="24"/>
  <c r="F40" i="24" s="1"/>
  <c r="G40" i="24" s="1"/>
  <c r="E40" i="24"/>
  <c r="C41" i="24"/>
  <c r="F41" i="24" s="1"/>
  <c r="G41" i="24" s="1"/>
  <c r="E41" i="24"/>
  <c r="C42" i="24"/>
  <c r="F42" i="24" s="1"/>
  <c r="G42" i="24" s="1"/>
  <c r="E42" i="24"/>
  <c r="C43" i="24"/>
  <c r="F43" i="24" s="1"/>
  <c r="G43" i="24" s="1"/>
  <c r="E43" i="24"/>
  <c r="C35" i="23"/>
  <c r="E35" i="23"/>
  <c r="F35" i="23"/>
  <c r="G35" i="23" s="1"/>
  <c r="C36" i="23"/>
  <c r="E36" i="23"/>
  <c r="F36" i="23"/>
  <c r="G36" i="23" s="1"/>
  <c r="C37" i="23"/>
  <c r="E37" i="23"/>
  <c r="F37" i="23"/>
  <c r="G37" i="23" s="1"/>
  <c r="C38" i="23"/>
  <c r="E38" i="23"/>
  <c r="F38" i="23"/>
  <c r="G38" i="23" s="1"/>
  <c r="C39" i="23"/>
  <c r="E39" i="23"/>
  <c r="F39" i="23"/>
  <c r="G39" i="23" s="1"/>
  <c r="C40" i="23"/>
  <c r="E40" i="23"/>
  <c r="F40" i="23"/>
  <c r="G40" i="23" s="1"/>
  <c r="C41" i="23"/>
  <c r="E41" i="23"/>
  <c r="F41" i="23"/>
  <c r="G41" i="23" s="1"/>
  <c r="C42" i="23"/>
  <c r="E42" i="23"/>
  <c r="F42" i="23"/>
  <c r="G42" i="23" s="1"/>
  <c r="C43" i="23"/>
  <c r="E43" i="23"/>
  <c r="F43" i="23"/>
  <c r="G43" i="23" s="1"/>
  <c r="F34" i="23"/>
  <c r="E34" i="23"/>
  <c r="C34" i="23"/>
  <c r="C8" i="9"/>
  <c r="E8" i="9"/>
  <c r="F8" i="9"/>
  <c r="G8" i="9" s="1"/>
  <c r="C9" i="9"/>
  <c r="E9" i="9"/>
  <c r="F9" i="9"/>
  <c r="G9" i="9" s="1"/>
  <c r="C10" i="9"/>
  <c r="E10" i="9"/>
  <c r="F10" i="9"/>
  <c r="G10" i="9" s="1"/>
  <c r="C11" i="9"/>
  <c r="E11" i="9"/>
  <c r="F11" i="9"/>
  <c r="G11" i="9" s="1"/>
  <c r="C12" i="9"/>
  <c r="E12" i="9"/>
  <c r="F12" i="9"/>
  <c r="C13" i="9"/>
  <c r="E13" i="9"/>
  <c r="F13" i="9"/>
  <c r="C14" i="9"/>
  <c r="E14" i="9"/>
  <c r="F14" i="9"/>
  <c r="C15" i="9"/>
  <c r="E15" i="9"/>
  <c r="F15" i="9"/>
  <c r="C16" i="9"/>
  <c r="E16" i="9"/>
  <c r="F16" i="9"/>
  <c r="C17" i="9"/>
  <c r="E17" i="9"/>
  <c r="F17" i="9"/>
  <c r="C18" i="9"/>
  <c r="E18" i="9"/>
  <c r="F18" i="9"/>
  <c r="C19" i="9"/>
  <c r="E19" i="9"/>
  <c r="F19" i="9"/>
  <c r="C20" i="9"/>
  <c r="E20" i="9"/>
  <c r="F20" i="9"/>
  <c r="C21" i="9"/>
  <c r="E21" i="9"/>
  <c r="F21" i="9"/>
  <c r="C22" i="9"/>
  <c r="E22" i="9"/>
  <c r="F22" i="9"/>
  <c r="C23" i="9"/>
  <c r="E23" i="9"/>
  <c r="F23" i="9"/>
  <c r="C24" i="9"/>
  <c r="E24" i="9"/>
  <c r="F24" i="9"/>
  <c r="C25" i="9"/>
  <c r="E25" i="9"/>
  <c r="F25" i="9"/>
  <c r="C26" i="9"/>
  <c r="E26" i="9"/>
  <c r="F26" i="9"/>
  <c r="C27" i="9"/>
  <c r="E27" i="9"/>
  <c r="F27" i="9"/>
  <c r="C28" i="9"/>
  <c r="E28" i="9"/>
  <c r="F28" i="9"/>
  <c r="C29" i="9"/>
  <c r="E29" i="9"/>
  <c r="F29" i="9"/>
  <c r="C30" i="9"/>
  <c r="E30" i="9"/>
  <c r="F30" i="9"/>
  <c r="C31" i="9"/>
  <c r="E31" i="9"/>
  <c r="F31" i="9"/>
  <c r="C32" i="9"/>
  <c r="E32" i="9"/>
  <c r="F32" i="9"/>
  <c r="C33" i="9"/>
  <c r="E33" i="9"/>
  <c r="F33" i="9"/>
  <c r="C34" i="9"/>
  <c r="E34" i="9"/>
  <c r="F34" i="9"/>
  <c r="C35" i="9"/>
  <c r="E35" i="9"/>
  <c r="F35" i="9"/>
  <c r="C36" i="9"/>
  <c r="E36" i="9"/>
  <c r="F36" i="9"/>
  <c r="C37" i="9"/>
  <c r="E37" i="9"/>
  <c r="F37" i="9"/>
  <c r="C38" i="9"/>
  <c r="E38" i="9"/>
  <c r="F38" i="9"/>
  <c r="C39" i="9"/>
  <c r="E39" i="9"/>
  <c r="F39" i="9"/>
  <c r="C40" i="9"/>
  <c r="E40" i="9"/>
  <c r="F40" i="9"/>
  <c r="C41" i="9"/>
  <c r="E41" i="9"/>
  <c r="F41" i="9"/>
  <c r="C42" i="9"/>
  <c r="E42" i="9"/>
  <c r="F42" i="9"/>
  <c r="C43" i="9"/>
  <c r="E43" i="9"/>
  <c r="F43" i="9"/>
  <c r="G43" i="9" s="1"/>
  <c r="F7" i="9"/>
  <c r="G7" i="9" s="1"/>
  <c r="E7" i="9"/>
  <c r="C7" i="9"/>
  <c r="E7" i="24"/>
  <c r="C7" i="24"/>
  <c r="C9" i="23"/>
  <c r="E9" i="23"/>
  <c r="F9" i="23"/>
  <c r="G9" i="23" s="1"/>
  <c r="C10" i="23"/>
  <c r="E10" i="23"/>
  <c r="F10" i="23"/>
  <c r="G10" i="23" s="1"/>
  <c r="C11" i="23"/>
  <c r="E11" i="23"/>
  <c r="F11" i="23"/>
  <c r="G11" i="23" s="1"/>
  <c r="C12" i="23"/>
  <c r="E12" i="23"/>
  <c r="F12" i="23"/>
  <c r="G12" i="23" s="1"/>
  <c r="C13" i="23"/>
  <c r="E13" i="23"/>
  <c r="F13" i="23"/>
  <c r="G13" i="23" s="1"/>
  <c r="C14" i="23"/>
  <c r="E14" i="23"/>
  <c r="F14" i="23"/>
  <c r="G14" i="23" s="1"/>
  <c r="C15" i="23"/>
  <c r="E15" i="23"/>
  <c r="F15" i="23"/>
  <c r="G15" i="23" s="1"/>
  <c r="C16" i="23"/>
  <c r="E16" i="23"/>
  <c r="F16" i="23"/>
  <c r="G16" i="23" s="1"/>
  <c r="C17" i="23"/>
  <c r="E17" i="23"/>
  <c r="F17" i="23"/>
  <c r="G17" i="23" s="1"/>
  <c r="C18" i="23"/>
  <c r="E18" i="23"/>
  <c r="F18" i="23"/>
  <c r="G18" i="23" s="1"/>
  <c r="C19" i="23"/>
  <c r="E19" i="23"/>
  <c r="F19" i="23"/>
  <c r="G19" i="23" s="1"/>
  <c r="C20" i="23"/>
  <c r="E20" i="23"/>
  <c r="F20" i="23"/>
  <c r="G20" i="23" s="1"/>
  <c r="C21" i="23"/>
  <c r="E21" i="23"/>
  <c r="F21" i="23"/>
  <c r="G21" i="23" s="1"/>
  <c r="C22" i="23"/>
  <c r="E22" i="23"/>
  <c r="F22" i="23"/>
  <c r="G22" i="23"/>
  <c r="C23" i="23"/>
  <c r="E23" i="23"/>
  <c r="F23" i="23"/>
  <c r="G23" i="23" s="1"/>
  <c r="C24" i="23"/>
  <c r="E24" i="23"/>
  <c r="F24" i="23"/>
  <c r="G24" i="23" s="1"/>
  <c r="C25" i="23"/>
  <c r="E25" i="23"/>
  <c r="F25" i="23"/>
  <c r="G25" i="23" s="1"/>
  <c r="C26" i="23"/>
  <c r="E26" i="23"/>
  <c r="F26" i="23"/>
  <c r="G26" i="23" s="1"/>
  <c r="C27" i="23"/>
  <c r="E27" i="23"/>
  <c r="F27" i="23"/>
  <c r="G27" i="23" s="1"/>
  <c r="C28" i="23"/>
  <c r="E28" i="23"/>
  <c r="F28" i="23"/>
  <c r="G28" i="23" s="1"/>
  <c r="C29" i="23"/>
  <c r="E29" i="23"/>
  <c r="F29" i="23"/>
  <c r="G29" i="23" s="1"/>
  <c r="E8" i="23"/>
  <c r="F8" i="23"/>
  <c r="C8" i="23"/>
  <c r="G32" i="9" l="1"/>
  <c r="G34" i="9"/>
  <c r="G35" i="9"/>
  <c r="G36" i="9"/>
  <c r="G37" i="9"/>
  <c r="G38" i="9"/>
  <c r="G39" i="9"/>
  <c r="G40" i="9"/>
  <c r="G41" i="9"/>
  <c r="G42" i="9"/>
  <c r="G14" i="9"/>
  <c r="G15" i="9"/>
  <c r="G17" i="9"/>
  <c r="G20" i="9"/>
  <c r="G21" i="9"/>
  <c r="G25" i="9"/>
  <c r="G26" i="9"/>
  <c r="G27" i="9"/>
  <c r="G28" i="9"/>
  <c r="G29" i="9"/>
  <c r="G30" i="9"/>
  <c r="G31" i="9"/>
  <c r="G12" i="9"/>
  <c r="G13" i="9"/>
  <c r="G16" i="9"/>
  <c r="G18" i="9"/>
  <c r="G19" i="9"/>
  <c r="G22" i="9"/>
  <c r="G23" i="9"/>
  <c r="G24" i="9"/>
  <c r="E19" i="5"/>
  <c r="D19" i="5"/>
  <c r="D15" i="5"/>
  <c r="G8" i="23" l="1"/>
  <c r="G44" i="9"/>
  <c r="D12" i="5" l="1"/>
  <c r="T48" i="6" l="1"/>
  <c r="T49" i="6"/>
  <c r="T50" i="6"/>
  <c r="Q43" i="6"/>
  <c r="Q44" i="6"/>
  <c r="Q45" i="6"/>
  <c r="Q47" i="6"/>
  <c r="Q48" i="6"/>
  <c r="Q49" i="6"/>
  <c r="Q50" i="6"/>
  <c r="U43" i="6" l="1"/>
  <c r="T43" i="6" s="1"/>
  <c r="U44" i="6"/>
  <c r="T44" i="6" s="1"/>
  <c r="U45" i="6"/>
  <c r="T45" i="6" s="1"/>
  <c r="U47" i="6"/>
  <c r="T47" i="6" s="1"/>
  <c r="U48" i="6"/>
  <c r="U49" i="6"/>
  <c r="U50" i="6"/>
  <c r="R43" i="6"/>
  <c r="R44" i="6"/>
  <c r="R45" i="6"/>
  <c r="R47" i="6"/>
  <c r="R48" i="6"/>
  <c r="R49" i="6"/>
  <c r="R50" i="6"/>
  <c r="O48" i="6"/>
  <c r="O49" i="6"/>
  <c r="O50" i="6"/>
  <c r="U27" i="6"/>
  <c r="U28" i="6"/>
  <c r="U29" i="6"/>
  <c r="U31" i="6"/>
  <c r="U32" i="6"/>
  <c r="U33" i="6"/>
  <c r="U34" i="6"/>
  <c r="J43" i="6"/>
  <c r="J44" i="6"/>
  <c r="J48" i="6"/>
  <c r="J49" i="6"/>
  <c r="J50" i="6"/>
  <c r="S25" i="6" l="1"/>
  <c r="Q26" i="6"/>
  <c r="Q27" i="6"/>
  <c r="Q28" i="6"/>
  <c r="Q29" i="6"/>
  <c r="Q31" i="6"/>
  <c r="Q32" i="6"/>
  <c r="Q33" i="6"/>
  <c r="Q34" i="6"/>
  <c r="P26" i="6"/>
  <c r="P27" i="6"/>
  <c r="P28" i="6"/>
  <c r="P29" i="6"/>
  <c r="P30" i="6"/>
  <c r="Q30" i="6" s="1"/>
  <c r="P31" i="6"/>
  <c r="P32" i="6"/>
  <c r="P33" i="6"/>
  <c r="P34" i="6"/>
  <c r="L26" i="6"/>
  <c r="L27" i="6"/>
  <c r="L28" i="6"/>
  <c r="L29" i="6"/>
  <c r="L30" i="6"/>
  <c r="L31" i="6"/>
  <c r="L33" i="6"/>
  <c r="L34" i="6"/>
  <c r="G26" i="6"/>
  <c r="G27" i="6"/>
  <c r="G28" i="6"/>
  <c r="G29" i="6"/>
  <c r="G30" i="6"/>
  <c r="G31" i="6"/>
  <c r="G32" i="6"/>
  <c r="G33" i="6"/>
  <c r="G34" i="6"/>
  <c r="K26" i="6"/>
  <c r="K27" i="6"/>
  <c r="K28" i="6"/>
  <c r="K29" i="6"/>
  <c r="K30" i="6"/>
  <c r="K31" i="6"/>
  <c r="K32" i="6"/>
  <c r="L32" i="6" s="1"/>
  <c r="K33" i="6"/>
  <c r="K34" i="6"/>
  <c r="K25" i="6"/>
  <c r="L25" i="6" s="1"/>
  <c r="G25" i="6"/>
  <c r="G93" i="6"/>
  <c r="G92" i="6"/>
  <c r="G91" i="6"/>
  <c r="G90" i="6"/>
  <c r="G89" i="6"/>
  <c r="G87" i="6"/>
  <c r="X89" i="6"/>
  <c r="X88" i="6"/>
  <c r="X87" i="6"/>
  <c r="G88" i="6"/>
  <c r="R59" i="6"/>
  <c r="I73" i="6"/>
  <c r="J73" i="6" s="1"/>
  <c r="J57" i="6"/>
  <c r="V41" i="6"/>
  <c r="M57" i="6" s="1"/>
  <c r="N57" i="6" s="1"/>
  <c r="V42" i="6"/>
  <c r="V43" i="6"/>
  <c r="V44" i="6"/>
  <c r="V45" i="6"/>
  <c r="V46" i="6"/>
  <c r="V47" i="6"/>
  <c r="V48" i="6"/>
  <c r="V49" i="6"/>
  <c r="V50" i="6"/>
  <c r="X41" i="6"/>
  <c r="O57" i="6" l="1"/>
  <c r="P57" i="6" s="1"/>
  <c r="I74" i="6" l="1"/>
  <c r="C32" i="26" l="1"/>
  <c r="E32" i="26" s="1"/>
  <c r="C33" i="26"/>
  <c r="E33" i="26" s="1"/>
  <c r="C34" i="26"/>
  <c r="E34" i="26" s="1"/>
  <c r="C35" i="26"/>
  <c r="E35" i="26" s="1"/>
  <c r="C36" i="26"/>
  <c r="E36" i="26" s="1"/>
  <c r="C43" i="26"/>
  <c r="F43" i="26" s="1"/>
  <c r="G43" i="26" s="1"/>
  <c r="C42" i="26"/>
  <c r="F42" i="26" s="1"/>
  <c r="G42" i="26" s="1"/>
  <c r="C41" i="26"/>
  <c r="F41" i="26" s="1"/>
  <c r="G41" i="26" s="1"/>
  <c r="C31" i="26"/>
  <c r="F31" i="26" s="1"/>
  <c r="G31" i="26" s="1"/>
  <c r="C30" i="26"/>
  <c r="F30" i="26" s="1"/>
  <c r="G30" i="26" s="1"/>
  <c r="C29" i="26"/>
  <c r="F29" i="26" s="1"/>
  <c r="G29" i="26" s="1"/>
  <c r="F28" i="26"/>
  <c r="G28" i="26" s="1"/>
  <c r="C24" i="26"/>
  <c r="F24" i="26" s="1"/>
  <c r="C23" i="26"/>
  <c r="F23" i="26" s="1"/>
  <c r="G23" i="26" s="1"/>
  <c r="C22" i="26"/>
  <c r="F22" i="26" s="1"/>
  <c r="G22" i="26" s="1"/>
  <c r="C21" i="26"/>
  <c r="F21" i="26" s="1"/>
  <c r="G21" i="26" s="1"/>
  <c r="C20" i="26"/>
  <c r="F20" i="26" s="1"/>
  <c r="G20" i="26" s="1"/>
  <c r="C19" i="26"/>
  <c r="F19" i="26" s="1"/>
  <c r="G19" i="26" s="1"/>
  <c r="C18" i="26"/>
  <c r="F18" i="26" s="1"/>
  <c r="G18" i="26" s="1"/>
  <c r="C17" i="26"/>
  <c r="F17" i="26" s="1"/>
  <c r="G17" i="26" s="1"/>
  <c r="C16" i="26"/>
  <c r="F16" i="26" s="1"/>
  <c r="G16" i="26" s="1"/>
  <c r="C15" i="26"/>
  <c r="F15" i="26" s="1"/>
  <c r="G15" i="26" s="1"/>
  <c r="C14" i="26"/>
  <c r="F14" i="26" s="1"/>
  <c r="G14" i="26" s="1"/>
  <c r="C13" i="26"/>
  <c r="F13" i="26" s="1"/>
  <c r="G13" i="26" s="1"/>
  <c r="C12" i="26"/>
  <c r="F12" i="26" s="1"/>
  <c r="G12" i="26" s="1"/>
  <c r="F11" i="26"/>
  <c r="G11" i="26" s="1"/>
  <c r="F10" i="26"/>
  <c r="G10" i="26" s="1"/>
  <c r="F9" i="26"/>
  <c r="G9" i="26" s="1"/>
  <c r="F8" i="26"/>
  <c r="G8" i="26" s="1"/>
  <c r="B3" i="26"/>
  <c r="B3" i="25"/>
  <c r="B3" i="24"/>
  <c r="C7" i="23"/>
  <c r="F7" i="23" s="1"/>
  <c r="G7" i="23" s="1"/>
  <c r="B3" i="23"/>
  <c r="B3" i="6"/>
  <c r="B3" i="9"/>
  <c r="P25" i="6"/>
  <c r="Q25" i="6" s="1"/>
  <c r="E59" i="5"/>
  <c r="E60" i="5"/>
  <c r="E61" i="5"/>
  <c r="E62" i="5"/>
  <c r="E63" i="5"/>
  <c r="E64" i="5"/>
  <c r="E58" i="5"/>
  <c r="B58" i="5"/>
  <c r="D35" i="5"/>
  <c r="D36" i="5"/>
  <c r="B64" i="5"/>
  <c r="B59" i="5"/>
  <c r="B60" i="5"/>
  <c r="B61" i="5"/>
  <c r="B62" i="5"/>
  <c r="B63" i="5"/>
  <c r="F7" i="26" l="1"/>
  <c r="G7" i="26" s="1"/>
  <c r="G24" i="26" s="1"/>
  <c r="E40" i="5" s="1"/>
  <c r="D49" i="5" s="1"/>
  <c r="F33" i="26"/>
  <c r="G33" i="26" s="1"/>
  <c r="F36" i="26"/>
  <c r="G36" i="26" s="1"/>
  <c r="F34" i="26"/>
  <c r="G34" i="26" s="1"/>
  <c r="F32" i="26"/>
  <c r="G32" i="26" s="1"/>
  <c r="F35" i="26"/>
  <c r="G35" i="26" s="1"/>
  <c r="E12" i="26"/>
  <c r="E14" i="26"/>
  <c r="E16" i="26"/>
  <c r="E18" i="26"/>
  <c r="E20" i="26"/>
  <c r="E22" i="26"/>
  <c r="E24" i="26"/>
  <c r="E30" i="26"/>
  <c r="E41" i="26"/>
  <c r="E43" i="26"/>
  <c r="E13" i="26"/>
  <c r="E15" i="26"/>
  <c r="E17" i="26"/>
  <c r="E19" i="26"/>
  <c r="E21" i="26"/>
  <c r="E23" i="26"/>
  <c r="E29" i="26"/>
  <c r="E31" i="26"/>
  <c r="E42" i="26"/>
  <c r="G7" i="25"/>
  <c r="F7" i="24"/>
  <c r="G7" i="24" s="1"/>
  <c r="E7" i="23"/>
  <c r="G34" i="23"/>
  <c r="G44" i="26" l="1"/>
  <c r="E39" i="5" s="1"/>
  <c r="D48" i="5" s="1"/>
  <c r="E48" i="5" s="1"/>
  <c r="E52" i="5" s="1"/>
  <c r="E54" i="5" s="1"/>
  <c r="G44" i="25"/>
  <c r="E30" i="5" s="1"/>
  <c r="G44" i="24"/>
  <c r="E29" i="5" s="1"/>
  <c r="G30" i="23"/>
  <c r="E27" i="5" s="1"/>
  <c r="G44" i="23"/>
  <c r="E28" i="5" s="1"/>
  <c r="F44" i="5" l="1"/>
  <c r="AA34" i="6"/>
  <c r="Z34" i="6"/>
  <c r="Y34" i="6"/>
  <c r="X34" i="6"/>
  <c r="W34" i="6"/>
  <c r="V34" i="6"/>
  <c r="T34" i="6"/>
  <c r="S34" i="6"/>
  <c r="AA33" i="6"/>
  <c r="Z33" i="6"/>
  <c r="Y33" i="6"/>
  <c r="X33" i="6"/>
  <c r="W33" i="6"/>
  <c r="V33" i="6"/>
  <c r="T33" i="6"/>
  <c r="S33" i="6"/>
  <c r="AA32" i="6"/>
  <c r="Z32" i="6"/>
  <c r="Y32" i="6"/>
  <c r="X32" i="6"/>
  <c r="W32" i="6"/>
  <c r="V32" i="6"/>
  <c r="T32" i="6"/>
  <c r="S32" i="6"/>
  <c r="AA31" i="6"/>
  <c r="Z31" i="6"/>
  <c r="Y31" i="6"/>
  <c r="X31" i="6"/>
  <c r="J47" i="6" s="1"/>
  <c r="I47" i="6" s="1"/>
  <c r="K47" i="6" s="1"/>
  <c r="W31" i="6"/>
  <c r="V31" i="6"/>
  <c r="T31" i="6"/>
  <c r="S31" i="6"/>
  <c r="S30" i="6"/>
  <c r="V29" i="6"/>
  <c r="Y29" i="6"/>
  <c r="T29" i="6"/>
  <c r="X29" i="6" s="1"/>
  <c r="J45" i="6" s="1"/>
  <c r="S29" i="6"/>
  <c r="W29" i="6" s="1"/>
  <c r="AA29" i="6" s="1"/>
  <c r="AA28" i="6"/>
  <c r="Z28" i="6"/>
  <c r="Y28" i="6"/>
  <c r="X28" i="6"/>
  <c r="W28" i="6"/>
  <c r="V28" i="6"/>
  <c r="T28" i="6"/>
  <c r="S28" i="6"/>
  <c r="AA27" i="6"/>
  <c r="Z27" i="6"/>
  <c r="Y27" i="6"/>
  <c r="X27" i="6"/>
  <c r="W27" i="6"/>
  <c r="V27" i="6"/>
  <c r="T27" i="6"/>
  <c r="S27" i="6"/>
  <c r="V26" i="6"/>
  <c r="T26" i="6"/>
  <c r="S26" i="6"/>
  <c r="U26" i="6" s="1"/>
  <c r="Y26" i="6" s="1"/>
  <c r="N42" i="6" s="1"/>
  <c r="M42" i="6" s="1"/>
  <c r="O42" i="6" s="1"/>
  <c r="T25" i="6"/>
  <c r="W25" i="6"/>
  <c r="AA25" i="6" s="1"/>
  <c r="U41" i="6" s="1"/>
  <c r="T41" i="6" s="1"/>
  <c r="K66" i="6"/>
  <c r="L66" i="6" s="1"/>
  <c r="K65" i="6"/>
  <c r="L65" i="6" s="1"/>
  <c r="K64" i="6"/>
  <c r="L64" i="6" s="1"/>
  <c r="K63" i="6"/>
  <c r="L63" i="6" s="1"/>
  <c r="K61" i="6"/>
  <c r="L61" i="6" s="1"/>
  <c r="K60" i="6"/>
  <c r="L60" i="6" s="1"/>
  <c r="K59" i="6"/>
  <c r="L59" i="6" s="1"/>
  <c r="N50" i="6"/>
  <c r="M50" i="6"/>
  <c r="N49" i="6"/>
  <c r="M49" i="6"/>
  <c r="N48" i="6"/>
  <c r="M48" i="6"/>
  <c r="N47" i="6"/>
  <c r="M47" i="6"/>
  <c r="O47" i="6" s="1"/>
  <c r="N45" i="6"/>
  <c r="M45" i="6"/>
  <c r="O45" i="6" s="1"/>
  <c r="N44" i="6"/>
  <c r="M44" i="6"/>
  <c r="O44" i="6" s="1"/>
  <c r="N43" i="6"/>
  <c r="M43" i="6"/>
  <c r="O43" i="6" s="1"/>
  <c r="I50" i="6"/>
  <c r="K50" i="6" s="1"/>
  <c r="I49" i="6"/>
  <c r="K49" i="6" s="1"/>
  <c r="I48" i="6"/>
  <c r="K48" i="6" s="1"/>
  <c r="I44" i="6"/>
  <c r="K44" i="6" s="1"/>
  <c r="I43" i="6"/>
  <c r="K43" i="6" s="1"/>
  <c r="P75" i="6"/>
  <c r="I82" i="6"/>
  <c r="J82" i="6" s="1"/>
  <c r="I81" i="6"/>
  <c r="J81" i="6" s="1"/>
  <c r="I80" i="6"/>
  <c r="J80" i="6" s="1"/>
  <c r="I79" i="6"/>
  <c r="J79" i="6" s="1"/>
  <c r="I78" i="6"/>
  <c r="J78" i="6" s="1"/>
  <c r="I77" i="6"/>
  <c r="J77" i="6" s="1"/>
  <c r="I76" i="6"/>
  <c r="J76" i="6" s="1"/>
  <c r="I75" i="6"/>
  <c r="J75" i="6" s="1"/>
  <c r="J74" i="6"/>
  <c r="D51" i="5"/>
  <c r="F51" i="5" s="1"/>
  <c r="Y78" i="6"/>
  <c r="Y79" i="6"/>
  <c r="C25" i="6"/>
  <c r="C73" i="6" s="1"/>
  <c r="X93" i="6"/>
  <c r="X92" i="6"/>
  <c r="X91" i="6"/>
  <c r="X90" i="6"/>
  <c r="J66" i="6"/>
  <c r="J65" i="6"/>
  <c r="J64" i="6"/>
  <c r="J63" i="6"/>
  <c r="J62" i="6"/>
  <c r="J61" i="6"/>
  <c r="J60" i="6"/>
  <c r="J59" i="6"/>
  <c r="J58" i="6"/>
  <c r="C66" i="6"/>
  <c r="C65" i="6"/>
  <c r="C64" i="6"/>
  <c r="C63" i="6"/>
  <c r="C62" i="6"/>
  <c r="C34" i="6"/>
  <c r="C82" i="6" s="1"/>
  <c r="C33" i="6"/>
  <c r="C81" i="6" s="1"/>
  <c r="C32" i="6"/>
  <c r="C80" i="6" s="1"/>
  <c r="C31" i="6"/>
  <c r="C79" i="6" s="1"/>
  <c r="Z50" i="6"/>
  <c r="X50" i="6"/>
  <c r="O66" i="6"/>
  <c r="P66" i="6" s="1"/>
  <c r="Z49" i="6"/>
  <c r="X49" i="6"/>
  <c r="Z48" i="6"/>
  <c r="X48" i="6"/>
  <c r="M64" i="6"/>
  <c r="N64" i="6" s="1"/>
  <c r="Z47" i="6"/>
  <c r="X47" i="6"/>
  <c r="M63" i="6"/>
  <c r="N63" i="6" s="1"/>
  <c r="E26" i="5"/>
  <c r="E32" i="5" s="1"/>
  <c r="C58" i="6"/>
  <c r="C59" i="6"/>
  <c r="C60" i="6"/>
  <c r="C61" i="6"/>
  <c r="C26" i="6"/>
  <c r="C74" i="6" s="1"/>
  <c r="C27" i="6"/>
  <c r="C75" i="6" s="1"/>
  <c r="C28" i="6"/>
  <c r="C76" i="6" s="1"/>
  <c r="C29" i="6"/>
  <c r="C77" i="6" s="1"/>
  <c r="C30" i="6"/>
  <c r="C78" i="6" s="1"/>
  <c r="C57" i="6"/>
  <c r="R56" i="6"/>
  <c r="R57" i="6"/>
  <c r="R58" i="6"/>
  <c r="O62" i="6"/>
  <c r="P62" i="6" s="1"/>
  <c r="M61" i="6"/>
  <c r="N61" i="6" s="1"/>
  <c r="M59" i="6"/>
  <c r="N59" i="6" s="1"/>
  <c r="M58" i="6"/>
  <c r="N58" i="6" s="1"/>
  <c r="Z46" i="6"/>
  <c r="X46" i="6"/>
  <c r="Z45" i="6"/>
  <c r="X45" i="6"/>
  <c r="Z44" i="6"/>
  <c r="X44" i="6"/>
  <c r="Z43" i="6"/>
  <c r="X43" i="6"/>
  <c r="Z42" i="6"/>
  <c r="X42" i="6"/>
  <c r="Z41" i="6"/>
  <c r="E15" i="5"/>
  <c r="D33" i="5"/>
  <c r="V25" i="6"/>
  <c r="U25" i="6"/>
  <c r="W30" i="6" l="1"/>
  <c r="AA30" i="6" s="1"/>
  <c r="U46" i="6" s="1"/>
  <c r="T46" i="6" s="1"/>
  <c r="U30" i="6"/>
  <c r="T30" i="6"/>
  <c r="X30" i="6" s="1"/>
  <c r="J46" i="6" s="1"/>
  <c r="I46" i="6" s="1"/>
  <c r="K46" i="6" s="1"/>
  <c r="X26" i="6"/>
  <c r="J42" i="6" s="1"/>
  <c r="I42" i="6" s="1"/>
  <c r="K42" i="6" s="1"/>
  <c r="W26" i="6"/>
  <c r="I45" i="6"/>
  <c r="K45" i="6" s="1"/>
  <c r="Z29" i="6"/>
  <c r="Z25" i="6"/>
  <c r="Y25" i="6"/>
  <c r="N41" i="6" s="1"/>
  <c r="M41" i="6" s="1"/>
  <c r="O41" i="6" s="1"/>
  <c r="X25" i="6"/>
  <c r="J41" i="6" s="1"/>
  <c r="I41" i="6" s="1"/>
  <c r="E33" i="5"/>
  <c r="E34" i="5" s="1"/>
  <c r="V30" i="6"/>
  <c r="G59" i="6"/>
  <c r="H59" i="6" s="1"/>
  <c r="G64" i="6"/>
  <c r="H64" i="6" s="1"/>
  <c r="G58" i="6"/>
  <c r="H58" i="6" s="1"/>
  <c r="M62" i="6"/>
  <c r="N62" i="6" s="1"/>
  <c r="G65" i="6"/>
  <c r="H65" i="6" s="1"/>
  <c r="G61" i="6"/>
  <c r="H61" i="6" s="1"/>
  <c r="Q35" i="6"/>
  <c r="M66" i="6"/>
  <c r="N66" i="6" s="1"/>
  <c r="Z51" i="6"/>
  <c r="O61" i="6"/>
  <c r="P61" i="6" s="1"/>
  <c r="O64" i="6"/>
  <c r="P64" i="6" s="1"/>
  <c r="G35" i="6"/>
  <c r="F12" i="5"/>
  <c r="O58" i="6"/>
  <c r="P58" i="6" s="1"/>
  <c r="P35" i="6"/>
  <c r="L35" i="6"/>
  <c r="V51" i="6"/>
  <c r="X51" i="6"/>
  <c r="K35" i="6"/>
  <c r="V58" i="6" s="1"/>
  <c r="O59" i="6"/>
  <c r="P59" i="6" s="1"/>
  <c r="O65" i="6"/>
  <c r="P65" i="6" s="1"/>
  <c r="M65" i="6"/>
  <c r="N65" i="6" s="1"/>
  <c r="I83" i="6"/>
  <c r="G60" i="6"/>
  <c r="H60" i="6" s="1"/>
  <c r="G66" i="6"/>
  <c r="H66" i="6" s="1"/>
  <c r="M60" i="6"/>
  <c r="N60" i="6" s="1"/>
  <c r="O60" i="6"/>
  <c r="P60" i="6" s="1"/>
  <c r="G63" i="6"/>
  <c r="H63" i="6" s="1"/>
  <c r="O63" i="6"/>
  <c r="P63" i="6" s="1"/>
  <c r="J83" i="6"/>
  <c r="E37" i="5" l="1"/>
  <c r="E38" i="5"/>
  <c r="Z30" i="6"/>
  <c r="R46" i="6" s="1"/>
  <c r="Q46" i="6" s="1"/>
  <c r="K62" i="6" s="1"/>
  <c r="L62" i="6" s="1"/>
  <c r="R41" i="6"/>
  <c r="Q41" i="6" s="1"/>
  <c r="K57" i="6" s="1"/>
  <c r="L57" i="6" s="1"/>
  <c r="AA26" i="6"/>
  <c r="U42" i="6" s="1"/>
  <c r="T42" i="6" s="1"/>
  <c r="Z26" i="6"/>
  <c r="R42" i="6" s="1"/>
  <c r="Q42" i="6" s="1"/>
  <c r="K41" i="6"/>
  <c r="K51" i="6" s="1"/>
  <c r="J51" i="6"/>
  <c r="V56" i="6" s="1"/>
  <c r="W56" i="6" s="1"/>
  <c r="X56" i="6" s="1"/>
  <c r="G57" i="6"/>
  <c r="H57" i="6" s="1"/>
  <c r="Y30" i="6"/>
  <c r="N46" i="6" s="1"/>
  <c r="M46" i="6" s="1"/>
  <c r="V59" i="6"/>
  <c r="W59" i="6" s="1"/>
  <c r="X59" i="6" s="1"/>
  <c r="N67" i="6"/>
  <c r="P67" i="6"/>
  <c r="W58" i="6"/>
  <c r="X58" i="6" s="1"/>
  <c r="D45" i="5" l="1"/>
  <c r="O46" i="6"/>
  <c r="O51" i="6" s="1"/>
  <c r="G62" i="6"/>
  <c r="H62" i="6" s="1"/>
  <c r="H67" i="6" s="1"/>
  <c r="N51" i="6"/>
  <c r="V57" i="6" s="1"/>
  <c r="W57" i="6" s="1"/>
  <c r="X57" i="6" s="1"/>
  <c r="X60" i="6" s="1"/>
  <c r="K58" i="6"/>
  <c r="L58" i="6" s="1"/>
  <c r="L67" i="6" s="1"/>
  <c r="U51" i="6"/>
  <c r="R51" i="6"/>
  <c r="E36" i="5" l="1"/>
  <c r="D47" i="5" s="1"/>
  <c r="E35" i="5"/>
  <c r="D46" i="5" l="1"/>
  <c r="F46" i="5" s="1"/>
  <c r="F49" i="5"/>
  <c r="F47" i="5"/>
  <c r="F45" i="5"/>
  <c r="D50" i="5" l="1"/>
  <c r="F50" i="5" s="1"/>
  <c r="F52" i="5" s="1"/>
  <c r="D52" i="5" l="1"/>
  <c r="D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6" authorId="0" shapeId="0" xr:uid="{00000000-0006-0000-0100-000003000000}">
      <text>
        <r>
          <rPr>
            <sz val="10"/>
            <color indexed="81"/>
            <rFont val="Arial"/>
            <family val="2"/>
          </rPr>
          <t>Currently Used: 3.0%</t>
        </r>
      </text>
    </comment>
    <comment ref="D17" authorId="0" shapeId="0" xr:uid="{09A8BDF2-403A-4BDB-8755-B6A34D43C263}">
      <text>
        <r>
          <rPr>
            <sz val="10"/>
            <color indexed="81"/>
            <rFont val="Arial"/>
            <family val="2"/>
          </rPr>
          <t>Currently Used: 3.0%</t>
        </r>
      </text>
    </comment>
    <comment ref="D20" authorId="0" shapeId="0" xr:uid="{00000000-0006-0000-0100-000005000000}">
      <text>
        <r>
          <rPr>
            <sz val="10"/>
            <color indexed="81"/>
            <rFont val="Arial"/>
            <family val="2"/>
          </rPr>
          <t xml:space="preserve">Contingency for items not estimated in the concept cost estimate. The guidance below is provided as a general rule, but should be  adjusted as necessary based on level of detail of the concept cost estimate.
</t>
        </r>
        <r>
          <rPr>
            <b/>
            <sz val="10"/>
            <color indexed="81"/>
            <rFont val="Arial"/>
            <family val="2"/>
          </rPr>
          <t xml:space="preserve">Guidance
     </t>
        </r>
        <r>
          <rPr>
            <sz val="10"/>
            <color indexed="81"/>
            <rFont val="Arial"/>
            <family val="2"/>
          </rPr>
          <t xml:space="preserve"> 0% All costs items are estimated.
    20% New construction, reconstruction, rehabilitation, widening, enhancement, landscaping, and trail projects.
    10% Rural minor pavement preservation.
    15% Urban minor pavement preservation.
</t>
        </r>
      </text>
    </comment>
    <comment ref="D21" authorId="0" shapeId="0" xr:uid="{00000000-0006-0000-0100-000006000000}">
      <text>
        <r>
          <rPr>
            <sz val="10"/>
            <color indexed="81"/>
            <rFont val="Arial"/>
            <family val="2"/>
          </rPr>
          <t xml:space="preserve">This represents the design complexity vs. construction costs. Small projects generally have a higher PE % than large projects and PE costs can exceed 16% depending on design complexity and project size.
</t>
        </r>
        <r>
          <rPr>
            <b/>
            <sz val="10"/>
            <color indexed="81"/>
            <rFont val="Arial"/>
            <family val="2"/>
          </rPr>
          <t>Guidance</t>
        </r>
        <r>
          <rPr>
            <sz val="10"/>
            <color indexed="81"/>
            <rFont val="Arial"/>
            <family val="2"/>
          </rPr>
          <t xml:space="preserve">
4% - Pavement preservation, bridge maintenance
8% - New construction, reconstruction, rehabilitation</t>
        </r>
        <r>
          <rPr>
            <b/>
            <sz val="10"/>
            <color indexed="81"/>
            <rFont val="Arial"/>
            <family val="2"/>
          </rPr>
          <t xml:space="preserve">
</t>
        </r>
        <r>
          <rPr>
            <sz val="10"/>
            <color indexed="81"/>
            <rFont val="Arial"/>
            <family val="2"/>
          </rPr>
          <t xml:space="preserve">16% - Local government project
</t>
        </r>
      </text>
    </comment>
    <comment ref="D22" authorId="0" shapeId="0" xr:uid="{00000000-0006-0000-0100-000007000000}">
      <text>
        <r>
          <rPr>
            <b/>
            <sz val="10"/>
            <color indexed="81"/>
            <rFont val="Arial"/>
            <family val="2"/>
          </rPr>
          <t>Guidance</t>
        </r>
        <r>
          <rPr>
            <sz val="10"/>
            <color indexed="81"/>
            <rFont val="Arial"/>
            <family val="2"/>
          </rPr>
          <t xml:space="preserve">
</t>
        </r>
        <r>
          <rPr>
            <b/>
            <sz val="10"/>
            <color indexed="81"/>
            <rFont val="Arial"/>
            <family val="2"/>
          </rPr>
          <t>New construction, reconstruction, rehabilitation:</t>
        </r>
        <r>
          <rPr>
            <sz val="10"/>
            <color indexed="81"/>
            <rFont val="Arial"/>
            <family val="2"/>
          </rPr>
          <t xml:space="preserve">
$500K - $1M: 8.0%
$1M - $5M: 7.5%
$5M - $15M: 7.0%
&gt;$15M: 6.5%
</t>
        </r>
        <r>
          <rPr>
            <b/>
            <sz val="10"/>
            <color indexed="81"/>
            <rFont val="Arial"/>
            <family val="2"/>
          </rPr>
          <t xml:space="preserve">
Spot improvement, safety, enhancements:</t>
        </r>
        <r>
          <rPr>
            <sz val="10"/>
            <color indexed="81"/>
            <rFont val="Arial"/>
            <family val="2"/>
          </rPr>
          <t xml:space="preserve">
$0 - $500K: 12.0%
$500K - $5M: 8.5%
$5M - $15M: 7.5%
</t>
        </r>
        <r>
          <rPr>
            <b/>
            <sz val="10"/>
            <color indexed="81"/>
            <rFont val="Arial"/>
            <family val="2"/>
          </rPr>
          <t>Signals, ATMS:</t>
        </r>
        <r>
          <rPr>
            <sz val="10"/>
            <color indexed="81"/>
            <rFont val="Arial"/>
            <family val="2"/>
          </rPr>
          <t xml:space="preserve"> 13.5%
</t>
        </r>
        <r>
          <rPr>
            <b/>
            <sz val="10"/>
            <color indexed="81"/>
            <rFont val="Arial"/>
            <family val="2"/>
          </rPr>
          <t>Local Goverment:</t>
        </r>
        <r>
          <rPr>
            <sz val="10"/>
            <color indexed="81"/>
            <rFont val="Arial"/>
            <family val="2"/>
          </rPr>
          <t xml:space="preserve">16%  </t>
        </r>
      </text>
    </comment>
    <comment ref="D37" authorId="0" shapeId="0" xr:uid="{B1224CD9-9F8E-428F-8DE3-52D48EF1CD6C}">
      <text>
        <r>
          <rPr>
            <b/>
            <sz val="10"/>
            <color indexed="81"/>
            <rFont val="Arial"/>
            <family val="2"/>
          </rPr>
          <t xml:space="preserve">Guidance:
</t>
        </r>
        <r>
          <rPr>
            <sz val="10"/>
            <color indexed="81"/>
            <rFont val="Arial"/>
            <family val="2"/>
          </rPr>
          <t xml:space="preserve">
&lt;$5M: 8-11%
&gt;$5M: 6-8%</t>
        </r>
      </text>
    </comment>
    <comment ref="D38" authorId="0" shapeId="0" xr:uid="{6D2D29DA-C534-41F4-BEF6-AF5952320D04}">
      <text>
        <r>
          <rPr>
            <b/>
            <sz val="10"/>
            <color indexed="81"/>
            <rFont val="Open Sans"/>
            <family val="2"/>
          </rPr>
          <t xml:space="preserve">Guidance:
</t>
        </r>
        <r>
          <rPr>
            <sz val="10"/>
            <color indexed="81"/>
            <rFont val="Open Sans"/>
            <family val="2"/>
          </rPr>
          <t xml:space="preserve">
&lt;$5M: 3-5%
&gt;$5M: 1-2%</t>
        </r>
      </text>
    </comment>
    <comment ref="C50" authorId="0" shapeId="0" xr:uid="{00000000-0006-0000-0100-00000A000000}">
      <text>
        <r>
          <rPr>
            <b/>
            <sz val="10"/>
            <color indexed="81"/>
            <rFont val="Open Sans"/>
            <family val="2"/>
          </rPr>
          <t xml:space="preserve">Guidance: 
</t>
        </r>
        <r>
          <rPr>
            <sz val="10"/>
            <color indexed="81"/>
            <rFont val="Open Sans"/>
            <family val="2"/>
          </rPr>
          <t>If a it is a local government project include 3% to 5% for oversight.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 authorId="0" shapeId="0" xr:uid="{00000000-0006-0000-0800-000001000000}">
      <text>
        <r>
          <rPr>
            <sz val="9"/>
            <color indexed="81"/>
            <rFont val="Tahoma"/>
            <family val="2"/>
          </rPr>
          <t>Units weights are from Chapter 7  of the Roadway Design Guidelines
https://www.tn.gov/content/dam/tn/tdot/roadway-design/documents/design_guidelines/DG-C7.pdf</t>
        </r>
      </text>
    </comment>
    <comment ref="D8" authorId="0" shapeId="0" xr:uid="{7F511A58-173A-4E56-835A-1B8C81FC74B4}">
      <text>
        <r>
          <rPr>
            <sz val="9"/>
            <color indexed="81"/>
            <rFont val="Open Sans"/>
            <family val="2"/>
          </rPr>
          <t>Chapter 7, 203.04</t>
        </r>
      </text>
    </comment>
    <comment ref="D9" authorId="0" shapeId="0" xr:uid="{A71F62E3-1590-4061-A275-39155F6ADF96}">
      <text>
        <r>
          <rPr>
            <sz val="9"/>
            <color indexed="81"/>
            <rFont val="Open Sans"/>
            <family val="2"/>
          </rPr>
          <t>Chapter 7, Item No. 303-01.01</t>
        </r>
      </text>
    </comment>
    <comment ref="D10" authorId="0" shapeId="0" xr:uid="{BEEF8F32-B877-4526-8255-7A8D2681BBE5}">
      <text>
        <r>
          <rPr>
            <sz val="10"/>
            <color indexed="81"/>
            <rFont val="Open Sans"/>
            <family val="2"/>
          </rPr>
          <t xml:space="preserve">Chapter 7, Item Nos. 303-01, *303-01.08, *303-01.09 and 303-02
</t>
        </r>
      </text>
    </comment>
    <comment ref="D11" authorId="0" shapeId="0" xr:uid="{ABFC2D23-4730-495C-AD6A-B6BA97E789A9}">
      <text>
        <r>
          <rPr>
            <sz val="9"/>
            <color indexed="81"/>
            <rFont val="Open Sans"/>
            <family val="2"/>
          </rPr>
          <t>Table 7-1,  Assumes Grading A for Items 307-01.01 and 307-02.01 since highest of base course</t>
        </r>
      </text>
    </comment>
    <comment ref="D12" authorId="0" shapeId="0" xr:uid="{77DE893B-7A66-4D94-A5AF-474F097DD02E}">
      <text>
        <r>
          <rPr>
            <sz val="9"/>
            <color indexed="81"/>
            <rFont val="Open Sans"/>
            <family val="2"/>
          </rPr>
          <t>Table 7-2
Assumes Grading D for Items 411-02.10  since highest ofsurface mixture</t>
        </r>
      </text>
    </comment>
    <comment ref="C13" authorId="0" shapeId="0" xr:uid="{00000000-0006-0000-0800-00000A000000}">
      <text>
        <r>
          <rPr>
            <sz val="9"/>
            <color indexed="81"/>
            <rFont val="Open Sans"/>
            <family val="2"/>
          </rPr>
          <t>Prime Coat should be included on concrete and rock surfaces</t>
        </r>
      </text>
    </comment>
    <comment ref="F13" authorId="0" shapeId="0" xr:uid="{00000000-0006-0000-0800-00000B000000}">
      <text>
        <r>
          <rPr>
            <sz val="9"/>
            <color indexed="81"/>
            <rFont val="Open Sans"/>
            <family val="2"/>
          </rPr>
          <t>Chapter7 402.01  Bituminous Material for Prime Coat (PC)</t>
        </r>
      </text>
    </comment>
    <comment ref="C14" authorId="0" shapeId="0" xr:uid="{00000000-0006-0000-0800-00000C000000}">
      <text>
        <r>
          <rPr>
            <sz val="9"/>
            <color indexed="81"/>
            <rFont val="Tahoma"/>
            <family val="2"/>
          </rPr>
          <t>Tack Coat should be included on asphalt surfaces</t>
        </r>
      </text>
    </comment>
    <comment ref="F14" authorId="0" shapeId="0" xr:uid="{00000000-0006-0000-0800-00000D000000}">
      <text>
        <r>
          <rPr>
            <sz val="9"/>
            <color indexed="81"/>
            <rFont val="Open Sans"/>
            <family val="2"/>
          </rPr>
          <t>Chapter 7 403-01 Bituminous Material for Tack Coat (TC)</t>
        </r>
      </text>
    </comment>
    <comment ref="C15" authorId="0" shapeId="0" xr:uid="{00000000-0006-0000-0800-00000E000000}">
      <text>
        <r>
          <rPr>
            <sz val="9"/>
            <color indexed="81"/>
            <rFont val="Open Sans"/>
            <family val="2"/>
          </rPr>
          <t>Used on Chip Seal</t>
        </r>
      </text>
    </comment>
    <comment ref="F15" authorId="0" shapeId="0" xr:uid="{42268FB0-01B7-4E22-9B01-7D78FBAF7DBC}">
      <text>
        <r>
          <rPr>
            <sz val="9"/>
            <color indexed="81"/>
            <rFont val="Open Sans"/>
            <family val="2"/>
          </rPr>
          <t>Chapter 7 405-01.01 Bituminous Seal Coat (BSC)</t>
        </r>
      </text>
    </comment>
    <comment ref="F16" authorId="0" shapeId="0" xr:uid="{4246F2D4-A718-4CFF-83FD-BF17FCB6F88D}">
      <text>
        <r>
          <rPr>
            <sz val="9"/>
            <color indexed="81"/>
            <rFont val="Open Sans"/>
            <family val="2"/>
          </rPr>
          <t>Chapter 7 403-05 Bituminous Material (Fog Seal)  Shoulder</t>
        </r>
      </text>
    </comment>
    <comment ref="F17" authorId="0" shapeId="0" xr:uid="{B935E9FE-B2DE-4D56-A36F-DAD17B2BAF20}">
      <text>
        <r>
          <rPr>
            <sz val="9"/>
            <color indexed="81"/>
            <rFont val="Open Sans"/>
            <family val="2"/>
          </rPr>
          <t>Chapter 7 203.05  
Computations For Item No. 203-06 Water</t>
        </r>
      </text>
    </comment>
    <comment ref="F18" authorId="0" shapeId="0" xr:uid="{BE52BF9B-CD81-4653-ADA1-B9307FB3A13D}">
      <text>
        <r>
          <rPr>
            <sz val="9"/>
            <color indexed="81"/>
            <rFont val="Open Sans"/>
            <family val="2"/>
          </rPr>
          <t>Chapter 7 203.05  
Computations For Item No. 203-06 Water</t>
        </r>
      </text>
    </comment>
    <comment ref="F19" authorId="0" shapeId="0" xr:uid="{FBDF2603-CB39-43CA-B7AD-81B9C8367C1B}">
      <text>
        <r>
          <rPr>
            <sz val="9"/>
            <color indexed="81"/>
            <rFont val="Open Sans"/>
            <family val="2"/>
          </rPr>
          <t>Chapter 7 203.05  
Computations For Item No. 203-06 Water</t>
        </r>
      </text>
    </comment>
    <comment ref="S22" authorId="0" shapeId="0" xr:uid="{00000000-0006-0000-0800-000014000000}">
      <text>
        <r>
          <rPr>
            <b/>
            <sz val="9"/>
            <color indexed="81"/>
            <rFont val="Open Sans"/>
            <family val="2"/>
          </rPr>
          <t xml:space="preserve">Guidance: 
</t>
        </r>
        <r>
          <rPr>
            <sz val="9"/>
            <color indexed="81"/>
            <rFont val="Open Sans"/>
            <family val="2"/>
          </rPr>
          <t>Used to calculate the actual width of the material layer with a 2% cross slope. This factor is for 2% cross slope only.</t>
        </r>
      </text>
    </comment>
    <comment ref="F38" authorId="0" shapeId="0" xr:uid="{00000000-0006-0000-0800-000011000000}">
      <text>
        <r>
          <rPr>
            <b/>
            <sz val="9"/>
            <color indexed="81"/>
            <rFont val="Tahoma"/>
            <family val="2"/>
          </rPr>
          <t>Guidance:
0 -</t>
        </r>
        <r>
          <rPr>
            <sz val="9"/>
            <color indexed="81"/>
            <rFont val="Tahoma"/>
            <family val="2"/>
          </rPr>
          <t xml:space="preserve"> Curb/Gutter (no wedge)</t>
        </r>
        <r>
          <rPr>
            <b/>
            <sz val="9"/>
            <color indexed="81"/>
            <rFont val="Tahoma"/>
            <family val="2"/>
          </rPr>
          <t xml:space="preserve">
1</t>
        </r>
        <r>
          <rPr>
            <sz val="9"/>
            <color indexed="81"/>
            <rFont val="Tahoma"/>
            <family val="2"/>
          </rPr>
          <t xml:space="preserve">  - one side to be constructed/widened.
</t>
        </r>
        <r>
          <rPr>
            <b/>
            <sz val="9"/>
            <color indexed="81"/>
            <rFont val="Tahoma"/>
            <family val="2"/>
          </rPr>
          <t>2</t>
        </r>
        <r>
          <rPr>
            <sz val="9"/>
            <color indexed="81"/>
            <rFont val="Tahoma"/>
            <family val="2"/>
          </rPr>
          <t xml:space="preserve"> - both sides to be constructed/widened</t>
        </r>
      </text>
    </comment>
    <comment ref="G38" authorId="0" shapeId="0" xr:uid="{00000000-0006-0000-0800-000012000000}">
      <text>
        <r>
          <rPr>
            <b/>
            <sz val="9"/>
            <color indexed="81"/>
            <rFont val="Open Sans"/>
            <family val="2"/>
          </rPr>
          <t xml:space="preserve">Guidance: 
  </t>
        </r>
        <r>
          <rPr>
            <sz val="9"/>
            <color indexed="81"/>
            <rFont val="Open Sans"/>
            <family val="2"/>
          </rPr>
          <t>0 for curb and gutter
   V/H</t>
        </r>
      </text>
    </comment>
    <comment ref="I39" authorId="0" shapeId="0" xr:uid="{00000000-0006-0000-0800-000015000000}">
      <text>
        <r>
          <rPr>
            <sz val="9"/>
            <color indexed="81"/>
            <rFont val="Open Sans"/>
            <family val="2"/>
          </rPr>
          <t>Width is calculated at the center of the pavement depth and includes the full pavement section and wedge section.</t>
        </r>
      </text>
    </comment>
    <comment ref="M39" authorId="0" shapeId="0" xr:uid="{AE12494D-53CF-4885-8D69-4608A268964B}">
      <text>
        <r>
          <rPr>
            <sz val="9"/>
            <color indexed="81"/>
            <rFont val="Open Sans"/>
            <family val="2"/>
          </rPr>
          <t>Width is calculated at the center of the pavement depth and includes the full pavement section and wedge section.</t>
        </r>
      </text>
    </comment>
    <comment ref="Q39" authorId="0" shapeId="0" xr:uid="{016EB5D8-1B63-40F8-BED0-A589556C87FF}">
      <text>
        <r>
          <rPr>
            <sz val="9"/>
            <color indexed="81"/>
            <rFont val="Open Sans"/>
            <family val="2"/>
          </rPr>
          <t>Width is calculated at the center of the pavement depth and includes the full pavement section and wedge section.</t>
        </r>
      </text>
    </comment>
    <comment ref="T39" authorId="0" shapeId="0" xr:uid="{E98058E6-2D47-4147-B8C4-69C550AF3075}">
      <text>
        <r>
          <rPr>
            <sz val="9"/>
            <color indexed="81"/>
            <rFont val="Open Sans"/>
            <family val="2"/>
          </rPr>
          <t>Width is calculated at the center of the pavement depth and includes the full pavement section and wedge section.</t>
        </r>
      </text>
    </comment>
    <comment ref="G54" authorId="0" shapeId="0" xr:uid="{1464D576-FFE7-4F7A-A658-3A0E7E210245}">
      <text>
        <r>
          <rPr>
            <sz val="9"/>
            <color indexed="81"/>
            <rFont val="Open Sans"/>
            <family val="2"/>
          </rPr>
          <t xml:space="preserve">403-01
</t>
        </r>
      </text>
    </comment>
    <comment ref="I54" authorId="0" shapeId="0" xr:uid="{00000000-0006-0000-0800-000003000000}">
      <text>
        <r>
          <rPr>
            <sz val="9"/>
            <color indexed="81"/>
            <rFont val="Open Sans"/>
            <family val="2"/>
          </rPr>
          <t>402-01, 402-02</t>
        </r>
      </text>
    </comment>
    <comment ref="J55" authorId="0" shapeId="0" xr:uid="{00000000-0006-0000-0800-000008000000}">
      <text>
        <r>
          <rPr>
            <b/>
            <sz val="9"/>
            <color indexed="81"/>
            <rFont val="Tahoma"/>
            <family val="2"/>
          </rPr>
          <t>Guidance</t>
        </r>
        <r>
          <rPr>
            <sz val="9"/>
            <color indexed="81"/>
            <rFont val="Tahoma"/>
            <family val="2"/>
          </rPr>
          <t>: Enter 0  if tack coat will be paid as part of HMA</t>
        </r>
      </text>
    </comment>
    <comment ref="E70" authorId="0" shapeId="0" xr:uid="{00000000-0006-0000-0800-00001A000000}">
      <text>
        <r>
          <rPr>
            <b/>
            <sz val="9"/>
            <color indexed="81"/>
            <rFont val="Open Sans"/>
            <family val="2"/>
          </rPr>
          <t xml:space="preserve">Guidance: 
</t>
        </r>
        <r>
          <rPr>
            <sz val="9"/>
            <color indexed="81"/>
            <rFont val="Open Sans"/>
            <family val="2"/>
          </rPr>
          <t xml:space="preserve"># of soild lines. Varies from 0-4 depending on number of striped edges
</t>
        </r>
      </text>
    </comment>
    <comment ref="F70" authorId="0" shapeId="0" xr:uid="{00000000-0006-0000-0800-00001B000000}">
      <text>
        <r>
          <rPr>
            <b/>
            <sz val="9"/>
            <color indexed="81"/>
            <rFont val="Open Sans"/>
            <family val="2"/>
          </rPr>
          <t xml:space="preserve">Guidance: 
</t>
        </r>
        <r>
          <rPr>
            <sz val="9"/>
            <color indexed="81"/>
            <rFont val="Open Sans"/>
            <family val="2"/>
          </rPr>
          <t># of Broken Lines.
Use average number of broken lines that separate traffic lanes in both directions</t>
        </r>
      </text>
    </comment>
    <comment ref="G70" authorId="0" shapeId="0" xr:uid="{00000000-0006-0000-0800-00001C000000}">
      <text>
        <r>
          <rPr>
            <b/>
            <sz val="9"/>
            <color indexed="81"/>
            <rFont val="Open Sans"/>
            <family val="2"/>
          </rPr>
          <t>Guidance:</t>
        </r>
        <r>
          <rPr>
            <sz val="9"/>
            <color indexed="81"/>
            <rFont val="Open Sans"/>
            <family val="2"/>
          </rPr>
          <t xml:space="preserve">
  0 If there is no median striping or counted in edge lines 
  1 If there is median lines
</t>
        </r>
      </text>
    </comment>
    <comment ref="H70" authorId="0" shapeId="0" xr:uid="{00000000-0006-0000-0800-00001D000000}">
      <text>
        <r>
          <rPr>
            <b/>
            <sz val="9"/>
            <color indexed="81"/>
            <rFont val="Open Sans"/>
            <family val="2"/>
          </rPr>
          <t xml:space="preserve">Guidance: </t>
        </r>
        <r>
          <rPr>
            <sz val="9"/>
            <color indexed="81"/>
            <rFont val="Open Sans"/>
            <family val="2"/>
          </rPr>
          <t xml:space="preserve">
Include additional stripping length for pavement markings at intersection. 300' per approach is recommended</t>
        </r>
      </text>
    </comment>
    <comment ref="P70" authorId="0" shapeId="0" xr:uid="{1C4D80E4-C7D1-4A6D-A81B-4EAC8961EFBE}">
      <text>
        <r>
          <rPr>
            <b/>
            <sz val="9"/>
            <color indexed="81"/>
            <rFont val="Open Sans"/>
            <family val="2"/>
          </rPr>
          <t xml:space="preserve">Placeholder: </t>
        </r>
        <r>
          <rPr>
            <sz val="9"/>
            <color indexed="81"/>
            <rFont val="Open Sans"/>
            <family val="2"/>
          </rPr>
          <t xml:space="preserve">Can' t find application rates in design guide
</t>
        </r>
      </text>
    </comment>
    <comment ref="C86" authorId="0" shapeId="0" xr:uid="{00000000-0006-0000-0800-000023000000}">
      <text>
        <r>
          <rPr>
            <sz val="9"/>
            <color indexed="81"/>
            <rFont val="Open Sans"/>
            <family val="2"/>
          </rPr>
          <t>Location description, log mile, station, etc</t>
        </r>
      </text>
    </comment>
    <comment ref="S86" authorId="0" shapeId="0" xr:uid="{92C41173-25D1-4344-ADB6-4723A03FDABE}">
      <text>
        <r>
          <rPr>
            <sz val="9"/>
            <color indexed="81"/>
            <rFont val="Open Sans"/>
            <family val="2"/>
          </rPr>
          <t>Location description, log mile, station,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37950F79-5999-4373-BC0C-617F877DE975}">
      <text>
        <r>
          <rPr>
            <b/>
            <sz val="9"/>
            <color indexed="81"/>
            <rFont val="Open Sans"/>
            <family val="2"/>
          </rPr>
          <t xml:space="preserve">Guidance: 
</t>
        </r>
        <r>
          <rPr>
            <sz val="9"/>
            <color indexed="81"/>
            <rFont val="Open Sans"/>
            <family val="2"/>
          </rPr>
          <t>Use item list to  add items as needed. The items below are provided as examples and should be replaced with project items.</t>
        </r>
      </text>
    </comment>
    <comment ref="D5" authorId="0" shapeId="0" xr:uid="{A855D847-ECB5-401F-A585-61EDC6C93417}">
      <text>
        <r>
          <rPr>
            <b/>
            <sz val="9"/>
            <color indexed="81"/>
            <rFont val="Open Sans"/>
            <family val="2"/>
          </rPr>
          <t xml:space="preserve">Guidance: 
</t>
        </r>
        <r>
          <rPr>
            <sz val="9"/>
            <color indexed="81"/>
            <rFont val="Open Sans"/>
            <family val="2"/>
          </rPr>
          <t>Link back to calculated quantities on the Assumptions Tab.</t>
        </r>
      </text>
    </comment>
    <comment ref="F5" authorId="0" shapeId="0" xr:uid="{11D7A2E1-9885-4C94-8A88-B306DECCE3DD}">
      <text>
        <r>
          <rPr>
            <b/>
            <sz val="9"/>
            <color indexed="81"/>
            <rFont val="Open Sans"/>
            <family val="2"/>
          </rPr>
          <t xml:space="preserve">Guidance:
</t>
        </r>
        <r>
          <rPr>
            <sz val="9"/>
            <color indexed="81"/>
            <rFont val="Open Sans"/>
            <family val="2"/>
          </rPr>
          <t>The 2024 statewide average bid prices are provided as reference where available.  These prices should be updated to reflect project or Region costs.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6" authorId="0" shapeId="0" xr:uid="{7C949758-742E-4330-A021-7C08B3C53FB6}">
      <text>
        <r>
          <rPr>
            <b/>
            <sz val="9"/>
            <color indexed="81"/>
            <rFont val="Open Sans"/>
            <family val="2"/>
          </rPr>
          <t xml:space="preserve">Guidance: 
</t>
        </r>
        <r>
          <rPr>
            <sz val="9"/>
            <color indexed="81"/>
            <rFont val="Open Sans"/>
            <family val="2"/>
          </rPr>
          <t>Use item list to  add items as needed. The items below are provided as examples and should be replaced with project items.</t>
        </r>
      </text>
    </comment>
    <comment ref="D6" authorId="0" shapeId="0" xr:uid="{2C54BE64-C50D-4085-B8C1-0D0D97E15189}">
      <text>
        <r>
          <rPr>
            <b/>
            <sz val="9"/>
            <color indexed="81"/>
            <rFont val="Open Sans"/>
            <family val="2"/>
          </rPr>
          <t xml:space="preserve">Guidance: 
</t>
        </r>
        <r>
          <rPr>
            <sz val="9"/>
            <color indexed="81"/>
            <rFont val="Open Sans"/>
            <family val="2"/>
          </rPr>
          <t>Link back to calculated quantities on the Assumptions Tab.</t>
        </r>
      </text>
    </comment>
    <comment ref="F6" authorId="0" shapeId="0" xr:uid="{78A38ECD-89A1-4C09-BA78-55FC740A89BB}">
      <text>
        <r>
          <rPr>
            <b/>
            <sz val="9"/>
            <color indexed="81"/>
            <rFont val="Open Sans"/>
            <family val="2"/>
          </rPr>
          <t xml:space="preserve">Guidance:
</t>
        </r>
        <r>
          <rPr>
            <sz val="9"/>
            <color indexed="81"/>
            <rFont val="Open Sans"/>
            <family val="2"/>
          </rPr>
          <t>The 2024 statewide average bid prices are provided as reference where available.  These prices should be updated to reflect project or  Region costs.</t>
        </r>
      </text>
    </comment>
    <comment ref="B33" authorId="0" shapeId="0" xr:uid="{12E710F8-3762-4F0F-A5AF-B28A9A7FF321}">
      <text>
        <r>
          <rPr>
            <b/>
            <sz val="9"/>
            <color indexed="81"/>
            <rFont val="Open Sans"/>
            <family val="2"/>
          </rPr>
          <t xml:space="preserve">Guidance: 
</t>
        </r>
        <r>
          <rPr>
            <sz val="9"/>
            <color indexed="81"/>
            <rFont val="Open Sans"/>
            <family val="2"/>
          </rPr>
          <t>Use item list to  add items as needed. The items below are provided as examples and should be replaced with project items.</t>
        </r>
      </text>
    </comment>
    <comment ref="D33" authorId="0" shapeId="0" xr:uid="{E27B8914-58E0-4087-BF53-4E531564DBD9}">
      <text>
        <r>
          <rPr>
            <b/>
            <sz val="9"/>
            <color indexed="81"/>
            <rFont val="Open Sans"/>
            <family val="2"/>
          </rPr>
          <t xml:space="preserve">Guidance: 
</t>
        </r>
        <r>
          <rPr>
            <sz val="9"/>
            <color indexed="81"/>
            <rFont val="Open Sans"/>
            <family val="2"/>
          </rPr>
          <t>Link back to calculated quantities on the Assumptions Tab.</t>
        </r>
      </text>
    </comment>
    <comment ref="F33" authorId="0" shapeId="0" xr:uid="{73E3C4A9-7F6E-4A54-8BCF-410CB7E36577}">
      <text>
        <r>
          <rPr>
            <b/>
            <sz val="9"/>
            <color indexed="81"/>
            <rFont val="Open Sans"/>
            <family val="2"/>
          </rPr>
          <t xml:space="preserve">Guidance:
</t>
        </r>
        <r>
          <rPr>
            <sz val="9"/>
            <color indexed="81"/>
            <rFont val="Open Sans"/>
            <family val="2"/>
          </rPr>
          <t>The 2024 statewide average bid prices are provided as reference where available.  These prices should be updated to reflect project or  Region costs.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51A0C359-A6DB-4C47-B319-2999D1AD7F8C}">
      <text>
        <r>
          <rPr>
            <b/>
            <sz val="9"/>
            <color indexed="81"/>
            <rFont val="Open Sans"/>
            <family val="2"/>
          </rPr>
          <t xml:space="preserve">Guidance: 
</t>
        </r>
        <r>
          <rPr>
            <sz val="9"/>
            <color indexed="81"/>
            <rFont val="Open Sans"/>
            <family val="2"/>
          </rPr>
          <t>Use item list to  add items as needed. The items below are provided as examples and should be replaced with project items.</t>
        </r>
      </text>
    </comment>
    <comment ref="D5" authorId="0" shapeId="0" xr:uid="{62F029EE-50E3-48D6-8781-E62C63027AEC}">
      <text>
        <r>
          <rPr>
            <b/>
            <sz val="9"/>
            <color indexed="81"/>
            <rFont val="Open Sans"/>
            <family val="2"/>
          </rPr>
          <t xml:space="preserve">Guidance: 
</t>
        </r>
        <r>
          <rPr>
            <sz val="9"/>
            <color indexed="81"/>
            <rFont val="Open Sans"/>
            <family val="2"/>
          </rPr>
          <t>Link back to calculated quantities on the Assumptions Tab.</t>
        </r>
      </text>
    </comment>
    <comment ref="F5" authorId="0" shapeId="0" xr:uid="{9751DB22-FC80-4650-B626-DA3804BEEE50}">
      <text>
        <r>
          <rPr>
            <b/>
            <sz val="9"/>
            <color indexed="81"/>
            <rFont val="Open Sans"/>
            <family val="2"/>
          </rPr>
          <t xml:space="preserve">Guidance:
</t>
        </r>
        <r>
          <rPr>
            <sz val="9"/>
            <color indexed="81"/>
            <rFont val="Open Sans"/>
            <family val="2"/>
          </rPr>
          <t>The 2024 statewide average bid prices are provided as reference where available.  These prices should be updated to reflect project or  Region costs.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CD54D99C-E1E4-47EA-8CFB-29C83DDC9382}">
      <text>
        <r>
          <rPr>
            <b/>
            <sz val="9"/>
            <color indexed="81"/>
            <rFont val="Open Sans"/>
            <family val="2"/>
          </rPr>
          <t xml:space="preserve">Guidance: 
</t>
        </r>
        <r>
          <rPr>
            <sz val="9"/>
            <color indexed="81"/>
            <rFont val="Open Sans"/>
            <family val="2"/>
          </rPr>
          <t>Use item list to  add items as needed. The items below are provided as examples and should be replaced with project items.</t>
        </r>
      </text>
    </comment>
    <comment ref="D5" authorId="0" shapeId="0" xr:uid="{219F92D5-08F7-4FBF-A834-9A8FA05B76AC}">
      <text>
        <r>
          <rPr>
            <b/>
            <sz val="9"/>
            <color indexed="81"/>
            <rFont val="Open Sans"/>
            <family val="2"/>
          </rPr>
          <t xml:space="preserve">Guidance: 
</t>
        </r>
        <r>
          <rPr>
            <sz val="9"/>
            <color indexed="81"/>
            <rFont val="Open Sans"/>
            <family val="2"/>
          </rPr>
          <t>Link back to calculated quantities on the Assumptions Tab.</t>
        </r>
      </text>
    </comment>
    <comment ref="F5" authorId="0" shapeId="0" xr:uid="{8DE74C9A-A548-4BD1-ABC0-8331F612ADDB}">
      <text>
        <r>
          <rPr>
            <b/>
            <sz val="9"/>
            <color indexed="81"/>
            <rFont val="Open Sans"/>
            <family val="2"/>
          </rPr>
          <t xml:space="preserve">Guidance:
</t>
        </r>
        <r>
          <rPr>
            <sz val="9"/>
            <color indexed="81"/>
            <rFont val="Open Sans"/>
            <family val="2"/>
          </rPr>
          <t>The 2024 statewide average bid prices are provided as reference where available.  These prices should be updated to reflect project or  Region costs.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6" authorId="0" shapeId="0" xr:uid="{E73DF2E0-3735-4BAA-971D-DEBFFA4E0F88}">
      <text>
        <r>
          <rPr>
            <b/>
            <sz val="9"/>
            <color indexed="81"/>
            <rFont val="Open Sans"/>
            <family val="2"/>
          </rPr>
          <t xml:space="preserve">Guidance: 
</t>
        </r>
        <r>
          <rPr>
            <sz val="9"/>
            <color indexed="81"/>
            <rFont val="Open Sans"/>
            <family val="2"/>
          </rPr>
          <t>Use item list to  add items as needed. The items below are provided as examples and should be replaced with project items.</t>
        </r>
      </text>
    </comment>
    <comment ref="D6" authorId="0" shapeId="0" xr:uid="{84F0D450-457F-4526-8E86-CAF066BB3CCA}">
      <text>
        <r>
          <rPr>
            <b/>
            <sz val="9"/>
            <color indexed="81"/>
            <rFont val="Open Sans"/>
            <family val="2"/>
          </rPr>
          <t xml:space="preserve">Guidance: 
</t>
        </r>
        <r>
          <rPr>
            <sz val="9"/>
            <color indexed="81"/>
            <rFont val="Open Sans"/>
            <family val="2"/>
          </rPr>
          <t>Link back to calculated quantities on the Assumptions Tab.</t>
        </r>
      </text>
    </comment>
    <comment ref="F6" authorId="0" shapeId="0" xr:uid="{2D707718-DEFB-43B6-8A78-FFBF7C211173}">
      <text>
        <r>
          <rPr>
            <b/>
            <sz val="9"/>
            <color indexed="81"/>
            <rFont val="Open Sans"/>
            <family val="2"/>
          </rPr>
          <t xml:space="preserve">Guidance:
</t>
        </r>
        <r>
          <rPr>
            <sz val="9"/>
            <color indexed="81"/>
            <rFont val="Open Sans"/>
            <family val="2"/>
          </rPr>
          <t>The 2024 statewide average bid prices are provided as reference where available.  These prices should be updated to reflect project or  Region costs.</t>
        </r>
      </text>
    </comment>
    <comment ref="B27" authorId="0" shapeId="0" xr:uid="{F613619A-6D96-478C-A505-4BD9CB0E1F2E}">
      <text>
        <r>
          <rPr>
            <b/>
            <sz val="9"/>
            <color indexed="81"/>
            <rFont val="Open Sans"/>
            <family val="2"/>
          </rPr>
          <t xml:space="preserve">Guidance: 
</t>
        </r>
        <r>
          <rPr>
            <sz val="9"/>
            <color indexed="81"/>
            <rFont val="Open Sans"/>
            <family val="2"/>
          </rPr>
          <t>Use item list to  add items as needed. The items below are provided as examples and should be replaced with project items.</t>
        </r>
      </text>
    </comment>
    <comment ref="D27" authorId="0" shapeId="0" xr:uid="{5B404896-9FCF-4766-8C4C-8907F1553431}">
      <text>
        <r>
          <rPr>
            <b/>
            <sz val="9"/>
            <color indexed="81"/>
            <rFont val="Open Sans"/>
            <family val="2"/>
          </rPr>
          <t xml:space="preserve">Guidance: 
</t>
        </r>
        <r>
          <rPr>
            <sz val="9"/>
            <color indexed="81"/>
            <rFont val="Open Sans"/>
            <family val="2"/>
          </rPr>
          <t>Link back to calculated quantities on the Assumptions Tab.</t>
        </r>
      </text>
    </comment>
    <comment ref="F27" authorId="0" shapeId="0" xr:uid="{F7086C95-6E7D-4A07-AAB8-9B47415D3BA3}">
      <text>
        <r>
          <rPr>
            <b/>
            <sz val="9"/>
            <color indexed="81"/>
            <rFont val="Open Sans"/>
            <family val="2"/>
          </rPr>
          <t xml:space="preserve">Guidance:
</t>
        </r>
        <r>
          <rPr>
            <sz val="9"/>
            <color indexed="81"/>
            <rFont val="Open Sans"/>
            <family val="2"/>
          </rPr>
          <t>The 2024 statewide average bid prices are provided as reference where available.  These prices should be updated to reflect project or  Region costs.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 authorId="0" shapeId="0" xr:uid="{17C0D24A-C2FC-458A-AF4A-9F1CDF82FE19}">
      <text>
        <r>
          <rPr>
            <b/>
            <sz val="9"/>
            <color indexed="81"/>
            <rFont val="Open Sans"/>
            <family val="2"/>
          </rPr>
          <t xml:space="preserve">Guidance: 
</t>
        </r>
        <r>
          <rPr>
            <sz val="9"/>
            <color indexed="81"/>
            <rFont val="Open Sans"/>
            <family val="2"/>
          </rPr>
          <t xml:space="preserve">TDOT Average Unit Prices - 01JUL2023 thru 31DEC2024 - Awarded Contracts
</t>
        </r>
      </text>
    </comment>
  </commentList>
</comments>
</file>

<file path=xl/sharedStrings.xml><?xml version="1.0" encoding="utf-8"?>
<sst xmlns="http://schemas.openxmlformats.org/spreadsheetml/2006/main" count="27746" uniqueCount="16485">
  <si>
    <t>Line and Grade Cost Estimate Form</t>
  </si>
  <si>
    <t>This form develops an initial project cost estimate for the project to transition into the subsequent design stages (Stages 1 through 4 in the Project Delivery Network [PDN]). This Form summarizes preliminary level cost estimates for project components using information completed in this estimate form and Line and Grade plan set. Prior to printing the Cost Estimate, verify all formulas and print settings. Highlight the relevant tabs you wish to print and print active sheets.</t>
  </si>
  <si>
    <t>Project Summary</t>
  </si>
  <si>
    <t>The Project Summary Tab is where project information is entered including the project name, PIN, route, and concise description of the proposed project. The light blue cells indicate cells that need to be manually entered with the project information while the white cells are calculated automatically.  These project specific data include the assumed construction year, inflation factors, and preliminary engineering and construction engineering cost assumptions.  The Concept Cost Estimate at the bottom of the worksheet should be used as the preliminary planning level cost to advance the project to Stage 1 of the PDN and project funding requests.</t>
  </si>
  <si>
    <t>Assumptions</t>
  </si>
  <si>
    <t>The project Assumption Tab is used to estimate planning level quantities for the concept level cost estimate. These assumptions include the project length, top width, side slopes, and depth of each material layer. These assumptions should be modified as needed to match the  dimensions used, unit weights, and application rates.  The calculated quantities are given in weight and volume. These quantities should then be linked to items in the construction item tabs for cost estimating.</t>
  </si>
  <si>
    <t>Construction Items</t>
  </si>
  <si>
    <t>These tabs are based upon major work items and match the activities in the planning stage of the PDN.  On each tab, the light blue cells should be completed for items, quantity, and unit cost. The quantity for each item should be linked to the calculated quantity on the Assumptions Tab. These tabs include placeholder items and these should be updated, added or deleted to reflect the specific items required for the project. The  When complete with each construction tab verify the cost formulas are correctly entered.</t>
  </si>
  <si>
    <t>Item List</t>
  </si>
  <si>
    <t>Line and Grade Estimate Form</t>
  </si>
  <si>
    <t>General Project Information</t>
  </si>
  <si>
    <t>Project Name</t>
  </si>
  <si>
    <t xml:space="preserve"> </t>
  </si>
  <si>
    <t>Manual Input</t>
  </si>
  <si>
    <t>PIN</t>
  </si>
  <si>
    <t>Route</t>
  </si>
  <si>
    <t>Project Description</t>
  </si>
  <si>
    <t>Estimated By</t>
  </si>
  <si>
    <t>Date</t>
  </si>
  <si>
    <t>Approximate Route Log Mile (BEGIN) =</t>
  </si>
  <si>
    <t>(END) =</t>
  </si>
  <si>
    <t>Project Length =</t>
  </si>
  <si>
    <t>miles</t>
  </si>
  <si>
    <t>Current Fiscal Year (July-June) =</t>
  </si>
  <si>
    <t>Assumed Construction Year =</t>
  </si>
  <si>
    <t>Construction Items Inflation Factor =</t>
  </si>
  <si>
    <t>Assumed Yearly Inflation for Engineering Services (PE and CE) (%/yr.) =</t>
  </si>
  <si>
    <t>Assumed Yearly Inflation for Right of Way (%/yr.) =</t>
  </si>
  <si>
    <t>Other Items not Estimated (% of Construction) =</t>
  </si>
  <si>
    <t>Preliminary Engineering (% of Construction) =</t>
  </si>
  <si>
    <t>Construction Engineering (% of Construction) =</t>
  </si>
  <si>
    <t>Cost</t>
  </si>
  <si>
    <t>Notes</t>
  </si>
  <si>
    <t>Roadway and Drainage</t>
  </si>
  <si>
    <t>TSMO</t>
  </si>
  <si>
    <t>ITS</t>
  </si>
  <si>
    <t>Structures</t>
  </si>
  <si>
    <t>Environmental</t>
  </si>
  <si>
    <t>Subtotal</t>
  </si>
  <si>
    <t>Items not Estimated</t>
  </si>
  <si>
    <t>Construction Subtotal</t>
  </si>
  <si>
    <t xml:space="preserve">P.E. Cost </t>
  </si>
  <si>
    <t xml:space="preserve">C.E. Cost </t>
  </si>
  <si>
    <t>Right of Way</t>
  </si>
  <si>
    <t>Utilities</t>
  </si>
  <si>
    <t>Miscellaneous</t>
  </si>
  <si>
    <t>Concept Cost Estimate Totals</t>
  </si>
  <si>
    <t>Construction</t>
  </si>
  <si>
    <t>P.E.</t>
  </si>
  <si>
    <t>C.E.</t>
  </si>
  <si>
    <t>TDOT Oversight</t>
  </si>
  <si>
    <t>TOTAL</t>
  </si>
  <si>
    <t>Concept Cost Estimate</t>
  </si>
  <si>
    <r>
      <t xml:space="preserve">Cost Assumptions </t>
    </r>
    <r>
      <rPr>
        <sz val="10"/>
        <color rgb="FFE3E3E3"/>
        <rFont val="Open Sans"/>
        <family val="2"/>
      </rPr>
      <t>(entered in Assumptions tab)</t>
    </r>
  </si>
  <si>
    <t>Material Assumptions</t>
  </si>
  <si>
    <t>Material</t>
  </si>
  <si>
    <t>Unit Weights</t>
  </si>
  <si>
    <t>Application Rates</t>
  </si>
  <si>
    <t>Borrow</t>
  </si>
  <si>
    <t>Tons/C.Y.</t>
  </si>
  <si>
    <t xml:space="preserve">Granular Backfill </t>
  </si>
  <si>
    <t>Mineral Aggregate</t>
  </si>
  <si>
    <t>Asphalt Base</t>
  </si>
  <si>
    <t xml:space="preserve">Asphalt Surface </t>
  </si>
  <si>
    <t>Prime Coat</t>
  </si>
  <si>
    <t>gal/ton</t>
  </si>
  <si>
    <t>gal/sy</t>
  </si>
  <si>
    <t>Tack Coat</t>
  </si>
  <si>
    <t>Bituminous Seal Coat (BSC)</t>
  </si>
  <si>
    <t>Bituminous Material (Fog Seal) Shoulder</t>
  </si>
  <si>
    <t>Water</t>
  </si>
  <si>
    <t>gal/cy Granular Backfill</t>
  </si>
  <si>
    <t>gal/cy Base Material</t>
  </si>
  <si>
    <t>gal/cy Embankment</t>
  </si>
  <si>
    <t>Earthwork</t>
  </si>
  <si>
    <t xml:space="preserve">Side Slope </t>
  </si>
  <si>
    <t>Used to calculate extra area per foot of the side slope material due to the  cross-slope</t>
  </si>
  <si>
    <t>Roadway</t>
  </si>
  <si>
    <t>Roadway Excavation</t>
  </si>
  <si>
    <t>Granular Backfill Borrow/Embankment</t>
  </si>
  <si>
    <t>Side slope length factor</t>
  </si>
  <si>
    <t>Volume (ft^3/ft)</t>
  </si>
  <si>
    <t>Length</t>
  </si>
  <si>
    <t>Depth</t>
  </si>
  <si>
    <t>Width</t>
  </si>
  <si>
    <t>Vol</t>
  </si>
  <si>
    <t>Tons</t>
  </si>
  <si>
    <t>Side Slope Area Triangle</t>
  </si>
  <si>
    <t>Side Slope Area</t>
  </si>
  <si>
    <t>ft</t>
  </si>
  <si>
    <t>in</t>
  </si>
  <si>
    <t>cy</t>
  </si>
  <si>
    <t>Granular Backfill</t>
  </si>
  <si>
    <t>Mineral Agg.</t>
  </si>
  <si>
    <t>Asphalt Surface</t>
  </si>
  <si>
    <t>TOTALS</t>
  </si>
  <si>
    <t>Pavements</t>
  </si>
  <si>
    <t>Top Width</t>
  </si>
  <si>
    <t>No. of Sides with  Wedge Pavement</t>
  </si>
  <si>
    <t>Side Slope</t>
  </si>
  <si>
    <t>Chip Seal, Micro-Surfacing, or Bonded Wearing Course</t>
  </si>
  <si>
    <t>Portland Cement Concrete Pavement</t>
  </si>
  <si>
    <t>Rotomilling</t>
  </si>
  <si>
    <t>Total Width w/ Wedge</t>
  </si>
  <si>
    <t>Area</t>
  </si>
  <si>
    <t>sy</t>
  </si>
  <si>
    <t>Oil</t>
  </si>
  <si>
    <t>gal</t>
  </si>
  <si>
    <t>1,000 gal</t>
  </si>
  <si>
    <t>Lift</t>
  </si>
  <si>
    <t># of apps</t>
  </si>
  <si>
    <t>Pavement Marking Paint</t>
  </si>
  <si>
    <t>Pavement Marking Application Rates</t>
  </si>
  <si>
    <t>Edge Lines</t>
  </si>
  <si>
    <t>No. Travel Lane  Lines</t>
  </si>
  <si>
    <t>Median Striping</t>
  </si>
  <si>
    <t>Inter-section Adjustment</t>
  </si>
  <si>
    <t>Striping Type</t>
  </si>
  <si>
    <t>ft/gal</t>
  </si>
  <si>
    <t>Solid</t>
  </si>
  <si>
    <t>Broken</t>
  </si>
  <si>
    <t>Median</t>
  </si>
  <si>
    <t>Intersection</t>
  </si>
  <si>
    <t>Misc. Area Calculator</t>
  </si>
  <si>
    <t>Misc. Volume Calculator</t>
  </si>
  <si>
    <t>Area Location</t>
  </si>
  <si>
    <t>Total Area</t>
  </si>
  <si>
    <t>Total Volume</t>
  </si>
  <si>
    <t>Project Assumptions/Risks</t>
  </si>
  <si>
    <t>Item #</t>
  </si>
  <si>
    <t>Item</t>
  </si>
  <si>
    <t>Quantity</t>
  </si>
  <si>
    <t>Units</t>
  </si>
  <si>
    <t>Price</t>
  </si>
  <si>
    <t>Actual % of cost</t>
  </si>
  <si>
    <t>Link quantities back to assumptions tab</t>
  </si>
  <si>
    <t>707-15.51</t>
  </si>
  <si>
    <t>712-01</t>
  </si>
  <si>
    <t>712-01.50</t>
  </si>
  <si>
    <t>202-03.01</t>
  </si>
  <si>
    <t>105-01</t>
  </si>
  <si>
    <t>203-01</t>
  </si>
  <si>
    <t>203-03</t>
  </si>
  <si>
    <t>303-01</t>
  </si>
  <si>
    <t>307-02.01</t>
  </si>
  <si>
    <t>307-01.21</t>
  </si>
  <si>
    <t>307-02.08</t>
  </si>
  <si>
    <t>402-01</t>
  </si>
  <si>
    <t>402-02</t>
  </si>
  <si>
    <t>403-01</t>
  </si>
  <si>
    <t>411-01.07</t>
  </si>
  <si>
    <t>411-02.10</t>
  </si>
  <si>
    <t>701-01.01</t>
  </si>
  <si>
    <t>702-03</t>
  </si>
  <si>
    <t>Drainage</t>
  </si>
  <si>
    <t>611-07.01</t>
  </si>
  <si>
    <t>611-07.02</t>
  </si>
  <si>
    <t>710-02</t>
  </si>
  <si>
    <t>Roadway and Drainage Subtotal</t>
  </si>
  <si>
    <t>Project Data</t>
  </si>
  <si>
    <t>Traffic</t>
  </si>
  <si>
    <t>716-02.05</t>
  </si>
  <si>
    <t>716-02.11</t>
  </si>
  <si>
    <t>716-13.06</t>
  </si>
  <si>
    <t>705-01.01</t>
  </si>
  <si>
    <t>705-06.01</t>
  </si>
  <si>
    <t>Signals</t>
  </si>
  <si>
    <t>730-40</t>
  </si>
  <si>
    <t>730-01.01</t>
  </si>
  <si>
    <t>Lighting</t>
  </si>
  <si>
    <t>714-01.36</t>
  </si>
  <si>
    <t>Traffic Subtotal</t>
  </si>
  <si>
    <t>725-03.21</t>
  </si>
  <si>
    <t>ITS Subtotal</t>
  </si>
  <si>
    <t>Bridges</t>
  </si>
  <si>
    <t>NA</t>
  </si>
  <si>
    <t>S.F.</t>
  </si>
  <si>
    <t>Walls</t>
  </si>
  <si>
    <t>604-07.01</t>
  </si>
  <si>
    <t>Sign Structures</t>
  </si>
  <si>
    <t>713-09.01</t>
  </si>
  <si>
    <t>Hydraulic</t>
  </si>
  <si>
    <t>607-05.02</t>
  </si>
  <si>
    <t>Structure Subtotal</t>
  </si>
  <si>
    <t>718-01.01</t>
  </si>
  <si>
    <t>Temporary Erosion Control</t>
  </si>
  <si>
    <t>209-08.02</t>
  </si>
  <si>
    <t>209-08.08</t>
  </si>
  <si>
    <t>209-09.03</t>
  </si>
  <si>
    <t>209-65.04</t>
  </si>
  <si>
    <t>740-11.02</t>
  </si>
  <si>
    <t>Landscaping</t>
  </si>
  <si>
    <t>801-01</t>
  </si>
  <si>
    <t>801-01.07</t>
  </si>
  <si>
    <t>801-02</t>
  </si>
  <si>
    <t>805-12.03</t>
  </si>
  <si>
    <t>Environmental Subtotal</t>
  </si>
  <si>
    <t>Overhead Distribution</t>
  </si>
  <si>
    <t>L.M.</t>
  </si>
  <si>
    <t>Underground Gas</t>
  </si>
  <si>
    <t>Underground Water</t>
  </si>
  <si>
    <t>Underground Sewer</t>
  </si>
  <si>
    <t>Underground Communication</t>
  </si>
  <si>
    <t>Utilities Subtotal</t>
  </si>
  <si>
    <t>Right-of-way</t>
  </si>
  <si>
    <t>LS</t>
  </si>
  <si>
    <t>Right-of-way Subtotal</t>
  </si>
  <si>
    <t>Item Number</t>
  </si>
  <si>
    <t>Description</t>
  </si>
  <si>
    <t>Unit</t>
  </si>
  <si>
    <t>State Avg. Unit Price</t>
  </si>
  <si>
    <t>000-00.00</t>
  </si>
  <si>
    <t>WORK DAY</t>
  </si>
  <si>
    <t>DAY</t>
  </si>
  <si>
    <t>000-00.01</t>
  </si>
  <si>
    <t>CALENDAR DAYS</t>
  </si>
  <si>
    <t>000-00.03</t>
  </si>
  <si>
    <t>DOLL</t>
  </si>
  <si>
    <t>000-01.02</t>
  </si>
  <si>
    <t>PROJECT MILEAGE</t>
  </si>
  <si>
    <t>000-01.03</t>
  </si>
  <si>
    <t>DRILL RIG MOVING/STANDBY TIME</t>
  </si>
  <si>
    <t>HOUR</t>
  </si>
  <si>
    <t>000-01.04</t>
  </si>
  <si>
    <t>SOIL AUGER BORINGS</t>
  </si>
  <si>
    <t>V.F.</t>
  </si>
  <si>
    <t>000-01.05</t>
  </si>
  <si>
    <t>WASH BORINGS</t>
  </si>
  <si>
    <t>000-01.06</t>
  </si>
  <si>
    <t>SOIL DRILLING &amp; SAMPLING</t>
  </si>
  <si>
    <t>000-01.07</t>
  </si>
  <si>
    <t>THIN WALL (SHELBY) TUBE SAMPLING</t>
  </si>
  <si>
    <t>EACH</t>
  </si>
  <si>
    <t>000-01.08</t>
  </si>
  <si>
    <t>ROCK DRILLING SAMPLING</t>
  </si>
  <si>
    <t>000-01.09</t>
  </si>
  <si>
    <t>BOREHOLE GROUTING</t>
  </si>
  <si>
    <t>000-01.10</t>
  </si>
  <si>
    <t>WATER HAULING</t>
  </si>
  <si>
    <t>000-01.11</t>
  </si>
  <si>
    <t>BULLDOZER</t>
  </si>
  <si>
    <t>000-01.12</t>
  </si>
  <si>
    <t>TRAFFIC CONTROL SYSTEMS</t>
  </si>
  <si>
    <t>000-01.13</t>
  </si>
  <si>
    <t>SITE RESTORATION</t>
  </si>
  <si>
    <t>INCI</t>
  </si>
  <si>
    <t>000-01.14</t>
  </si>
  <si>
    <t>SEDIMENT CONTROL SETUP</t>
  </si>
  <si>
    <t>SITE</t>
  </si>
  <si>
    <t>000-02.01</t>
  </si>
  <si>
    <t>ATTERBERG LIMITS TEST</t>
  </si>
  <si>
    <t>000-02.02</t>
  </si>
  <si>
    <t>NATURAL MOISTURE CONTENT TEST</t>
  </si>
  <si>
    <t>000-02.03</t>
  </si>
  <si>
    <t>PARTICLE SIZE ANALYSIS TEST</t>
  </si>
  <si>
    <t>000-02.04</t>
  </si>
  <si>
    <t>SOIL CLASSIFICATION</t>
  </si>
  <si>
    <t>000-02.05</t>
  </si>
  <si>
    <t>PROCTOR DENSITY TEST</t>
  </si>
  <si>
    <t>000-02.06</t>
  </si>
  <si>
    <t>CALIFORNIA BEARING RATIO TEST</t>
  </si>
  <si>
    <t>000-02.07</t>
  </si>
  <si>
    <t>Ph TEST</t>
  </si>
  <si>
    <t>000-02.08</t>
  </si>
  <si>
    <t>RESISTIVITY TEST</t>
  </si>
  <si>
    <t>000-02.09</t>
  </si>
  <si>
    <t>CONSOLIDATION COMPRESSION TEST</t>
  </si>
  <si>
    <t>000-02.10</t>
  </si>
  <si>
    <t>TRIAXIAL COMPRESSION (U-U) TEST</t>
  </si>
  <si>
    <t>000-02.11</t>
  </si>
  <si>
    <t>TRIAXIAL COMPRESSION (C-U) TEST</t>
  </si>
  <si>
    <t>000-02.12</t>
  </si>
  <si>
    <t>UNCONFINED COMPRESSION TEST</t>
  </si>
  <si>
    <t>000-02.13</t>
  </si>
  <si>
    <t>CONTRACT BOND TEST</t>
  </si>
  <si>
    <t>104-01.10</t>
  </si>
  <si>
    <t>ADDITIONAL WORK ( )</t>
  </si>
  <si>
    <t>MNTH</t>
  </si>
  <si>
    <t>104-03.99</t>
  </si>
  <si>
    <t>ADDITIONAL WORK (DESCRIPTION)</t>
  </si>
  <si>
    <t>UNIT</t>
  </si>
  <si>
    <t>104-04.02</t>
  </si>
  <si>
    <t>ADDITIONAL COMPENSATION(DESCRIPT)</t>
  </si>
  <si>
    <t>104-04.03</t>
  </si>
  <si>
    <t>104-04.04</t>
  </si>
  <si>
    <t>104-04.05</t>
  </si>
  <si>
    <t>104-04.06</t>
  </si>
  <si>
    <t>104-04.07</t>
  </si>
  <si>
    <t>104-04.08</t>
  </si>
  <si>
    <t>104-04.09</t>
  </si>
  <si>
    <t>104-04.10</t>
  </si>
  <si>
    <t>104-04.11</t>
  </si>
  <si>
    <t>104-04.12</t>
  </si>
  <si>
    <t>104-04.13</t>
  </si>
  <si>
    <t>104-04.14</t>
  </si>
  <si>
    <t>104-04.15</t>
  </si>
  <si>
    <t>104-04.16</t>
  </si>
  <si>
    <t>104-04.17</t>
  </si>
  <si>
    <t>104-04.18</t>
  </si>
  <si>
    <t>104-04.19</t>
  </si>
  <si>
    <t>104-04.20</t>
  </si>
  <si>
    <t>C.F.</t>
  </si>
  <si>
    <t>104-04.21</t>
  </si>
  <si>
    <t>104-04.22</t>
  </si>
  <si>
    <t>104-04.23</t>
  </si>
  <si>
    <t>104-04.24</t>
  </si>
  <si>
    <t>104-04.25</t>
  </si>
  <si>
    <t>104-04.26</t>
  </si>
  <si>
    <t>104-04.27</t>
  </si>
  <si>
    <t>104-04.28</t>
  </si>
  <si>
    <t>104-04.29</t>
  </si>
  <si>
    <t>104-04.30</t>
  </si>
  <si>
    <t>104-04.31</t>
  </si>
  <si>
    <t>104-04.32</t>
  </si>
  <si>
    <t>104-04.33</t>
  </si>
  <si>
    <t>104-04.34</t>
  </si>
  <si>
    <t>104-04.35</t>
  </si>
  <si>
    <t>104-04.36</t>
  </si>
  <si>
    <t>104-04.37</t>
  </si>
  <si>
    <t>104-04.38</t>
  </si>
  <si>
    <t>104-04.39</t>
  </si>
  <si>
    <t>CONSTRUCTION STAKES, LINES AND GRADES</t>
  </si>
  <si>
    <t>105-01.50</t>
  </si>
  <si>
    <t>CONSTRUCTION LAYOUT</t>
  </si>
  <si>
    <t>105-07.01</t>
  </si>
  <si>
    <t>BROCHURE PRINTING</t>
  </si>
  <si>
    <t>106-01</t>
  </si>
  <si>
    <t>FIELD LABORATORY (TYPE A)</t>
  </si>
  <si>
    <t>106-04.01</t>
  </si>
  <si>
    <t>SMPLNG &amp; TSTNG OF POTENTIALLY ACIDIC MAT.</t>
  </si>
  <si>
    <t>106-05.01</t>
  </si>
  <si>
    <t>COMPACTION GROUT SAMPLING AND TESTING</t>
  </si>
  <si>
    <t>108-01.01</t>
  </si>
  <si>
    <t>NO EXCUSE BONUS</t>
  </si>
  <si>
    <t>108-01.02</t>
  </si>
  <si>
    <t>108-08.10</t>
  </si>
  <si>
    <t>LIQUIDATED DAMAGES(14 DAYS)</t>
  </si>
  <si>
    <t>108-08.11</t>
  </si>
  <si>
    <t>LIQUIDATED DAMAGES(2 DAYS)</t>
  </si>
  <si>
    <t>109-05.10</t>
  </si>
  <si>
    <t>ELMINATED OR ALTERED ITEM</t>
  </si>
  <si>
    <t>109-05.11</t>
  </si>
  <si>
    <t>109-05.12</t>
  </si>
  <si>
    <t>109-05.13</t>
  </si>
  <si>
    <t>109-05.14</t>
  </si>
  <si>
    <t>109-05.15</t>
  </si>
  <si>
    <t>109-05.16</t>
  </si>
  <si>
    <t>109-05.17</t>
  </si>
  <si>
    <t>109-05.18</t>
  </si>
  <si>
    <t>109-05.19</t>
  </si>
  <si>
    <t>109-10.01</t>
  </si>
  <si>
    <t>TRAINEE</t>
  </si>
  <si>
    <t>109-10.02</t>
  </si>
  <si>
    <t>TRAINEE (SUPPORTIVE SERVICES PROGRAM)</t>
  </si>
  <si>
    <t>109-10.03</t>
  </si>
  <si>
    <t>TRAINEE (PERSONAL PROTECTIVE EQUIPMENT - SS PROGRAM)</t>
  </si>
  <si>
    <t>109-10.04</t>
  </si>
  <si>
    <t>TRAINEE (CDL - SS PROGRAM)</t>
  </si>
  <si>
    <t>109-10.05</t>
  </si>
  <si>
    <t>TRAINEE (RETENTION - SS PROGRAM)</t>
  </si>
  <si>
    <t>109-20.01</t>
  </si>
  <si>
    <t>DISCRETIONARY ALTERNATE WORKTIME</t>
  </si>
  <si>
    <t>201-01</t>
  </si>
  <si>
    <t>CLEARING AND GRUBBING</t>
  </si>
  <si>
    <t>201-01.01</t>
  </si>
  <si>
    <t>ADDITIONAL CLEARING &amp; GRUBBING</t>
  </si>
  <si>
    <t>201-01.02</t>
  </si>
  <si>
    <t>CLEARING</t>
  </si>
  <si>
    <t>ACRE</t>
  </si>
  <si>
    <t>201-01.03</t>
  </si>
  <si>
    <t>201-01.05</t>
  </si>
  <si>
    <t>REMOVAL AND DISPOSAL OF BRUSH AND TREES</t>
  </si>
  <si>
    <t>201-04</t>
  </si>
  <si>
    <t>CLEARING AND GRUBBING (BORROW PITS)</t>
  </si>
  <si>
    <t>201-05.10</t>
  </si>
  <si>
    <t>VEGETATION REMOVAL (TYPE 1)</t>
  </si>
  <si>
    <t>201-05.11</t>
  </si>
  <si>
    <t>VEGETATION REMOVAL (TYPE 2)</t>
  </si>
  <si>
    <t>201-05.12</t>
  </si>
  <si>
    <t>VEGETATION REMOVAL (TYPE A)</t>
  </si>
  <si>
    <t>201-05.13</t>
  </si>
  <si>
    <t>VEGETATION REMOVAL (TYPE B)</t>
  </si>
  <si>
    <t>201-05.14</t>
  </si>
  <si>
    <t>VEGETATION REMOVAL (TYPE C)</t>
  </si>
  <si>
    <t>201-05.15</t>
  </si>
  <si>
    <t>VEGETATION REMOVAL (TYPE D)</t>
  </si>
  <si>
    <t>201-05.16</t>
  </si>
  <si>
    <t>VEGETATION REMOVAL (TYPE E)</t>
  </si>
  <si>
    <t>201-05.17</t>
  </si>
  <si>
    <t>VEGETATION REMOVAL (TYPE F)</t>
  </si>
  <si>
    <t>201-05.18</t>
  </si>
  <si>
    <t>VEGETATION REMOVAL (TYPE G)</t>
  </si>
  <si>
    <t>201-05.19</t>
  </si>
  <si>
    <t>VEGETATION REMOVAL (TYPE H)</t>
  </si>
  <si>
    <t>201-05.20</t>
  </si>
  <si>
    <t>VEGETATION REMOVAL (TYPE I)</t>
  </si>
  <si>
    <t>201-05.21</t>
  </si>
  <si>
    <t>VEGETATION REMOVAL (TYPE J)</t>
  </si>
  <si>
    <t>201-05.22</t>
  </si>
  <si>
    <t>VEGETATION REMOVAL (TYPE K)</t>
  </si>
  <si>
    <t>201-05.23</t>
  </si>
  <si>
    <t>VEGETATION REMOVAL (TYPE L)</t>
  </si>
  <si>
    <t>201-05.24</t>
  </si>
  <si>
    <t>VEGETATION REMOVAL (TYPE M)</t>
  </si>
  <si>
    <t>201-05.30</t>
  </si>
  <si>
    <t>VEGETATION REMOVAL</t>
  </si>
  <si>
    <t>S.Y.</t>
  </si>
  <si>
    <t>201-05.31</t>
  </si>
  <si>
    <t>201-07.01</t>
  </si>
  <si>
    <t>REMOVAL AND DISPOSAL OF BRUSH &amp; TREES</t>
  </si>
  <si>
    <t>201-07.02</t>
  </si>
  <si>
    <t>PRE-SPLIT ROCK REMOVAL</t>
  </si>
  <si>
    <t>201-07.03</t>
  </si>
  <si>
    <t>201-07.04</t>
  </si>
  <si>
    <t>REMOVAL OF ROCK - CUTS</t>
  </si>
  <si>
    <t>201-07.05</t>
  </si>
  <si>
    <t>201-30.02</t>
  </si>
  <si>
    <t>PAVING ROADWAY APPROACHES</t>
  </si>
  <si>
    <t>202-01</t>
  </si>
  <si>
    <t>REMOVAL OF STRUCTURES AND OBSTRUCTIONS</t>
  </si>
  <si>
    <t>202-01.01</t>
  </si>
  <si>
    <t>202-01.02</t>
  </si>
  <si>
    <t>REMOVAL OF ASBESTOS</t>
  </si>
  <si>
    <t>202-01.03</t>
  </si>
  <si>
    <t>REMOVAL OF TRASH AND DEBRIS</t>
  </si>
  <si>
    <t>202-01.04</t>
  </si>
  <si>
    <t>REMOVAL AND DISPOSAL OF TRASH AND DEBRIS</t>
  </si>
  <si>
    <t>C.Y.</t>
  </si>
  <si>
    <t>202-01.05</t>
  </si>
  <si>
    <t>REMOVAL OF ASBESTOS (DESCRIPTION)</t>
  </si>
  <si>
    <t>202-01.06</t>
  </si>
  <si>
    <t>202-01.07</t>
  </si>
  <si>
    <t>202-01.08</t>
  </si>
  <si>
    <t>202-01.09</t>
  </si>
  <si>
    <t>202-01.10</t>
  </si>
  <si>
    <t>ACM SURVEY</t>
  </si>
  <si>
    <t>202-01.13</t>
  </si>
  <si>
    <t>REMOVAL OF PIPE (SIZE ,STA.)</t>
  </si>
  <si>
    <t>L.F.</t>
  </si>
  <si>
    <t>202-01.14</t>
  </si>
  <si>
    <t>REMOVAL OF PIPE (SIZE, STA.)</t>
  </si>
  <si>
    <t>202-01.15</t>
  </si>
  <si>
    <t>202-01.50</t>
  </si>
  <si>
    <t>202-01.51</t>
  </si>
  <si>
    <t>202-01.52</t>
  </si>
  <si>
    <t>202-01.53</t>
  </si>
  <si>
    <t>202-01.54</t>
  </si>
  <si>
    <t>202-01.55</t>
  </si>
  <si>
    <t>202-01.56</t>
  </si>
  <si>
    <t>REMOVAL OF STRUCTURES &amp; OBSTRUCTIONS (DESCRIPTION)</t>
  </si>
  <si>
    <t>202-01.57</t>
  </si>
  <si>
    <t>202-01.58</t>
  </si>
  <si>
    <t>202-02</t>
  </si>
  <si>
    <t>REMOVAL OF STRUCTURE COMPONENTS &amp; OBSTRUCTIONS</t>
  </si>
  <si>
    <t>202-02.01</t>
  </si>
  <si>
    <t>202-02.02</t>
  </si>
  <si>
    <t>202-02.03</t>
  </si>
  <si>
    <t>202-02.04</t>
  </si>
  <si>
    <t>202-02.05</t>
  </si>
  <si>
    <t>202-02.06</t>
  </si>
  <si>
    <t>202-02.07</t>
  </si>
  <si>
    <t>202-02.08</t>
  </si>
  <si>
    <t>202-02.09</t>
  </si>
  <si>
    <t>202-02.10</t>
  </si>
  <si>
    <t>202-02.11</t>
  </si>
  <si>
    <t>202-02.12</t>
  </si>
  <si>
    <t>202-02.13</t>
  </si>
  <si>
    <t>202-02.14</t>
  </si>
  <si>
    <t>202-02.15</t>
  </si>
  <si>
    <t>202-02.17</t>
  </si>
  <si>
    <t>202-02.18</t>
  </si>
  <si>
    <t>202-02.19</t>
  </si>
  <si>
    <t>202-02.20</t>
  </si>
  <si>
    <t>202-02.21</t>
  </si>
  <si>
    <t>REMOVAL OF PIPE (DESCRIPTION)</t>
  </si>
  <si>
    <t>202-02.22</t>
  </si>
  <si>
    <t>202-02.23</t>
  </si>
  <si>
    <t>202-02.24</t>
  </si>
  <si>
    <t>202-02.25</t>
  </si>
  <si>
    <t>202-02.26</t>
  </si>
  <si>
    <t>202-02.27</t>
  </si>
  <si>
    <t>202-02.28</t>
  </si>
  <si>
    <t>202-02.29</t>
  </si>
  <si>
    <t>202-02.30</t>
  </si>
  <si>
    <t>202-02.31</t>
  </si>
  <si>
    <t>202-02.32</t>
  </si>
  <si>
    <t>202-02.51</t>
  </si>
  <si>
    <t>REMOVE CONCRETE ENDWALL &amp; PIPE FROM EXISTING DRIVEWAY</t>
  </si>
  <si>
    <t>202-03</t>
  </si>
  <si>
    <t>REMOVAL OF RIGID PAVEMENT, SIDEWALK, ETC.</t>
  </si>
  <si>
    <t>REMOVAL OF ASPHALT PAVEMENT</t>
  </si>
  <si>
    <t>202-03.02</t>
  </si>
  <si>
    <t>REMOVAL OF RIGID PAVEMENT</t>
  </si>
  <si>
    <t>202-03.03</t>
  </si>
  <si>
    <t>202-04.01</t>
  </si>
  <si>
    <t>REMOVAL OF STRUCTURES (DESCRIPTION, STA.)</t>
  </si>
  <si>
    <t>202-04.02</t>
  </si>
  <si>
    <t>202-04.03</t>
  </si>
  <si>
    <t>202-04.04</t>
  </si>
  <si>
    <t>202-04.05</t>
  </si>
  <si>
    <t>202-04.06</t>
  </si>
  <si>
    <t>202-04.07</t>
  </si>
  <si>
    <t>202-04.08</t>
  </si>
  <si>
    <t>202-04.09</t>
  </si>
  <si>
    <t>202-04.10</t>
  </si>
  <si>
    <t>202-04.11</t>
  </si>
  <si>
    <t>202-04.12</t>
  </si>
  <si>
    <t>202-04.13</t>
  </si>
  <si>
    <t>202-04.14</t>
  </si>
  <si>
    <t>202-04.15</t>
  </si>
  <si>
    <t>202-04.16</t>
  </si>
  <si>
    <t>202-04.17</t>
  </si>
  <si>
    <t>202-04.18</t>
  </si>
  <si>
    <t>202-04.19</t>
  </si>
  <si>
    <t>202-04.20</t>
  </si>
  <si>
    <t>202-04.21</t>
  </si>
  <si>
    <t>202-04.22</t>
  </si>
  <si>
    <t>202-04.50</t>
  </si>
  <si>
    <t>202-04.51</t>
  </si>
  <si>
    <t>202-04.52</t>
  </si>
  <si>
    <t>202-04.53</t>
  </si>
  <si>
    <t>202-04.54</t>
  </si>
  <si>
    <t>202-04.55</t>
  </si>
  <si>
    <t>202-04.56</t>
  </si>
  <si>
    <t>202-04.57</t>
  </si>
  <si>
    <t>202-04.58</t>
  </si>
  <si>
    <t>202-04.59</t>
  </si>
  <si>
    <t>202-04.60</t>
  </si>
  <si>
    <t>202-04.61</t>
  </si>
  <si>
    <t>202-04.62</t>
  </si>
  <si>
    <t>202-04.63</t>
  </si>
  <si>
    <t>202-04.64</t>
  </si>
  <si>
    <t>202-04.65</t>
  </si>
  <si>
    <t>202-06.01</t>
  </si>
  <si>
    <t>REMOVAL OF BUILDINGS (TRACT NO.)</t>
  </si>
  <si>
    <t>202-06.02</t>
  </si>
  <si>
    <t>202-06.03</t>
  </si>
  <si>
    <t>202-06.04</t>
  </si>
  <si>
    <t>202-06.05</t>
  </si>
  <si>
    <t>202-06.06</t>
  </si>
  <si>
    <t>202-06.07</t>
  </si>
  <si>
    <t>202-06.08</t>
  </si>
  <si>
    <t>202-06.09</t>
  </si>
  <si>
    <t>202-06.10</t>
  </si>
  <si>
    <t>202-06.11</t>
  </si>
  <si>
    <t>202-06.12</t>
  </si>
  <si>
    <t>202-06.13</t>
  </si>
  <si>
    <t>202-06.14</t>
  </si>
  <si>
    <t>202-06.15</t>
  </si>
  <si>
    <t>202-06.16</t>
  </si>
  <si>
    <t>202-06.17</t>
  </si>
  <si>
    <t>202-06.18</t>
  </si>
  <si>
    <t>202-06.19</t>
  </si>
  <si>
    <t>202-06.20</t>
  </si>
  <si>
    <t>202-06.21</t>
  </si>
  <si>
    <t>202-06.22</t>
  </si>
  <si>
    <t>202-06.23</t>
  </si>
  <si>
    <t>202-06.24</t>
  </si>
  <si>
    <t>202-06.25</t>
  </si>
  <si>
    <t>202-06.26</t>
  </si>
  <si>
    <t>202-06.27</t>
  </si>
  <si>
    <t>202-06.28</t>
  </si>
  <si>
    <t>202-06.29</t>
  </si>
  <si>
    <t>202-06.30</t>
  </si>
  <si>
    <t>202-06.31</t>
  </si>
  <si>
    <t>202-06.32</t>
  </si>
  <si>
    <t>202-06.33</t>
  </si>
  <si>
    <t>202-06.34</t>
  </si>
  <si>
    <t>202-06.35</t>
  </si>
  <si>
    <t>202-06.36</t>
  </si>
  <si>
    <t>202-06.37</t>
  </si>
  <si>
    <t>202-06.38</t>
  </si>
  <si>
    <t>202-06.39</t>
  </si>
  <si>
    <t>202-06.40</t>
  </si>
  <si>
    <t>202-06.41</t>
  </si>
  <si>
    <t>202-08.10</t>
  </si>
  <si>
    <t>REMOVAL OF CURB (DESCRIPTION)</t>
  </si>
  <si>
    <t>202-08.15</t>
  </si>
  <si>
    <t>REMOVAL OF CURB AND GUTTER (DESCRIPTION)</t>
  </si>
  <si>
    <t>202-08.25</t>
  </si>
  <si>
    <t>REMOVAL OF MEDIAN BARRIER (DESCRIPTION)</t>
  </si>
  <si>
    <t>202-08.26</t>
  </si>
  <si>
    <t>202-08.28</t>
  </si>
  <si>
    <t>202-08.45</t>
  </si>
  <si>
    <t>REMOVAL OF RAILROAD TRACK</t>
  </si>
  <si>
    <t>202-09</t>
  </si>
  <si>
    <t>REMOVAL OF PIER COLUMNS</t>
  </si>
  <si>
    <t>202-09.11</t>
  </si>
  <si>
    <t>REMOVAL OF UNDERGROUND TANKS (TRACT NO. )</t>
  </si>
  <si>
    <t>202-09.12</t>
  </si>
  <si>
    <t>202-09.13</t>
  </si>
  <si>
    <t>202-09.14</t>
  </si>
  <si>
    <t>202-09.15</t>
  </si>
  <si>
    <t>202-09.16</t>
  </si>
  <si>
    <t>202-09.17</t>
  </si>
  <si>
    <t>202-09.18</t>
  </si>
  <si>
    <t>202-09.19</t>
  </si>
  <si>
    <t>202-09.20</t>
  </si>
  <si>
    <t>202-10</t>
  </si>
  <si>
    <t>REMOVAL OF BUILDINGS AND OBSTRUCTIONS</t>
  </si>
  <si>
    <t>202-11</t>
  </si>
  <si>
    <t>CONSTRUCTION &amp; REMOVAL OF TEMPORARY STRUCTURES</t>
  </si>
  <si>
    <t>202-12</t>
  </si>
  <si>
    <t>CONSTRUCTION &amp; REMOVAL OF TEMPORARY RUNAROUND</t>
  </si>
  <si>
    <t>202-12.60</t>
  </si>
  <si>
    <t>REMOVAL AND DISPOSAL OF TEMPORARY RUN-AROUND</t>
  </si>
  <si>
    <t>202-13</t>
  </si>
  <si>
    <t>WATER WELL ABANDONMENT</t>
  </si>
  <si>
    <t>202-13.01</t>
  </si>
  <si>
    <t>WELL ABANDONMENT (DESCR)</t>
  </si>
  <si>
    <t>202-13.02</t>
  </si>
  <si>
    <t>202-13.03</t>
  </si>
  <si>
    <t>202-13.04</t>
  </si>
  <si>
    <t>202-13.05</t>
  </si>
  <si>
    <t>202-13.06</t>
  </si>
  <si>
    <t>202-14</t>
  </si>
  <si>
    <t>GAS WELL ABANDONMENT</t>
  </si>
  <si>
    <t>ROAD &amp; DRAINAGE EXCAVATION (UNCLASSIFIED)</t>
  </si>
  <si>
    <t>203-01.01</t>
  </si>
  <si>
    <t>ROAD &amp; DRAINAGE EXCAVATION (SLIDE AREA)</t>
  </si>
  <si>
    <t>203-01.04</t>
  </si>
  <si>
    <t>REMOVAL OF ROCK PAD</t>
  </si>
  <si>
    <t>203-01.05</t>
  </si>
  <si>
    <t>EXCAVATION</t>
  </si>
  <si>
    <t>203-01.06</t>
  </si>
  <si>
    <t>203-01.07</t>
  </si>
  <si>
    <t>RD &amp; DRNG EXCV (ACID PRODUCING- OFF SITE DISPOSAL)</t>
  </si>
  <si>
    <t>203-01.08</t>
  </si>
  <si>
    <t>RD &amp; DRNG EXCV (ACID PRODUCING- ON SITE DISPOSAL)</t>
  </si>
  <si>
    <t>203-01.09</t>
  </si>
  <si>
    <t>ACID PRODUCING MATERIAL HAUL &amp; TIP FEE</t>
  </si>
  <si>
    <t>TON</t>
  </si>
  <si>
    <t>203-01.10</t>
  </si>
  <si>
    <t>SANITARY LAND FILL EXCAVATION</t>
  </si>
  <si>
    <t>203-01.11</t>
  </si>
  <si>
    <t>PRESPLITTING OF ROCK EXCAVATION</t>
  </si>
  <si>
    <t>203-01.12</t>
  </si>
  <si>
    <t>ORIENTED PRESPLITTING OF ROCK EXCAVATION</t>
  </si>
  <si>
    <t>203-01.15</t>
  </si>
  <si>
    <t>DRAINAGE ROCK</t>
  </si>
  <si>
    <t>203-01.29</t>
  </si>
  <si>
    <t>ROCK EXCAVATION</t>
  </si>
  <si>
    <t>203-01.50</t>
  </si>
  <si>
    <t>203-01.51</t>
  </si>
  <si>
    <t>TRENCHING</t>
  </si>
  <si>
    <t>203-01.52</t>
  </si>
  <si>
    <t>TRENCHING FOR WIDENING</t>
  </si>
  <si>
    <t>203-01.55</t>
  </si>
  <si>
    <t>SEDIMENT TRENCH</t>
  </si>
  <si>
    <t>203-01.59</t>
  </si>
  <si>
    <t>ROAD &amp; DRAINAGE EXCAVATION (LANDFILL)</t>
  </si>
  <si>
    <t>203-01.60</t>
  </si>
  <si>
    <t>ROAD &amp; DRAINAGE EXCAVATION (DESCRIPTION)</t>
  </si>
  <si>
    <t>203-01.61</t>
  </si>
  <si>
    <t>203-01.77</t>
  </si>
  <si>
    <t>ROAD AND DRAINAGE EXCAVATION (UNCLASS)</t>
  </si>
  <si>
    <t>203-01.79</t>
  </si>
  <si>
    <t>EXCAVATION/BACKFILL</t>
  </si>
  <si>
    <t>203-01.85</t>
  </si>
  <si>
    <t>ROCK BLASTING</t>
  </si>
  <si>
    <t>203-02</t>
  </si>
  <si>
    <t>BORROW EXCAVATION (SOLID ROCK)</t>
  </si>
  <si>
    <t>203-02.01</t>
  </si>
  <si>
    <t>BORROW EXCAVATION (GRADED SOLID ROCK)</t>
  </si>
  <si>
    <t>203-02.02</t>
  </si>
  <si>
    <t>203-02.03</t>
  </si>
  <si>
    <t>203-02.04</t>
  </si>
  <si>
    <t>203-02.05</t>
  </si>
  <si>
    <t>BORROW EXCAVATION (DESCRIPTION)</t>
  </si>
  <si>
    <t>203-02.25</t>
  </si>
  <si>
    <t>203-02.26</t>
  </si>
  <si>
    <t>ADDITIONAL COST - ROCK BORROW</t>
  </si>
  <si>
    <t>BORROW EXCAVATION (UNCLASSIFIED)</t>
  </si>
  <si>
    <t>203-03.01</t>
  </si>
  <si>
    <t>BORROW EXCAVATION (SELECT MATERIAL)</t>
  </si>
  <si>
    <t>203-03.02</t>
  </si>
  <si>
    <t>203-03.05</t>
  </si>
  <si>
    <t>203-03.06</t>
  </si>
  <si>
    <t>BORROW EXCAVATION (SELECT MATERIAL-FINE GRAIN)</t>
  </si>
  <si>
    <t>203-03.10</t>
  </si>
  <si>
    <t>SELECT GRANULAR MATERIAL</t>
  </si>
  <si>
    <t>203-03.15</t>
  </si>
  <si>
    <t>BORROW EXCAVATION (CLAY)</t>
  </si>
  <si>
    <t>203-03.26</t>
  </si>
  <si>
    <t>BORROW EXCAVATION (STOCKPILED MATERIAL)</t>
  </si>
  <si>
    <t>203-03.51</t>
  </si>
  <si>
    <t>203-03.52</t>
  </si>
  <si>
    <t>BORROW EXCAVATION (SELECT ROCK MATERIAL)</t>
  </si>
  <si>
    <t>203-03.53</t>
  </si>
  <si>
    <t>BORROW EXCAVATION (COMMON)</t>
  </si>
  <si>
    <t>203-03.56</t>
  </si>
  <si>
    <t>ROCK BUTTRESS</t>
  </si>
  <si>
    <t>203-04</t>
  </si>
  <si>
    <t>PLACING AND SPREADING TOPSOIL</t>
  </si>
  <si>
    <t>203-04.01</t>
  </si>
  <si>
    <t>PLACING SPREADING SOIL FOR LANDSCAPING</t>
  </si>
  <si>
    <t>203-05</t>
  </si>
  <si>
    <t>UNDERCUTTING</t>
  </si>
  <si>
    <t>203-06</t>
  </si>
  <si>
    <t>WATER</t>
  </si>
  <si>
    <t>M.G.</t>
  </si>
  <si>
    <t>203-07</t>
  </si>
  <si>
    <t>FURNISHING &amp; SPREADING TOPSOIL</t>
  </si>
  <si>
    <t>203-07.01</t>
  </si>
  <si>
    <t>TOPSOIL FOR SHOULDERS</t>
  </si>
  <si>
    <t>203-08</t>
  </si>
  <si>
    <t>CHANNEL EXCAVATION (UNCLASSIFIED)</t>
  </si>
  <si>
    <t>203-08.50</t>
  </si>
  <si>
    <t>SEDIMENT BASIN EXCAVATION (COMMON)</t>
  </si>
  <si>
    <t>203-08.51</t>
  </si>
  <si>
    <t>SEDIMENT BASIN EXCAVATION (ROCK)</t>
  </si>
  <si>
    <t>203-09</t>
  </si>
  <si>
    <t>OVERHAUL</t>
  </si>
  <si>
    <t>STYD</t>
  </si>
  <si>
    <t>203-10</t>
  </si>
  <si>
    <t>EMBANKMENT (COMPACTED IN PLACE)</t>
  </si>
  <si>
    <t>203-10.01</t>
  </si>
  <si>
    <t>EMBANKMENT (SOLID ROCK)</t>
  </si>
  <si>
    <t>203-10.05</t>
  </si>
  <si>
    <t>SETTLEMENT PLATE / MONITORING DEVICE</t>
  </si>
  <si>
    <t>203-10.15</t>
  </si>
  <si>
    <t>WASTE MATERIAL</t>
  </si>
  <si>
    <t>203-10.16</t>
  </si>
  <si>
    <t>GRADED SOLID ROCK (IN-PLACE)</t>
  </si>
  <si>
    <t>203-11</t>
  </si>
  <si>
    <t>SCALING AND TRIMMING</t>
  </si>
  <si>
    <t>203-12.30</t>
  </si>
  <si>
    <t>WETLAND MATERIALS EXCAVATION AND RELOCATION</t>
  </si>
  <si>
    <t>203-12.31</t>
  </si>
  <si>
    <t>MAINTAIN WETLAND MATERIAL</t>
  </si>
  <si>
    <t>203-15.01</t>
  </si>
  <si>
    <t>SEMI-COMPACTED SOILS</t>
  </si>
  <si>
    <t>203-15.02</t>
  </si>
  <si>
    <t>SAND FILL</t>
  </si>
  <si>
    <t>203-15.03</t>
  </si>
  <si>
    <t>COMPACTED CLAY</t>
  </si>
  <si>
    <t>203-20.01</t>
  </si>
  <si>
    <t>CHANNEL SUBSTRATE</t>
  </si>
  <si>
    <t>203-30.01</t>
  </si>
  <si>
    <t>ROADWAY APPROACHES</t>
  </si>
  <si>
    <t>203-30.02</t>
  </si>
  <si>
    <t>203-30.03</t>
  </si>
  <si>
    <t>203-30.75</t>
  </si>
  <si>
    <t>PAVING FOR ROADWAY APPROCHES</t>
  </si>
  <si>
    <t>203-40.01</t>
  </si>
  <si>
    <t>ROCK ANCHORS (DESCRIPTION)</t>
  </si>
  <si>
    <t>203-40.02</t>
  </si>
  <si>
    <t>203-40.03</t>
  </si>
  <si>
    <t>203-40.04</t>
  </si>
  <si>
    <t>203-40.05</t>
  </si>
  <si>
    <t>DRILLING</t>
  </si>
  <si>
    <t>203-40.06</t>
  </si>
  <si>
    <t>ANCHOR BLOCKS (DESCRIPTION)</t>
  </si>
  <si>
    <t>203-40.10</t>
  </si>
  <si>
    <t>TIE-BACK ANCHORS (SOIL)</t>
  </si>
  <si>
    <t>203-40.11</t>
  </si>
  <si>
    <t>TIE-BACK ANCHORS (ROCK)</t>
  </si>
  <si>
    <t>203-40.12</t>
  </si>
  <si>
    <t>TIE-BACK ANCHORS (3-STRAND UNCLASSIFIED)</t>
  </si>
  <si>
    <t>203-40.13</t>
  </si>
  <si>
    <t>TIE-BACK ANCHORS (4-STRAND UNCLASSIFIED)</t>
  </si>
  <si>
    <t>203-40.14</t>
  </si>
  <si>
    <t>TIE-BACK ANCHORS (5-STRAND UNCLASSIFIED)</t>
  </si>
  <si>
    <t>203-40.15</t>
  </si>
  <si>
    <t>POST TENSION ROCK BOLT</t>
  </si>
  <si>
    <t>203-40.16</t>
  </si>
  <si>
    <t>ROCK BOLT PULL TEST</t>
  </si>
  <si>
    <t>203-40.17</t>
  </si>
  <si>
    <t>ROCK DOWEL</t>
  </si>
  <si>
    <t>203-40.18</t>
  </si>
  <si>
    <t>TIE-BACK ANCHORS (ABANDONED)</t>
  </si>
  <si>
    <t>203-50</t>
  </si>
  <si>
    <t>CONSTRUCTION OF HAUL ROAD</t>
  </si>
  <si>
    <t>203-50.01</t>
  </si>
  <si>
    <t>203-60</t>
  </si>
  <si>
    <t>QUARRY SHOT RUN ROCK WITHOUT FINES</t>
  </si>
  <si>
    <t>203-70.06</t>
  </si>
  <si>
    <t>GROUND WATER CONTROL SYSTEM</t>
  </si>
  <si>
    <t>203-70.07</t>
  </si>
  <si>
    <t>STANDPIPE</t>
  </si>
  <si>
    <t>204-01</t>
  </si>
  <si>
    <t>CULVERT EXCAVATION (UNCLASSIFIED)</t>
  </si>
  <si>
    <t>204-02.01</t>
  </si>
  <si>
    <t>DRY EXCAVATION (BRIDGES)</t>
  </si>
  <si>
    <t>204-02.10</t>
  </si>
  <si>
    <t>DRILLED CAISSON - EARTH (DESCRIPTION)</t>
  </si>
  <si>
    <t>204-02.11</t>
  </si>
  <si>
    <t>204-02.12</t>
  </si>
  <si>
    <t>204-02.13</t>
  </si>
  <si>
    <t>204-02.14</t>
  </si>
  <si>
    <t>204-02.15</t>
  </si>
  <si>
    <t>204-02.16</t>
  </si>
  <si>
    <t>204-02.17</t>
  </si>
  <si>
    <t>204-02.18</t>
  </si>
  <si>
    <t>204-02.19</t>
  </si>
  <si>
    <t>204-02.20</t>
  </si>
  <si>
    <t>DRILLED CAISSON - ROCK (DESCRIPTION)</t>
  </si>
  <si>
    <t>204-02.21</t>
  </si>
  <si>
    <t>204-02.22</t>
  </si>
  <si>
    <t>204-02.23</t>
  </si>
  <si>
    <t>204-02.24</t>
  </si>
  <si>
    <t>204-02.25</t>
  </si>
  <si>
    <t>204-02.26</t>
  </si>
  <si>
    <t>204-02.27</t>
  </si>
  <si>
    <t>204-02.28</t>
  </si>
  <si>
    <t>204-02.29</t>
  </si>
  <si>
    <t>204-02.30</t>
  </si>
  <si>
    <t>DRILLED CAISSON-UNCLASSIFIED (DESCRIPTION)</t>
  </si>
  <si>
    <t>204-02.31</t>
  </si>
  <si>
    <t>204-02.32</t>
  </si>
  <si>
    <t>204-02.33</t>
  </si>
  <si>
    <t>204-02.34</t>
  </si>
  <si>
    <t>204-02.35</t>
  </si>
  <si>
    <t>204-02.36</t>
  </si>
  <si>
    <t>204-02.37</t>
  </si>
  <si>
    <t>204-02.38</t>
  </si>
  <si>
    <t>204-02.39</t>
  </si>
  <si>
    <t>204-02.40</t>
  </si>
  <si>
    <t>CAISSON FOUNDATION(DESCRIPTION)</t>
  </si>
  <si>
    <t>204-02.41</t>
  </si>
  <si>
    <t>204-02.42</t>
  </si>
  <si>
    <t>204-02.43</t>
  </si>
  <si>
    <t>204-02.44</t>
  </si>
  <si>
    <t>204-02.45</t>
  </si>
  <si>
    <t>204-02.46</t>
  </si>
  <si>
    <t>204-02.47</t>
  </si>
  <si>
    <t>204-02.48</t>
  </si>
  <si>
    <t>204-02.49</t>
  </si>
  <si>
    <t>204-03.01</t>
  </si>
  <si>
    <t>WET EXCAVATION (BRIDGES)</t>
  </si>
  <si>
    <t>204-04.01</t>
  </si>
  <si>
    <t>ROCK EXCAVATION (BRIDGES)</t>
  </si>
  <si>
    <t>204-04.10</t>
  </si>
  <si>
    <t>STRUCTURE EXCAVATION UNCLASSIFIED</t>
  </si>
  <si>
    <t>204-05</t>
  </si>
  <si>
    <t>ROCK DRILLING (BRIDGES)</t>
  </si>
  <si>
    <t>204-05.01</t>
  </si>
  <si>
    <t>CORE DRILLING AND SAMPLING</t>
  </si>
  <si>
    <t>204-05.02</t>
  </si>
  <si>
    <t>SOIL PENETRATION TEST DRILLING</t>
  </si>
  <si>
    <t>204-05.10</t>
  </si>
  <si>
    <t>CORE HOLE GROUTING</t>
  </si>
  <si>
    <t>204-05.15</t>
  </si>
  <si>
    <t>EXPLORATORY DRILLING</t>
  </si>
  <si>
    <t>204-05.20</t>
  </si>
  <si>
    <t>GROUT CASING INSTALLATION</t>
  </si>
  <si>
    <t>204-05.21</t>
  </si>
  <si>
    <t>CORE HOLE DRILLING FOR GROUT</t>
  </si>
  <si>
    <t>204-05.22</t>
  </si>
  <si>
    <t>204-06.01</t>
  </si>
  <si>
    <t>FLOWABLE FILL (GENERAL)</t>
  </si>
  <si>
    <t>204-06.02</t>
  </si>
  <si>
    <t>FLOWABLE FILL (EXCAVATABLE)</t>
  </si>
  <si>
    <t>204-06.03</t>
  </si>
  <si>
    <t>FLOWABLE FILL (EARLY STRENGTH)</t>
  </si>
  <si>
    <t>204-07</t>
  </si>
  <si>
    <t>BEDDING MATERIAL (PIPE) CLASS B</t>
  </si>
  <si>
    <t>204-08</t>
  </si>
  <si>
    <t>FOUNDATION FILL MATERIAL</t>
  </si>
  <si>
    <t>204-08.01</t>
  </si>
  <si>
    <t>BACKFILL MATERIAL (FLOWABLE FILL)</t>
  </si>
  <si>
    <t>204-09.01</t>
  </si>
  <si>
    <t>COFFERDAM (PIER NO. ,STA.)</t>
  </si>
  <si>
    <t>204-09.02</t>
  </si>
  <si>
    <t>204-09.03</t>
  </si>
  <si>
    <t>204-09.04</t>
  </si>
  <si>
    <t>204-09.05</t>
  </si>
  <si>
    <t>204-09.06</t>
  </si>
  <si>
    <t>204-09.07</t>
  </si>
  <si>
    <t>204-09.08</t>
  </si>
  <si>
    <t>204-09.09</t>
  </si>
  <si>
    <t>204-09.10</t>
  </si>
  <si>
    <t>204-09.20</t>
  </si>
  <si>
    <t>COFFERDAM ADJUSTMENT</t>
  </si>
  <si>
    <t>204-09.21</t>
  </si>
  <si>
    <t>204-10.01</t>
  </si>
  <si>
    <t>FOUNDATION PREPARATION(PR NO. ,STA )</t>
  </si>
  <si>
    <t>204-10.02</t>
  </si>
  <si>
    <t>204-10.03</t>
  </si>
  <si>
    <t>204-10.04</t>
  </si>
  <si>
    <t>204-10.05</t>
  </si>
  <si>
    <t>204-10.06</t>
  </si>
  <si>
    <t>204-10.07</t>
  </si>
  <si>
    <t>204-10.08</t>
  </si>
  <si>
    <t>204-10.09</t>
  </si>
  <si>
    <t>204-10.10</t>
  </si>
  <si>
    <t>204-10.11</t>
  </si>
  <si>
    <t>204-10.12</t>
  </si>
  <si>
    <t>204-10.13</t>
  </si>
  <si>
    <t>204-10.14</t>
  </si>
  <si>
    <t>204-10.15</t>
  </si>
  <si>
    <t>204-10.16</t>
  </si>
  <si>
    <t>204-10.17</t>
  </si>
  <si>
    <t>204-10.18</t>
  </si>
  <si>
    <t>204-10.19</t>
  </si>
  <si>
    <t>204-10.20</t>
  </si>
  <si>
    <t>204-10.21</t>
  </si>
  <si>
    <t>204-10.22</t>
  </si>
  <si>
    <t>204-10.23</t>
  </si>
  <si>
    <t>204-10.24</t>
  </si>
  <si>
    <t>204-10.25</t>
  </si>
  <si>
    <t>204-10.30</t>
  </si>
  <si>
    <t>FOUNDATION PREPARATION</t>
  </si>
  <si>
    <t>204-10.31</t>
  </si>
  <si>
    <t>FOUNDATION PREPARATION (DESCRIPTION)</t>
  </si>
  <si>
    <t>204-10.32</t>
  </si>
  <si>
    <t>204-10.33</t>
  </si>
  <si>
    <t>204-10.34</t>
  </si>
  <si>
    <t>204-10.35</t>
  </si>
  <si>
    <t>204-10.36</t>
  </si>
  <si>
    <t>204-10.37</t>
  </si>
  <si>
    <t>204-10.38</t>
  </si>
  <si>
    <t>204-10.39</t>
  </si>
  <si>
    <t>204-10.40</t>
  </si>
  <si>
    <t>204-10.41</t>
  </si>
  <si>
    <t>204-10.42</t>
  </si>
  <si>
    <t>204-10.43</t>
  </si>
  <si>
    <t>204-10.44</t>
  </si>
  <si>
    <t>204-10.45</t>
  </si>
  <si>
    <t>204-10.46</t>
  </si>
  <si>
    <t>204-10.47</t>
  </si>
  <si>
    <t>204-10.48</t>
  </si>
  <si>
    <t>204-10.49</t>
  </si>
  <si>
    <t>204-10.50</t>
  </si>
  <si>
    <t>204-11</t>
  </si>
  <si>
    <t>BRIDGE EXCAVATION (UNCLASSIFIED)</t>
  </si>
  <si>
    <t>204-11.01</t>
  </si>
  <si>
    <t>EXCAVATION FOR INPECTION PIT</t>
  </si>
  <si>
    <t>204-12</t>
  </si>
  <si>
    <t>CORE DRILLING (CONCRETE SEAL)</t>
  </si>
  <si>
    <t>204-13</t>
  </si>
  <si>
    <t>CORE DRILLING (ROCK)</t>
  </si>
  <si>
    <t>204-14</t>
  </si>
  <si>
    <t>CORE DRILLING FOR PILES(ROCK)</t>
  </si>
  <si>
    <t>204-15</t>
  </si>
  <si>
    <t>CORE DRILLING FOR PILES(SOIL)</t>
  </si>
  <si>
    <t>205-01.97</t>
  </si>
  <si>
    <t>DYNAMIC COMPACTION</t>
  </si>
  <si>
    <t>205-01.98</t>
  </si>
  <si>
    <t>ROCK FILL</t>
  </si>
  <si>
    <t>205-01.99</t>
  </si>
  <si>
    <t>ROCK FILL (BRIDGE FOUNDATION)</t>
  </si>
  <si>
    <t>205-02.01</t>
  </si>
  <si>
    <t>RSS BACKFILL MATERIAL</t>
  </si>
  <si>
    <t>207-01.01</t>
  </si>
  <si>
    <t>SUBGRADE CONSTUCTION AND PREPARATION</t>
  </si>
  <si>
    <t>STA.</t>
  </si>
  <si>
    <t>207-20</t>
  </si>
  <si>
    <t>MACHINE GRADING</t>
  </si>
  <si>
    <t>207-20.01</t>
  </si>
  <si>
    <t>ROADWAY SUBGRADE TIMBER MAT(TEMP)</t>
  </si>
  <si>
    <t>208-01</t>
  </si>
  <si>
    <t>SHOULDERS AND DITCHES</t>
  </si>
  <si>
    <t>208-01.01</t>
  </si>
  <si>
    <t>DITCHES</t>
  </si>
  <si>
    <t>208-01.02</t>
  </si>
  <si>
    <t>SHOULDER PREPARATION</t>
  </si>
  <si>
    <t>208-01.03</t>
  </si>
  <si>
    <t>GRADE AND RESHAPE SHOULDERS</t>
  </si>
  <si>
    <t>208-01.04</t>
  </si>
  <si>
    <t>ENGINEERED AGGREGATE-TOPSOIL (EAT) MIX</t>
  </si>
  <si>
    <t>208-01.05</t>
  </si>
  <si>
    <t>BROOMING &amp; DEGRASSING SHOULDERS</t>
  </si>
  <si>
    <t>208-02.01</t>
  </si>
  <si>
    <t>DITCH (RIPRAP, SAND &amp; PLASTIC SHEETING)</t>
  </si>
  <si>
    <t>208-09.24</t>
  </si>
  <si>
    <t>WIDEN SHOULDERS</t>
  </si>
  <si>
    <t>209-01.01</t>
  </si>
  <si>
    <t>TEMPORARY TERRACING</t>
  </si>
  <si>
    <t>209-01.20</t>
  </si>
  <si>
    <t>EROSION CONTROL SUPERVISOR</t>
  </si>
  <si>
    <t>209-01.25</t>
  </si>
  <si>
    <t>EROSION PREVENTION &amp; SEDIMENT CONTROL SUPERVISOR (EPSCS)</t>
  </si>
  <si>
    <t>209-01.30</t>
  </si>
  <si>
    <t>TEMPORARY COMPOST FILTER BERM</t>
  </si>
  <si>
    <t>209-01.31</t>
  </si>
  <si>
    <t>TEMPORARY MULCH FILTER BERM</t>
  </si>
  <si>
    <t>209-02.02</t>
  </si>
  <si>
    <t>6" TEMPORARY SLOPE DRAIN</t>
  </si>
  <si>
    <t>209-02.03</t>
  </si>
  <si>
    <t>8" TEMPORARY SLOPE DRAIN</t>
  </si>
  <si>
    <t>209-02.04</t>
  </si>
  <si>
    <t>10" TEMPORARY SLOPE DRAIN</t>
  </si>
  <si>
    <t>209-02.05</t>
  </si>
  <si>
    <t>12" TEMPORARY SLOPE DRAIN</t>
  </si>
  <si>
    <t>209-02.06</t>
  </si>
  <si>
    <t>15" TEMPORARY SLOPE DRAIN</t>
  </si>
  <si>
    <t>209-02.07</t>
  </si>
  <si>
    <t>18" TEMPORARY SLOPE DRAIN</t>
  </si>
  <si>
    <t>209-03</t>
  </si>
  <si>
    <t>CHECK DAMS</t>
  </si>
  <si>
    <t>209-03.20</t>
  </si>
  <si>
    <t>FILTER SOCK (8 INCH)</t>
  </si>
  <si>
    <t>209-03.21</t>
  </si>
  <si>
    <t>FILTER SOCK (12 INCH)</t>
  </si>
  <si>
    <t>209-03.22</t>
  </si>
  <si>
    <t>FILTER SOCK (18 INCH)</t>
  </si>
  <si>
    <t>209-03.23</t>
  </si>
  <si>
    <t>FILTER SOCK (24 INCH)</t>
  </si>
  <si>
    <t>209-03.30</t>
  </si>
  <si>
    <t>STREAM MITIGATION (RIVER ROCK)</t>
  </si>
  <si>
    <t>209-03.31</t>
  </si>
  <si>
    <t>STREAM MITIGATION-COCONUT FIBER ROLLS</t>
  </si>
  <si>
    <t>209-03.32</t>
  </si>
  <si>
    <t>STREAM MITIGATION-BOULDER CLUSTERS</t>
  </si>
  <si>
    <t>209-03.33</t>
  </si>
  <si>
    <t>STREAM MITIGATION-LOG STRUCTURES AND DEFLECTORS</t>
  </si>
  <si>
    <t>209-03.34</t>
  </si>
  <si>
    <t>STREAM MITIGATION-LOG VANES</t>
  </si>
  <si>
    <t>209-03.35</t>
  </si>
  <si>
    <t>STREAM MITIGATION-LOG DROP STRUCTURE</t>
  </si>
  <si>
    <t>209-03.36</t>
  </si>
  <si>
    <t>STREAM MITIGATION-STEP POOL</t>
  </si>
  <si>
    <t>209-03.37</t>
  </si>
  <si>
    <t>STREAM MITIGATION CROSS VANE STRUCTURE</t>
  </si>
  <si>
    <t>209-03.38</t>
  </si>
  <si>
    <t>STREAM MITIGATION -J -HOOK</t>
  </si>
  <si>
    <t>209-03.39</t>
  </si>
  <si>
    <t>STREAM MITIGATION - W - WEIR</t>
  </si>
  <si>
    <t>209-03.40</t>
  </si>
  <si>
    <t>STREAM MITIGATION - LOG RIFFLE</t>
  </si>
  <si>
    <t>209-03.41</t>
  </si>
  <si>
    <t>STREAM MITIGATION - BOULDER RIFFLE</t>
  </si>
  <si>
    <t>209-03.42</t>
  </si>
  <si>
    <t>STREAM MITIGATION - LIVE BRUSH LAYERING</t>
  </si>
  <si>
    <t>209-03.43</t>
  </si>
  <si>
    <t>STREAM MITIGATION - VEGETATED RIP-RAP (DESCRIP)</t>
  </si>
  <si>
    <t>209-03.44</t>
  </si>
  <si>
    <t>STREAM MITIGATION - WILLOW POLES (SPECIES)</t>
  </si>
  <si>
    <t>209-03.45</t>
  </si>
  <si>
    <t>STREAM MITIGATION - LIVE FASCINES (SPECIES)</t>
  </si>
  <si>
    <t>209-03.46</t>
  </si>
  <si>
    <t>STREAM MITIGATION - LIVE SILTATION (SPECIES)</t>
  </si>
  <si>
    <t>209-03.47</t>
  </si>
  <si>
    <t>STREAM MITIGATION - LONGITUDINAL STONE TOE (DESCRIP)</t>
  </si>
  <si>
    <t>209-03.48</t>
  </si>
  <si>
    <t>STREAM MITIGATION - VEGETATED GABIONS (DESCRIP)</t>
  </si>
  <si>
    <t>209-03.49</t>
  </si>
  <si>
    <t>STREAM MITIGATION - VEGETATED MSE WALLS (DESCRIP)</t>
  </si>
  <si>
    <t>209-03.50</t>
  </si>
  <si>
    <t>SIMULATED TREE FALL</t>
  </si>
  <si>
    <t>209-03.51</t>
  </si>
  <si>
    <t>WETLAND MONITORING WELL</t>
  </si>
  <si>
    <t>209-03.52</t>
  </si>
  <si>
    <t>STREAM MITIGATION - J-HOOK W/ STEP</t>
  </si>
  <si>
    <t>209-03.53</t>
  </si>
  <si>
    <t>STREAM MITIGATION - ARTICULATED CONCRETE MAT</t>
  </si>
  <si>
    <t>209-03.54</t>
  </si>
  <si>
    <t>STREAM MITIGATION - CROSS VANE STRUCTURE W/STEP</t>
  </si>
  <si>
    <t>209-03.55</t>
  </si>
  <si>
    <t>STREAM MITIGATION (DESCRIPTION)</t>
  </si>
  <si>
    <t>209-03.56</t>
  </si>
  <si>
    <t>209-03.57</t>
  </si>
  <si>
    <t>209-03.58</t>
  </si>
  <si>
    <t>209-03.59</t>
  </si>
  <si>
    <t>STREAM MITIGATION - BRUSH MATTRESS</t>
  </si>
  <si>
    <t>209-03.60</t>
  </si>
  <si>
    <t>STREAM MITIGATION - ROCK VANE</t>
  </si>
  <si>
    <t>209-03.61</t>
  </si>
  <si>
    <t>STREAM MITIGATION - SPUR DIKES</t>
  </si>
  <si>
    <t>209-03.62</t>
  </si>
  <si>
    <t>STREAM MITIGATION - ROOT WAD</t>
  </si>
  <si>
    <t>209-03.63</t>
  </si>
  <si>
    <t>STREAM MITIGATION - RACK STRUCTURE (SIZE)</t>
  </si>
  <si>
    <t>209-03.64</t>
  </si>
  <si>
    <t>STREAM MITIGATION - FELLED TREE (SIZE)</t>
  </si>
  <si>
    <t>209-03.65</t>
  </si>
  <si>
    <t>STREAM MITIGATION - LOG REVETMENTS (DESCRIP)</t>
  </si>
  <si>
    <t>209-03.66</t>
  </si>
  <si>
    <t>PLACING NATIVE STONE IN NEW CHANNEL</t>
  </si>
  <si>
    <t>209-03.67</t>
  </si>
  <si>
    <t>STREAM MITIGATION - WOOD TOE W/REINFORCED EARTH</t>
  </si>
  <si>
    <t>209-03.68</t>
  </si>
  <si>
    <t>STREAM MITIGATION - BOULDER TOE</t>
  </si>
  <si>
    <t>209-03.69</t>
  </si>
  <si>
    <t>209-03.70</t>
  </si>
  <si>
    <t>BERM DITCH WITH SIDE SLOPE DRAINAGE</t>
  </si>
  <si>
    <t>209-04</t>
  </si>
  <si>
    <t>BRUSH BARRIERS</t>
  </si>
  <si>
    <t>209-04.01</t>
  </si>
  <si>
    <t>BRUSH BARRIERS WITH FILTER CLOTH</t>
  </si>
  <si>
    <t>209-05</t>
  </si>
  <si>
    <t>SEDIMENT REMOVAL</t>
  </si>
  <si>
    <t>209-05.01</t>
  </si>
  <si>
    <t>SEDIMENT REMOVAL (CULVERTS)</t>
  </si>
  <si>
    <t>209-06</t>
  </si>
  <si>
    <t>BALED HAY OR STRAW EROSION CHECKS</t>
  </si>
  <si>
    <t>BALE</t>
  </si>
  <si>
    <t>209-06.01</t>
  </si>
  <si>
    <t>PERMEABLE PLASTIC DITCH BERM</t>
  </si>
  <si>
    <t>209-06.02</t>
  </si>
  <si>
    <t>12" DIA COIR LOG (DESCRIPTION)</t>
  </si>
  <si>
    <t>209-06.03</t>
  </si>
  <si>
    <t>16" DIA COIR LOG (DESCRIPTION)</t>
  </si>
  <si>
    <t>209-06.04</t>
  </si>
  <si>
    <t>EXCELSIOR SEDIMENT LOG</t>
  </si>
  <si>
    <t>209-06.05</t>
  </si>
  <si>
    <t>BALED HAY OR STRAW</t>
  </si>
  <si>
    <t>209-06.10</t>
  </si>
  <si>
    <t>20IN WATTLE (DESCRIPTION)</t>
  </si>
  <si>
    <t>209-06.11</t>
  </si>
  <si>
    <t>WATTLE (SIZE)</t>
  </si>
  <si>
    <t>209-06.12</t>
  </si>
  <si>
    <t>9IN DIA COIR LOG (DESCRIPTION)</t>
  </si>
  <si>
    <t>209-06.13</t>
  </si>
  <si>
    <t>20IN DIA COIR LOG (DESCRIPTION)</t>
  </si>
  <si>
    <t>209-08.01</t>
  </si>
  <si>
    <t>TEMPORARY FILTER BARRIER</t>
  </si>
  <si>
    <t>TEMPORARY SILT FENCE (WITH BACKING)</t>
  </si>
  <si>
    <t>209-08.03</t>
  </si>
  <si>
    <t>TEMPORARY SILT FENCE (WITHOUT BACKING)</t>
  </si>
  <si>
    <t>209-08.04</t>
  </si>
  <si>
    <t>TEMPORARY ENHANCED SILT FENCE</t>
  </si>
  <si>
    <t>209-08.05</t>
  </si>
  <si>
    <t>ENHANCED SILT FENCE CHECK (V-DITCH)</t>
  </si>
  <si>
    <t>209-08.06</t>
  </si>
  <si>
    <t>ENHANCED SILT FENCE CHECK (TRAPEZOIDAL)</t>
  </si>
  <si>
    <t>209-08.07</t>
  </si>
  <si>
    <t>ROCK CHECK DAM PER</t>
  </si>
  <si>
    <t>ENHANCED ROCK CHECK DAM</t>
  </si>
  <si>
    <t>209-08.09</t>
  </si>
  <si>
    <t>FILTER SOCK CHECK DAM</t>
  </si>
  <si>
    <t>209-08.10</t>
  </si>
  <si>
    <t>TEMPORARY SILT FENCE PRICE ADJUSTMENT</t>
  </si>
  <si>
    <t>209-08.11</t>
  </si>
  <si>
    <t>209-09.01</t>
  </si>
  <si>
    <t>SANDBAGS</t>
  </si>
  <si>
    <t>BAG</t>
  </si>
  <si>
    <t>209-09.02</t>
  </si>
  <si>
    <t>TEMPORARY SEDIMENT FILTER BAG (14'6" X 2'0" X 13'3")</t>
  </si>
  <si>
    <t>SEDIMENT FILTER BAG (15' X 15')</t>
  </si>
  <si>
    <t>209-09.04</t>
  </si>
  <si>
    <t>SEDIMENT FILTER BAG(15' X 10')</t>
  </si>
  <si>
    <t>209-09.14</t>
  </si>
  <si>
    <t>FLOCCULANTS POWDER</t>
  </si>
  <si>
    <t>LB.</t>
  </si>
  <si>
    <t>209-09.15</t>
  </si>
  <si>
    <t>FLOCCULANTS LIQUID</t>
  </si>
  <si>
    <t>GAL.</t>
  </si>
  <si>
    <t>209-09.16</t>
  </si>
  <si>
    <t>TACKIFIER POWDER</t>
  </si>
  <si>
    <t>209-09.17</t>
  </si>
  <si>
    <t>TACKIFIER LIQUID</t>
  </si>
  <si>
    <t>209-09.18</t>
  </si>
  <si>
    <t>SOIL BINDER POWDER</t>
  </si>
  <si>
    <t>209-09.19</t>
  </si>
  <si>
    <t>SOIL BINDER LIQUID</t>
  </si>
  <si>
    <t>209-09.20</t>
  </si>
  <si>
    <t>POLYMER FLOCCULENT</t>
  </si>
  <si>
    <t>209-09.21</t>
  </si>
  <si>
    <t>POLYACRYLAMIDE GEL LOGS</t>
  </si>
  <si>
    <t>209-09.22</t>
  </si>
  <si>
    <t>POLYACRYLAMIDE POWDER</t>
  </si>
  <si>
    <t>209-09.23</t>
  </si>
  <si>
    <t>POLYACRYLAMIDE LIQUID</t>
  </si>
  <si>
    <t>209-09.24</t>
  </si>
  <si>
    <t>JUTE MESH FABRIC</t>
  </si>
  <si>
    <t>209-09.32</t>
  </si>
  <si>
    <t>POLYMER BAFFLES(CATCHERS MITT)</t>
  </si>
  <si>
    <t>209-09.35</t>
  </si>
  <si>
    <t>SILT SAVER INLET PROTECTION</t>
  </si>
  <si>
    <t>209-09.37</t>
  </si>
  <si>
    <t>SILT SACK INLET PROTECTION</t>
  </si>
  <si>
    <t>209-09.40</t>
  </si>
  <si>
    <t>CURB INLET PROTECTION (TYPE 1)</t>
  </si>
  <si>
    <t>209-09.41</t>
  </si>
  <si>
    <t>CURB INLET PROTECTION (TYPE 2)</t>
  </si>
  <si>
    <t>209-09.42</t>
  </si>
  <si>
    <t>CURB INLET PROTECTION (TYPE 3)</t>
  </si>
  <si>
    <t>209-09.43</t>
  </si>
  <si>
    <t>CURB INLET PROTECTION (TYPE 4)</t>
  </si>
  <si>
    <t>209-09.50</t>
  </si>
  <si>
    <t>FLAT GRATE MS4 INLET PROTECTION W/STORM BOOM</t>
  </si>
  <si>
    <t>209-10.01</t>
  </si>
  <si>
    <t>TEMPORARY DEWATERING STRUCTURE</t>
  </si>
  <si>
    <t>209-10.02</t>
  </si>
  <si>
    <t>8IN SKIMMER W/6IN HEAD</t>
  </si>
  <si>
    <t>209-10.03</t>
  </si>
  <si>
    <t>PORTABLE WATER/SEDIMENT BARRIER</t>
  </si>
  <si>
    <t>209-10.20</t>
  </si>
  <si>
    <t>TEMPORARY SEDIMENT TRAP</t>
  </si>
  <si>
    <t>209-11.01</t>
  </si>
  <si>
    <t>SEDIMENT BASIN RISER( ")</t>
  </si>
  <si>
    <t>209-11.02</t>
  </si>
  <si>
    <t>209-11.03</t>
  </si>
  <si>
    <t>209-11.04</t>
  </si>
  <si>
    <t>209-11.05</t>
  </si>
  <si>
    <t>209-11.06</t>
  </si>
  <si>
    <t>209-11.07</t>
  </si>
  <si>
    <t>209-11.08</t>
  </si>
  <si>
    <t>209-11.09</t>
  </si>
  <si>
    <t>209-11.20</t>
  </si>
  <si>
    <t>SEDIMENT BASIN BAFFLES</t>
  </si>
  <si>
    <t>209-13.01</t>
  </si>
  <si>
    <t>FLOATING SILT BOOM</t>
  </si>
  <si>
    <t>209-13.04</t>
  </si>
  <si>
    <t>TURBIDITY CURTAIN(DESCRIPTION)</t>
  </si>
  <si>
    <t>209-13.05</t>
  </si>
  <si>
    <t>209-13.06</t>
  </si>
  <si>
    <t>209-13.07</t>
  </si>
  <si>
    <t>209-13.08</t>
  </si>
  <si>
    <t>209-13.15</t>
  </si>
  <si>
    <t>TURBIDITY CURTAIN (30FT DEPTH)</t>
  </si>
  <si>
    <t>209-20.01</t>
  </si>
  <si>
    <t>SPECIAL SEDIMENT PONDS</t>
  </si>
  <si>
    <t>209-20.03</t>
  </si>
  <si>
    <t>POLYETHYLENE SHEETING (6 MIL. MINIMUM)</t>
  </si>
  <si>
    <t>209-20.04</t>
  </si>
  <si>
    <t>POLYETHYLENE SHEETING (10 MIL.)</t>
  </si>
  <si>
    <t>209-20.20</t>
  </si>
  <si>
    <t>DETENTION POND OUTLET STRUCTURE (DISCR.)</t>
  </si>
  <si>
    <t>209-20.21</t>
  </si>
  <si>
    <t>SEDIMENT POND OUTLET STRUCTURE (DISCR.)</t>
  </si>
  <si>
    <t>209-20.50</t>
  </si>
  <si>
    <t>SEDIMENT BASIN (DESCRIPTION)</t>
  </si>
  <si>
    <t>209-20.51</t>
  </si>
  <si>
    <t>209-40.30</t>
  </si>
  <si>
    <t>CATCH BASIN PROTECTION (TYPE A)</t>
  </si>
  <si>
    <t>209-40.31</t>
  </si>
  <si>
    <t>CATCH BASIN PROTECTION (TYPE B)</t>
  </si>
  <si>
    <t>209-40.32</t>
  </si>
  <si>
    <t>CATCH BASIN PROTECTION (TYPE C)</t>
  </si>
  <si>
    <t>209-40.33</t>
  </si>
  <si>
    <t>CATCH BASIN PROTECTION (TYPE D)</t>
  </si>
  <si>
    <t>209-40.34</t>
  </si>
  <si>
    <t>CATCH BASIN PROTECTION (TYPE E)</t>
  </si>
  <si>
    <t>209-40.41</t>
  </si>
  <si>
    <t>CATCH BASIN FILTER ASSEMBLY(TYPE 1)</t>
  </si>
  <si>
    <t>209-40.42</t>
  </si>
  <si>
    <t>CATCH BASIN FILTER ASSEMBLY(TYPE 2)</t>
  </si>
  <si>
    <t>209-40.43</t>
  </si>
  <si>
    <t>CATCH BASIN FILTER ASSEMBLY(TYPE 3)</t>
  </si>
  <si>
    <t>209-40.44</t>
  </si>
  <si>
    <t>CATCH BASIN FILTER ASSEMBLY(TYPE 4)</t>
  </si>
  <si>
    <t>209-40.45</t>
  </si>
  <si>
    <t>CATCH BASIN FILTER ASSEMBLY(TYPE 5)</t>
  </si>
  <si>
    <t>209-40.46</t>
  </si>
  <si>
    <t>CATCH BASIN FILTER ASSEMBLY(TYPE 6)</t>
  </si>
  <si>
    <t>209-40.47</t>
  </si>
  <si>
    <t>CATCH BASIN FILTER ASSEMBLY(TYPE 7)</t>
  </si>
  <si>
    <t>209-40.48</t>
  </si>
  <si>
    <t>CATCH BASIN FILTER ASSEMBLY(TYPE 8)</t>
  </si>
  <si>
    <t>209-40.49</t>
  </si>
  <si>
    <t>CATCH BASIN FILTER ASSEMBLY(TYPE 9)</t>
  </si>
  <si>
    <t>209-40.50</t>
  </si>
  <si>
    <t>CATCH BASIN FILTER ASSEMBLY(TYPE 10)</t>
  </si>
  <si>
    <t>209-40.51</t>
  </si>
  <si>
    <t>CATCH BASIN FILTER ASSEMBLY(TYPE 11)</t>
  </si>
  <si>
    <t>209-60.01</t>
  </si>
  <si>
    <t>ADDITIONAL (EPSC) INSPECTION</t>
  </si>
  <si>
    <t>209-65.01</t>
  </si>
  <si>
    <t>TEMPORARY STREAM DIVERSION (DESCRIPTION)</t>
  </si>
  <si>
    <t>209-65.02</t>
  </si>
  <si>
    <t>209-65.03</t>
  </si>
  <si>
    <t>TEMPORARY DIVERSION CHANNEL</t>
  </si>
  <si>
    <t>TEMPORARY IN STREAM DIVERSION</t>
  </si>
  <si>
    <t>209-65.14</t>
  </si>
  <si>
    <t>TEMPORARY STREAM DIVERSION</t>
  </si>
  <si>
    <t>209-70.01</t>
  </si>
  <si>
    <t>VACUUM TRUCK/SWEEPER FOR ROADWAY DEBRIS</t>
  </si>
  <si>
    <t>209-70.02</t>
  </si>
  <si>
    <t>DISPOSAL OF VACUUM TRUCK/SWEEPER DEBRIS</t>
  </si>
  <si>
    <t>209-99.91</t>
  </si>
  <si>
    <t>EROSION CONTROL</t>
  </si>
  <si>
    <t>301-01</t>
  </si>
  <si>
    <t>AGGREGATE FOR SUBGRADE TREATMENT</t>
  </si>
  <si>
    <t>302-01.01</t>
  </si>
  <si>
    <t>HYDRATED LIME</t>
  </si>
  <si>
    <t>302-02</t>
  </si>
  <si>
    <t>BITUMINOUS MATERIAL (S.T. LIME)</t>
  </si>
  <si>
    <t>MINERAL AGGREGATE, TYPE A BASE, GRADING D</t>
  </si>
  <si>
    <t>303-01.01</t>
  </si>
  <si>
    <t>GRANULAR BACKFILL (ROADWAY)</t>
  </si>
  <si>
    <t>303-01.02</t>
  </si>
  <si>
    <t>GRANULAR BACKFILL (BRIDGES)</t>
  </si>
  <si>
    <t>303-01.03</t>
  </si>
  <si>
    <t>GRANULAR BACKFILL (RETAINING WALLS  )</t>
  </si>
  <si>
    <t>303-01.04</t>
  </si>
  <si>
    <t>SELECT SAND BACKFILL</t>
  </si>
  <si>
    <t>303-01.08</t>
  </si>
  <si>
    <t>MINERAL AGGREGATE, TYPE A BASE,GRADING D GRAVEL</t>
  </si>
  <si>
    <t>303-01.09</t>
  </si>
  <si>
    <t>MINERAL AGGREGATE, TYPE A BASE,GRADING D LIMESTON E</t>
  </si>
  <si>
    <t>303-02</t>
  </si>
  <si>
    <t>MINERAL AGGREGATE, TYPE B BASE, GRADING (DESCRIPTION)</t>
  </si>
  <si>
    <t>303-02.01</t>
  </si>
  <si>
    <t>303-02.02</t>
  </si>
  <si>
    <t>303-02.03</t>
  </si>
  <si>
    <t>303-10.01</t>
  </si>
  <si>
    <t>MINERAL AGGREGATE (SIZE 57)</t>
  </si>
  <si>
    <t>303-10.02</t>
  </si>
  <si>
    <t>MINERAL AGGREGATE (SIZE 2)</t>
  </si>
  <si>
    <t>303-10.03</t>
  </si>
  <si>
    <t>MINERAL AGGREGATE (SIZE 68)</t>
  </si>
  <si>
    <t>303-10.04</t>
  </si>
  <si>
    <t>MINERAL AGGREGATE (SIZE )</t>
  </si>
  <si>
    <t>303-10.05</t>
  </si>
  <si>
    <t>303-10.06</t>
  </si>
  <si>
    <t>303-10.07</t>
  </si>
  <si>
    <t>MINERAL AGGREGATE (SIZE 4)</t>
  </si>
  <si>
    <t>303-20</t>
  </si>
  <si>
    <t>PEA GRAVEL</t>
  </si>
  <si>
    <t>303-20.01</t>
  </si>
  <si>
    <t>ROUNDED GRAVEL</t>
  </si>
  <si>
    <t>303-20.02</t>
  </si>
  <si>
    <t>RIVER GRAVEL</t>
  </si>
  <si>
    <t>303-30.01</t>
  </si>
  <si>
    <t>REWORKING EXISTING BASE STON E</t>
  </si>
  <si>
    <t>304-01.01</t>
  </si>
  <si>
    <t>SELECT MATERIAL (SOIL CEMENT BASE)</t>
  </si>
  <si>
    <t>304-01.02</t>
  </si>
  <si>
    <t>CEMENT (SOIL-CEMENT BASE)</t>
  </si>
  <si>
    <t>304-01.03</t>
  </si>
  <si>
    <t>PROCESSING (SOIL-CEMENT BASE)</t>
  </si>
  <si>
    <t>304-01.04</t>
  </si>
  <si>
    <t>PROCESSING (RECLAIMED BASE MATERIAL)</t>
  </si>
  <si>
    <t>304-01.05</t>
  </si>
  <si>
    <t>SELECT MATERIAL (RECLAIMED BASE)</t>
  </si>
  <si>
    <t>304-01.06</t>
  </si>
  <si>
    <t>CEMENT(RECLAIMED BASE MATERIAL)</t>
  </si>
  <si>
    <t>304-01.07</t>
  </si>
  <si>
    <t>SOIL CEMENT BASE (DESCRIPTION)</t>
  </si>
  <si>
    <t>304-01.08</t>
  </si>
  <si>
    <t>PORTLAND CEMENT (FULL DEPTH PAVEMENT RECLAMATION)</t>
  </si>
  <si>
    <t>304-02</t>
  </si>
  <si>
    <t>BITUMINOUS MATERIAL (SOIL-CEMENT BASE)</t>
  </si>
  <si>
    <t>304-02.02</t>
  </si>
  <si>
    <t>BITUMINOUS MATERIAL (RECLAIMED BASE MATERIAL )</t>
  </si>
  <si>
    <t>304-02.03</t>
  </si>
  <si>
    <t>FULL DEPTH FLEXIBLE PAVEMENT RECLAMATION</t>
  </si>
  <si>
    <t>304-99.01</t>
  </si>
  <si>
    <t>SOIL BORING</t>
  </si>
  <si>
    <t>305-01</t>
  </si>
  <si>
    <t>LEAN CONCRETE BASE (LCB) 4"</t>
  </si>
  <si>
    <t>305-02</t>
  </si>
  <si>
    <t>LEAN CONCRETE BASE (LCB) 5"</t>
  </si>
  <si>
    <t>305-03</t>
  </si>
  <si>
    <t>LEAN CONCRETE BASE (LCB) 6"</t>
  </si>
  <si>
    <t>305-04</t>
  </si>
  <si>
    <t>CEMENT ADJUSTMENT (LCB)</t>
  </si>
  <si>
    <t>306-01.01</t>
  </si>
  <si>
    <t>PORTLAND CEMENT CONCRETE BASE (PLAIN) 6"</t>
  </si>
  <si>
    <t>306-01.03</t>
  </si>
  <si>
    <t>PORTLAND CEMENT CONCRETE BASE (REINFORCED) 6"</t>
  </si>
  <si>
    <t>306-02.01</t>
  </si>
  <si>
    <t>PORTLAND CEMENT CONCRETE BASE (PLAIN) 7"</t>
  </si>
  <si>
    <t>306-02.03</t>
  </si>
  <si>
    <t>PORTLAND CEMENT CONCRETE BASE (REINFORCED) 7"</t>
  </si>
  <si>
    <t>306-03.01</t>
  </si>
  <si>
    <t>PORTLAND CEMENT CONCRETE BASE (PLAIN) 8"</t>
  </si>
  <si>
    <t>306-03.03</t>
  </si>
  <si>
    <t>PORTLAND CEMENT CONCRETE BASE (REINFORCED) 8"</t>
  </si>
  <si>
    <t>306-04.01</t>
  </si>
  <si>
    <t>PORTLAND CEMENT CONCRETE BASE (PLAIN) 9"</t>
  </si>
  <si>
    <t>306-05.01</t>
  </si>
  <si>
    <t>PORTLAND CEMENT CONCRETE BASE (PLAIN) 10"</t>
  </si>
  <si>
    <t>307-01.01</t>
  </si>
  <si>
    <t>ASPHALT CONCRETE MIX (PG64-22) (BPMB-HM) GRADING A</t>
  </si>
  <si>
    <t>307-01.06</t>
  </si>
  <si>
    <t>ASPHALT CONCRETE MIX (PG64-22) (BPMB-HM) GRADING B</t>
  </si>
  <si>
    <t>307-01.07</t>
  </si>
  <si>
    <t>ASPHALT CONCRETE MIX (PG64-22) (BPMB-HM) GRADING B-M</t>
  </si>
  <si>
    <t>307-01.08</t>
  </si>
  <si>
    <t>ASPHALT CONCRETE MIX (PG64-22) (BPMB-HM) GRADING B-M2</t>
  </si>
  <si>
    <t>307-01.09</t>
  </si>
  <si>
    <t>ASPHALT CONCRETE MIX (PG64-22) (BPMB-HM) GRADING C</t>
  </si>
  <si>
    <t>307-01.10</t>
  </si>
  <si>
    <t>ASPHALT CONCRETE MIX (PG64-22) (BPMB-HM) GRADING C-W</t>
  </si>
  <si>
    <t>307-01.13</t>
  </si>
  <si>
    <t>ASPHALT CONCRETE MIX (PG64-22) FOR 3/4" SUPERPAVE MIX</t>
  </si>
  <si>
    <t>307-01.14</t>
  </si>
  <si>
    <t>ASPHALT CONCRETE MIX (PG64-22) FOR 1" SUPERPAVE MIX</t>
  </si>
  <si>
    <t>307-01.15</t>
  </si>
  <si>
    <t>ASC MIX (PG64-22) (BPMLC-HM) GRADING CS</t>
  </si>
  <si>
    <t>307-01.16</t>
  </si>
  <si>
    <t>ASPHALT CEMENT (PG82-22) (BPMB-HM) GRADING A-S</t>
  </si>
  <si>
    <t>307-01.20</t>
  </si>
  <si>
    <t>ASP. CONC. MIX(PG64-22) (BPMB-HM) GR. A-S</t>
  </si>
  <si>
    <t>ASP. CONC. MIX(PG70-22) (BPMB-HM) GR. A-S</t>
  </si>
  <si>
    <t>307-01.22</t>
  </si>
  <si>
    <t>ASP. CONC. MIX(PG76-22) (BPMB-HM) GR. A-S</t>
  </si>
  <si>
    <t>307-01.23</t>
  </si>
  <si>
    <t>ASP CONC MIX(PG64-22) (BPMB-HM) GR ACRL</t>
  </si>
  <si>
    <t>307-01.24</t>
  </si>
  <si>
    <t>ASP CONC MIX(PG70-22) (BPMB-HM) GR ACRL</t>
  </si>
  <si>
    <t>307-01.25</t>
  </si>
  <si>
    <t>ASP CONC MIX(PG76-22) (BPMB-HM) GR ACRL</t>
  </si>
  <si>
    <t>ASPHALT CONCRETE MIX (PG70-22) (BPMB-HM) GRADING A</t>
  </si>
  <si>
    <t>307-02.06</t>
  </si>
  <si>
    <t>ASPHALT CONCRETE MIX (PG70-22) (BPMB-HM) GRADING B</t>
  </si>
  <si>
    <t>307-02.07</t>
  </si>
  <si>
    <t>ASPHALT CONCRETE MIX (PG70-22) (BPMB-HM) GRADING B-M</t>
  </si>
  <si>
    <t>ASPHALT CONCRETE MIX (PG70-22) (BPMB-HM) GRADING B-M2</t>
  </si>
  <si>
    <t>307-02.13</t>
  </si>
  <si>
    <t>ASPHALT CONCRETE MIX (PG70-22) FOR 3/4" SUPERPAVE MIX</t>
  </si>
  <si>
    <t>307-02.14</t>
  </si>
  <si>
    <t>ASPHALT CONCRETE MIX (PG70-22) FOR 1" SUPERPAVE MIX</t>
  </si>
  <si>
    <t>307-03.01</t>
  </si>
  <si>
    <t>ASPHALT CONCRETE MIX (PG76-22) (BPMB-HM) GRADING A</t>
  </si>
  <si>
    <t>307-03.06</t>
  </si>
  <si>
    <t>ASPHALT CONCRETE MIX (PG76-22) (BPMB-HM) GRADING B</t>
  </si>
  <si>
    <t>307-03.07</t>
  </si>
  <si>
    <t>ASPHALT CONCRETE MIX (PG76-22) (BPMB-HM) GRADING B-M</t>
  </si>
  <si>
    <t>307-03.08</t>
  </si>
  <si>
    <t>ASPHALT CONCRETE MIX (PG76-22) (BPMB-HM) GRADING B-M2</t>
  </si>
  <si>
    <t>307-03.09</t>
  </si>
  <si>
    <t>ASPHALT CONCRETE MIX (PG76-22) (BPMB-HM) GRADING C</t>
  </si>
  <si>
    <t>307-03.10</t>
  </si>
  <si>
    <t>ASPHALT CONC MIX (PG76-22)(BPMB-HM) GR CS</t>
  </si>
  <si>
    <t>307-03.13</t>
  </si>
  <si>
    <t>ASPHALT CONCRETE MIX (PG76-22) FOR 3/4" SUPERPAVE MIX</t>
  </si>
  <si>
    <t>307-03.14</t>
  </si>
  <si>
    <t>ASPHALT CONCRETE MIX (PG76-22) FOR 1" SUPERPAVE MIX</t>
  </si>
  <si>
    <t>307-04.01</t>
  </si>
  <si>
    <t>ASPHALT CONCRETE MIX (PG82-22) (BPMB-HM) GRADING A</t>
  </si>
  <si>
    <t>307-04.08</t>
  </si>
  <si>
    <t>ASPHALT CONCRETE MIX (PG82-22) (BPMB-HM) GRADING B-M2</t>
  </si>
  <si>
    <t>307-20.01</t>
  </si>
  <si>
    <t>CRUMB RUBBER MODIFIED ASPHALT CEMENT-GAP GRADED MIX</t>
  </si>
  <si>
    <t>307-50.01</t>
  </si>
  <si>
    <t>ASPHALT CONC. MAINT. MIX (PG64-22) GRADING A (PICK-UP)</t>
  </si>
  <si>
    <t>307-50.02</t>
  </si>
  <si>
    <t>ASPHALT CONC. MAINT. MIX (PG64-22) GRADING A (PLACED)</t>
  </si>
  <si>
    <t>307-50.03</t>
  </si>
  <si>
    <t>ASPHALT CONC. MAINT. MIX (PG64-22) GRADING BM2 (PICK-UP)</t>
  </si>
  <si>
    <t>307-50.04</t>
  </si>
  <si>
    <t>ASPHALT CONC. MAINT. MIX (PG64-22) GRADING BM2 (PLACED)</t>
  </si>
  <si>
    <t>307-50.05</t>
  </si>
  <si>
    <t>ASPHALT CONC. MAINT. MIX (PG64-22) GRADING CW(PICK-UP)</t>
  </si>
  <si>
    <t>307-50.06</t>
  </si>
  <si>
    <t>ASPHALT CONC. MAINT. MIX (PG64-22) GRADING CW (PLACED)</t>
  </si>
  <si>
    <t>307-50.07</t>
  </si>
  <si>
    <t>ASPHALT CONCRETE MAINTENANCE MIX (PICK-UP)</t>
  </si>
  <si>
    <t>307-50.11</t>
  </si>
  <si>
    <t>ASPHALT CONC. MAINT. MIX (PG70-22) GRADING A (PICK-UP)</t>
  </si>
  <si>
    <t>307-50.12</t>
  </si>
  <si>
    <t>ASPHALT CONC. MAINT. MIX (PG70-22) GRADING A (PLACED)</t>
  </si>
  <si>
    <t>307-50.13</t>
  </si>
  <si>
    <t>ASPHALT CONC. MAINT. MIX (PG70-22) GRADING BM2 (PICK-UP)</t>
  </si>
  <si>
    <t>307-50.14</t>
  </si>
  <si>
    <t>ASPHALT CONC. MAINT. MIX (PG70-22) GRADING BM2 (PLACED)</t>
  </si>
  <si>
    <t>307-50.15</t>
  </si>
  <si>
    <t>ASPHALT CONC. MAINT. MIX (PG70-22) GRADING CW(PICK-UP)</t>
  </si>
  <si>
    <t>307-50.16</t>
  </si>
  <si>
    <t>ASPHALT CONC. MAINT. MIX (PG70-22) GRADING CW (PLACED)</t>
  </si>
  <si>
    <t>307-50.21</t>
  </si>
  <si>
    <t>ASPHALT CONC. MAINT. MIX (PG76-22) GRADING A (PICK-UP)</t>
  </si>
  <si>
    <t>307-50.22</t>
  </si>
  <si>
    <t>ASPHALT CONC. MAINT. MIX (PG76-22) GRADING A (PLACED)</t>
  </si>
  <si>
    <t>307-50.23</t>
  </si>
  <si>
    <t>ASPHALT CONC. MAINT. MIX (PG76-22) GRADING BM2 (PICK-UP)</t>
  </si>
  <si>
    <t>307-50.24</t>
  </si>
  <si>
    <t>ASPHALT CONC. MAINT. MIX (PG76-22) GRADING BM2 (PLACED)</t>
  </si>
  <si>
    <t>307-50.25</t>
  </si>
  <si>
    <t>ASPHALT CONC. MAINT. MIX (PG76-22) GRADING CW(PICK-UP)</t>
  </si>
  <si>
    <t>307-50.26</t>
  </si>
  <si>
    <t>ASPHALT CONC. MAINT. MIX (PG76-22) GRADING CW (PLACED)</t>
  </si>
  <si>
    <t>308-01.01</t>
  </si>
  <si>
    <t>MINERAL AGGREGATE (BCAB-PM) MIX NO. 1</t>
  </si>
  <si>
    <t>308-01.02</t>
  </si>
  <si>
    <t>EMULS  IFIED ASPHALT (BCAB-PM) MIX NO. 1</t>
  </si>
  <si>
    <t>308-02.01</t>
  </si>
  <si>
    <t>MINERAL AGGREGATE (BCAB-PM) MIX NO. 2</t>
  </si>
  <si>
    <t>308-02.02</t>
  </si>
  <si>
    <t>EMULS  IFIED ASPHALT (BCAB-PM) MIX NO. 2</t>
  </si>
  <si>
    <t>308-10.01</t>
  </si>
  <si>
    <t>FULL DEPTH PAVEMENT RECLAMATION</t>
  </si>
  <si>
    <t>308-10.02</t>
  </si>
  <si>
    <t>CEMENT (FULL DEPTH PAVEMENT RECLAMATION)</t>
  </si>
  <si>
    <t>308-10.03</t>
  </si>
  <si>
    <t>BITUMINOUS MATERIAL (RECLAIMED BASE)</t>
  </si>
  <si>
    <t>309-01.01</t>
  </si>
  <si>
    <t>MINERAL AGGREGATE (A-CBC)</t>
  </si>
  <si>
    <t>309-01.02</t>
  </si>
  <si>
    <t>PORTLAND CEMENT (A-CBC)</t>
  </si>
  <si>
    <t>309-01.03</t>
  </si>
  <si>
    <t>AGGREGATE CEMENT PROCESS</t>
  </si>
  <si>
    <t>309-02</t>
  </si>
  <si>
    <t>BITUMINOUS MATERIAL (A-CBC)</t>
  </si>
  <si>
    <t>309-10.01</t>
  </si>
  <si>
    <t>PORTLAND CEMENT</t>
  </si>
  <si>
    <t>309-10.02</t>
  </si>
  <si>
    <t>BITUMINOUS MATERIAL</t>
  </si>
  <si>
    <t>309-10.03</t>
  </si>
  <si>
    <t>PORTLAND CEMENT TREATMENT MIXED IN PLACE (8" DEPTH)</t>
  </si>
  <si>
    <t>310-01</t>
  </si>
  <si>
    <t>CONDITIONING MINERAL AGGREGATE BASE</t>
  </si>
  <si>
    <t>311-01.01</t>
  </si>
  <si>
    <t>PROCESSING MIXED IN PLACE ASPHALT EMULS  ION BASE DEPTH (____)</t>
  </si>
  <si>
    <t>311-01.02</t>
  </si>
  <si>
    <t>311-01.03</t>
  </si>
  <si>
    <t>RECYCLING EXISTING ASPHALT PAVEMENT DEPTH (______)</t>
  </si>
  <si>
    <t>311-01.04</t>
  </si>
  <si>
    <t>311-01.05</t>
  </si>
  <si>
    <t>311-02</t>
  </si>
  <si>
    <t>EMULS  IFIED ASPHALT(MIX IN PLACE)EMULS  ION BASE</t>
  </si>
  <si>
    <t>311-03</t>
  </si>
  <si>
    <t>AGGREGATE (MIX IN PLACE)ASPHALT EMULS  ION BASE</t>
  </si>
  <si>
    <t>311-03.01</t>
  </si>
  <si>
    <t>HOT IN PLACE RECYCLING OF ASPHALT PAVEMENT (1.25IN)</t>
  </si>
  <si>
    <t>311-03.02</t>
  </si>
  <si>
    <t>HOT IN PLACE RECYCLED ASPHALT- SCARIFY PROCESS</t>
  </si>
  <si>
    <t>311-03.03</t>
  </si>
  <si>
    <t>HOT IN PLACE RECYCLED ASPHALT- REMIX PROCESS</t>
  </si>
  <si>
    <t>311-03.04</t>
  </si>
  <si>
    <t>HOT IN PLACE RECYCLING OF ASPHALT PAVEMENT (2.00IN)</t>
  </si>
  <si>
    <t>311-03.10</t>
  </si>
  <si>
    <t>ASPHALT REJUVENATING AGENT</t>
  </si>
  <si>
    <t>311-03.99</t>
  </si>
  <si>
    <t>ASPHALT REJUVENATING AGENT ADJUSTMENT</t>
  </si>
  <si>
    <t>312-01</t>
  </si>
  <si>
    <t>MINERAL AGGREGATE (ALFSB)</t>
  </si>
  <si>
    <t>312-02</t>
  </si>
  <si>
    <t>LIME</t>
  </si>
  <si>
    <t>312-03</t>
  </si>
  <si>
    <t>FLY ASH</t>
  </si>
  <si>
    <t>312-04</t>
  </si>
  <si>
    <t>BITUMINOUS MATERIAL (ALFSB)</t>
  </si>
  <si>
    <t>312-05.01</t>
  </si>
  <si>
    <t>MINERAL AGGREGATE (CFAB)</t>
  </si>
  <si>
    <t>312-05.02</t>
  </si>
  <si>
    <t>CEMENT</t>
  </si>
  <si>
    <t>312-05.03</t>
  </si>
  <si>
    <t>312-05.04</t>
  </si>
  <si>
    <t>BITUMINOUS MATERIAL (CFAB)</t>
  </si>
  <si>
    <t>313-01.01</t>
  </si>
  <si>
    <t>AGGREGATE (MDB)</t>
  </si>
  <si>
    <t>313-01.02</t>
  </si>
  <si>
    <t>BITUMINOUS MATERIAL (MDB)</t>
  </si>
  <si>
    <t>313-03</t>
  </si>
  <si>
    <t>TREATED PERMEABLE BASE</t>
  </si>
  <si>
    <t>401-01</t>
  </si>
  <si>
    <t>AGGREGATE FOR MINERAL AGGREGATE SURFACE (MAS)</t>
  </si>
  <si>
    <t>BITUMINOUS MATERIAL FOR PRIME COAT (PC)</t>
  </si>
  <si>
    <t>AGGREGATE FOR COVER MATERIAL (PC)</t>
  </si>
  <si>
    <t>BITUMINOUS MATERIAL FOR TACK COAT (TC)</t>
  </si>
  <si>
    <t>403-01.01</t>
  </si>
  <si>
    <t>BITUMINOUS MATERIAL FOR TACK COAT (MICRO-SURFACING)</t>
  </si>
  <si>
    <t>403-01.10</t>
  </si>
  <si>
    <t>HIGH PERFORMANCE FOG SEALS</t>
  </si>
  <si>
    <t>403-01.11</t>
  </si>
  <si>
    <t>STANDARD FOG SEALS</t>
  </si>
  <si>
    <t>403-01.12</t>
  </si>
  <si>
    <t>REJUVENATING SEALERS</t>
  </si>
  <si>
    <t>403-01.13</t>
  </si>
  <si>
    <t>PAVEMENT REJUVENATORS</t>
  </si>
  <si>
    <t>403-01.14</t>
  </si>
  <si>
    <t>BITUMINOUS PAVEMENT TREATMENTS</t>
  </si>
  <si>
    <t>403-02</t>
  </si>
  <si>
    <t>ASPHALT CEMENT FOR TACK COAT (TC)</t>
  </si>
  <si>
    <t>403-02.01</t>
  </si>
  <si>
    <t>TRACKLESS TACK COAT</t>
  </si>
  <si>
    <t>403-02.02</t>
  </si>
  <si>
    <t>HOT APPLIED TACK COAT</t>
  </si>
  <si>
    <t>403-04</t>
  </si>
  <si>
    <t>TACK COAT (CCS EMULS  ION)</t>
  </si>
  <si>
    <t>403-05</t>
  </si>
  <si>
    <t>BITUMINOUS MATERIAL(TC/FOG SEAL)(UNDILUTED)</t>
  </si>
  <si>
    <t>403-05.01</t>
  </si>
  <si>
    <t>BITUMINOUS MATERIAL (FOG SEAL) SHOULDER</t>
  </si>
  <si>
    <t>404-01.01</t>
  </si>
  <si>
    <t>BITUMINOUS MATERIAL (DBST)</t>
  </si>
  <si>
    <t>404-01.02</t>
  </si>
  <si>
    <t>MINERAL AGGREGATE (DBST)</t>
  </si>
  <si>
    <t>405-01.01</t>
  </si>
  <si>
    <t>BITUMINOUS MATERIAL (BSC)</t>
  </si>
  <si>
    <t>405-01.02</t>
  </si>
  <si>
    <t>MINERAL AGGREGATE (BSC)</t>
  </si>
  <si>
    <t>405-01.30</t>
  </si>
  <si>
    <t>NATURAL SAND BLOTTER MATERIAL</t>
  </si>
  <si>
    <t>405-02.03</t>
  </si>
  <si>
    <t>RUBBERIZED ASPHALT FOR SEAL COAT</t>
  </si>
  <si>
    <t>405-02.04</t>
  </si>
  <si>
    <t>AGGREGATE FOR RUBBERIZED ASPHALT SEAL COAT</t>
  </si>
  <si>
    <t>405-02.05</t>
  </si>
  <si>
    <t>MULTI-SEAL INTERLAYER (1/2")</t>
  </si>
  <si>
    <t>405-03.01</t>
  </si>
  <si>
    <t>PM REJUVENATING SCRUB SEAL</t>
  </si>
  <si>
    <t>406-01.01</t>
  </si>
  <si>
    <t>BITUMINOUS MATERIAL (BSC-SA)</t>
  </si>
  <si>
    <t>406-01.02</t>
  </si>
  <si>
    <t>AGGREGATE (BSC-SA)</t>
  </si>
  <si>
    <t>406-04.01</t>
  </si>
  <si>
    <t>POLYMER MODIFIED EPOXY PAVEMENT OVERLAY</t>
  </si>
  <si>
    <t>406-04.03</t>
  </si>
  <si>
    <t>HIGH FRICTION SURFACE TREATMENT (SINGLE LIFT)</t>
  </si>
  <si>
    <t>406-04.04</t>
  </si>
  <si>
    <t>HIGH FRICTION SURFACE TREATMENT (DOUBLE LIFT)</t>
  </si>
  <si>
    <t>407-02.10</t>
  </si>
  <si>
    <t>REMOVAL OF ASPHALT SHOULDERS</t>
  </si>
  <si>
    <t>407-02.11</t>
  </si>
  <si>
    <t>REMOVAL &amp; DISPOSAL OF EXISTING ASPHALT PAVEMENT</t>
  </si>
  <si>
    <t>407-02.12</t>
  </si>
  <si>
    <t>407-02.13</t>
  </si>
  <si>
    <t>407-02.14</t>
  </si>
  <si>
    <t>ASPHALT PAVEMENT REPAIR</t>
  </si>
  <si>
    <t>407-07.01</t>
  </si>
  <si>
    <t>INTELLIGENT COMPACTION EQUIPMENT</t>
  </si>
  <si>
    <t>407-10.01</t>
  </si>
  <si>
    <t>FIBROUS MAT</t>
  </si>
  <si>
    <t>407-10.02</t>
  </si>
  <si>
    <t>CLEANING &amp; CRACK REPAIR</t>
  </si>
  <si>
    <t>407-10.03</t>
  </si>
  <si>
    <t>FIBER GLASS MAT (PAVEMENT REINFORCING)</t>
  </si>
  <si>
    <t>407-10.04</t>
  </si>
  <si>
    <t>ASPHALTIC CRACK SEALING STRIPS</t>
  </si>
  <si>
    <t>407-10.05</t>
  </si>
  <si>
    <t>ASPHALT OVERLAY REINFORCEMENT (INSTALLATION)</t>
  </si>
  <si>
    <t>407-10.06</t>
  </si>
  <si>
    <t>407-20.01</t>
  </si>
  <si>
    <t>ASPHALT PAVED DITCH</t>
  </si>
  <si>
    <t>407-20.02</t>
  </si>
  <si>
    <t>PEDESTRIAN TRAIL</t>
  </si>
  <si>
    <t>407-20.05</t>
  </si>
  <si>
    <t>SAW CUTTING ASPHALT PAVEMENT</t>
  </si>
  <si>
    <t>407-50.01</t>
  </si>
  <si>
    <t>AFTER HOURS PICK-UP</t>
  </si>
  <si>
    <t>407-50.02</t>
  </si>
  <si>
    <t>ASPHALT HAUL COST (FIRST MILE)</t>
  </si>
  <si>
    <t>TNMI</t>
  </si>
  <si>
    <t>407-50.03</t>
  </si>
  <si>
    <t>ASPHALT HAUL COST</t>
  </si>
  <si>
    <t>407-50.04</t>
  </si>
  <si>
    <t>NIGHT PLACEMENT</t>
  </si>
  <si>
    <t>407-50.05</t>
  </si>
  <si>
    <t>PROVIDING SHUTTLE BUGGY</t>
  </si>
  <si>
    <t>408-10.01</t>
  </si>
  <si>
    <t>ELASTOMERIC PATCH</t>
  </si>
  <si>
    <t>409-01.01</t>
  </si>
  <si>
    <t>CONTRACTOR MAINT. ASPH. PVMT. (PG64-22)</t>
  </si>
  <si>
    <t>409-01.02</t>
  </si>
  <si>
    <t>409-02.01</t>
  </si>
  <si>
    <t>CONTRACTOR MAINT. ASPH. PVMT. (PG70-22)</t>
  </si>
  <si>
    <t>409-02.02</t>
  </si>
  <si>
    <t>409-03.01</t>
  </si>
  <si>
    <t>CONTRACTOR MAINT. ASPH. PVMT. (PG76-22)</t>
  </si>
  <si>
    <t>409-03.02</t>
  </si>
  <si>
    <t>409-04.01</t>
  </si>
  <si>
    <t>CONTRACTOR MAINT. ASPH. PVMT. (PG82-22)</t>
  </si>
  <si>
    <t>409-04.02</t>
  </si>
  <si>
    <t>411-01.03</t>
  </si>
  <si>
    <t>ASPHALT CEMENT (PG64-22) FOR SUPERPAVE 1/2" (ACS)</t>
  </si>
  <si>
    <t>411-01.04</t>
  </si>
  <si>
    <t>AGGREGATE FOR SUPERPAVE 1/2" (ACS)</t>
  </si>
  <si>
    <t>ACS MIX (PG64-22) GRADING E SHOULDER</t>
  </si>
  <si>
    <t>411-01.10</t>
  </si>
  <si>
    <t>ACS MIX(PG64-22) GRADING D</t>
  </si>
  <si>
    <t>411-01.11</t>
  </si>
  <si>
    <t>ACS MIX(PG64-22) GRADING E RDWY</t>
  </si>
  <si>
    <t>411-01.12</t>
  </si>
  <si>
    <t>LONGITUDINAL JOINT STABILIZATION</t>
  </si>
  <si>
    <t>411-01.20</t>
  </si>
  <si>
    <t>LONGITUDINAL JOINT HEATER</t>
  </si>
  <si>
    <t>411-01.21</t>
  </si>
  <si>
    <t>LONGITUDINAL JOINT SEALANT</t>
  </si>
  <si>
    <t>411-01.25</t>
  </si>
  <si>
    <t>411-01.30</t>
  </si>
  <si>
    <t>FIBER</t>
  </si>
  <si>
    <t>411-01.31</t>
  </si>
  <si>
    <t>POLYMER MODIFIED EMULS  IFIED MEMBRANE</t>
  </si>
  <si>
    <t>411-01.32</t>
  </si>
  <si>
    <t>TYPE A PAVER PLACED ULTN HM-AC WEARING SURF(PG-70-22)</t>
  </si>
  <si>
    <t>411-01.33</t>
  </si>
  <si>
    <t>TYPE B PAVER PLACED ULTN HM-AC WEARING SURF(PG-70-22)</t>
  </si>
  <si>
    <t>411-01.34</t>
  </si>
  <si>
    <t>TYPE C PAVER PLACED ULTN HM-AC WEARING SURF(PG-70-22)</t>
  </si>
  <si>
    <t>411-01.35</t>
  </si>
  <si>
    <t>TYPE A PAVER PLACED ULTN HM-AC WEARING SURF(PG-76-22)</t>
  </si>
  <si>
    <t>411-01.36</t>
  </si>
  <si>
    <t>TYPE B PAVER PLACED ULTN HM-AC WEARING SURF(PG-76-22)</t>
  </si>
  <si>
    <t>411-01.37</t>
  </si>
  <si>
    <t>TYPE C PAVER PLACED ULTN HM-AC WEARING SURF(PG-76-22)</t>
  </si>
  <si>
    <t>411-01.38</t>
  </si>
  <si>
    <t>411-01.40</t>
  </si>
  <si>
    <t>ASPHALT CEMENT(PG76-22) FOR SMA MIX</t>
  </si>
  <si>
    <t>411-01.41</t>
  </si>
  <si>
    <t>AGGREGATE FOR SMA MIX</t>
  </si>
  <si>
    <t>411-02.08</t>
  </si>
  <si>
    <t>ASPHALT CEMENT (PG70-22) (ACS) GRADING F (ROADWAY)</t>
  </si>
  <si>
    <t>411-02.09</t>
  </si>
  <si>
    <t>AGGREGATE (ACS) GRADING F</t>
  </si>
  <si>
    <t>ACS MIX(PG70-22) GRADING D</t>
  </si>
  <si>
    <t>411-02.11</t>
  </si>
  <si>
    <t>ACS MIX(PG70-22) GRADING E RDWY</t>
  </si>
  <si>
    <t>411-02.12</t>
  </si>
  <si>
    <t>ACS MIX(PG70-22) GRADING D-WARM MIX</t>
  </si>
  <si>
    <t>411-03.03</t>
  </si>
  <si>
    <t>ASPHALT CEMENT (PG76-22) FOR SUPERPAVE (1/2" ACS)</t>
  </si>
  <si>
    <t>411-03.04</t>
  </si>
  <si>
    <t>411-03.05</t>
  </si>
  <si>
    <t>ACS MIX(PG64-22) THIN LIFT ASPHALT</t>
  </si>
  <si>
    <t>411-03.07</t>
  </si>
  <si>
    <t>411-03.08</t>
  </si>
  <si>
    <t>ACS MIX(PG70-22) THIN LIFT ASPHALT</t>
  </si>
  <si>
    <t>411-03.09</t>
  </si>
  <si>
    <t>ACS MIX(PG76-22) THIN LIFT ASPHALT</t>
  </si>
  <si>
    <t>411-03.10</t>
  </si>
  <si>
    <t>ACS MIX(PG76-22) GRADING D</t>
  </si>
  <si>
    <t>411-03.11</t>
  </si>
  <si>
    <t>ACS MIX(PG76-22) GRADING E RWDY</t>
  </si>
  <si>
    <t>411-03.12</t>
  </si>
  <si>
    <t>ACS MIX(PG64-22) THIN LIFT D ASPHALT</t>
  </si>
  <si>
    <t>411-03.13</t>
  </si>
  <si>
    <t>ACS MIX(PG70-22) THIN LIFT D ASPHALT</t>
  </si>
  <si>
    <t>411-03.14</t>
  </si>
  <si>
    <t>ACS MIX(PG76-22) THIN LIFT D ASPHALT</t>
  </si>
  <si>
    <t>411-03.17</t>
  </si>
  <si>
    <t>411-03.23</t>
  </si>
  <si>
    <t>ACS MIX (PG76-22) OGFC</t>
  </si>
  <si>
    <t>411-03.24</t>
  </si>
  <si>
    <t>ACS MIX(PG64-22) THIN LIFT E ASPHALT</t>
  </si>
  <si>
    <t>411-03.25</t>
  </si>
  <si>
    <t>ACS MIX(PG67-22) THIN LIFT E ASPHALT</t>
  </si>
  <si>
    <t>411-03.26</t>
  </si>
  <si>
    <t>ACS MIX(PG70-22) THIN LIFT E ASPHALT</t>
  </si>
  <si>
    <t>411-03.27</t>
  </si>
  <si>
    <t>ACS MIX(PG76-22) THIN LIFT E ASPHALT</t>
  </si>
  <si>
    <t>411-03.28</t>
  </si>
  <si>
    <t>ACS MIX (PG76-22) OGFC GRADING E SHOULDER</t>
  </si>
  <si>
    <t>411-03.30</t>
  </si>
  <si>
    <t>RIDEABILITY DEDUCTION</t>
  </si>
  <si>
    <t>411-04</t>
  </si>
  <si>
    <t>CRACK SEALANT</t>
  </si>
  <si>
    <t>411-04.02</t>
  </si>
  <si>
    <t>AGGREGATE (ACS) GRADING D</t>
  </si>
  <si>
    <t>411-04.10</t>
  </si>
  <si>
    <t>ACS MIX(PG82-22) GRADING D</t>
  </si>
  <si>
    <t>411-04.11</t>
  </si>
  <si>
    <t>ACS MIX(PG82-22) GRADING E RDWY</t>
  </si>
  <si>
    <t>411-05.01</t>
  </si>
  <si>
    <t>POLYMER MODIFICATION OF HOT MIX ASPHALT</t>
  </si>
  <si>
    <t>411-08.01</t>
  </si>
  <si>
    <t>JOINT ADHESIVE(TYPE A)</t>
  </si>
  <si>
    <t>411-08.02</t>
  </si>
  <si>
    <t>JOINT ADHESIVE(TYPE B)</t>
  </si>
  <si>
    <t>411-08.03</t>
  </si>
  <si>
    <t>JOINT ADHESIVE(TYPE C)</t>
  </si>
  <si>
    <t>411-08.04</t>
  </si>
  <si>
    <t>JOINT ADHESIVE(TYPE D)</t>
  </si>
  <si>
    <t>411-12.01</t>
  </si>
  <si>
    <t>SCORING SHOULDERS (CONTINUOUS) (16IN WIDTH)</t>
  </si>
  <si>
    <t>411-12.02</t>
  </si>
  <si>
    <t>SCORING SHOULDERS (NON-CONTINUOUS) (16IN WIDTH)</t>
  </si>
  <si>
    <t>411-12.03</t>
  </si>
  <si>
    <t>SCORING FOR RUMBLE STRIPE (NON-CONTINUOUS) (8IN WIDTH)</t>
  </si>
  <si>
    <t>411-12.04</t>
  </si>
  <si>
    <t>SCORING FOR RUMBLE STRIPE (NON-CONTINUOUS) (4IN WIDTH)</t>
  </si>
  <si>
    <t>411-12.05</t>
  </si>
  <si>
    <t>SCORING FOR CENTERLINE RUMBLE (4IN WIDTH-24IN SPACING)</t>
  </si>
  <si>
    <t>411-20.01</t>
  </si>
  <si>
    <t>CRUMB RUBBER MODIFED ASPHALT CEMENT-OGFC MIX</t>
  </si>
  <si>
    <t>411-20.02</t>
  </si>
  <si>
    <t>AGGREGATE (BPMB-HM) - OGFC MIX</t>
  </si>
  <si>
    <t>411-33.30</t>
  </si>
  <si>
    <t>PREMIXED ASPHALT</t>
  </si>
  <si>
    <t>411-33.31</t>
  </si>
  <si>
    <t>HIGH PERFORMANCE PATCHING MATERIAL</t>
  </si>
  <si>
    <t>411-33.32</t>
  </si>
  <si>
    <t>ASPHALTIC SURFACE MIX</t>
  </si>
  <si>
    <t>411-33.33</t>
  </si>
  <si>
    <t>POLYMER MODIFIED MIX</t>
  </si>
  <si>
    <t>411-33.34</t>
  </si>
  <si>
    <t>STAMPED ASPHALT PATTERN</t>
  </si>
  <si>
    <t>411-33.35</t>
  </si>
  <si>
    <t>STAMPED ASPHALT (DESCRIPTION)</t>
  </si>
  <si>
    <t>411-50.01</t>
  </si>
  <si>
    <t>ASPHALT CONC. MAINT. MIX (PG64-22) GRADING D (PICK-UP)</t>
  </si>
  <si>
    <t>411-50.02</t>
  </si>
  <si>
    <t>ASPHALT CONC. MAINT. MIX (PG64-22) GRADING D (PLACED)</t>
  </si>
  <si>
    <t>411-50.03</t>
  </si>
  <si>
    <t>ASPHALT CONC. MAINT. MIX (PG64-22) GRADING E (PICK-UP)</t>
  </si>
  <si>
    <t>411-50.04</t>
  </si>
  <si>
    <t>ASPHALT CONC. MAINT. MIX (PG64-22) GRADING E (PLACED)</t>
  </si>
  <si>
    <t>411-50.11</t>
  </si>
  <si>
    <t>ASPHALT CONC. MAINT. MIX (PG70-22) GRADING D (PICK-UP)</t>
  </si>
  <si>
    <t>411-50.12</t>
  </si>
  <si>
    <t>ASPHALT CONC. MAINT. MIX (PG70-22) GRADING D (PLACED)</t>
  </si>
  <si>
    <t>411-50.21</t>
  </si>
  <si>
    <t>ASPHALT CONC. MAINT. MIX (PG76-22) GRADING D (PICK-UP)</t>
  </si>
  <si>
    <t>411-50.22</t>
  </si>
  <si>
    <t>ASPHALT CONC. MAINT. MIX (PG76-22) GRADING D (PLACED)</t>
  </si>
  <si>
    <t>411-99.91</t>
  </si>
  <si>
    <t>411-99.92</t>
  </si>
  <si>
    <t>412-01.01</t>
  </si>
  <si>
    <t>MINERAL AGGREGATE (SASC)</t>
  </si>
  <si>
    <t>412-01.02</t>
  </si>
  <si>
    <t>ASPHALT CEMENT (SASC)</t>
  </si>
  <si>
    <t>413-01.01</t>
  </si>
  <si>
    <t>MINERAL AGGREGATE (PMSC-HM)</t>
  </si>
  <si>
    <t>413-01.02</t>
  </si>
  <si>
    <t>ASPHALT CEMENT (PMSC-HM)</t>
  </si>
  <si>
    <t>413-02.01</t>
  </si>
  <si>
    <t>MINERAL AGGREGATE (PMSC-CR)</t>
  </si>
  <si>
    <t>413-02.02</t>
  </si>
  <si>
    <t>ASPHALT CEMENT (PMSC-CR)</t>
  </si>
  <si>
    <t>414-01.01</t>
  </si>
  <si>
    <t>SEAL COAT TYPE 1</t>
  </si>
  <si>
    <t>414-01.02</t>
  </si>
  <si>
    <t>SEAL COAT TYPE 2</t>
  </si>
  <si>
    <t>414-01.03</t>
  </si>
  <si>
    <t>SEAL COAT TYPE 3</t>
  </si>
  <si>
    <t>414-01.04</t>
  </si>
  <si>
    <t>SEAL COAT TYPE 4</t>
  </si>
  <si>
    <t>414-01.05</t>
  </si>
  <si>
    <t>POLYMER MODIFIED BITUMINOUS SURFACE TREATMENT</t>
  </si>
  <si>
    <t>414-02.01</t>
  </si>
  <si>
    <t>COAL-TAR SLURRY SEAL</t>
  </si>
  <si>
    <t>414-02.02</t>
  </si>
  <si>
    <t>EMULS  IFIED ASPHALT SLURRY SEAL</t>
  </si>
  <si>
    <t>414-02.03</t>
  </si>
  <si>
    <t>LATEX MODIFIED EMULS  IFIED ASPHALT SLURRY SEAL</t>
  </si>
  <si>
    <t>414-02.04</t>
  </si>
  <si>
    <t>EMULS  IFIED ASPHALT FOR SEAL COAT</t>
  </si>
  <si>
    <t>414-02.10</t>
  </si>
  <si>
    <t>PAVEMENT JOINT &amp; CRACK PREPARATION</t>
  </si>
  <si>
    <t>414-03.01</t>
  </si>
  <si>
    <t>EMULS  IFIED ASPHALT FOR MICRO-SURFACING</t>
  </si>
  <si>
    <t>414-03.02</t>
  </si>
  <si>
    <t>AGGREGATE FOR MICRO SURFACING</t>
  </si>
  <si>
    <t>414-03.03</t>
  </si>
  <si>
    <t>MICRO SURFACING</t>
  </si>
  <si>
    <t>414-04.01</t>
  </si>
  <si>
    <t>SCRUB SEAL ( ANIONIC)</t>
  </si>
  <si>
    <t>414-04.02</t>
  </si>
  <si>
    <t>SCRUB SEAL ( CATIONIC)</t>
  </si>
  <si>
    <t>414-04.03</t>
  </si>
  <si>
    <t>ASPHALT EMULS  ION (SCRUB SEAL)</t>
  </si>
  <si>
    <t>414-04.04</t>
  </si>
  <si>
    <t>MINERAL AGGREGATE (SCRUB SEAL)</t>
  </si>
  <si>
    <t>415-01.01</t>
  </si>
  <si>
    <t>COLD PLANING BITUMINOUS PAVEMENT</t>
  </si>
  <si>
    <t>415-01.02</t>
  </si>
  <si>
    <t>415-01.03</t>
  </si>
  <si>
    <t>501-01.01</t>
  </si>
  <si>
    <t>PORTLAND CEMENT CONCRETE PAVEMENT (PLAIN) 8"</t>
  </si>
  <si>
    <t>501-01.02</t>
  </si>
  <si>
    <t>PORTLAND CEMENT CONCRETE PAVEMENT (PLAIN) 9"</t>
  </si>
  <si>
    <t>501-01.03</t>
  </si>
  <si>
    <t>PORTLAND CEMENT CONCRETE PAVEMENT (PLAIN) 10"</t>
  </si>
  <si>
    <t>501-01.04</t>
  </si>
  <si>
    <t>PORTLAND CEMENT CONCRETE PAVEMENT (PLAIN) 11"</t>
  </si>
  <si>
    <t>501-01.05</t>
  </si>
  <si>
    <t>PORTLAND CEMENT CONCRETE PAVEMENT (PLAIN) 12"</t>
  </si>
  <si>
    <t>501-01.06</t>
  </si>
  <si>
    <t>PORTLAND CEMENT CONCRETE PAVEMENT (PLAIN) 13"</t>
  </si>
  <si>
    <t>501-01.07</t>
  </si>
  <si>
    <t>PORTLAND CEMENT CONCRETE PAVEMENT (PLAIN) 14"</t>
  </si>
  <si>
    <t>501-01.10</t>
  </si>
  <si>
    <t>PORTLAND CEMENT CONCRETE PAVEMENT (PLAIN) 7" FAST TRACK</t>
  </si>
  <si>
    <t>501-01.11</t>
  </si>
  <si>
    <t>PORTLAND CEMENT CONCRETE PAVEMENT (PLAIN) 8" FAST TRACK</t>
  </si>
  <si>
    <t>501-01.12</t>
  </si>
  <si>
    <t>PORTLAND CEMENT CONCRETE PAVEMENT (PLAIN) 9" FAST TRACK</t>
  </si>
  <si>
    <t>501-01.13</t>
  </si>
  <si>
    <t>PORTLAND CEMENT CONCRETE PAVEMENT (PLAIN) 10" FAST TRACK</t>
  </si>
  <si>
    <t>501-01.14</t>
  </si>
  <si>
    <t>PORTLAND CEMENT CONCRETE PAVEMENT (PLAIN) 11" FAST TRACK</t>
  </si>
  <si>
    <t>501-01.15</t>
  </si>
  <si>
    <t>PORTLAND CEMENT CONCRETE PAVEMENT (PLAIN) 12" FAST TRACK</t>
  </si>
  <si>
    <t>501-01.16</t>
  </si>
  <si>
    <t>PORTLAND CEMENT CONCRETE PAVEMENT (PLAIN) 13" FAST TRACK</t>
  </si>
  <si>
    <t>501-01.20</t>
  </si>
  <si>
    <t>PORTLAND CEMENT CONCRETE PAVEMENT (PLAIN) 3" ULTRATHIN</t>
  </si>
  <si>
    <t>501-01.21</t>
  </si>
  <si>
    <t>PORTLAND CEMENT CONCRETE PAVEMENT (PLAIN) 4" ULTRATHIN</t>
  </si>
  <si>
    <t>501-01.30</t>
  </si>
  <si>
    <t>PORTLAND CEMENT CONCRETE PAVEMENT (PLAIN) ULTRATHIN</t>
  </si>
  <si>
    <t>501-01.42</t>
  </si>
  <si>
    <t>PARTIAL DEPTH PCC PAVEMENT REPAIR</t>
  </si>
  <si>
    <t>501-01.60</t>
  </si>
  <si>
    <t>TWO LIFT PORTLAND CEMENT CONCRETE PAVEMENT</t>
  </si>
  <si>
    <t>501-02.01</t>
  </si>
  <si>
    <t>COMPOSITE PORTLAND CEMENT CONCRETE PAVEMENT</t>
  </si>
  <si>
    <t>501-03.01</t>
  </si>
  <si>
    <t>COLORED CONCRETE SHOULDERS</t>
  </si>
  <si>
    <t>501-03.02</t>
  </si>
  <si>
    <t>CONCRETE SHOULDERS</t>
  </si>
  <si>
    <t>501-03.10</t>
  </si>
  <si>
    <t>CONCRETE SHOULDER RUMBLE STRIPS</t>
  </si>
  <si>
    <t>501-03.12</t>
  </si>
  <si>
    <t>CONCRETE SHOULDER RUMBLE STRIP (MECHANICAL)</t>
  </si>
  <si>
    <t>501-03.20</t>
  </si>
  <si>
    <t>CONCRETE PAVEMENT GROOVING</t>
  </si>
  <si>
    <t>501-04.01</t>
  </si>
  <si>
    <t>ROLLER COMPACTED CONCRETE PAVEMENT(DEPTH)</t>
  </si>
  <si>
    <t>501-04.02</t>
  </si>
  <si>
    <t>501-04.03</t>
  </si>
  <si>
    <t>501-04.04</t>
  </si>
  <si>
    <t>502-01</t>
  </si>
  <si>
    <t>CLEANING AND SEALING JOINTS</t>
  </si>
  <si>
    <t>502-01.02</t>
  </si>
  <si>
    <t>CLEANING JOINTS</t>
  </si>
  <si>
    <t>502-02</t>
  </si>
  <si>
    <t>HOLES</t>
  </si>
  <si>
    <t>502-02.01</t>
  </si>
  <si>
    <t>4" CORE HOLES</t>
  </si>
  <si>
    <t>502-03.01</t>
  </si>
  <si>
    <t>CEMENT GROUTING</t>
  </si>
  <si>
    <t>502-03.02</t>
  </si>
  <si>
    <t>UNDERSEALING CONCRETE PAVEMENT</t>
  </si>
  <si>
    <t>502-03.05</t>
  </si>
  <si>
    <t>HOT APPLIED FIBER-POLYMER PATCHING MATERIAL</t>
  </si>
  <si>
    <t>502-03.12</t>
  </si>
  <si>
    <t>PRECAST ROADWAY SLAB REPLACEMENT</t>
  </si>
  <si>
    <t>502-03.13</t>
  </si>
  <si>
    <t>CONCRETE PAVEMENT REMOVAL</t>
  </si>
  <si>
    <t>502-03.20</t>
  </si>
  <si>
    <t>FULL DEPTH PCC PAVEMENT REPAIR</t>
  </si>
  <si>
    <t>502-03.21</t>
  </si>
  <si>
    <t>502-03.24</t>
  </si>
  <si>
    <t>FULL DEPTH PCC PAVEMENT REPAIR HIGH EARLY (DESCRIPTION)</t>
  </si>
  <si>
    <t>502-03.25</t>
  </si>
  <si>
    <t>FULL DEPTH PCC PAVEMENT REPAIR HIGH EARLY</t>
  </si>
  <si>
    <t>502-03.26</t>
  </si>
  <si>
    <t>PARTIAL DEPTH PCC PAVEMENT REPAIR HIGH EARLY</t>
  </si>
  <si>
    <t>502-04.01</t>
  </si>
  <si>
    <t>SAWING CONCRETE PAVEMENT (FULL DEPTH)</t>
  </si>
  <si>
    <t>502-04.02</t>
  </si>
  <si>
    <t>LOAD TRANSFER DOWELS</t>
  </si>
  <si>
    <t>502-04.03</t>
  </si>
  <si>
    <t>TRANSVERSE TIE-BARS</t>
  </si>
  <si>
    <t>502-05</t>
  </si>
  <si>
    <t>CALCIUM CHLORIDE (TYPE 1)</t>
  </si>
  <si>
    <t>502-06.01</t>
  </si>
  <si>
    <t>EXPANSION JOINT REPLACEMENT</t>
  </si>
  <si>
    <t>502-07</t>
  </si>
  <si>
    <t>SPALL REPAIR</t>
  </si>
  <si>
    <t>502-08</t>
  </si>
  <si>
    <t>PRE-ROLLING</t>
  </si>
  <si>
    <t>502-08.01</t>
  </si>
  <si>
    <t>RESEALING JOINTS (HOT POURED ELASTIC)</t>
  </si>
  <si>
    <t>502-08.02</t>
  </si>
  <si>
    <t>RESEALING JOINTS (SILICONE SEALANT)</t>
  </si>
  <si>
    <t>502-08.03</t>
  </si>
  <si>
    <t>SEALING SHOULDER JOINTS</t>
  </si>
  <si>
    <t>502-08.04</t>
  </si>
  <si>
    <t>SEALING RANDOM CRACKS (HOT POURED ELASTIC)</t>
  </si>
  <si>
    <t>502-08.05</t>
  </si>
  <si>
    <t>WATERPROOFING CONCRETE PAVEMENT JOINTS (12" WIDTH)</t>
  </si>
  <si>
    <t>502-08.06</t>
  </si>
  <si>
    <t>WATERPROOFING CONCRETE PAVEMENT JOINTS (20" WIDTH)</t>
  </si>
  <si>
    <t>502-08.07</t>
  </si>
  <si>
    <t>SEALING RANDOM CRACKS (SILICONE SEALANT)</t>
  </si>
  <si>
    <t>502-08.08</t>
  </si>
  <si>
    <t>SEALING RAMDOM CRACKS(HMWM)</t>
  </si>
  <si>
    <t>502-08.09</t>
  </si>
  <si>
    <t>SEALANT(HMWM)</t>
  </si>
  <si>
    <t>502-08.10</t>
  </si>
  <si>
    <t>SAWING &amp; RESEALING JOINTS (SILICONE SEALANT)</t>
  </si>
  <si>
    <t>502-08.20</t>
  </si>
  <si>
    <t>CRACK RELIEF MEMBRANE (20" WIDTH)</t>
  </si>
  <si>
    <t>502-08.23</t>
  </si>
  <si>
    <t>CLEANING AND RESEALING JOINTS AND CRACKS</t>
  </si>
  <si>
    <t>502-08.24</t>
  </si>
  <si>
    <t>502-08.30</t>
  </si>
  <si>
    <t>RESEALING JOINTS (DESCRIPTION)</t>
  </si>
  <si>
    <t>502-09</t>
  </si>
  <si>
    <t>ASPHALT UNDERSEALS</t>
  </si>
  <si>
    <t>502-10</t>
  </si>
  <si>
    <t>CEMENT-FLY ASH GROUT</t>
  </si>
  <si>
    <t>502-20</t>
  </si>
  <si>
    <t>POLYURETHANE MATERIAL</t>
  </si>
  <si>
    <t>502-21</t>
  </si>
  <si>
    <t>LABOR, EQUIPMENT &amp; INCIDENTALS</t>
  </si>
  <si>
    <t>502-25</t>
  </si>
  <si>
    <t>SAWING CONCRETE JOINTS</t>
  </si>
  <si>
    <t>503-01</t>
  </si>
  <si>
    <t>GRINDING CONCRETE PAVEMENT</t>
  </si>
  <si>
    <t>503-01.01</t>
  </si>
  <si>
    <t>MILLING CONCRETE PAVEMENT</t>
  </si>
  <si>
    <t>503-02</t>
  </si>
  <si>
    <t>SURFACE MILLING</t>
  </si>
  <si>
    <t>503-30</t>
  </si>
  <si>
    <t>PROOF ROLLING JOINTS</t>
  </si>
  <si>
    <t>503-40</t>
  </si>
  <si>
    <t>STABILIZING CONCRETE SLABS (DESCRIPTION)</t>
  </si>
  <si>
    <t>503-50</t>
  </si>
  <si>
    <t>MILL MAINTENANCE OVERLAY</t>
  </si>
  <si>
    <t>503-60</t>
  </si>
  <si>
    <t>RETROFIT DOWEL BAR</t>
  </si>
  <si>
    <t>504-01</t>
  </si>
  <si>
    <t>CRACKING &amp; SEATING CONCRETE PAVEMENT</t>
  </si>
  <si>
    <t>505-01</t>
  </si>
  <si>
    <t>RUBBLIZATION OF CONCRETE PAVEMENT (___")</t>
  </si>
  <si>
    <t>601-01</t>
  </si>
  <si>
    <t>UNTREATED TIMBER</t>
  </si>
  <si>
    <t>MBFM</t>
  </si>
  <si>
    <t>601-02</t>
  </si>
  <si>
    <t>TREATED TIMBER</t>
  </si>
  <si>
    <t>601-03.01</t>
  </si>
  <si>
    <t>TREATED TIMBER CROSS TIES (SIZE)</t>
  </si>
  <si>
    <t>601-03.02</t>
  </si>
  <si>
    <t>601-03.03</t>
  </si>
  <si>
    <t>601-03.04</t>
  </si>
  <si>
    <t>601-03.05</t>
  </si>
  <si>
    <t>601-10.01</t>
  </si>
  <si>
    <t>TREATED TIMBER CROSS TIE REPAIRS (SIZE)</t>
  </si>
  <si>
    <t>601-10.02</t>
  </si>
  <si>
    <t>601-10.03</t>
  </si>
  <si>
    <t>TREATED TIMBER STRINGER REPAIRS (SIZE)</t>
  </si>
  <si>
    <t>601-10.04</t>
  </si>
  <si>
    <t>TREATED TIMBER BENT CAP REPAIRS (SIZE)</t>
  </si>
  <si>
    <t>601-10.05</t>
  </si>
  <si>
    <t>TREATED TIMBER PILE REPAIRS (SIZE)</t>
  </si>
  <si>
    <t>601-10.06</t>
  </si>
  <si>
    <t>TREATED TIMBER REPAIRS</t>
  </si>
  <si>
    <t>601-10.07</t>
  </si>
  <si>
    <t>TIMBER BENT REPAIRS (RISER BLOCKS)</t>
  </si>
  <si>
    <t>601-10.08</t>
  </si>
  <si>
    <t>TREATED TIMBER PILE REPAIRS (ENCASEMENT)</t>
  </si>
  <si>
    <t>601-10.09</t>
  </si>
  <si>
    <t>TREATED TIMBER CAP BEAM REPAIRS (ENCASEMENT)</t>
  </si>
  <si>
    <t>601-10.10</t>
  </si>
  <si>
    <t>TREATED TIMBER LAMINATED DECKING</t>
  </si>
  <si>
    <t>601-10.11</t>
  </si>
  <si>
    <t>TREATED TIMBER (SIDEWALK PLANKS AND CURBS)</t>
  </si>
  <si>
    <t>601-10.12</t>
  </si>
  <si>
    <t>TREATED TIMBER ABUTMENT REPAIRS</t>
  </si>
  <si>
    <t>602-01</t>
  </si>
  <si>
    <t>STRUCTURAL STEEL</t>
  </si>
  <si>
    <t>602-02.01</t>
  </si>
  <si>
    <t>STRUCTURAL STEEL (LOCATION &amp; DESCRIPTION)</t>
  </si>
  <si>
    <t>602-02.02</t>
  </si>
  <si>
    <t>602-02.03</t>
  </si>
  <si>
    <t>602-02.04</t>
  </si>
  <si>
    <t>602-02.05</t>
  </si>
  <si>
    <t>602-02.06</t>
  </si>
  <si>
    <t>602-02.07</t>
  </si>
  <si>
    <t>602-02.08</t>
  </si>
  <si>
    <t>602-02.09</t>
  </si>
  <si>
    <t>602-02.10</t>
  </si>
  <si>
    <t>602-02.11</t>
  </si>
  <si>
    <t>STRUCTURAL STEEL (W/SUPP. DESCRIPTION)</t>
  </si>
  <si>
    <t>602-02.12</t>
  </si>
  <si>
    <t>602-03</t>
  </si>
  <si>
    <t>STEEL STRUCTURES</t>
  </si>
  <si>
    <t>602-03.01</t>
  </si>
  <si>
    <t>602-03.02</t>
  </si>
  <si>
    <t>PEDESTRIAN BRIDGE</t>
  </si>
  <si>
    <t>602-03.03</t>
  </si>
  <si>
    <t>602-03.04</t>
  </si>
  <si>
    <t>602-04.01</t>
  </si>
  <si>
    <t>STEEL STRUCTURES (LOCATION &amp; DESCRIPTION)</t>
  </si>
  <si>
    <t>602-04.02</t>
  </si>
  <si>
    <t>602-04.03</t>
  </si>
  <si>
    <t>602-04.04</t>
  </si>
  <si>
    <t>602-04.05</t>
  </si>
  <si>
    <t>602-04.06</t>
  </si>
  <si>
    <t>602-04.07</t>
  </si>
  <si>
    <t>602-04.08</t>
  </si>
  <si>
    <t>602-04.09</t>
  </si>
  <si>
    <t>602-04.98</t>
  </si>
  <si>
    <t>602-04.99</t>
  </si>
  <si>
    <t>602-05.07</t>
  </si>
  <si>
    <t>PREFORMED ELASTIC JOINT SEALER</t>
  </si>
  <si>
    <t>602-05.08</t>
  </si>
  <si>
    <t>STANDARD ELASTOMERIC EXPANSION DEVICE</t>
  </si>
  <si>
    <t>602-06.01</t>
  </si>
  <si>
    <t>STEEL FINGER JOINT (3")</t>
  </si>
  <si>
    <t>602-06.02</t>
  </si>
  <si>
    <t>STEEL FINGER JOINT (6")</t>
  </si>
  <si>
    <t>602-06.03</t>
  </si>
  <si>
    <t>STEEL FINGER JOINT (8")</t>
  </si>
  <si>
    <t>602-06.04</t>
  </si>
  <si>
    <t>STEEL FINGER JOINT (9")</t>
  </si>
  <si>
    <t>602-06.05</t>
  </si>
  <si>
    <t>STEEL FINGER JOINT (12")</t>
  </si>
  <si>
    <t>602-07.01</t>
  </si>
  <si>
    <t>WABO MAURER 8"</t>
  </si>
  <si>
    <t>602-07.02</t>
  </si>
  <si>
    <t>ACMA 8"</t>
  </si>
  <si>
    <t>602-08.01</t>
  </si>
  <si>
    <t>JACKING STRUCTURES (DESCRIPTION)</t>
  </si>
  <si>
    <t>602-08.02</t>
  </si>
  <si>
    <t>602-08.03</t>
  </si>
  <si>
    <t>602-08.04</t>
  </si>
  <si>
    <t>602-08.05</t>
  </si>
  <si>
    <t>602-08.06</t>
  </si>
  <si>
    <t>REMOVAL &amp; REPLACEMENT OF BEAMS (BRIDGE 2)</t>
  </si>
  <si>
    <t>602-08.07</t>
  </si>
  <si>
    <t>REMOVAL &amp; REPLACEMENT OF BEAMS (BRIDGE 4)</t>
  </si>
  <si>
    <t>602-08.08</t>
  </si>
  <si>
    <t>REMOVAL &amp; REPLACEMENT OF BEAMS (BRIDGE 5)</t>
  </si>
  <si>
    <t>602-08.09</t>
  </si>
  <si>
    <t>REMOVAL &amp; REPLACEMENT OF BEAMS (BRIDGE 7)</t>
  </si>
  <si>
    <t>602-10.01</t>
  </si>
  <si>
    <t>STRUCTURAL STEEL REPAIRS</t>
  </si>
  <si>
    <t>602-10.02</t>
  </si>
  <si>
    <t>PORTAL REPAIRS</t>
  </si>
  <si>
    <t>602-10.03</t>
  </si>
  <si>
    <t>SWAY FRAME REPAIRS</t>
  </si>
  <si>
    <t>602-10.04</t>
  </si>
  <si>
    <t>VERTICAL REPAIRS</t>
  </si>
  <si>
    <t>602-10.05</t>
  </si>
  <si>
    <t>BRACING REPAIRS</t>
  </si>
  <si>
    <t>602-10.06</t>
  </si>
  <si>
    <t>602-10.07</t>
  </si>
  <si>
    <t>STRUCTURAL STEEL DIAGONAL REPAIRS</t>
  </si>
  <si>
    <t>602-10.08</t>
  </si>
  <si>
    <t>STEEL HANDRAIL REPAIRS</t>
  </si>
  <si>
    <t>602-10.09</t>
  </si>
  <si>
    <t>602-10.10</t>
  </si>
  <si>
    <t>ANCHOR BOLTS</t>
  </si>
  <si>
    <t>602-10.12</t>
  </si>
  <si>
    <t>BEARING DEVICE (REPAIR)</t>
  </si>
  <si>
    <t>602-10.13</t>
  </si>
  <si>
    <t>NAVIGATION LIGHTS</t>
  </si>
  <si>
    <t>602-10.14</t>
  </si>
  <si>
    <t>602-10.15</t>
  </si>
  <si>
    <t>METAL DECKING</t>
  </si>
  <si>
    <t>602-10.17</t>
  </si>
  <si>
    <t>STEEL PILING</t>
  </si>
  <si>
    <t>602-10.18</t>
  </si>
  <si>
    <t>KNEE BRACE REPAIRS</t>
  </si>
  <si>
    <t>602-10.19</t>
  </si>
  <si>
    <t>JACKING STEEL SPANS</t>
  </si>
  <si>
    <t>602-10.20</t>
  </si>
  <si>
    <t>BOLTS</t>
  </si>
  <si>
    <t>602-10.21</t>
  </si>
  <si>
    <t>602-10.22</t>
  </si>
  <si>
    <t>STRUCTURAL STEEL WELD REPAIR</t>
  </si>
  <si>
    <t>602-10.23</t>
  </si>
  <si>
    <t>WIRE ROPE</t>
  </si>
  <si>
    <t>602-10.24</t>
  </si>
  <si>
    <t>BOTTOM LATERAL REPAIR</t>
  </si>
  <si>
    <t>602-10.25</t>
  </si>
  <si>
    <t>STRUCTURAL STEEL BEAM SUPPORTS</t>
  </si>
  <si>
    <t>602-10.26</t>
  </si>
  <si>
    <t>STRUCTURAL STEEL STRINGER REPAIRS</t>
  </si>
  <si>
    <t>602-10.27</t>
  </si>
  <si>
    <t>STRUCTURAL STEEL FLOOR BEAM REPAIRS</t>
  </si>
  <si>
    <t>602-10.28</t>
  </si>
  <si>
    <t>PEDESTRIAN SIDEWALK REPAIRS</t>
  </si>
  <si>
    <t>602-10.29</t>
  </si>
  <si>
    <t>BEAM SUPPORTS FOR REMOVING PIN</t>
  </si>
  <si>
    <t>602-10.30</t>
  </si>
  <si>
    <t>STRUCTURAL STEEL PIN REPAIR</t>
  </si>
  <si>
    <t>602-10.31</t>
  </si>
  <si>
    <t>STEEL BRIDGE DRAIN (REPAIRS)</t>
  </si>
  <si>
    <t>602-10.32</t>
  </si>
  <si>
    <t>STRUCTURAL STEEL (REPAIRS)</t>
  </si>
  <si>
    <t>602-10.34</t>
  </si>
  <si>
    <t>MISCELLANEOUS STRUCTURAL STEEL REPAIRS</t>
  </si>
  <si>
    <t>602-10.35</t>
  </si>
  <si>
    <t>STEEL BRIDGERAIL REPAIRS</t>
  </si>
  <si>
    <t>602-10.36</t>
  </si>
  <si>
    <t>STEEL BRIDGE FLOORING REPAIRS</t>
  </si>
  <si>
    <t>602-10.37</t>
  </si>
  <si>
    <t>METAL MEDIAN BARRIER REPAIRS</t>
  </si>
  <si>
    <t>602-10.38</t>
  </si>
  <si>
    <t>TRUSS POST-TENSIONING</t>
  </si>
  <si>
    <t>602-10.39</t>
  </si>
  <si>
    <t>METAL STRUCTURE</t>
  </si>
  <si>
    <t>602-10.40</t>
  </si>
  <si>
    <t>BRIDGE RAIL METAL POST REPAIR</t>
  </si>
  <si>
    <t>602-10.41</t>
  </si>
  <si>
    <t>STEEL THREAD BAR REINFORCEMENT</t>
  </si>
  <si>
    <t>602-10.42</t>
  </si>
  <si>
    <t>STEEL BEAM (DESCRIPTION)</t>
  </si>
  <si>
    <t>602-10.50</t>
  </si>
  <si>
    <t>STRUCTURAL STEEL REPAIR</t>
  </si>
  <si>
    <t>602-10.51</t>
  </si>
  <si>
    <t>STRUCTURAL STEEL REPAIR(DESCRIPTION)</t>
  </si>
  <si>
    <t>602-10.52</t>
  </si>
  <si>
    <t>602-10.53</t>
  </si>
  <si>
    <t>602-10.54</t>
  </si>
  <si>
    <t>602-10.55</t>
  </si>
  <si>
    <t>602-10.56</t>
  </si>
  <si>
    <t>602-10.57</t>
  </si>
  <si>
    <t>602-10.58</t>
  </si>
  <si>
    <t>602-10.59</t>
  </si>
  <si>
    <t>602-10.60</t>
  </si>
  <si>
    <t>BEARING DEVICE (DESCRIPTION)</t>
  </si>
  <si>
    <t>602-10.61</t>
  </si>
  <si>
    <t>602-10.62</t>
  </si>
  <si>
    <t>602-10.63</t>
  </si>
  <si>
    <t>602-10.64</t>
  </si>
  <si>
    <t>602-10.65</t>
  </si>
  <si>
    <t>602-10.66</t>
  </si>
  <si>
    <t>602-10.67</t>
  </si>
  <si>
    <t>602-10.68</t>
  </si>
  <si>
    <t>602-10.69</t>
  </si>
  <si>
    <t>602-10.70</t>
  </si>
  <si>
    <t>STRUCTURAL STEEL CRACK REPAIR</t>
  </si>
  <si>
    <t>602-10.71</t>
  </si>
  <si>
    <t>602-10.81</t>
  </si>
  <si>
    <t>HEAT STRAIGHTENING</t>
  </si>
  <si>
    <t>602-10.90</t>
  </si>
  <si>
    <t>AERIAL LIGHTS</t>
  </si>
  <si>
    <t>602-20.01</t>
  </si>
  <si>
    <t>ALUMINUM STRUCTURE</t>
  </si>
  <si>
    <t>603-01</t>
  </si>
  <si>
    <t>PAINT STEEL STRUCTURE</t>
  </si>
  <si>
    <t>603-01.01</t>
  </si>
  <si>
    <t>PAINTING STEEL STRUCTURES (LOCATION &amp; DESCRIPTION)</t>
  </si>
  <si>
    <t>603-01.02</t>
  </si>
  <si>
    <t>603-01.03</t>
  </si>
  <si>
    <t>603-01.04</t>
  </si>
  <si>
    <t>603-01.05</t>
  </si>
  <si>
    <t>603-01.06</t>
  </si>
  <si>
    <t>603-01.07</t>
  </si>
  <si>
    <t>603-01.08</t>
  </si>
  <si>
    <t>603-01.09</t>
  </si>
  <si>
    <t>603-01.20</t>
  </si>
  <si>
    <t>PAINTING STEEL CASING (DESCRIPTION)</t>
  </si>
  <si>
    <t>603-02.01</t>
  </si>
  <si>
    <t>REPAINTING EXISTING STEEL STRUCTURES (LOC. &amp; DES.)</t>
  </si>
  <si>
    <t>603-02.02</t>
  </si>
  <si>
    <t>603-02.03</t>
  </si>
  <si>
    <t>603-02.04</t>
  </si>
  <si>
    <t>603-02.05</t>
  </si>
  <si>
    <t>603-02.06</t>
  </si>
  <si>
    <t>603-02.07</t>
  </si>
  <si>
    <t>603-02.08</t>
  </si>
  <si>
    <t>603-02.09</t>
  </si>
  <si>
    <t>603-02.10</t>
  </si>
  <si>
    <t>603-02.15</t>
  </si>
  <si>
    <t>REPAINT EXISTING BEARINGS</t>
  </si>
  <si>
    <t>603-02.20</t>
  </si>
  <si>
    <t>SPOT PAINTING EXISTING STEEL STRUCTURES</t>
  </si>
  <si>
    <t>603-02.50</t>
  </si>
  <si>
    <t>REPAINTING EXISTING ALUMINUM STRUCTURES (DESCRIPTION)</t>
  </si>
  <si>
    <t>603-05.20</t>
  </si>
  <si>
    <t>CONTAINMENT &amp; DISPOSAL OF WASTE(LOCATION &amp; DESCRP)</t>
  </si>
  <si>
    <t>603-05.21</t>
  </si>
  <si>
    <t>603-05.22</t>
  </si>
  <si>
    <t>603-05.23</t>
  </si>
  <si>
    <t>603-05.24</t>
  </si>
  <si>
    <t>603-05.25</t>
  </si>
  <si>
    <t>603-05.26</t>
  </si>
  <si>
    <t>603-05.27</t>
  </si>
  <si>
    <t>603-05.28</t>
  </si>
  <si>
    <t>603-05.29</t>
  </si>
  <si>
    <t>603-05.30</t>
  </si>
  <si>
    <t>603-05.40</t>
  </si>
  <si>
    <t>604-01.01</t>
  </si>
  <si>
    <t>CLASS A CONCRETE (ROADWAY)</t>
  </si>
  <si>
    <t>604-01.02</t>
  </si>
  <si>
    <t>STEEL BAR REINFORCEMENT (ROADWAY)</t>
  </si>
  <si>
    <t>604-01.04</t>
  </si>
  <si>
    <t>1-1/2" STEEL PIPE HANDRAIL</t>
  </si>
  <si>
    <t>604-01.05</t>
  </si>
  <si>
    <t>2x2x1/4 IN BOX STEEL TUBE HANDRAIL</t>
  </si>
  <si>
    <t>604-01.12</t>
  </si>
  <si>
    <t>CLASS A CONCRETE (BRIDGE DECK)</t>
  </si>
  <si>
    <t>604-01.20</t>
  </si>
  <si>
    <t>BOX TUBE SAFETY RAIL</t>
  </si>
  <si>
    <t>604-01.32</t>
  </si>
  <si>
    <t>CLASS A CONCRETE (LEVELING)</t>
  </si>
  <si>
    <t>604-01.50</t>
  </si>
  <si>
    <t>ADDITIONAL CONCRETE</t>
  </si>
  <si>
    <t>604-01.51</t>
  </si>
  <si>
    <t>REINF CONC ARCHAEOLOGICAL SLAB</t>
  </si>
  <si>
    <t>604-01.52</t>
  </si>
  <si>
    <t>CUSTOM ELASTOMERIC FORM LINER</t>
  </si>
  <si>
    <t>604-01.53</t>
  </si>
  <si>
    <t>CONCRETE STRUCTURE (DESCRIPTION)</t>
  </si>
  <si>
    <t>604-02.01</t>
  </si>
  <si>
    <t>CLASS A CONCRETE (BOX BRIDGES)</t>
  </si>
  <si>
    <t>604-02.02</t>
  </si>
  <si>
    <t>STEEL BAR REINFORCEMENT (BOX BRIDGES)</t>
  </si>
  <si>
    <t>604-02.03</t>
  </si>
  <si>
    <t>EPOXY COATED REINFORCING STEEL</t>
  </si>
  <si>
    <t>604-02.10</t>
  </si>
  <si>
    <t>REINFORCEMENT STEEL (ASTM A706)</t>
  </si>
  <si>
    <t>604-02.38</t>
  </si>
  <si>
    <t>EPOXY COATED REINFORCING STEEL COUPLERS</t>
  </si>
  <si>
    <t>604-02.41</t>
  </si>
  <si>
    <t>ENERGY DISSIPATER (DESCRIPTION)</t>
  </si>
  <si>
    <t>604-02.42</t>
  </si>
  <si>
    <t>604-02.43</t>
  </si>
  <si>
    <t>604-02.44</t>
  </si>
  <si>
    <t>604-02.45</t>
  </si>
  <si>
    <t>604-02.46</t>
  </si>
  <si>
    <t>604-02.47</t>
  </si>
  <si>
    <t>604-02.48</t>
  </si>
  <si>
    <t>604-02.50</t>
  </si>
  <si>
    <t>604-02.51</t>
  </si>
  <si>
    <t>604-02.60</t>
  </si>
  <si>
    <t>BOX EXTENSION (____________)</t>
  </si>
  <si>
    <t>604-03.01</t>
  </si>
  <si>
    <t>CLASS A CONCRETE (BRIDGES)</t>
  </si>
  <si>
    <t>604-03.02</t>
  </si>
  <si>
    <t>STEEL BAR REINFORCEMENT (BRIDGES)</t>
  </si>
  <si>
    <t>604-03.03</t>
  </si>
  <si>
    <t>LINSEED OIL TREATMENT</t>
  </si>
  <si>
    <t>604-03.04</t>
  </si>
  <si>
    <t>PAVEMENT @ BRIDGE ENDS</t>
  </si>
  <si>
    <t>604-03.05</t>
  </si>
  <si>
    <t>CLASS A CONCRETE (FOUNDATION SEAL)</t>
  </si>
  <si>
    <t>604-03.06</t>
  </si>
  <si>
    <t>BRIDGE DRAIN APRON</t>
  </si>
  <si>
    <t>604-03.07</t>
  </si>
  <si>
    <t>CLASS A CONCRETE (DESCRIPTION)</t>
  </si>
  <si>
    <t>604-03.08</t>
  </si>
  <si>
    <t>604-03.09</t>
  </si>
  <si>
    <t>CLASS D CONCRETE (BRIDGE DECK)</t>
  </si>
  <si>
    <t>604-03.10</t>
  </si>
  <si>
    <t>CONCRETE OVERLAY (DESCRIPTION)</t>
  </si>
  <si>
    <t>604-03.11</t>
  </si>
  <si>
    <t>604-03.12</t>
  </si>
  <si>
    <t>604-03.13</t>
  </si>
  <si>
    <t>604-03.14</t>
  </si>
  <si>
    <t>604-03.15</t>
  </si>
  <si>
    <t>604-03.16</t>
  </si>
  <si>
    <t>604-03.17</t>
  </si>
  <si>
    <t>604-03.18</t>
  </si>
  <si>
    <t>604-03.19</t>
  </si>
  <si>
    <t>604-03.20</t>
  </si>
  <si>
    <t>BRIDGE JOINT MODIFICATION</t>
  </si>
  <si>
    <t>604-03.21</t>
  </si>
  <si>
    <t>BRIDGE JOINT SEISMIC MODIFICATION</t>
  </si>
  <si>
    <t>604-03.22</t>
  </si>
  <si>
    <t>604-03.24</t>
  </si>
  <si>
    <t>CLASS A CONCRETE (FOOTING)</t>
  </si>
  <si>
    <t>604-03.25</t>
  </si>
  <si>
    <t>CLASS S CONCRETE (FOUNDATION SEAL)</t>
  </si>
  <si>
    <t>604-03.30</t>
  </si>
  <si>
    <t>CLASS D CONCRETE</t>
  </si>
  <si>
    <t>604-03.31</t>
  </si>
  <si>
    <t>CLASS D CONCRETE (DESCRIPTION)</t>
  </si>
  <si>
    <t>604-03.32</t>
  </si>
  <si>
    <t>CLASS DS CONCRETE</t>
  </si>
  <si>
    <t>604-03.35</t>
  </si>
  <si>
    <t>CLASS L CONCRETE</t>
  </si>
  <si>
    <t>604-03.36</t>
  </si>
  <si>
    <t>LEAN CONCRETE</t>
  </si>
  <si>
    <t>604-03.37</t>
  </si>
  <si>
    <t>EPOXY INJECTION</t>
  </si>
  <si>
    <t>604-03.40</t>
  </si>
  <si>
    <t>SEISMIC MODIFICATION (DESCRIPTION)</t>
  </si>
  <si>
    <t>604-03.41</t>
  </si>
  <si>
    <t>604-03.42</t>
  </si>
  <si>
    <t>604-03.43</t>
  </si>
  <si>
    <t>604-03.44</t>
  </si>
  <si>
    <t>604-03.45</t>
  </si>
  <si>
    <t>604-03.46</t>
  </si>
  <si>
    <t>604-03.47</t>
  </si>
  <si>
    <t>604-03.48</t>
  </si>
  <si>
    <t>604-03.49</t>
  </si>
  <si>
    <t>604-03.50</t>
  </si>
  <si>
    <t>CLEARANCE GAUGES</t>
  </si>
  <si>
    <t>604-03.60</t>
  </si>
  <si>
    <t>BRIDGE JOINT SEISMIC MODIFICATION (DESCRIPTION)</t>
  </si>
  <si>
    <t>604-03.61</t>
  </si>
  <si>
    <t>604-03.62</t>
  </si>
  <si>
    <t>604-03.63</t>
  </si>
  <si>
    <t>604-03.64</t>
  </si>
  <si>
    <t>604-03.65</t>
  </si>
  <si>
    <t>604-03.66</t>
  </si>
  <si>
    <t>604-03.67</t>
  </si>
  <si>
    <t>604-03.68</t>
  </si>
  <si>
    <t>604-03.69</t>
  </si>
  <si>
    <t>604-03.70</t>
  </si>
  <si>
    <t>CLASS A CONCRETE LOW SHRINKAGE</t>
  </si>
  <si>
    <t>604-03.71</t>
  </si>
  <si>
    <t>SHRINKAGE COMPENSATING CONCRETE (PRECAST SLAB CLOSURE MIX)</t>
  </si>
  <si>
    <t>604-03.74</t>
  </si>
  <si>
    <t>CLASS X CONCRETE</t>
  </si>
  <si>
    <t>604-03.75</t>
  </si>
  <si>
    <t>604-03.76</t>
  </si>
  <si>
    <t>604-03.80</t>
  </si>
  <si>
    <t>STEEL BAR REINFORCEMENT (STAINLESS STL)</t>
  </si>
  <si>
    <t>604-04.01</t>
  </si>
  <si>
    <t>APPLIED TEXTURE FINISH (NEW STRUCTURES)</t>
  </si>
  <si>
    <t>604-04.02</t>
  </si>
  <si>
    <t>APPLIED TEXTURE FINISH (EXISTING STRUCTURES)</t>
  </si>
  <si>
    <t>604-04.03</t>
  </si>
  <si>
    <t>BRIDGE END DRAINS(2'X8')</t>
  </si>
  <si>
    <t>604-04.04</t>
  </si>
  <si>
    <t>BRIDGE END DRAINS(4'X8')</t>
  </si>
  <si>
    <t>604-04.05</t>
  </si>
  <si>
    <t>BRIDGE END DRAINS(SIZE)</t>
  </si>
  <si>
    <t>604-04.10</t>
  </si>
  <si>
    <t>GRAFFITI PROTECTION SYSTEM(DESCRIPTION)</t>
  </si>
  <si>
    <t>604-04.12</t>
  </si>
  <si>
    <t>CONCRETE INSTALLATION MOCK-UP</t>
  </si>
  <si>
    <t>604-04.20</t>
  </si>
  <si>
    <t>PAINTING CONCRETE SURFACES</t>
  </si>
  <si>
    <t>604-04.21</t>
  </si>
  <si>
    <t>STAINING CONCRETE SURFACES</t>
  </si>
  <si>
    <t>604-04.25</t>
  </si>
  <si>
    <t>LIMESTONE VENEER</t>
  </si>
  <si>
    <t>604-04.26</t>
  </si>
  <si>
    <t>FIXTURE A (OUTSIDE COWCATCHER AT BENTS)</t>
  </si>
  <si>
    <t>604-04.27</t>
  </si>
  <si>
    <t>FIXTURE B (OUTSIDE LIGHT AND BANNER POLE COWCATCHER)</t>
  </si>
  <si>
    <t>604-04.28</t>
  </si>
  <si>
    <t>FIXTURE C (ENGRAVED ELEMENTS ON INSIDE OF POLES)</t>
  </si>
  <si>
    <t>604-04.41</t>
  </si>
  <si>
    <t>THREE STAR STATE EMBLEM</t>
  </si>
  <si>
    <t>604-04.62</t>
  </si>
  <si>
    <t>CLEAN &amp; TEXTURE FINISH CONCRETE MEDIAN BARRIER</t>
  </si>
  <si>
    <t>604-05.12</t>
  </si>
  <si>
    <t>NON-REINFORCED CONCRETE LEVELING PAD</t>
  </si>
  <si>
    <t>604-05.13</t>
  </si>
  <si>
    <t>604-05.14</t>
  </si>
  <si>
    <t>604-05.31</t>
  </si>
  <si>
    <t>BRIDGE DECK GROOVING (MECHANICAL)</t>
  </si>
  <si>
    <t>604-05.32</t>
  </si>
  <si>
    <t>BRIDGE DECK GRINDING AND GROOVING</t>
  </si>
  <si>
    <t>604-06.01</t>
  </si>
  <si>
    <t>LIGHTWEIGHT CONCRETE (BRIDGES)</t>
  </si>
  <si>
    <t>RETAINING WALL (DESCRIPTION)</t>
  </si>
  <si>
    <t>604-07.02</t>
  </si>
  <si>
    <t>604-07.03</t>
  </si>
  <si>
    <t>604-07.04</t>
  </si>
  <si>
    <t>604-07.05</t>
  </si>
  <si>
    <t>604-07.06</t>
  </si>
  <si>
    <t>604-07.07</t>
  </si>
  <si>
    <t>604-07.08</t>
  </si>
  <si>
    <t>604-07.09</t>
  </si>
  <si>
    <t>604-07.10</t>
  </si>
  <si>
    <t>604-07.11</t>
  </si>
  <si>
    <t>604-07.12</t>
  </si>
  <si>
    <t>604-07.13</t>
  </si>
  <si>
    <t>604-07.14</t>
  </si>
  <si>
    <t>604-07.15</t>
  </si>
  <si>
    <t>604-07.16</t>
  </si>
  <si>
    <t>604-07.17</t>
  </si>
  <si>
    <t>604-07.18</t>
  </si>
  <si>
    <t>604-07.19</t>
  </si>
  <si>
    <t>604-07.20</t>
  </si>
  <si>
    <t>604-07.21</t>
  </si>
  <si>
    <t>604-07.22</t>
  </si>
  <si>
    <t>604-07.23</t>
  </si>
  <si>
    <t>604-07.24</t>
  </si>
  <si>
    <t>604-07.25</t>
  </si>
  <si>
    <t>604-07.26</t>
  </si>
  <si>
    <t>604-07.27</t>
  </si>
  <si>
    <t>604-07.28</t>
  </si>
  <si>
    <t>RETAINING WALL EXCAVATION</t>
  </si>
  <si>
    <t>604-07.29</t>
  </si>
  <si>
    <t>604-07.30</t>
  </si>
  <si>
    <t>604-07.31</t>
  </si>
  <si>
    <t>604-07.32</t>
  </si>
  <si>
    <t>604-07.33</t>
  </si>
  <si>
    <t>604-07.34</t>
  </si>
  <si>
    <t>604-07.35</t>
  </si>
  <si>
    <t>604-07.36</t>
  </si>
  <si>
    <t>604-07.37</t>
  </si>
  <si>
    <t>604-07.38</t>
  </si>
  <si>
    <t>604-07.39</t>
  </si>
  <si>
    <t>604-07.40</t>
  </si>
  <si>
    <t>604-07.41</t>
  </si>
  <si>
    <t>604-07.42</t>
  </si>
  <si>
    <t>604-07.43</t>
  </si>
  <si>
    <t>604-07.44</t>
  </si>
  <si>
    <t>604-07.45</t>
  </si>
  <si>
    <t>604-07.46</t>
  </si>
  <si>
    <t>604-07.47</t>
  </si>
  <si>
    <t>604-07.48</t>
  </si>
  <si>
    <t>604-07.51</t>
  </si>
  <si>
    <t>604-07.52</t>
  </si>
  <si>
    <t>604-07.53</t>
  </si>
  <si>
    <t>604-07.54</t>
  </si>
  <si>
    <t>604-07.55</t>
  </si>
  <si>
    <t>604-07.56</t>
  </si>
  <si>
    <t>604-07.57</t>
  </si>
  <si>
    <t>604-07.58</t>
  </si>
  <si>
    <t>604-07.59</t>
  </si>
  <si>
    <t>604-07.75</t>
  </si>
  <si>
    <t>RESTORATION OF REINFORCED EARTHWALLS</t>
  </si>
  <si>
    <t>604-08.01</t>
  </si>
  <si>
    <t>JACKING ROADWAY CONCRETE SLABS</t>
  </si>
  <si>
    <t>604-08.02</t>
  </si>
  <si>
    <t>LABOR, EQUIPMENT AND INCIDENTALS</t>
  </si>
  <si>
    <t>604-09.01</t>
  </si>
  <si>
    <t>CLASS A CONCRETE (UNDER WATER)</t>
  </si>
  <si>
    <t>604-09.10</t>
  </si>
  <si>
    <t>604-09.60</t>
  </si>
  <si>
    <t>HIGH SLUMP CONCRETE</t>
  </si>
  <si>
    <t>604-10.01</t>
  </si>
  <si>
    <t>CONCRETE REPAIRS</t>
  </si>
  <si>
    <t>604-10.02</t>
  </si>
  <si>
    <t>604-10.03</t>
  </si>
  <si>
    <t>CONCRETE DECK SEALANT</t>
  </si>
  <si>
    <t>604-10.04</t>
  </si>
  <si>
    <t>DEMOLITION WORK</t>
  </si>
  <si>
    <t>604-10.05</t>
  </si>
  <si>
    <t>CONCRETE</t>
  </si>
  <si>
    <t>604-10.06</t>
  </si>
  <si>
    <t>CONCRETE HANDRAIL REPAIR</t>
  </si>
  <si>
    <t>604-10.07</t>
  </si>
  <si>
    <t>CONCRETE REMOVAL</t>
  </si>
  <si>
    <t>604-10.08</t>
  </si>
  <si>
    <t>604-10.09</t>
  </si>
  <si>
    <t>604-10.10</t>
  </si>
  <si>
    <t>CONCRETE SLAB REPAIRS</t>
  </si>
  <si>
    <t>604-10.11</t>
  </si>
  <si>
    <t>604-10.12</t>
  </si>
  <si>
    <t>604-10.13</t>
  </si>
  <si>
    <t>CONCRETE SLAB REMOVAL</t>
  </si>
  <si>
    <t>604-10.14</t>
  </si>
  <si>
    <t>REMOVE EXISTING WEARING SURFACE</t>
  </si>
  <si>
    <t>604-10.15</t>
  </si>
  <si>
    <t>STRUCTURE REPAIRS (FOUNDATIONS)</t>
  </si>
  <si>
    <t>604-10.16</t>
  </si>
  <si>
    <t>EXPANSION JOINT REPAIRS</t>
  </si>
  <si>
    <t>604-10.17</t>
  </si>
  <si>
    <t>NON-PENETRATING CONCRETE SEAL</t>
  </si>
  <si>
    <t>604-10.18</t>
  </si>
  <si>
    <t>REINFORCING STEEL (REPAIRS)</t>
  </si>
  <si>
    <t>604-10.19</t>
  </si>
  <si>
    <t>604-10.20</t>
  </si>
  <si>
    <t>HYDRODEMOLITION</t>
  </si>
  <si>
    <t>604-10.21</t>
  </si>
  <si>
    <t>CONTAINMENT &amp; DISPOSAL OF WASTE</t>
  </si>
  <si>
    <t>604-10.22</t>
  </si>
  <si>
    <t>CONCRETE PARAPET REPAIR</t>
  </si>
  <si>
    <t>604-10.23</t>
  </si>
  <si>
    <t>604-10.24</t>
  </si>
  <si>
    <t>JACKING CONCRETE SPANS</t>
  </si>
  <si>
    <t>604-10.25</t>
  </si>
  <si>
    <t>REPAIR OF EXISTING BENT ENDS</t>
  </si>
  <si>
    <t>604-10.26</t>
  </si>
  <si>
    <t>BRACING</t>
  </si>
  <si>
    <t>604-10.29</t>
  </si>
  <si>
    <t>CONCRETE SLOPE PAVING REPAIRS</t>
  </si>
  <si>
    <t>604-10.30</t>
  </si>
  <si>
    <t>BRIDGE DECK REPAIRS (FULL DEPTH OF SLAB)</t>
  </si>
  <si>
    <t>604-10.31</t>
  </si>
  <si>
    <t>RESETTING EXISTING EXPANSION JOINTS</t>
  </si>
  <si>
    <t>604-10.32</t>
  </si>
  <si>
    <t>EXPANSION JOINT REPAIRS (TYPE A)</t>
  </si>
  <si>
    <t>604-10.33</t>
  </si>
  <si>
    <t>EXPANSION JOINT REPAIRS (TYPE B)</t>
  </si>
  <si>
    <t>604-10.34</t>
  </si>
  <si>
    <t>CONCRETE OVERLAYED BRIDGE DECK REPAIR (FULL DEPTH)</t>
  </si>
  <si>
    <t>604-10.35</t>
  </si>
  <si>
    <t>EXPANSION JOINT REPAIRS (TYPE C)</t>
  </si>
  <si>
    <t>604-10.36</t>
  </si>
  <si>
    <t>CONCRETE CURTAIN WALL REPAIR</t>
  </si>
  <si>
    <t>604-10.39</t>
  </si>
  <si>
    <t>PRECAST REINFORCED CONCRETE UNITS</t>
  </si>
  <si>
    <t>604-10.40</t>
  </si>
  <si>
    <t>EXPANSION JOINT REPAIRS (TYPE D)</t>
  </si>
  <si>
    <t>604-10.41</t>
  </si>
  <si>
    <t>EXPANSION JOINT REPAIRS (TYPE E)</t>
  </si>
  <si>
    <t>604-10.42</t>
  </si>
  <si>
    <t>604-10.43</t>
  </si>
  <si>
    <t>PENETRATING WATER REPELLENT CONCRETE SEAL</t>
  </si>
  <si>
    <t>604-10.44</t>
  </si>
  <si>
    <t>604-10.45</t>
  </si>
  <si>
    <t>EXPANSION JOINT REPAIRS (TYPE F)</t>
  </si>
  <si>
    <t>604-10.46</t>
  </si>
  <si>
    <t>EXPANSION JOINT REPAIRS (TYPE G)</t>
  </si>
  <si>
    <t>604-10.47</t>
  </si>
  <si>
    <t>EXPANSION JOINT REPAIRS (TYPE H)</t>
  </si>
  <si>
    <t>604-10.48</t>
  </si>
  <si>
    <t>EXPANSION JOINT REPAIRS (TYPE J)</t>
  </si>
  <si>
    <t>604-10.49</t>
  </si>
  <si>
    <t>EXPANSION JOINT REPAIRS (TYPE K)</t>
  </si>
  <si>
    <t>604-10.50</t>
  </si>
  <si>
    <t>BRIDGE DECK REPAIRS (PARTIAL DEPTH OF SLAB)</t>
  </si>
  <si>
    <t>604-10.51</t>
  </si>
  <si>
    <t>SCARIFYING</t>
  </si>
  <si>
    <t>604-10.52</t>
  </si>
  <si>
    <t>PRESTRESSED BEAM REPAIR</t>
  </si>
  <si>
    <t>604-10.53</t>
  </si>
  <si>
    <t>604-10.54</t>
  </si>
  <si>
    <t>604-10.55</t>
  </si>
  <si>
    <t>CONCRETE (FOUNDATION REPAIRS)</t>
  </si>
  <si>
    <t>604-10.56</t>
  </si>
  <si>
    <t>CONCRETE OVERLAYED BRIDGE DECK REPAIR (PARTIAL DEPTH)</t>
  </si>
  <si>
    <t>604-10.57</t>
  </si>
  <si>
    <t>BRIDGE DECK OVERLAY (RUBBERIZED ASPHALT ADDITIVE)</t>
  </si>
  <si>
    <t>604-10.58</t>
  </si>
  <si>
    <t>EPOXY INJECTION (INJECTION)</t>
  </si>
  <si>
    <t>604-10.59</t>
  </si>
  <si>
    <t>CLOSURE POUR MATERIAL (ACCELERATED STRENGTH)</t>
  </si>
  <si>
    <t>604-10.60</t>
  </si>
  <si>
    <t>EXPANSION JOINT REPAIRS (MODULAR TYPE)</t>
  </si>
  <si>
    <t>604-10.61</t>
  </si>
  <si>
    <t>604-10.62</t>
  </si>
  <si>
    <t>EPOXY INJECTION REPAIR (COMPLETE AND IN PLACE)</t>
  </si>
  <si>
    <t>604-10.63</t>
  </si>
  <si>
    <t>CONCRETE REPAIRS (CRACKS)</t>
  </si>
  <si>
    <t>604-10.64</t>
  </si>
  <si>
    <t>604-10.65</t>
  </si>
  <si>
    <t>EXPANSION JOINT REPAIRS (TYPE L)</t>
  </si>
  <si>
    <t>604-10.66</t>
  </si>
  <si>
    <t>EXPANSION JOINT REPAIRS (TYPE M)</t>
  </si>
  <si>
    <t>604-10.67</t>
  </si>
  <si>
    <t>CONCRETE REPAIRS (DESCRIPTION)</t>
  </si>
  <si>
    <t>604-10.68</t>
  </si>
  <si>
    <t>604-10.69</t>
  </si>
  <si>
    <t>PRESTRESSING STRAND SPLICE</t>
  </si>
  <si>
    <t>604-10.70</t>
  </si>
  <si>
    <t>604-10.71</t>
  </si>
  <si>
    <t>MEASUREMENT OF EXISTING CLEARANCE GAGES</t>
  </si>
  <si>
    <t>604-10.72</t>
  </si>
  <si>
    <t>REPAINTING EXISTING CLEARANCE GAGES</t>
  </si>
  <si>
    <t>604-10.73</t>
  </si>
  <si>
    <t>LONGITUDINAL BRIDGE JOINT REPAIR</t>
  </si>
  <si>
    <t>604-10.74</t>
  </si>
  <si>
    <t>MODIFIED CLASS A CONCRETE (PARTIAL DEPTH REPAIR)</t>
  </si>
  <si>
    <t>604-10.75</t>
  </si>
  <si>
    <t>MODIFIED CLASS A CONCRETE (FULL DEPTH REPAIR)</t>
  </si>
  <si>
    <t>604-10.76</t>
  </si>
  <si>
    <t>BRIDGE DECK CRACK REPAIR</t>
  </si>
  <si>
    <t>604-10.78</t>
  </si>
  <si>
    <t>RISER BLOCK REPAIR</t>
  </si>
  <si>
    <t>604-10.79</t>
  </si>
  <si>
    <t>COST OF MANUFACTURER REPRESENTATIVE</t>
  </si>
  <si>
    <t>604-10.80</t>
  </si>
  <si>
    <t>BRIDGE REPAIRS</t>
  </si>
  <si>
    <t>604-10.81</t>
  </si>
  <si>
    <t>604-10.83</t>
  </si>
  <si>
    <t>COMPOSITE FIBER ENCASEMENT</t>
  </si>
  <si>
    <t>604-10.84</t>
  </si>
  <si>
    <t>FULL DEPTH REPAIR</t>
  </si>
  <si>
    <t>604-10.85</t>
  </si>
  <si>
    <t>CLASS "D" CONCRETE (OVERLAY)</t>
  </si>
  <si>
    <t>604-10.86</t>
  </si>
  <si>
    <t>CLASS "D" CONCRETE (REPAIR)</t>
  </si>
  <si>
    <t>604-10.87</t>
  </si>
  <si>
    <t>CLASS "A" CONCRETE (OVERLAY)</t>
  </si>
  <si>
    <t>604-10.88</t>
  </si>
  <si>
    <t>CLASS "A" CONCRETE (REPAIR)</t>
  </si>
  <si>
    <t>604-10.89</t>
  </si>
  <si>
    <t>MISCELLANEOUS BRIDGE ITEMS (Description)</t>
  </si>
  <si>
    <t>604-10.90</t>
  </si>
  <si>
    <t>MISCELLANEOUS BRIDGE ITEMS</t>
  </si>
  <si>
    <t>604-10.91</t>
  </si>
  <si>
    <t>604-10.92</t>
  </si>
  <si>
    <t>MEDIAN BARRIER REPAIR</t>
  </si>
  <si>
    <t>604-10.93</t>
  </si>
  <si>
    <t>604-10.94</t>
  </si>
  <si>
    <t>604-10.97</t>
  </si>
  <si>
    <t>CLASS "DS" CONCRETE (OVERLAY)</t>
  </si>
  <si>
    <t>604-10.98</t>
  </si>
  <si>
    <t>CLASS "DS" CONCRETE (REPAIR)</t>
  </si>
  <si>
    <t>604-10.99</t>
  </si>
  <si>
    <t>RETAINING WALL PILE ADJUSTMENT</t>
  </si>
  <si>
    <t>604-11.01</t>
  </si>
  <si>
    <t>EXPANSION DEVICE (DESCRIPTION)</t>
  </si>
  <si>
    <t>604-11.02</t>
  </si>
  <si>
    <t>604-11.03</t>
  </si>
  <si>
    <t>604-11.04</t>
  </si>
  <si>
    <t>604-11.05</t>
  </si>
  <si>
    <t>604-11.06</t>
  </si>
  <si>
    <t>604-11.07</t>
  </si>
  <si>
    <t>604-11.08</t>
  </si>
  <si>
    <t>604-11.09</t>
  </si>
  <si>
    <t>604-11.10</t>
  </si>
  <si>
    <t>604-11.64</t>
  </si>
  <si>
    <t>EXPANSION JOINT FOR MEDIAN BARRIER</t>
  </si>
  <si>
    <t>604-11.99</t>
  </si>
  <si>
    <t>CONCRETE WALL (BENT MODIFICATION)</t>
  </si>
  <si>
    <t>604-12.01</t>
  </si>
  <si>
    <t>CONCRETE IMPRINTING</t>
  </si>
  <si>
    <t>604-12.02</t>
  </si>
  <si>
    <t>FORM LINE FINISH</t>
  </si>
  <si>
    <t>604-12.03</t>
  </si>
  <si>
    <t>CONCRETE PIGMENT</t>
  </si>
  <si>
    <t>604-12.04</t>
  </si>
  <si>
    <t>STONE VENEER FINISH</t>
  </si>
  <si>
    <t>604-12.05</t>
  </si>
  <si>
    <t>EXPOSED AGGREGATE FINISH</t>
  </si>
  <si>
    <t>604-12.15</t>
  </si>
  <si>
    <t>DRILL &amp; GROUT STEEL BARS</t>
  </si>
  <si>
    <t>604-13.01</t>
  </si>
  <si>
    <t>PRESTRESSED BEAM REPAIR (DESCRIPTION)</t>
  </si>
  <si>
    <t>604-13.02</t>
  </si>
  <si>
    <t>604-13.03</t>
  </si>
  <si>
    <t>604-13.04</t>
  </si>
  <si>
    <t>604-13.05</t>
  </si>
  <si>
    <t>604-13.06</t>
  </si>
  <si>
    <t>604-13.07</t>
  </si>
  <si>
    <t>604-13.08</t>
  </si>
  <si>
    <t>604-13.09</t>
  </si>
  <si>
    <t>604-15.01</t>
  </si>
  <si>
    <t>PORTLAND CEMENT GROUT</t>
  </si>
  <si>
    <t>604-15.02</t>
  </si>
  <si>
    <t>604-15.03</t>
  </si>
  <si>
    <t>GROUTING BEAM JOINTS</t>
  </si>
  <si>
    <t>604-15.20</t>
  </si>
  <si>
    <t>COMPACTION GROUT</t>
  </si>
  <si>
    <t>604-15.21</t>
  </si>
  <si>
    <t>COMPACTION GROUT (DESCRIPTION)</t>
  </si>
  <si>
    <t>604-18.26</t>
  </si>
  <si>
    <t>STEEL BAR COUPLERS AT APPROACH SLABS</t>
  </si>
  <si>
    <t>604-20.10</t>
  </si>
  <si>
    <t>MODIFY BRIDGE RAIL</t>
  </si>
  <si>
    <t>604-20.11</t>
  </si>
  <si>
    <t>PAINTED METAL HANDRAIL</t>
  </si>
  <si>
    <t>604-36</t>
  </si>
  <si>
    <t>604-36.05</t>
  </si>
  <si>
    <t>HAND SCARIFYING</t>
  </si>
  <si>
    <t>604-36.10</t>
  </si>
  <si>
    <t>BRIDGE DECK REPAIRS</t>
  </si>
  <si>
    <t>604-36.20</t>
  </si>
  <si>
    <t>BRIDGE DECK REMOVAL (DESCRIPTION)</t>
  </si>
  <si>
    <t>604-36.30</t>
  </si>
  <si>
    <t>604-40.01</t>
  </si>
  <si>
    <t>BEAM END REPAIR (DESCRIPTION&amp;STATION)</t>
  </si>
  <si>
    <t>604-40.02</t>
  </si>
  <si>
    <t>604-40.03</t>
  </si>
  <si>
    <t>604-40.04</t>
  </si>
  <si>
    <t>604-40.05</t>
  </si>
  <si>
    <t>604-40.06</t>
  </si>
  <si>
    <t>604-40.07</t>
  </si>
  <si>
    <t>604-40.08</t>
  </si>
  <si>
    <t>604-40.09</t>
  </si>
  <si>
    <t>604-42.01</t>
  </si>
  <si>
    <t>UNDERWATER DIVERS</t>
  </si>
  <si>
    <t>604-44.10</t>
  </si>
  <si>
    <t>TEMPORARY COVERED PEDESTRIAN GREENWAY</t>
  </si>
  <si>
    <t>604-44.20</t>
  </si>
  <si>
    <t>REMOVE &amp; RESET (DESCRIPTION)</t>
  </si>
  <si>
    <t>604-44.25</t>
  </si>
  <si>
    <t>REMOVE &amp; REPLACE DRAINAGE THROUGH WALL</t>
  </si>
  <si>
    <t>604-50.01</t>
  </si>
  <si>
    <t>DISTRIBUTION SLAB</t>
  </si>
  <si>
    <t>604-50.10</t>
  </si>
  <si>
    <t>MECHANICAL COUPLER</t>
  </si>
  <si>
    <t>605-01</t>
  </si>
  <si>
    <t>WATERPROOFING, CLASS I</t>
  </si>
  <si>
    <t>605-01.01</t>
  </si>
  <si>
    <t>WATERPROOFING (TYPE A) (AREA)</t>
  </si>
  <si>
    <t>605-01.02</t>
  </si>
  <si>
    <t>WATERPROOFING (TYPE C) (AREA)</t>
  </si>
  <si>
    <t>605-01.05</t>
  </si>
  <si>
    <t>WATERPROOFING (TYPE E) (AREA)</t>
  </si>
  <si>
    <t>605-01.75</t>
  </si>
  <si>
    <t>WATERPROOFING BRIDGE DECK</t>
  </si>
  <si>
    <t>605-02</t>
  </si>
  <si>
    <t>WATERPROOFING, CLASS II</t>
  </si>
  <si>
    <t>605-03</t>
  </si>
  <si>
    <t>WATERPROOFING RAILROAD BRIDGE DECK</t>
  </si>
  <si>
    <t>605-04</t>
  </si>
  <si>
    <t>WATERPROOFING CONSTRUCTION JOINTS (R/R STR.)</t>
  </si>
  <si>
    <t>605-04.62</t>
  </si>
  <si>
    <t>CLEAN AND TEXTURE CONCRETE MEDIAN BARRIER</t>
  </si>
  <si>
    <t>605-05</t>
  </si>
  <si>
    <t>DAMPPROOFING (RAILROAD STRUCTURES)</t>
  </si>
  <si>
    <t>605-06</t>
  </si>
  <si>
    <t>BITUMEN MODIFIED EPOXY RESIN WATER PROOF COATINGS</t>
  </si>
  <si>
    <t>605-07</t>
  </si>
  <si>
    <t>WATERPROOFING(DESCRIPTION)</t>
  </si>
  <si>
    <t>606-02.01</t>
  </si>
  <si>
    <t>TEST PILES (STEEL PILES, 10 INCH)</t>
  </si>
  <si>
    <t>606-02.02</t>
  </si>
  <si>
    <t>LOADING TEST (STEEL PILES, 10 INCH)</t>
  </si>
  <si>
    <t>606-02.03</t>
  </si>
  <si>
    <t>STEEL PILES (10 INCH)</t>
  </si>
  <si>
    <t>606-02.05</t>
  </si>
  <si>
    <t>STEEL PILES (10 INCH)COLUMN</t>
  </si>
  <si>
    <t>606-02.06</t>
  </si>
  <si>
    <t>PILE TIPS (STEEL PILES, 10 INCH)</t>
  </si>
  <si>
    <t>606-03.01</t>
  </si>
  <si>
    <t>TEST PILES (STEEL PILES, 12 INCH)</t>
  </si>
  <si>
    <t>606-03.02</t>
  </si>
  <si>
    <t>LOADING TEST (STEEL PILES, 12 INCH)</t>
  </si>
  <si>
    <t>606-03.03</t>
  </si>
  <si>
    <t>STEEL PILES (12 INCH)</t>
  </si>
  <si>
    <t>606-03.05</t>
  </si>
  <si>
    <t>STEEL PILES (12 INCH)COLUMN</t>
  </si>
  <si>
    <t>606-03.06</t>
  </si>
  <si>
    <t>PILE TIPS (STEEL PILES, 12 INCH)</t>
  </si>
  <si>
    <t>606-04.01</t>
  </si>
  <si>
    <t>TEST PILES (STEEL PILES, 14 INCH)</t>
  </si>
  <si>
    <t>606-04.02</t>
  </si>
  <si>
    <t>LOADING TEST (STEEL PILES, 14 INCH)</t>
  </si>
  <si>
    <t>606-04.03</t>
  </si>
  <si>
    <t>STEEL PILES (14 INCH)</t>
  </si>
  <si>
    <t>606-04.05</t>
  </si>
  <si>
    <t>STEEL PILES (14 INCH)COLUMN</t>
  </si>
  <si>
    <t>606-04.06</t>
  </si>
  <si>
    <t>PILE TIPS (STEEL PILES, 14 INCH)</t>
  </si>
  <si>
    <t>606-05.01</t>
  </si>
  <si>
    <t>TEST PILES (UNTREATED TIMBER, SIZE 1)</t>
  </si>
  <si>
    <t>606-05.02</t>
  </si>
  <si>
    <t>LOADING TEST (UNTREATED TIMBER, SIZE 1)</t>
  </si>
  <si>
    <t>606-05.03</t>
  </si>
  <si>
    <t>UNTREATED TIMBER PILES (SIZE 1)</t>
  </si>
  <si>
    <t>606-06.01</t>
  </si>
  <si>
    <t>TEST PILES (UNTREATED TIMBER, SIZE 2)</t>
  </si>
  <si>
    <t>606-06.02</t>
  </si>
  <si>
    <t>LOADING TEST (UNTREATED TIMBER, SIZE 2)</t>
  </si>
  <si>
    <t>606-06.03</t>
  </si>
  <si>
    <t>UNTREATED TIMBER PILES (SIZE 2)</t>
  </si>
  <si>
    <t>606-07.01</t>
  </si>
  <si>
    <t>TEST PILES (TREATED TIMBER, SIZE 1)</t>
  </si>
  <si>
    <t>606-07.02</t>
  </si>
  <si>
    <t>LOADING TESTS (TREATED TIMBER, SIZE 1)</t>
  </si>
  <si>
    <t>606-07.03</t>
  </si>
  <si>
    <t>TREATED TIMBER PILES (SIZE 1)</t>
  </si>
  <si>
    <t>606-07.05</t>
  </si>
  <si>
    <t>PILE TIPS (TIMBER, SIZE 1)</t>
  </si>
  <si>
    <t>606-08.01</t>
  </si>
  <si>
    <t>TEST PILES (TREATED TIMBER, SIZE 2)</t>
  </si>
  <si>
    <t>606-08.02</t>
  </si>
  <si>
    <t>LOADING TESTS (TREATED TIMBER, SIZE 2)</t>
  </si>
  <si>
    <t>606-08.03</t>
  </si>
  <si>
    <t>TREATED TIMBER PILES (SIZE 2)</t>
  </si>
  <si>
    <t>606-08.05</t>
  </si>
  <si>
    <t>PILE TIPS (TIMBER, SIZE 2)</t>
  </si>
  <si>
    <t>606-09.01</t>
  </si>
  <si>
    <t>TEST PILES (PRECAST CONCRETE, SIZE 1)</t>
  </si>
  <si>
    <t>606-09.02</t>
  </si>
  <si>
    <t>LOADING TEST (PRECAST CONCRETE, SIZE 1)</t>
  </si>
  <si>
    <t>606-09.03</t>
  </si>
  <si>
    <t>PRECAST CONCRETE PILES (SIZE 1)</t>
  </si>
  <si>
    <t>606-09.05</t>
  </si>
  <si>
    <t>PILE TIPS (CONCRETE SIZE 1)(14 X 14)</t>
  </si>
  <si>
    <t>606-09.99</t>
  </si>
  <si>
    <t>PRECAST CONCRETE PILES (SIZE ______)</t>
  </si>
  <si>
    <t>606-10.01</t>
  </si>
  <si>
    <t>TEST PILES (PRECAST CONCRETE, SIZE 2)</t>
  </si>
  <si>
    <t>606-10.02</t>
  </si>
  <si>
    <t>LOADING TEST (PRECAST CONCRETE, SIZE 2)</t>
  </si>
  <si>
    <t>606-10.03</t>
  </si>
  <si>
    <t>PRECAST CONCRETE PILES (SIZE 2)</t>
  </si>
  <si>
    <t>606-10.05</t>
  </si>
  <si>
    <t>PILE TIPS (CONCRETE SIZE 2) (16 X 16)</t>
  </si>
  <si>
    <t>606-11.01</t>
  </si>
  <si>
    <t>TEST PILES (CAST-IN-PLACE CONCRETE PILES)</t>
  </si>
  <si>
    <t>606-11.02</t>
  </si>
  <si>
    <t>LOADING TESTS (CAST-IN-PLACE CONCRETE PILES)</t>
  </si>
  <si>
    <t>606-11.03</t>
  </si>
  <si>
    <t>CAST-IN-PLACE CONCRETE PILES</t>
  </si>
  <si>
    <t>606-12.01</t>
  </si>
  <si>
    <t>PILE ANCHORAGE SYSTEM (SEISMIC)</t>
  </si>
  <si>
    <t>606-12.02</t>
  </si>
  <si>
    <t>ANCHORAGE SYSTEM (CABLE ENCASEMENT)</t>
  </si>
  <si>
    <t>606-15.01</t>
  </si>
  <si>
    <t>TEST PILES (PRECAST CONCRETE) 18" SQUARE</t>
  </si>
  <si>
    <t>606-15.02</t>
  </si>
  <si>
    <t>LOADING TEST (PRECAST CONCRETE) 18" SQUARE</t>
  </si>
  <si>
    <t>606-15.03</t>
  </si>
  <si>
    <t>18" PRESTRESSED CONCRETE PILES</t>
  </si>
  <si>
    <t>606-15.04</t>
  </si>
  <si>
    <t>PILE TIPS (CONCRETE)(18 X 18)</t>
  </si>
  <si>
    <t>606-15.06</t>
  </si>
  <si>
    <t>PILE REMOVAL (DESCRIPTION)</t>
  </si>
  <si>
    <t>606-16.01</t>
  </si>
  <si>
    <t>TEST PILES (STEEL PIPE PILES 10-INCH)</t>
  </si>
  <si>
    <t>606-16.02</t>
  </si>
  <si>
    <t>LOADING TEST (STEEL PIPE PILES 10-INCH)</t>
  </si>
  <si>
    <t>606-16.03</t>
  </si>
  <si>
    <t>STEEL PIPE PILES (10-INCH)</t>
  </si>
  <si>
    <t>606-16.05</t>
  </si>
  <si>
    <t>STEEL PIPE PILES (10-INCH) COLUMN</t>
  </si>
  <si>
    <t>606-16.06</t>
  </si>
  <si>
    <t>PILE TIPS (STEEL PIPE PILES, 10-INCH)</t>
  </si>
  <si>
    <t>606-17.01</t>
  </si>
  <si>
    <t>TEST PILES (STEEL PIPE PILES, 12-INCH)</t>
  </si>
  <si>
    <t>606-17.02</t>
  </si>
  <si>
    <t>LOADING TEST (STEEL PIPE PILES, 12-INCH)</t>
  </si>
  <si>
    <t>606-17.03</t>
  </si>
  <si>
    <t>STEEL PIPE PILES (12-INCH)</t>
  </si>
  <si>
    <t>606-17.05</t>
  </si>
  <si>
    <t>STEEL PIPE PILES (12-INCH) COLUMN</t>
  </si>
  <si>
    <t>606-17.06</t>
  </si>
  <si>
    <t>PILE TIPS (STEEL PIPE PILES, 12-INCH)</t>
  </si>
  <si>
    <t>606-18.01</t>
  </si>
  <si>
    <t>TEST PILES (STEEL PIPE PILES, 14-INCH)</t>
  </si>
  <si>
    <t>606-18.02</t>
  </si>
  <si>
    <t>LOADING TEST (STEEL PIPE PILES, 14-INCH)</t>
  </si>
  <si>
    <t>606-18.03</t>
  </si>
  <si>
    <t>STEEL PIPE PILES (14-INCH)</t>
  </si>
  <si>
    <t>606-18.05</t>
  </si>
  <si>
    <t>STEEL PIPE PILES (14-INCH) COLUMN</t>
  </si>
  <si>
    <t>606-18.06</t>
  </si>
  <si>
    <t>PILE TIPS (STEEL PIPE PILES, 14-INCH)</t>
  </si>
  <si>
    <t>606-19.01</t>
  </si>
  <si>
    <t>TEST PILES (STEEL PIPE PILES, 16-INCH)</t>
  </si>
  <si>
    <t>606-19.02</t>
  </si>
  <si>
    <t>LOADING TEST (STEEL PIPE PILES, 16-INCH)</t>
  </si>
  <si>
    <t>606-19.03</t>
  </si>
  <si>
    <t>STEEL PIPE PILES (16-INCH)</t>
  </si>
  <si>
    <t>606-19.05</t>
  </si>
  <si>
    <t>STEEL PIPE PILES (16-INCH) COLUMN</t>
  </si>
  <si>
    <t>606-19.06</t>
  </si>
  <si>
    <t>PILE TIPS (STEEL PIPE PILES, 16-INCH)</t>
  </si>
  <si>
    <t>606-20.01</t>
  </si>
  <si>
    <t>TEST PILES (STEEL PIPE PILES, 18-INCH)</t>
  </si>
  <si>
    <t>606-20.02</t>
  </si>
  <si>
    <t>LOADING TEST (STEEL PIPE PILES, 18-INCH)</t>
  </si>
  <si>
    <t>606-20.03</t>
  </si>
  <si>
    <t>STEEL PIPE PILES (18-INCH)</t>
  </si>
  <si>
    <t>606-20.05</t>
  </si>
  <si>
    <t>STEEL PIPE PILES (18-INCH) COLUMN</t>
  </si>
  <si>
    <t>606-20.06</t>
  </si>
  <si>
    <t>PILE TIPS (STEEL PIPE PILES, 18-INCH)</t>
  </si>
  <si>
    <t>606-20.10</t>
  </si>
  <si>
    <t>TEST PILES (STEEL PIPE PILES, SIZE)</t>
  </si>
  <si>
    <t>606-20.20</t>
  </si>
  <si>
    <t>LOADING TEST (STEEL PIPE PILES, SIZE)</t>
  </si>
  <si>
    <t>606-20.30</t>
  </si>
  <si>
    <t>STEEL PIPE PILES (SIZE)</t>
  </si>
  <si>
    <t>606-20.50</t>
  </si>
  <si>
    <t>STEEL PIPE PILES - COLUMN (SIZE)</t>
  </si>
  <si>
    <t>606-20.60</t>
  </si>
  <si>
    <t>PILE TIPS - STEEL PIPE PILES (SIZE)</t>
  </si>
  <si>
    <t>606-21.10</t>
  </si>
  <si>
    <t>TEST PILES - STEEL PIPE PILES (SIZE)</t>
  </si>
  <si>
    <t>606-21.20</t>
  </si>
  <si>
    <t>LOADING TEST - STEEL PIPE PILES (SIZE)</t>
  </si>
  <si>
    <t>606-21.30</t>
  </si>
  <si>
    <t>606-21.50</t>
  </si>
  <si>
    <t>606-21.60</t>
  </si>
  <si>
    <t>606-22.01</t>
  </si>
  <si>
    <t>STEEL PIPE PILES (20 IN)</t>
  </si>
  <si>
    <t>606-22.02</t>
  </si>
  <si>
    <t>PILE TIPS (STEEL PIPE PILES 20 IN)</t>
  </si>
  <si>
    <t>606-22.03</t>
  </si>
  <si>
    <t>TEST PILES (STEEL PIPE PILES 20 IN)</t>
  </si>
  <si>
    <t>606-22.04</t>
  </si>
  <si>
    <t>LOAD TESTING (STEEL PIPE PILES 20 IN)</t>
  </si>
  <si>
    <t>606-22.07</t>
  </si>
  <si>
    <t>STEEL PIPE PILES (22 IN)</t>
  </si>
  <si>
    <t>606-22.08</t>
  </si>
  <si>
    <t>PILE TIPS (STEEL PIPE PILES 22 IN)</t>
  </si>
  <si>
    <t>606-22.09</t>
  </si>
  <si>
    <t>TEST PILES (STEEL PIPE PILES 22 IN)</t>
  </si>
  <si>
    <t>606-22.10</t>
  </si>
  <si>
    <t>LOAD TESTING (STEEL PIPE PILES 22 IN)</t>
  </si>
  <si>
    <t>606-22.13</t>
  </si>
  <si>
    <t>STEEL PIPE PILES (24 IN)</t>
  </si>
  <si>
    <t>606-22.14</t>
  </si>
  <si>
    <t>PILE TIPS (STEEL PIPE PILES 24 IN)</t>
  </si>
  <si>
    <t>606-22.15</t>
  </si>
  <si>
    <t>TEST PILES (STEEL PIPE PILES 24 IN)</t>
  </si>
  <si>
    <t>606-22.16</t>
  </si>
  <si>
    <t>LOAD TESTING (STEEL PIPE PILES 24 IN)</t>
  </si>
  <si>
    <t>606-23.01</t>
  </si>
  <si>
    <t>STEEL PIPE PILES AND TIPS (24-INCH)</t>
  </si>
  <si>
    <t>606-23.02</t>
  </si>
  <si>
    <t>STEEL PIPE PILES (24-INCH) (CUT-OFFS)</t>
  </si>
  <si>
    <t>606-24.10</t>
  </si>
  <si>
    <t>SHEET PILES</t>
  </si>
  <si>
    <t>606-24.11</t>
  </si>
  <si>
    <t>606-24.12</t>
  </si>
  <si>
    <t>TEMPORARY SHEET PILES</t>
  </si>
  <si>
    <t>606-24.13</t>
  </si>
  <si>
    <t>606-24.14</t>
  </si>
  <si>
    <t>SEPARATION MATERIAL</t>
  </si>
  <si>
    <t>606-25.01</t>
  </si>
  <si>
    <t>TEST PILES (10" ROUND CONCRETE FILLED)</t>
  </si>
  <si>
    <t>606-25.02</t>
  </si>
  <si>
    <t>LOAD TEST (10" ROUND CONCRETE FILLED)</t>
  </si>
  <si>
    <t>606-25.03</t>
  </si>
  <si>
    <t>10" ROUND STEEL PILES (CONCRETE FILLED)</t>
  </si>
  <si>
    <t>606-26.05</t>
  </si>
  <si>
    <t>CORE DRILLING FOR PILES (ABANDONED)</t>
  </si>
  <si>
    <t>606-27.11</t>
  </si>
  <si>
    <t>TEST PILES (7.625 INCH MICROPILE)</t>
  </si>
  <si>
    <t>606-27.12</t>
  </si>
  <si>
    <t>VERIFICATION LOADING TEST (7.625 INCH MICROPILE)</t>
  </si>
  <si>
    <t>606-27.13</t>
  </si>
  <si>
    <t>MICROPILE TYPE B (7.625 INCH)</t>
  </si>
  <si>
    <t>606-27.14</t>
  </si>
  <si>
    <t>PROOF LOADING TEST MICROPILE (7.625 IN)</t>
  </si>
  <si>
    <t>606-28.01</t>
  </si>
  <si>
    <t>TEST PILES (7 5/8" S .500" MICROPILE)</t>
  </si>
  <si>
    <t>606-28.02</t>
  </si>
  <si>
    <t>VERIFICATION LOADING TEST (7 5/8" s .500" MICROPILE)</t>
  </si>
  <si>
    <t>606-28.03</t>
  </si>
  <si>
    <t>MICROPILE(7 5/8" s .500" MICROPILE)</t>
  </si>
  <si>
    <t>606-28.04</t>
  </si>
  <si>
    <t>PROOF LOADING TEST (7 5/8" s .500" MICROPILE)</t>
  </si>
  <si>
    <t>606-28.10</t>
  </si>
  <si>
    <t>TEST PILES (9 5/8" x .500" MICROPILE)</t>
  </si>
  <si>
    <t>606-28.11</t>
  </si>
  <si>
    <t>VERIFICATION LOADING TEST (9 5/8" x .500" MICROPILE)</t>
  </si>
  <si>
    <t>606-28.12</t>
  </si>
  <si>
    <t>MICROPILE (9 5/8" x .500" MICROPILE)</t>
  </si>
  <si>
    <t>606-28.13</t>
  </si>
  <si>
    <t>PROOF LOADING TEST (9 5/8" x .500" MICROPILE)</t>
  </si>
  <si>
    <t>607-01.02</t>
  </si>
  <si>
    <t>12" CONCRETE PIPE CULVERT (CLASS III)</t>
  </si>
  <si>
    <t>607-02.01</t>
  </si>
  <si>
    <t>15" CONCRETE PIPE CULVERT(CLASS II)</t>
  </si>
  <si>
    <t>607-02.02</t>
  </si>
  <si>
    <t>15" CONCRETE PIPE CULVERT(CLASS III)</t>
  </si>
  <si>
    <t>607-02.03</t>
  </si>
  <si>
    <t>15" CONCRETE PIPE CULVERT(CLASS IV)</t>
  </si>
  <si>
    <t>607-02.04</t>
  </si>
  <si>
    <t>15" CONCRETE PIPE CULVERT(CLASS V)</t>
  </si>
  <si>
    <t>607-02.30</t>
  </si>
  <si>
    <t>15IN PIPE CULVERT</t>
  </si>
  <si>
    <t>607-03.02</t>
  </si>
  <si>
    <t>18" CONCRETE PIPE CULVERT (CLASS III)</t>
  </si>
  <si>
    <t>607-03.03</t>
  </si>
  <si>
    <t>18" CONCRETE PIPE CULVERT (CLASS IV)</t>
  </si>
  <si>
    <t>607-03.04</t>
  </si>
  <si>
    <t>18" CONCRETE PIPE CULVERT (CLASS V)</t>
  </si>
  <si>
    <t>607-03.05</t>
  </si>
  <si>
    <t>18" CONCRETE PIPE CULVERT(CLASS IV)JACKED-IN-PLACE</t>
  </si>
  <si>
    <t>607-03.30</t>
  </si>
  <si>
    <t>18" PIPE CULVERT</t>
  </si>
  <si>
    <t>607-05.01</t>
  </si>
  <si>
    <t>24" CONCRETE PIPE CULVERT (CLASS II)</t>
  </si>
  <si>
    <t>24" CONCRETE PIPE CULVERT (CLASS III)</t>
  </si>
  <si>
    <t>607-05.03</t>
  </si>
  <si>
    <t>24" CONCRETE PIPE CULVERT (CLASS IV)</t>
  </si>
  <si>
    <t>607-05.04</t>
  </si>
  <si>
    <t>24" CONCRETE PIPE CULVERT (CLASS V)</t>
  </si>
  <si>
    <t>607-05.05</t>
  </si>
  <si>
    <t>24" CONCRETE PIPE CULVERT(CLASS IV)JACKED-IN-PLACE</t>
  </si>
  <si>
    <t>607-05.06</t>
  </si>
  <si>
    <t>24" PIPE CULVERT (JACKED-IN-PLACE)</t>
  </si>
  <si>
    <t>607-05.07</t>
  </si>
  <si>
    <t>24" CONCRETE PIPE CULVERT CLASS V (JACKED-IN-PLACE)</t>
  </si>
  <si>
    <t>607-05.30</t>
  </si>
  <si>
    <t>24" PIPE CULVERT</t>
  </si>
  <si>
    <t>607-06.01</t>
  </si>
  <si>
    <t>30" CONCRETE PIPE CULVERT (CLASS II)</t>
  </si>
  <si>
    <t>607-06.02</t>
  </si>
  <si>
    <t>30" CONCRETE PIPE CULVERT (CLASS III)</t>
  </si>
  <si>
    <t>607-06.03</t>
  </si>
  <si>
    <t>30" CONCRETE PIPE CULVERT (CLASS IV)</t>
  </si>
  <si>
    <t>607-06.04</t>
  </si>
  <si>
    <t>30" CONCRETE PIPE CULVERT (CLASS V)</t>
  </si>
  <si>
    <t>607-06.05</t>
  </si>
  <si>
    <t>30" CONCRETE PIPE CULVERT(CLASS IV)JACKED-IN-PLACE</t>
  </si>
  <si>
    <t>607-06.06</t>
  </si>
  <si>
    <t>30" PIPE CULVERT (JACKED-IN-PLACE)</t>
  </si>
  <si>
    <t>607-06.07</t>
  </si>
  <si>
    <t>36" PIPE CULVERT (JACKED-IN-PLACE)</t>
  </si>
  <si>
    <t>607-06.08</t>
  </si>
  <si>
    <t>36" CONCRETE PIPE CULVERT CLASS V (JACKED-IN-PLACE)</t>
  </si>
  <si>
    <t>607-06.30</t>
  </si>
  <si>
    <t>30" PIPE CULVERT</t>
  </si>
  <si>
    <t>607-07.01</t>
  </si>
  <si>
    <t>36" CONCRETE PIPE CULVERT (CLASS II)</t>
  </si>
  <si>
    <t>607-07.02</t>
  </si>
  <si>
    <t>36" CONCRETE PIPE CULVERT (CLASS III)</t>
  </si>
  <si>
    <t>607-07.03</t>
  </si>
  <si>
    <t>36" CONCRETE PIPE CULVERT (CLASS IV)</t>
  </si>
  <si>
    <t>607-07.04</t>
  </si>
  <si>
    <t>36" CONCRETE PIPE CULVERT (CLASS V)</t>
  </si>
  <si>
    <t>607-07.05</t>
  </si>
  <si>
    <t>36" CONCRETE PIPE CULVERT(CLASS IV)JACKED-IN-PLACE</t>
  </si>
  <si>
    <t>607-07.30</t>
  </si>
  <si>
    <t>36" PIPE CULVERT</t>
  </si>
  <si>
    <t>607-08.01</t>
  </si>
  <si>
    <t>42" CONCRETE PIPE CULVERT (CLASS II)</t>
  </si>
  <si>
    <t>607-08.02</t>
  </si>
  <si>
    <t>42" CONCRETE PIPE CULVERT (CLASS III)</t>
  </si>
  <si>
    <t>607-08.03</t>
  </si>
  <si>
    <t>42" CONCRETE PIPE CULVERT (CLASS IV)</t>
  </si>
  <si>
    <t>607-08.04</t>
  </si>
  <si>
    <t>42" CONCRETE PIPE CULVERT (CLASS V)</t>
  </si>
  <si>
    <t>607-08.05</t>
  </si>
  <si>
    <t>42" CONCRETE PIPE CULVERT(CLASS IV)JACKED-IN-PLACE</t>
  </si>
  <si>
    <t>607-08.06</t>
  </si>
  <si>
    <t>42" CONCRETE PIPE CULVERT (CLASS V) JACKED-IN-PLACE</t>
  </si>
  <si>
    <t>607-08.30</t>
  </si>
  <si>
    <t>42" PIPE CULVERT</t>
  </si>
  <si>
    <t>607-09.01</t>
  </si>
  <si>
    <t>48" CONCRETE PIPE CULVERT (CLASS II)</t>
  </si>
  <si>
    <t>607-09.02</t>
  </si>
  <si>
    <t>48" CONCRETE PIPE CULVERT (CLASS III)</t>
  </si>
  <si>
    <t>607-09.03</t>
  </si>
  <si>
    <t>48" CONCRETE PIPE CULVERT (CLASS IV)</t>
  </si>
  <si>
    <t>607-09.04</t>
  </si>
  <si>
    <t>48" CONCRETE PIPE CULVERT (CLASS V)</t>
  </si>
  <si>
    <t>607-09.05</t>
  </si>
  <si>
    <t>48" CONCRETE PIPE CULVERT(CLASS IV)JACKED-IN-PLACE</t>
  </si>
  <si>
    <t>607-09.30</t>
  </si>
  <si>
    <t>48" PIPE CULVERT</t>
  </si>
  <si>
    <t>607-10.01</t>
  </si>
  <si>
    <t>54" CONCRETE PIPE CULVERT (CLASS II)</t>
  </si>
  <si>
    <t>607-10.02</t>
  </si>
  <si>
    <t>54" CONCRETE PIPE CULVERT (CLASS III)</t>
  </si>
  <si>
    <t>607-10.03</t>
  </si>
  <si>
    <t>54" CONCRETE PIPE CULVERT (CLASS IV)</t>
  </si>
  <si>
    <t>607-10.04</t>
  </si>
  <si>
    <t>54" CONCRETE PIPE CULVERT (CLASS V)</t>
  </si>
  <si>
    <t>607-10.05</t>
  </si>
  <si>
    <t>54" CONCRETE PIPE CULVERT(CLASS IV)JACKED-IN-PLACE</t>
  </si>
  <si>
    <t>607-10.30</t>
  </si>
  <si>
    <t>54" PIPE CULVERT</t>
  </si>
  <si>
    <t>607-11.01</t>
  </si>
  <si>
    <t>60" CONCRETE PIPE CULVERT (CLASS I)</t>
  </si>
  <si>
    <t>607-11.02</t>
  </si>
  <si>
    <t>60" CONCRETE PIPE CULVERT (CLASS II)</t>
  </si>
  <si>
    <t>607-11.03</t>
  </si>
  <si>
    <t>60" CONCRETE PIPE CULVERT (CLASS III)</t>
  </si>
  <si>
    <t>607-11.04</t>
  </si>
  <si>
    <t>60" CONCRETE PIPE CULVERT (CLASS IV)</t>
  </si>
  <si>
    <t>607-11.05</t>
  </si>
  <si>
    <t>60" CONCRETE PIPE CULVERT (CLASS V)</t>
  </si>
  <si>
    <t>607-11.06</t>
  </si>
  <si>
    <t>60" CONCRETE PIPE CULVERT(CLASS IV)JACKED-IN-PLACE</t>
  </si>
  <si>
    <t>607-11.07</t>
  </si>
  <si>
    <t>66" CONCRETE PIPE CULVERT(CLASS IV)JACKED-IN-PLACE</t>
  </si>
  <si>
    <t>607-11.30</t>
  </si>
  <si>
    <t>60" PIPE CULVERT</t>
  </si>
  <si>
    <t>607-12.01</t>
  </si>
  <si>
    <t>66" CONCRETE PIPE CULVERT (CLASS I)</t>
  </si>
  <si>
    <t>607-12.02</t>
  </si>
  <si>
    <t>66" CONCRETE PIPE CULVERT (CLASS II)</t>
  </si>
  <si>
    <t>607-12.03</t>
  </si>
  <si>
    <t>66" CONCRETE PIPE CULVERT (CLASS III)</t>
  </si>
  <si>
    <t>607-12.04</t>
  </si>
  <si>
    <t>66" CONCRETE PIPE CULVERT (CLASS IV)</t>
  </si>
  <si>
    <t>607-12.05</t>
  </si>
  <si>
    <t>66" CONCRETE PIPE CULVERT (CLASS V)</t>
  </si>
  <si>
    <t>607-12.30</t>
  </si>
  <si>
    <t>66" PIPE CULVERT</t>
  </si>
  <si>
    <t>607-13.01</t>
  </si>
  <si>
    <t>72" CONCRETE PIPE CULVERT (CLASS I)</t>
  </si>
  <si>
    <t>607-13.02</t>
  </si>
  <si>
    <t>72" CONCRETE PIPE CULVERT (CLASS II)</t>
  </si>
  <si>
    <t>607-13.03</t>
  </si>
  <si>
    <t>72" CONCRETE PIPE CULVERT (CLASS III)</t>
  </si>
  <si>
    <t>607-13.04</t>
  </si>
  <si>
    <t>72" CONCRETE PIPE CULVERT (CLASS IV)</t>
  </si>
  <si>
    <t>607-13.05</t>
  </si>
  <si>
    <t>72" CONCRETE PIPE CULVERT (CLASS V)</t>
  </si>
  <si>
    <t>607-13.30</t>
  </si>
  <si>
    <t>72" PIPE CULVERT</t>
  </si>
  <si>
    <t>607-14.01</t>
  </si>
  <si>
    <t>78" CONCRETE PIPE CULVERT (CLASS I)</t>
  </si>
  <si>
    <t>607-14.02</t>
  </si>
  <si>
    <t>78" CONCRETE PIPE CULVERT (CLASS II)</t>
  </si>
  <si>
    <t>607-14.03</t>
  </si>
  <si>
    <t>78" CONCRETE PIPE CULVERT (CLASS III)</t>
  </si>
  <si>
    <t>607-14.04</t>
  </si>
  <si>
    <t>78" CONCRETE PIPE CULVERT (CLASS IV)</t>
  </si>
  <si>
    <t>607-14.05</t>
  </si>
  <si>
    <t>78" CONCRETE PIPE CULVERT (CLASS V)</t>
  </si>
  <si>
    <t>607-14.30</t>
  </si>
  <si>
    <t>78" PIPE CULVERT</t>
  </si>
  <si>
    <t>607-15.01</t>
  </si>
  <si>
    <t>84" CONCRETE PIPE CULVERT (CLASS I)</t>
  </si>
  <si>
    <t>607-15.02</t>
  </si>
  <si>
    <t>84" CONCRETE PIPE CULVERT (CLASS II)</t>
  </si>
  <si>
    <t>607-15.03</t>
  </si>
  <si>
    <t>84" CONCRETE PIPE CULVERT (CLASS III)</t>
  </si>
  <si>
    <t>607-15.04</t>
  </si>
  <si>
    <t>84" CONCRETE PIPE CULVERT (CLASS IV)</t>
  </si>
  <si>
    <t>607-15.05</t>
  </si>
  <si>
    <t>84" CONCRETE PIPE CULVERT (CLASS V)</t>
  </si>
  <si>
    <t>607-15.30</t>
  </si>
  <si>
    <t>84" PIPE CULVERT</t>
  </si>
  <si>
    <t>607-15.31</t>
  </si>
  <si>
    <t>84IN TEMPORARY DRAINAGE PIPE</t>
  </si>
  <si>
    <t>607-16.01</t>
  </si>
  <si>
    <t>23"X 14" HORIZONTAL OVAL CONCRETE PIPE CULVERT</t>
  </si>
  <si>
    <t>607-16.02</t>
  </si>
  <si>
    <t>30"X 19" HORIZONTAL OVAL CONCRETE PIPE CULVERT</t>
  </si>
  <si>
    <t>607-16.03</t>
  </si>
  <si>
    <t>34"X 22" HORIZONTAL OVAL CONCRETE PIPE CULVERT</t>
  </si>
  <si>
    <t>607-16.04</t>
  </si>
  <si>
    <t>38"X 24" HORIZONTAL OVAL CONCRETE PIPE CULVERT</t>
  </si>
  <si>
    <t>607-16.05</t>
  </si>
  <si>
    <t>45"X 29" HORIZONTAL OVAL CONCRETE PIPE CULVERT (CLASS__)</t>
  </si>
  <si>
    <t>607-16.06</t>
  </si>
  <si>
    <t>45"X 29" HORIZONTAL OVAL CONCRETE PIPE CULVERT</t>
  </si>
  <si>
    <t>607-16.07</t>
  </si>
  <si>
    <t>49"X 32" HORIZONTAL OVAL CONCRETE PIPE CULVERT</t>
  </si>
  <si>
    <t>607-16.08</t>
  </si>
  <si>
    <t>53"X 34" HORIZONTAL OVAL CONCRETE PIPE CULVERT</t>
  </si>
  <si>
    <t>607-16.09</t>
  </si>
  <si>
    <t>60"X 38" HORIZONTAL OVAL CONCRETE PIPE CULVERT</t>
  </si>
  <si>
    <t>607-16.10</t>
  </si>
  <si>
    <t>68"X 43" HORIZONTAL OVAL CONCRETE PIPE CULVERT</t>
  </si>
  <si>
    <t>607-16.11</t>
  </si>
  <si>
    <t>76"X 48" HORIZONTAL OVAL CONCRETE PIPE CULVERT</t>
  </si>
  <si>
    <t>607-16.12</t>
  </si>
  <si>
    <t>83"X 53" HORIZONTAL OVAL CONCRETE PIPE CULVERT</t>
  </si>
  <si>
    <t>607-16.13</t>
  </si>
  <si>
    <t>91"X 58" HORIZONTAL OVAL CONCRETE PIPE CULVERT</t>
  </si>
  <si>
    <t>607-16.14</t>
  </si>
  <si>
    <t>98"X 63" HORIZONTAL OVAL CONCRETE. PIPE CULVERT</t>
  </si>
  <si>
    <t>607-16.15</t>
  </si>
  <si>
    <t>106"X 68" HORIZONTAL OVAL CONCRETE PIPE CULVERT</t>
  </si>
  <si>
    <t>607-16.16</t>
  </si>
  <si>
    <t>113"X 72" HORIZONTAL OVAL CONCRETE PIPE CULVERT</t>
  </si>
  <si>
    <t>607-16.17</t>
  </si>
  <si>
    <t>121"X 77" HORIZONTAL OVAL CONCRETE PIPE CULVERT</t>
  </si>
  <si>
    <t>607-16.18</t>
  </si>
  <si>
    <t>128"X 82" HORIZONTAL OVAL CONCRETE PIPE CULVERT</t>
  </si>
  <si>
    <t>607-16.19</t>
  </si>
  <si>
    <t>136"X 87" HORIZONTAL OVAL CONCRETE PIPE CULVERT</t>
  </si>
  <si>
    <t>607-16.20</t>
  </si>
  <si>
    <t>143"X 92" HORIZONTAL OVAL CONCRETE PIPE CULVERT</t>
  </si>
  <si>
    <t>607-16.21</t>
  </si>
  <si>
    <t>151"X 97" HORIZONTAL OVAL CONCRETE PIPE CULVERT</t>
  </si>
  <si>
    <t>607-16.22</t>
  </si>
  <si>
    <t>166"X 106" HORIZONTAL OVAL CONCRETE PIPE CULVERT</t>
  </si>
  <si>
    <t>607-16.23</t>
  </si>
  <si>
    <t>180"X 116" HORIZONTAL OVAL CONCRETE PIPE CULVERT</t>
  </si>
  <si>
    <t>607-16.34</t>
  </si>
  <si>
    <t>34IN X 22IN HORIZONTAL OVAL CONCRETE PIPE CULVERT</t>
  </si>
  <si>
    <t>607-16.99</t>
  </si>
  <si>
    <t>HORIZONTAL OVAL CONCRETE PIPE CULVERT (DESCRIPTION)</t>
  </si>
  <si>
    <t>607-17.06</t>
  </si>
  <si>
    <t>29"X 45" VERTICAL OVAL CONCRETE PIPE CULVERT</t>
  </si>
  <si>
    <t>607-17.07</t>
  </si>
  <si>
    <t>32"X 49" VERTICAL OVAL CONCRETE PIPE CULVERT</t>
  </si>
  <si>
    <t>607-17.08</t>
  </si>
  <si>
    <t>34"X 53" VERTICAL OVAL CONCRETE PIPE CULVERT</t>
  </si>
  <si>
    <t>607-17.09</t>
  </si>
  <si>
    <t>38"X 60" VERTICAL OVAL CONCRETE PIPE CULVERT</t>
  </si>
  <si>
    <t>607-17.10</t>
  </si>
  <si>
    <t>43"X 68" VERTICAL OVAL CONCRETE PIPE CULVERT</t>
  </si>
  <si>
    <t>607-17.11</t>
  </si>
  <si>
    <t>48"X 76" VERTICAL OVAL CONCRETE PIPE CULVERT</t>
  </si>
  <si>
    <t>607-17.12</t>
  </si>
  <si>
    <t>53"X 83" VERTICAL OVAL CONCRETE PIPE CULVERT</t>
  </si>
  <si>
    <t>607-17.13</t>
  </si>
  <si>
    <t>58"X 91" VERTICAL OVAL CONCRETE PIPE CULVERT</t>
  </si>
  <si>
    <t>607-17.14</t>
  </si>
  <si>
    <t>63"X 98" VERTICAL OVAL CONCRETE PIPE CULVERT</t>
  </si>
  <si>
    <t>607-17.15</t>
  </si>
  <si>
    <t>68"X 106" VERTICAL OVAL CONCRETE PIPE CULVERT</t>
  </si>
  <si>
    <t>607-17.16</t>
  </si>
  <si>
    <t>72"X 113" VERTICAL OVAL CONCRETE PIPE CULVERT</t>
  </si>
  <si>
    <t>607-17.17</t>
  </si>
  <si>
    <t>77"X 121" VERTICAL OVAL CONCRETE PIPE CULVERT</t>
  </si>
  <si>
    <t>607-17.18</t>
  </si>
  <si>
    <t>82"X 128" VERTICAL OVAL CONCRETE PIPE CULVERT</t>
  </si>
  <si>
    <t>607-17.19</t>
  </si>
  <si>
    <t>87"X 136" VERTICAL OVAL CONCRETE PIPE CULVERT</t>
  </si>
  <si>
    <t>607-17.20</t>
  </si>
  <si>
    <t>92"X 143" VERTICAL OVAL CONCRETE PIPE CULVERT</t>
  </si>
  <si>
    <t>607-17.21</t>
  </si>
  <si>
    <t>97"X 151" VERTICAL OVAL CONCRETE PIPE CULVERT</t>
  </si>
  <si>
    <t>607-17.22</t>
  </si>
  <si>
    <t>106"X 166" VERTICAL OVAL CONCRETE PIPE CULVERT</t>
  </si>
  <si>
    <t>607-17.23</t>
  </si>
  <si>
    <t>116"X 180" VERTICAL OVAL CONCRETE PIPE CULVERT</t>
  </si>
  <si>
    <t>607-17.24</t>
  </si>
  <si>
    <t>48"X 72" FLAT BASE CONCRETE PIPE CULVERT (CP)</t>
  </si>
  <si>
    <t>607-17.34</t>
  </si>
  <si>
    <t>607-18.01</t>
  </si>
  <si>
    <t>CULVERT INSPECTION WITH CAMERA</t>
  </si>
  <si>
    <t>607-19.01</t>
  </si>
  <si>
    <t>18 IN A-2000 PVC</t>
  </si>
  <si>
    <t>607-19.02</t>
  </si>
  <si>
    <t>24 IN A-2000 PVC</t>
  </si>
  <si>
    <t>607-19.03</t>
  </si>
  <si>
    <t>30 IN A-2000 PVC</t>
  </si>
  <si>
    <t>607-19.04</t>
  </si>
  <si>
    <t>36 IN A-2000 PVC</t>
  </si>
  <si>
    <t>607-20.01</t>
  </si>
  <si>
    <t>18" CROSSDRAIN PIPE CULVERT(COLLECTORS &amp; LOCAL ROADS)</t>
  </si>
  <si>
    <t>607-20.02</t>
  </si>
  <si>
    <t>24" CROSSDRAIN PIPE CULVERT(COLLECTORS &amp; LOCAL ROADS)</t>
  </si>
  <si>
    <t>607-20.03</t>
  </si>
  <si>
    <t>30" CROSSDRAIN PIPE CULVERT(COLLECTORS &amp; LOCAL ROADS)</t>
  </si>
  <si>
    <t>607-20.04</t>
  </si>
  <si>
    <t>36" CROSSDRAIN PIPE CULVERT(COLLECTORS &amp; LOCAL ROADS)</t>
  </si>
  <si>
    <t>607-20.05</t>
  </si>
  <si>
    <t>42" CROSSDRAIN PIPE CULVERT(COLLECTORS &amp; LOCAL ROADS)</t>
  </si>
  <si>
    <t>607-20.06</t>
  </si>
  <si>
    <t>48" CROSSDRAIN PIPE CULVERT(COLLECTORS &amp; LOCAL ROADS)</t>
  </si>
  <si>
    <t>607-20.07</t>
  </si>
  <si>
    <t>54" CROSSDRAIN PIPE CULVERT(COLLECTORS &amp; LOCAL ROADS</t>
  </si>
  <si>
    <t>607-20.08</t>
  </si>
  <si>
    <t>60" CROSSDRAIN PIPE CULVERT(COLLECTORS &amp; LOCAL ROADS)</t>
  </si>
  <si>
    <t>607-20.09</t>
  </si>
  <si>
    <t>66" CROSSDRAIN PIPE CULVERT(COLLECTORS &amp; LOCAL ROADS)</t>
  </si>
  <si>
    <t>607-20.10</t>
  </si>
  <si>
    <t>72" CROSSDRAIN PIPE CULVERT(COLLECTORS &amp; LOCAL ROADS)</t>
  </si>
  <si>
    <t>607-20.11</t>
  </si>
  <si>
    <t>78" CROSSDRAIN PIPE CULVERT(COLLECTORS &amp; LOCAL ROADS)</t>
  </si>
  <si>
    <t>607-20.12</t>
  </si>
  <si>
    <t>84" CROSSDRAIN PIPE CULVERT(COLLECTORS &amp; LOCAL ROADS)</t>
  </si>
  <si>
    <t>607-25.01</t>
  </si>
  <si>
    <t>SAPL TYPE 1 GROUT (PIPE/CULVERT REPAIR)</t>
  </si>
  <si>
    <t>607-25.02</t>
  </si>
  <si>
    <t>SPRAY APPLIED PIPE LINER (SAPL)</t>
  </si>
  <si>
    <t>607-36.01</t>
  </si>
  <si>
    <t>FLAP GATE (SIZE PIPE)</t>
  </si>
  <si>
    <t>607-36.02</t>
  </si>
  <si>
    <t>607-36.03</t>
  </si>
  <si>
    <t>607-36.04</t>
  </si>
  <si>
    <t>607-36.05</t>
  </si>
  <si>
    <t>607-36.06</t>
  </si>
  <si>
    <t>FLOOD GATE (BOX SIZE)</t>
  </si>
  <si>
    <t>607-36.07</t>
  </si>
  <si>
    <t>607-36.08</t>
  </si>
  <si>
    <t>607-36.09</t>
  </si>
  <si>
    <t>607-36.10</t>
  </si>
  <si>
    <t>607-37.01</t>
  </si>
  <si>
    <t>15" CORRUGATED METAL PIPE CULVERT</t>
  </si>
  <si>
    <t>607-37.02</t>
  </si>
  <si>
    <t>18" CORRUGATED METAL PIPE CULVERT</t>
  </si>
  <si>
    <t>607-37.03</t>
  </si>
  <si>
    <t>24" CORRUGATED METAL PIPE CULVERT</t>
  </si>
  <si>
    <t>607-37.04</t>
  </si>
  <si>
    <t>30" CORRUGATED METAL PIPE CULVERT</t>
  </si>
  <si>
    <t>607-37.05</t>
  </si>
  <si>
    <t>36" CORRUGATED METAL PIPE CULVERT</t>
  </si>
  <si>
    <t>607-37.06</t>
  </si>
  <si>
    <t>42" CORRUGATED METAL PIPE CULVERT</t>
  </si>
  <si>
    <t>607-37.07</t>
  </si>
  <si>
    <t>48" CORRUGATED METAL PIPE CULVERT</t>
  </si>
  <si>
    <t>607-37.08</t>
  </si>
  <si>
    <t>54" CORRUGATED METAL PIPE CULVERT</t>
  </si>
  <si>
    <t>607-37.09</t>
  </si>
  <si>
    <t>60" CORRUGATED METAL PIPE CULVERT</t>
  </si>
  <si>
    <t>607-37.10</t>
  </si>
  <si>
    <t>66" CORRUGATED METAL PIPE CULVERT</t>
  </si>
  <si>
    <t>607-37.11</t>
  </si>
  <si>
    <t>72" CORRUGATED METAL PIPE CULVERT</t>
  </si>
  <si>
    <t>607-37.12</t>
  </si>
  <si>
    <t>78" CORRUGATED METAL PIPE CULVERT</t>
  </si>
  <si>
    <t>607-37.13</t>
  </si>
  <si>
    <t>84" CORRUGATED METAL PIPE CULVERT</t>
  </si>
  <si>
    <t>607-37.14</t>
  </si>
  <si>
    <t>90" CORRUGATED METAL PIPE CULVERT</t>
  </si>
  <si>
    <t>607-37.15</t>
  </si>
  <si>
    <t>96" CORRUGATED METAL PIPE CULVERT</t>
  </si>
  <si>
    <t>607-37.16</t>
  </si>
  <si>
    <t>102" CORRUGATED METAL PIPE CULVERT</t>
  </si>
  <si>
    <t>607-37.17</t>
  </si>
  <si>
    <t>108" CORRUGATED METAL PIPE CULVERT</t>
  </si>
  <si>
    <t>607-37.18</t>
  </si>
  <si>
    <t>114" CORRUGATED METAL PIPE CULVERT</t>
  </si>
  <si>
    <t>607-37.19</t>
  </si>
  <si>
    <t>120" CORRUGATED METAL PIPE CULVERT</t>
  </si>
  <si>
    <t>607-37.20</t>
  </si>
  <si>
    <t>126" CORRUGATED METAL PIPE CULVERT</t>
  </si>
  <si>
    <t>607-37.21</t>
  </si>
  <si>
    <t>132" CORRUGATED METAL PIPE CULVERT</t>
  </si>
  <si>
    <t>607-37.22</t>
  </si>
  <si>
    <t>138" CORRUGATED METAL PIPE CULVERT</t>
  </si>
  <si>
    <t>607-37.23</t>
  </si>
  <si>
    <t>144" CORRUGATED METAL PIPE CULVERT</t>
  </si>
  <si>
    <t>607-37.24</t>
  </si>
  <si>
    <t>150" CORRUGATED METAL PIPE CULVERT</t>
  </si>
  <si>
    <t>607-37.25</t>
  </si>
  <si>
    <t>156" CORRUGATED METAL PIPE CULVERT</t>
  </si>
  <si>
    <t>607-37.26</t>
  </si>
  <si>
    <t>162" CORRUGATED METAL PIPE CULVERT</t>
  </si>
  <si>
    <t>607-37.27</t>
  </si>
  <si>
    <t>168" CORRUGATED METAL PIPE CULVERT</t>
  </si>
  <si>
    <t>607-37.28</t>
  </si>
  <si>
    <t>174" CORRUGATED METAL PIPE CULVERT</t>
  </si>
  <si>
    <t>607-37.29</t>
  </si>
  <si>
    <t>180" CORRUGATED METAL PIPE CULVERT</t>
  </si>
  <si>
    <t>607-37.30</t>
  </si>
  <si>
    <t>12IN CORRUGATED METAL PIPE CULVERT</t>
  </si>
  <si>
    <t>607-38.02</t>
  </si>
  <si>
    <t>18" CORRUGATED METAL PIPE CULVERT (PRECOATED)</t>
  </si>
  <si>
    <t>607-38.03</t>
  </si>
  <si>
    <t>24" CORRUGATED METAL PIPE CULVERT (PRECOATED)</t>
  </si>
  <si>
    <t>607-38.04</t>
  </si>
  <si>
    <t>30" CORRUGATED METAL PIPE CULVERT (PRECOATED)</t>
  </si>
  <si>
    <t>607-38.05</t>
  </si>
  <si>
    <t>36" CORRUGATED METAL PIPE CULVERT (PRECOATED)</t>
  </si>
  <si>
    <t>607-38.06</t>
  </si>
  <si>
    <t>42" CORRUGATED METAL PIPE CULVERT (PRECOATED)</t>
  </si>
  <si>
    <t>607-38.07</t>
  </si>
  <si>
    <t>48" CORRUGATED METAL PIPE CULVERT (PRECOATED)</t>
  </si>
  <si>
    <t>607-38.08</t>
  </si>
  <si>
    <t>54" CORRUGATED METAL PIPE CULVERT (PRECOATED)</t>
  </si>
  <si>
    <t>607-38.09</t>
  </si>
  <si>
    <t>60" CORRUGATED METAL PIPE CULVERT (PRECOATED)</t>
  </si>
  <si>
    <t>607-38.10</t>
  </si>
  <si>
    <t>66" CORRUGATED METAL PIPE CULVERT (PRECOATED)</t>
  </si>
  <si>
    <t>607-38.11</t>
  </si>
  <si>
    <t>72" CORRUGATED METAL PIPE CULVERT (PRECOATED)</t>
  </si>
  <si>
    <t>607-38.12</t>
  </si>
  <si>
    <t>78" CORRUGATED METAL PIPE CULVERT (PRECOATED)</t>
  </si>
  <si>
    <t>607-38.13</t>
  </si>
  <si>
    <t>84" CORRUGATED METAL PIPE CULVERT (PRECOATED)</t>
  </si>
  <si>
    <t>607-38.14</t>
  </si>
  <si>
    <t>90" CORRUGATED METAL PIPE CULVERT (PRECOATED)</t>
  </si>
  <si>
    <t>607-38.15</t>
  </si>
  <si>
    <t>96" CORRUGATED METAL PIPE CULVERT (PRECOATED)</t>
  </si>
  <si>
    <t>607-38.16</t>
  </si>
  <si>
    <t>102" CORRUGATED METAL PIPE CULVERT (PRECOATED)</t>
  </si>
  <si>
    <t>607-38.17</t>
  </si>
  <si>
    <t>108" CORRUGATED METAL PIPE CULVERT (PRECOATED)</t>
  </si>
  <si>
    <t>607-38.18</t>
  </si>
  <si>
    <t>114" CORRUGATED METAL PIPE CULVERT (PRECOATED)</t>
  </si>
  <si>
    <t>607-38.19</t>
  </si>
  <si>
    <t>120" CORRUGATED METAL PIPE CULVERT (PRECOATED)</t>
  </si>
  <si>
    <t>607-38.20</t>
  </si>
  <si>
    <t>126" CORRUGATED METAL PIPE CULVERT (PRECOATED)</t>
  </si>
  <si>
    <t>607-38.21</t>
  </si>
  <si>
    <t>132" CORRUGATED METAL PIPE CULVERT (PRECOATED)</t>
  </si>
  <si>
    <t>607-38.22</t>
  </si>
  <si>
    <t>138" CORRUGATED METAL PIPE CULVERT (PRECOATED)</t>
  </si>
  <si>
    <t>607-38.23</t>
  </si>
  <si>
    <t>144" CORRUGATED METAL PIPE CULVERT (PRECOATED)</t>
  </si>
  <si>
    <t>607-38.24</t>
  </si>
  <si>
    <t>150" CORRUGATED METAL PIPE CULVERT (PRECOATED)</t>
  </si>
  <si>
    <t>607-38.25</t>
  </si>
  <si>
    <t>156" CORRUGATED METAL PIPE CULVERT (PRECOATED)</t>
  </si>
  <si>
    <t>607-38.26</t>
  </si>
  <si>
    <t>162" CORRUGATED METAL PIPE CULVERT (PRECOATED)</t>
  </si>
  <si>
    <t>607-38.27</t>
  </si>
  <si>
    <t>168" CORRUGATED METAL PIPE CULVERT (PRECOATED)</t>
  </si>
  <si>
    <t>607-38.28</t>
  </si>
  <si>
    <t>174" CORRUGATED METAL PIPE CULVERT (PRECOATED)</t>
  </si>
  <si>
    <t>607-38.29</t>
  </si>
  <si>
    <t>180" CORRUGATED METAL PIPE CULVERT (PRECOATED)</t>
  </si>
  <si>
    <t>607-39.01</t>
  </si>
  <si>
    <t>15" PIPE CULVERT (SIDE DRAIN)</t>
  </si>
  <si>
    <t>607-39.02</t>
  </si>
  <si>
    <t>18" PIPE CULVERT (SIDE DRAIN)</t>
  </si>
  <si>
    <t>607-39.03</t>
  </si>
  <si>
    <t>24" PIPE CULVERT (SIDE DRAIN)</t>
  </si>
  <si>
    <t>607-39.04</t>
  </si>
  <si>
    <t>30" PIPE CULVERT (SIDE DRAIN)</t>
  </si>
  <si>
    <t>607-39.05</t>
  </si>
  <si>
    <t>36" PIPE CULVERT (SIDE DRAIN)</t>
  </si>
  <si>
    <t>607-39.06</t>
  </si>
  <si>
    <t>42" PIPE CULVERT (SIDE DRAIN)</t>
  </si>
  <si>
    <t>607-39.07</t>
  </si>
  <si>
    <t>48" PIPE CULVERT (SIDE DRAIN)</t>
  </si>
  <si>
    <t>607-39.08</t>
  </si>
  <si>
    <t>54" PIPE CULVERT (SIDE DRAIN)</t>
  </si>
  <si>
    <t>607-39.09</t>
  </si>
  <si>
    <t>60" PIPE CULVERT (SIDE DRAIN)</t>
  </si>
  <si>
    <t>607-39.10</t>
  </si>
  <si>
    <t>66" PIPE CULVERT (SIDE DRAIN)</t>
  </si>
  <si>
    <t>607-40.02</t>
  </si>
  <si>
    <t>CORRUGATED METAL PIPE ARCH (SIZE EQUIV. 18" ROUND)</t>
  </si>
  <si>
    <t>607-40.03</t>
  </si>
  <si>
    <t>CORRUGATED METAL PIPE ARCH (SIZE EQUIV. 21" ROUND)</t>
  </si>
  <si>
    <t>607-40.04</t>
  </si>
  <si>
    <t>CORRUGATED METAL PIPE ARCH (SIZE EQUIV. 24" ROUND)</t>
  </si>
  <si>
    <t>607-40.05</t>
  </si>
  <si>
    <t>CORRUGATED METAL PIPE ARCH (SIZE EQUIV. 30" ROUND)</t>
  </si>
  <si>
    <t>607-40.06</t>
  </si>
  <si>
    <t>CORRUGATED METAL PIPE ARCH (SIZE EQUIV. 36" ROUND)</t>
  </si>
  <si>
    <t>607-40.07</t>
  </si>
  <si>
    <t>CORRUGATED METAL PIPE ARCH (SIZE EQUIV. 42" ROUND)</t>
  </si>
  <si>
    <t>607-40.08</t>
  </si>
  <si>
    <t>CORRUGATED METAL PIPE ARCH (SIZE EQUIV. 48" ROUND)</t>
  </si>
  <si>
    <t>607-40.09</t>
  </si>
  <si>
    <t>CORRUGATED METAL PIPE ARCH (SIZE EQUIV. 54" ROUND)</t>
  </si>
  <si>
    <t>607-40.10</t>
  </si>
  <si>
    <t>CORRUGATED METAL PIPE ARCH (SIZE EQUIV. 60" ROUND)</t>
  </si>
  <si>
    <t>607-40.11</t>
  </si>
  <si>
    <t>CORRUGATED METAL PIPE ARCH (SIZE EQUIV. 66" ROUND)</t>
  </si>
  <si>
    <t>607-40.12</t>
  </si>
  <si>
    <t>CORRUGATED METAL PIPE ARCH (SIZE EQUIV. 72" ROUND)</t>
  </si>
  <si>
    <t>607-40.13</t>
  </si>
  <si>
    <t>CORRUGATED METAL PIPE ARCH (SIZE EQUIV. 78" ROUND)</t>
  </si>
  <si>
    <t>607-40.14</t>
  </si>
  <si>
    <t>CORRUGATED METAL PIPE ARCH (SIZE EQUIV. 84" ROUND)</t>
  </si>
  <si>
    <t>607-40.15</t>
  </si>
  <si>
    <t>CORRUGATED METAL PIPE ARCH (SIZE EQUIV. 90" ROUND)</t>
  </si>
  <si>
    <t>607-40.16</t>
  </si>
  <si>
    <t>CORRUGATED METAL PIPE ARCH (SIZE EQUIV. 96" ROUND)</t>
  </si>
  <si>
    <t>607-40.17</t>
  </si>
  <si>
    <t>CORRUGATED METAL PIPE ARCH (SIZE EQUIV. 102" ROUND)</t>
  </si>
  <si>
    <t>607-40.18</t>
  </si>
  <si>
    <t>CORRUGATED METAL PIPE ARCH (SIZE EQUIV. 108" ROUND)</t>
  </si>
  <si>
    <t>607-40.19</t>
  </si>
  <si>
    <t>CORRUGATED METAL PIPE ARCH (SIZE EQUIV. 114" ROUND)</t>
  </si>
  <si>
    <t>607-40.20</t>
  </si>
  <si>
    <t>CORRUGATED METAL PIPE ARCH (SIZE EQUVI. 120" ROUND)</t>
  </si>
  <si>
    <t>607-40.21</t>
  </si>
  <si>
    <t>CORRUGATED METAL PIPE ARCH (SIZE EQUIV. 126" ROUND)</t>
  </si>
  <si>
    <t>607-40.22</t>
  </si>
  <si>
    <t>CORRUGATED METAL PIPE ARCH (SIZE EQUIV. 132" ROUND)</t>
  </si>
  <si>
    <t>607-40.23</t>
  </si>
  <si>
    <t>CORRUGATED METAL PIPE ARCH (SIZE EQUIV. 138" ROUND)</t>
  </si>
  <si>
    <t>607-40.24</t>
  </si>
  <si>
    <t>CORRUGATED METAL PIPE ARCH (SIZE EQUIV. 144" ROUND)</t>
  </si>
  <si>
    <t>607-40.25</t>
  </si>
  <si>
    <t>CORRUGATED METAL PIPE ARCH (SIZE EQUIV. 150" ROUND)</t>
  </si>
  <si>
    <t>607-40.26</t>
  </si>
  <si>
    <t>CORRUGATED METAL PIPE ARCH (SIZE EQUIV. 156" ROUND)</t>
  </si>
  <si>
    <t>607-40.27</t>
  </si>
  <si>
    <t>CORRUGATED METAL PIPE ARCH (SIZE EQUIV. 162" ROUND)</t>
  </si>
  <si>
    <t>607-40.70</t>
  </si>
  <si>
    <t>CORRUGATED ALUMINUM BOX CULVERT (SIZE)</t>
  </si>
  <si>
    <t>607-40.71</t>
  </si>
  <si>
    <t>607-40.72</t>
  </si>
  <si>
    <t>607-40.73</t>
  </si>
  <si>
    <t>607-40.74</t>
  </si>
  <si>
    <t>607-40.75</t>
  </si>
  <si>
    <t>607-41.02</t>
  </si>
  <si>
    <t>15" SLOPE DRAIN PIPE</t>
  </si>
  <si>
    <t>607-41.03</t>
  </si>
  <si>
    <t>18" SLOPE DRAIN PIPE</t>
  </si>
  <si>
    <t>607-41.04</t>
  </si>
  <si>
    <t>24" SLOPE DRAIN PIPE</t>
  </si>
  <si>
    <t>607-41.05</t>
  </si>
  <si>
    <t>30" SLOPE DRAIN PIPE</t>
  </si>
  <si>
    <t>607-41.06</t>
  </si>
  <si>
    <t>36" SLOPE DRAIN PIPE</t>
  </si>
  <si>
    <t>607-45</t>
  </si>
  <si>
    <t>12" SLOTTED DRAIN PIPE</t>
  </si>
  <si>
    <t>607-45.01</t>
  </si>
  <si>
    <t>15" SLOTTED DRAIN PIPE</t>
  </si>
  <si>
    <t>607-45.02</t>
  </si>
  <si>
    <t>18" SLOTTED DRAIN PIPE</t>
  </si>
  <si>
    <t>607-45.03</t>
  </si>
  <si>
    <t>24" SLOTTED DRAIN PIPE</t>
  </si>
  <si>
    <t>607-45.04</t>
  </si>
  <si>
    <t>30" SLOTTED DRAIN PIPE</t>
  </si>
  <si>
    <t>607-45.05</t>
  </si>
  <si>
    <t>36" SLOTTED DRAIN PIPE</t>
  </si>
  <si>
    <t>607-45.06</t>
  </si>
  <si>
    <t>1.5" SLOTTED DRAIN PIPE</t>
  </si>
  <si>
    <t>607-45.10</t>
  </si>
  <si>
    <t>LINE DRAIN</t>
  </si>
  <si>
    <t>607-50.01</t>
  </si>
  <si>
    <t>PRECAST CONCRETE BOX CULVERT (10' X 5')</t>
  </si>
  <si>
    <t>607-50.02</t>
  </si>
  <si>
    <t>PRECAST CONCRETE BOX CULVERT (10' X 7')</t>
  </si>
  <si>
    <t>607-50.03</t>
  </si>
  <si>
    <t>PRECAST CONCRETE BOX CULVERT (12' X 4')</t>
  </si>
  <si>
    <t>607-50.04</t>
  </si>
  <si>
    <t>PRECAST CONCRETE BOX CULVERT (10' X 4')</t>
  </si>
  <si>
    <t>607-50.05</t>
  </si>
  <si>
    <t>PRECAST CONCRETE BOX CULVERT (8' X 4')</t>
  </si>
  <si>
    <t>607-50.06</t>
  </si>
  <si>
    <t>PRECAST CONCRETE BOX CULVERT (12' X 8')</t>
  </si>
  <si>
    <t>607-50.07</t>
  </si>
  <si>
    <t>PRECAST CONCRETE BOX CULVERT (12' X 6')</t>
  </si>
  <si>
    <t>607-50.08</t>
  </si>
  <si>
    <t>PRECAST CONCRETE BOX CULVERT (10' X 6')</t>
  </si>
  <si>
    <t>607-50.09</t>
  </si>
  <si>
    <t>PRECAST CONCRETE BOX CULVERT (6' X 4')</t>
  </si>
  <si>
    <t>607-50.10</t>
  </si>
  <si>
    <t>PRECAST CONCRETE BOX CULVERT (10' X 8')</t>
  </si>
  <si>
    <t>607-50.11</t>
  </si>
  <si>
    <t>PRECAST CONCRETE BOX CULVERT (8' X 6')</t>
  </si>
  <si>
    <t>607-50.12</t>
  </si>
  <si>
    <t>PRECAST CONCRETE BOX CULVERT (SIZE)</t>
  </si>
  <si>
    <t>607-50.13</t>
  </si>
  <si>
    <t>PRECAST CONCRETE BOX CULVERT (SIZE )</t>
  </si>
  <si>
    <t>607-50.14</t>
  </si>
  <si>
    <t>607-50.15</t>
  </si>
  <si>
    <t>607-50.16</t>
  </si>
  <si>
    <t>607-50.17</t>
  </si>
  <si>
    <t>607-50.18</t>
  </si>
  <si>
    <t>607-50.30</t>
  </si>
  <si>
    <t>PRECAST CONCRETE BOX BRIDGE (SIZE )</t>
  </si>
  <si>
    <t>607-50.31</t>
  </si>
  <si>
    <t>607-50.32</t>
  </si>
  <si>
    <t>607-50.33</t>
  </si>
  <si>
    <t>607-50.34</t>
  </si>
  <si>
    <t>607-50.35</t>
  </si>
  <si>
    <t>607-50.40</t>
  </si>
  <si>
    <t>PRE-CAST CULVERT SYSTEM BARREL(SIZE)</t>
  </si>
  <si>
    <t>607-50.50</t>
  </si>
  <si>
    <t>607-50.51</t>
  </si>
  <si>
    <t>607-50.52</t>
  </si>
  <si>
    <t>607-50.53</t>
  </si>
  <si>
    <t>607-50.54</t>
  </si>
  <si>
    <t>607-50.55</t>
  </si>
  <si>
    <t>607-50.60</t>
  </si>
  <si>
    <t>THREE SIDED PRECAST CULVERT STRUCTURE - BARREL(SIZE)</t>
  </si>
  <si>
    <t>607-50.61</t>
  </si>
  <si>
    <t>607-50.62</t>
  </si>
  <si>
    <t>607-50.63</t>
  </si>
  <si>
    <t>607-50.64</t>
  </si>
  <si>
    <t>607-50.65</t>
  </si>
  <si>
    <t>607-50.69</t>
  </si>
  <si>
    <t>DEEP CORRUGATED STRUCTURE PLATE BRIDGE</t>
  </si>
  <si>
    <t>607-51.01</t>
  </si>
  <si>
    <t>18" SIDE TAPERED INLET</t>
  </si>
  <si>
    <t>607-51.02</t>
  </si>
  <si>
    <t>24" SIDE TAPERED INLET</t>
  </si>
  <si>
    <t>607-51.03</t>
  </si>
  <si>
    <t>30" SIDE TAPERED INLET</t>
  </si>
  <si>
    <t>607-51.04</t>
  </si>
  <si>
    <t>36" SIDE TAPERED INLET</t>
  </si>
  <si>
    <t>607-51.05</t>
  </si>
  <si>
    <t>42" SIDE TAPERED INLET</t>
  </si>
  <si>
    <t>607-51.06</t>
  </si>
  <si>
    <t>48" SIDE TAPERED INLET</t>
  </si>
  <si>
    <t>607-51.07</t>
  </si>
  <si>
    <t>54" SIDE TAPERED INLET</t>
  </si>
  <si>
    <t>607-51.08</t>
  </si>
  <si>
    <t>60" SIDE TAPERED INLET</t>
  </si>
  <si>
    <t>607-51.09</t>
  </si>
  <si>
    <t>66" SIDE TAPERED INLET</t>
  </si>
  <si>
    <t>607-51.10</t>
  </si>
  <si>
    <t>IMPROVED INLET PIPE (DESCRIPTION)</t>
  </si>
  <si>
    <t>607-51.75</t>
  </si>
  <si>
    <t>45"x29" HOP SIDE TAPERED INLET</t>
  </si>
  <si>
    <t>607-57.01</t>
  </si>
  <si>
    <t>REINFORCED CONCRETE PIPE ARCH (22" X 13")</t>
  </si>
  <si>
    <t>607-57.02</t>
  </si>
  <si>
    <t>REINFORCED CONCRETE PIPE ARCH (29" X 18")</t>
  </si>
  <si>
    <t>607-57.03</t>
  </si>
  <si>
    <t>REINFORCED CONCRETE PIPE ARCH (36" X 23")</t>
  </si>
  <si>
    <t>607-57.04</t>
  </si>
  <si>
    <t>REINFORCED CONCRETE PIPE ARCH (44" X 27")</t>
  </si>
  <si>
    <t>607-57.05</t>
  </si>
  <si>
    <t>REINFORCED CONCRETE PIPE ARCH (51" X 31")</t>
  </si>
  <si>
    <t>607-57.06</t>
  </si>
  <si>
    <t>REINFORCED CONCRETE PIPE ARCH (58" X 36")</t>
  </si>
  <si>
    <t>607-57.07</t>
  </si>
  <si>
    <t>REINFORCED CONCRETE PIPE ARCH (65" X 40")</t>
  </si>
  <si>
    <t>607-57.08</t>
  </si>
  <si>
    <t>REINFORCED CONCRETE PIPE ARCH (73" x 45")</t>
  </si>
  <si>
    <t>607-57.09</t>
  </si>
  <si>
    <t>REINFORCED CONCRETE PIPE ARCH (SIZE)</t>
  </si>
  <si>
    <t>607-57.10</t>
  </si>
  <si>
    <t>607-60.01</t>
  </si>
  <si>
    <t>ENCASEMENT PIPE (DESCRIPTION)</t>
  </si>
  <si>
    <t>607-60.02</t>
  </si>
  <si>
    <t>607-60.03</t>
  </si>
  <si>
    <t>607-60.04</t>
  </si>
  <si>
    <t>607-60.05</t>
  </si>
  <si>
    <t>607-60.06</t>
  </si>
  <si>
    <t>607-60.07</t>
  </si>
  <si>
    <t>607-60.08</t>
  </si>
  <si>
    <t>607-60.09</t>
  </si>
  <si>
    <t>607-60.11</t>
  </si>
  <si>
    <t>18" STEEL PIPE CULVERT (JACK-IN-PLACE)</t>
  </si>
  <si>
    <t>607-60.12</t>
  </si>
  <si>
    <t>24" STEEL PIPE CULVERT (JACK-IN-PLACE)</t>
  </si>
  <si>
    <t>607-60.13</t>
  </si>
  <si>
    <t>30" STEEL PIPE CULVERT (JACK-IN-PLACE)</t>
  </si>
  <si>
    <t>607-60.14</t>
  </si>
  <si>
    <t>42" STEEL PIPE CULVERT (JACK-IN-PLACE)</t>
  </si>
  <si>
    <t>607-60.15</t>
  </si>
  <si>
    <t>48" STEEL PIPE CULVERT (JACK-IN-PLACE)</t>
  </si>
  <si>
    <t>607-60.16</t>
  </si>
  <si>
    <t>54 STEEL PIPE CULVERT (JACK-IN-PLACE)</t>
  </si>
  <si>
    <t>607-60.17</t>
  </si>
  <si>
    <t>60" STEEL PIPE CULVERT (JACK-IN-PLACE)</t>
  </si>
  <si>
    <t>607-60.18</t>
  </si>
  <si>
    <t>36" STEEL PIPE CULVERT (JACK-IN-PLACE)</t>
  </si>
  <si>
    <t>607-65.19</t>
  </si>
  <si>
    <t>SITE PREPARATION</t>
  </si>
  <si>
    <t>607-65.20</t>
  </si>
  <si>
    <t>607-65.21</t>
  </si>
  <si>
    <t>HORIZ BORE SOLID ROCK 24" CONCRETE PIPE CULVERT</t>
  </si>
  <si>
    <t>607-65.57</t>
  </si>
  <si>
    <t>6IN MINIMUM ID PIPE TO SLIP LINE 8IN PIPE</t>
  </si>
  <si>
    <t>607-65.61</t>
  </si>
  <si>
    <t>10" MINIMUM ID PIPE TO SLIP LINE 12" PIPE</t>
  </si>
  <si>
    <t>607-65.62</t>
  </si>
  <si>
    <t>12" MINIMUM ID PIPE TO SLIP LINE 15" PIPE</t>
  </si>
  <si>
    <t>607-65.63</t>
  </si>
  <si>
    <t>15" MINIMUM ID PIPE TO SLIP LINE 18" PIPE</t>
  </si>
  <si>
    <t>607-65.64</t>
  </si>
  <si>
    <t>18" MINIMUM ID PIPE TO SLIP LINE 24" PIPE</t>
  </si>
  <si>
    <t>607-65.65</t>
  </si>
  <si>
    <t>24" MINIMUM ID PIPE TO SLIP LINE 30" PIPE</t>
  </si>
  <si>
    <t>607-65.66</t>
  </si>
  <si>
    <t>30" MINIMUM ID PIPE TO SLIP LINE 36" PIPE</t>
  </si>
  <si>
    <t>607-65.67</t>
  </si>
  <si>
    <t>33" MINIMUM ID PIPE TO SLIP LINE 42" PIPE</t>
  </si>
  <si>
    <t>607-65.68</t>
  </si>
  <si>
    <t>36" MINIMUM ID PIPE TO SLIP LINE 48" PIPE</t>
  </si>
  <si>
    <t>607-65.69</t>
  </si>
  <si>
    <t>42" MINIMUM ID PIPE TO SLIP LINE 54" PIPE</t>
  </si>
  <si>
    <t>607-65.70</t>
  </si>
  <si>
    <t>48" MINIMUM ID PIPE TO SLIP LINE 60" PIPE</t>
  </si>
  <si>
    <t>607-65.71</t>
  </si>
  <si>
    <t>60" MINIMUM ID PIPE TO SLIP LINE 72" PIPE</t>
  </si>
  <si>
    <t>607-65.72</t>
  </si>
  <si>
    <t>21" MINIMUM ID PIPE TO SLIP LINE 30" PIPE</t>
  </si>
  <si>
    <t>607-65.73</t>
  </si>
  <si>
    <t>27" MINIMUM ID PIPE TO SLIP LINE 36" PIPE</t>
  </si>
  <si>
    <t>607-65.74</t>
  </si>
  <si>
    <t>30" MINIMUM ID PIPE TO SLIP LINE 42" PIPE</t>
  </si>
  <si>
    <t>607-65.75</t>
  </si>
  <si>
    <t>40" MINIMUM ID PIPE TO SLIP LINE 54" PIPE</t>
  </si>
  <si>
    <t>607-65.76</t>
  </si>
  <si>
    <t>42" MINIMUM ID PIPE TO SLIP LINE 60" PIPE</t>
  </si>
  <si>
    <t>607-65.77</t>
  </si>
  <si>
    <t>40IN X 56IN HDPE TO SLIP LINE 47IN X 71IN</t>
  </si>
  <si>
    <t>607-65.78</t>
  </si>
  <si>
    <t>54IN MIN I.D. to SLIP LINE 60IN CMP</t>
  </si>
  <si>
    <t>607-65.79</t>
  </si>
  <si>
    <t>54"MINIMUM ID PIPE TO SLIP LINE 72"PIPE</t>
  </si>
  <si>
    <t>607-65.80</t>
  </si>
  <si>
    <t>60IN MIN ID PIPE TO SLIP LINE 66IN PIPE</t>
  </si>
  <si>
    <t>607-65.81</t>
  </si>
  <si>
    <t>60X47IN MIN ID PIPE TO SLIP LINE 70X50IN PIPE</t>
  </si>
  <si>
    <t>607-65.89</t>
  </si>
  <si>
    <t>10.75" OD PIPE TO SLIP LINE 12" PIPE</t>
  </si>
  <si>
    <t>607-65.90</t>
  </si>
  <si>
    <t>12.75" OD PIPE TO SLIP LINE 16" PIPE</t>
  </si>
  <si>
    <t>607-65.91</t>
  </si>
  <si>
    <t>16" OD PIPE TO SLIP LINE 18" PIPE</t>
  </si>
  <si>
    <t>607-65.92</t>
  </si>
  <si>
    <t>20" OD PIPE TO SLIP LINE 24" PIPE</t>
  </si>
  <si>
    <t>607-65.93</t>
  </si>
  <si>
    <t>28" OD PIPE TO SLIP LINE 32" PIPE</t>
  </si>
  <si>
    <t>607-65.94</t>
  </si>
  <si>
    <t>32" OD PIPE TO SLIP LINE 36" PIPE</t>
  </si>
  <si>
    <t>607-65.95</t>
  </si>
  <si>
    <t>36" OD PIPE TO SLIP LINE 42" PIPE</t>
  </si>
  <si>
    <t>607-65.96</t>
  </si>
  <si>
    <t>48" OD PIPE TO SLIP LINE 54" PIPE</t>
  </si>
  <si>
    <t>607-66.01</t>
  </si>
  <si>
    <t>PORTLAND CEMENT 94 LB BAG</t>
  </si>
  <si>
    <t>607-75.01</t>
  </si>
  <si>
    <t>WELDED STEEL CASING PIPE (48" ID 0.5" WALL THICKNESS)</t>
  </si>
  <si>
    <t>607-75.02</t>
  </si>
  <si>
    <t>WELDED STEEL CASING PIPE (54" ID 0.5" WALL THICKNESS)</t>
  </si>
  <si>
    <t>607-90.02</t>
  </si>
  <si>
    <t>TUNNEL EXCAVATION</t>
  </si>
  <si>
    <t>607-90.03</t>
  </si>
  <si>
    <t>TUNNEL LINER</t>
  </si>
  <si>
    <t>608-36.75</t>
  </si>
  <si>
    <t>3" SCH-40 POLYVINYL CHLORIDE PIPE</t>
  </si>
  <si>
    <t>610-07.01</t>
  </si>
  <si>
    <t>12" PIPE DRAIN (BRIDGE DRAIN)</t>
  </si>
  <si>
    <t>610-07.02</t>
  </si>
  <si>
    <t>15" PIPE DRAIN (BRIDGE DRAIN)</t>
  </si>
  <si>
    <t>610-07.03</t>
  </si>
  <si>
    <t>18" PIPE DRAIN (BRIDGE DRAIN)</t>
  </si>
  <si>
    <t>610-09.01</t>
  </si>
  <si>
    <t>DRAINAGE SYSTEM RAILROAD ABUTS &amp; RETAINING WALL(DESCR)</t>
  </si>
  <si>
    <t>610-09.02</t>
  </si>
  <si>
    <t>610-09.03</t>
  </si>
  <si>
    <t>610-10.01</t>
  </si>
  <si>
    <t>DRAINAGE SYSTEM RAILROAD - BRIDGE DECK(DESCR)</t>
  </si>
  <si>
    <t>610-10.02</t>
  </si>
  <si>
    <t>610-10.03</t>
  </si>
  <si>
    <t>610-10.04</t>
  </si>
  <si>
    <t>DRAINAGE SYSTEM - BRIDGE DECK(DESCRIPTION)</t>
  </si>
  <si>
    <t>610-10.14</t>
  </si>
  <si>
    <t>610-10.35</t>
  </si>
  <si>
    <t>MODIFY BRIDGE DECK DRAIN SYSTEM</t>
  </si>
  <si>
    <t>610-10.36</t>
  </si>
  <si>
    <t>610-10.40</t>
  </si>
  <si>
    <t>BRIDGE DECK DRAINS</t>
  </si>
  <si>
    <t>610-10.41</t>
  </si>
  <si>
    <t>610-10.44</t>
  </si>
  <si>
    <t>8" ROUND BITUMINOUS COATED PERF. HALF CIRCLE CM DECK DRAIN</t>
  </si>
  <si>
    <t>610-10.45</t>
  </si>
  <si>
    <t>DECK DRAINS (DESCRIPTION)</t>
  </si>
  <si>
    <t>610-10.46</t>
  </si>
  <si>
    <t>610-11.01</t>
  </si>
  <si>
    <t>PLASTIC PIPE DRAINS (4")</t>
  </si>
  <si>
    <t>610-11.02</t>
  </si>
  <si>
    <t>PLASTIC PIPE DRAINS (6")</t>
  </si>
  <si>
    <t>610-11.03</t>
  </si>
  <si>
    <t>PLASTIC PIPE DRAINS (8")</t>
  </si>
  <si>
    <t>610-11.04</t>
  </si>
  <si>
    <t>PLASTIC PIPE DRAINS (10")</t>
  </si>
  <si>
    <t>610-11.05</t>
  </si>
  <si>
    <t>PLASTIC PIPE DRAINS (12")</t>
  </si>
  <si>
    <t>610-11.06</t>
  </si>
  <si>
    <t>PLASTIC PIPE DRAINS (15")</t>
  </si>
  <si>
    <t>610-12.01</t>
  </si>
  <si>
    <t>HORIZONTAL DRAINS AND CASING</t>
  </si>
  <si>
    <t>610-12.02</t>
  </si>
  <si>
    <t>HORIZONTAL DRAINS</t>
  </si>
  <si>
    <t>610-12.03</t>
  </si>
  <si>
    <t>HORIZONTAL DRAIN OUTLET</t>
  </si>
  <si>
    <t>611-01.01</t>
  </si>
  <si>
    <t>MANHOLES, 0' - 4' DEPTH</t>
  </si>
  <si>
    <t>611-01.02</t>
  </si>
  <si>
    <t>MANHOLES, &gt; 4' - 8' DEPTH</t>
  </si>
  <si>
    <t>611-01.03</t>
  </si>
  <si>
    <t>MANHOLES, &gt; 8' - 12' DEPTH</t>
  </si>
  <si>
    <t>611-01.04</t>
  </si>
  <si>
    <t>MANHOLES, &gt; 12' - 16' DEPTH</t>
  </si>
  <si>
    <t>611-01.05</t>
  </si>
  <si>
    <t>MANHOLES, &gt; 16' - 20' DEPTH</t>
  </si>
  <si>
    <t>611-01.06</t>
  </si>
  <si>
    <t>MANHOLES, &gt; 20' - 24' DEPTH</t>
  </si>
  <si>
    <t>611-01.07</t>
  </si>
  <si>
    <t>MANHOLES, &gt; 24' - 28' DEPTH</t>
  </si>
  <si>
    <t>611-01.08</t>
  </si>
  <si>
    <t>MANHOLES, &gt; 28' - 32' DEPTH</t>
  </si>
  <si>
    <t>611-01.10</t>
  </si>
  <si>
    <t>MANHOLES,( __' - __' DEPTH)</t>
  </si>
  <si>
    <t>611-01.11</t>
  </si>
  <si>
    <t>611-01.12</t>
  </si>
  <si>
    <t>611-01.13</t>
  </si>
  <si>
    <t>611-01.14</t>
  </si>
  <si>
    <t>611-01.15</t>
  </si>
  <si>
    <t>611-01.16</t>
  </si>
  <si>
    <t>611-01.17</t>
  </si>
  <si>
    <t>611-01.18</t>
  </si>
  <si>
    <t>611-01.19</t>
  </si>
  <si>
    <t>611-01.20</t>
  </si>
  <si>
    <t>ADJUSTMENT OF EXISTING MANHOLE</t>
  </si>
  <si>
    <t>611-01.21</t>
  </si>
  <si>
    <t>REWORK MANHOLE</t>
  </si>
  <si>
    <t>611-01.22</t>
  </si>
  <si>
    <t>CAPPING EXISTING MANHOLE</t>
  </si>
  <si>
    <t>611-01.23</t>
  </si>
  <si>
    <t>ADJUSTMENT OF WATER VALVE</t>
  </si>
  <si>
    <t>611-01.24</t>
  </si>
  <si>
    <t>9' X 9' NO. 14 CB (8' TO 12' DEPTH)</t>
  </si>
  <si>
    <t>611-01.25</t>
  </si>
  <si>
    <t>9' X 9' NO. 3 MANHOLE (8' TO 12' DEPTH)</t>
  </si>
  <si>
    <t>611-02.01</t>
  </si>
  <si>
    <t>SPRING DRAIN BOX, TYPE 1</t>
  </si>
  <si>
    <t>611-02.02</t>
  </si>
  <si>
    <t>SPRING DRAIN BOX, TYPE 2A</t>
  </si>
  <si>
    <t>611-02.03</t>
  </si>
  <si>
    <t>SPRING DRAIN BOX, TYPE 2B</t>
  </si>
  <si>
    <t>611-02.04</t>
  </si>
  <si>
    <t>SPRING DRAIN BOX, TYPE 3A</t>
  </si>
  <si>
    <t>611-02.10</t>
  </si>
  <si>
    <t>JUNCTION BOX, TYPE 1</t>
  </si>
  <si>
    <t>611-02.11</t>
  </si>
  <si>
    <t>JUNCTION BOX, TYPE 2</t>
  </si>
  <si>
    <t>611-02.12</t>
  </si>
  <si>
    <t>JUNCTION BOX, TYPE 3</t>
  </si>
  <si>
    <t>611-02.13</t>
  </si>
  <si>
    <t>JUNCTION BOX, TYPE 4</t>
  </si>
  <si>
    <t>611-02.14</t>
  </si>
  <si>
    <t>JUNCTION BOX, TYPE 5</t>
  </si>
  <si>
    <t>611-02.15</t>
  </si>
  <si>
    <t>JUNCTION BOX, TYPE 6</t>
  </si>
  <si>
    <t>611-02.16</t>
  </si>
  <si>
    <t>JUNCTION BOX (DESCRIPTION)</t>
  </si>
  <si>
    <t>611-02.20</t>
  </si>
  <si>
    <t>SPRING DRAIN BOX(DESCRIPTION)</t>
  </si>
  <si>
    <t>611-02.21</t>
  </si>
  <si>
    <t>611-02.22</t>
  </si>
  <si>
    <t>611-02.23</t>
  </si>
  <si>
    <t>611-02.24</t>
  </si>
  <si>
    <t>611-02.25</t>
  </si>
  <si>
    <t>611-02.31</t>
  </si>
  <si>
    <t>48IN ROUND SPRING BOX</t>
  </si>
  <si>
    <t>611-02.32</t>
  </si>
  <si>
    <t>60IN ROUND SPRING BOX</t>
  </si>
  <si>
    <t>611-02.41</t>
  </si>
  <si>
    <t>48IN ROUND JUNCTION BOX</t>
  </si>
  <si>
    <t>611-02.42</t>
  </si>
  <si>
    <t>60IN ROUND JUNCTION BOX</t>
  </si>
  <si>
    <t>611-02.43</t>
  </si>
  <si>
    <t>72IN ROUND JUNCTION BOX</t>
  </si>
  <si>
    <t>611-02.44</t>
  </si>
  <si>
    <t>84IN ROUND JUNCTION BOX</t>
  </si>
  <si>
    <t>611-02.45</t>
  </si>
  <si>
    <t>96IN ROUND JUNCTION BOX</t>
  </si>
  <si>
    <t>611-02.46</t>
  </si>
  <si>
    <t>108IN ROUND JUNCTION BOX</t>
  </si>
  <si>
    <t>611-02.47</t>
  </si>
  <si>
    <t>120IN ROUND JUNCTION BOX</t>
  </si>
  <si>
    <t>611-03.04</t>
  </si>
  <si>
    <t>GRAY IRON CASTINGS (CATCHBASIN)</t>
  </si>
  <si>
    <t>611-04.40</t>
  </si>
  <si>
    <t>ADJUSTMENT OF EXISTING BRIDGE DRAIN</t>
  </si>
  <si>
    <t>611-05.01</t>
  </si>
  <si>
    <t>TRENCH DRAINS</t>
  </si>
  <si>
    <t>611-05.02</t>
  </si>
  <si>
    <t>12IN PVC PIPE FOR TRENCH DRAINS</t>
  </si>
  <si>
    <t>611-06.10</t>
  </si>
  <si>
    <t>BRIDGE END DRAIN (2' X 3')</t>
  </si>
  <si>
    <t>611-06.11</t>
  </si>
  <si>
    <t>BRIDGE END DRAIN (4' X 3')</t>
  </si>
  <si>
    <t>611-06.12</t>
  </si>
  <si>
    <t>BRIDGE END DRAIN (6' X 3')</t>
  </si>
  <si>
    <t>611-06.13</t>
  </si>
  <si>
    <t>BRIDGE END DRAIN (SIZE)</t>
  </si>
  <si>
    <t>611-06.14</t>
  </si>
  <si>
    <t>611-06.15</t>
  </si>
  <si>
    <t>CLASS A CONCRETE (PIPE ENDWALLS)</t>
  </si>
  <si>
    <t>STEEL BAR REINFORCEMENT (PIPE ENDWALLS)</t>
  </si>
  <si>
    <t>611-07.03</t>
  </si>
  <si>
    <t>STRUCTURAL STEEL (PIPE ENDWALLS)</t>
  </si>
  <si>
    <t>611-07.05</t>
  </si>
  <si>
    <t>CLASS A CONCRETE (DISSIPATOR)</t>
  </si>
  <si>
    <t>611-07.06</t>
  </si>
  <si>
    <t>STEEL BAR REINFORCEMENT (DISSIPATOR)</t>
  </si>
  <si>
    <t>611-07.08</t>
  </si>
  <si>
    <t>EMERGENCY DRAIN CLEANING (18IN OR LESS)</t>
  </si>
  <si>
    <t>611-07.09</t>
  </si>
  <si>
    <t>EMERGENCY DRAIN CLEANING (GREATER THAN 18IN)</t>
  </si>
  <si>
    <t>611-07.10</t>
  </si>
  <si>
    <t>CLEAN DRAIN (TRENCH DRAIN)</t>
  </si>
  <si>
    <t>611-07.11</t>
  </si>
  <si>
    <t>CLEAN DRAIN(WITH GRATE)</t>
  </si>
  <si>
    <t>611-07.12</t>
  </si>
  <si>
    <t>CLEAN DRAIN(WALL DRAIN)</t>
  </si>
  <si>
    <t>611-07.13</t>
  </si>
  <si>
    <t>PIPE CLEANING (&lt;18IN DIA.)</t>
  </si>
  <si>
    <t>611-07.14</t>
  </si>
  <si>
    <t>PIPE CLEANING (&gt;OR=18IN DIA.)</t>
  </si>
  <si>
    <t>611-07.16</t>
  </si>
  <si>
    <t>PIPE CLEANING (18IN TO 24IN)</t>
  </si>
  <si>
    <t>611-07.17</t>
  </si>
  <si>
    <t>PIPE CLEANING (&gt;24IN TO 36IN)</t>
  </si>
  <si>
    <t>611-07.18</t>
  </si>
  <si>
    <t>PIPE CLEANING (&gt;36IN TO 42IN)</t>
  </si>
  <si>
    <t>611-07.19</t>
  </si>
  <si>
    <t>PIPE CLEANING (&gt;42IN TO 60IN)</t>
  </si>
  <si>
    <t>611-07.30</t>
  </si>
  <si>
    <t>15IN ENDWALL (SIDE DRAIN)</t>
  </si>
  <si>
    <t>611-07.31</t>
  </si>
  <si>
    <t>18IN ENDWALL (SIDE DRAIN)</t>
  </si>
  <si>
    <t>611-07.32</t>
  </si>
  <si>
    <t>24IN ENDWALL (SIDE DRAIN)</t>
  </si>
  <si>
    <t>611-07.33</t>
  </si>
  <si>
    <t>30IN ENDWALL (SIDE DRAIN)</t>
  </si>
  <si>
    <t>611-07.34</t>
  </si>
  <si>
    <t>36IN ENDWALL (SIDE DRAIN)</t>
  </si>
  <si>
    <t>611-07.35</t>
  </si>
  <si>
    <t>42IN ENDWALL (SIDE DRAIN)</t>
  </si>
  <si>
    <t>611-07.36</t>
  </si>
  <si>
    <t>48IN ENDWALL (SIDE DRAIN)</t>
  </si>
  <si>
    <t>611-07.51</t>
  </si>
  <si>
    <t>15IN ENDWALL (CROSS DRAIN) 3:1</t>
  </si>
  <si>
    <t>611-07.52</t>
  </si>
  <si>
    <t>15IN ENDWALL (CROSS DRAIN) 4:1</t>
  </si>
  <si>
    <t>611-07.53</t>
  </si>
  <si>
    <t>15IN ENDWALL (CROSS DRAIN) 6:1</t>
  </si>
  <si>
    <t>611-07.54</t>
  </si>
  <si>
    <t>18IN ENDWALL (CROSS DRAIN) 3:1</t>
  </si>
  <si>
    <t>611-07.55</t>
  </si>
  <si>
    <t>18IN ENDWALL (CROSS DRAIN) 4:1</t>
  </si>
  <si>
    <t>611-07.56</t>
  </si>
  <si>
    <t>18IN ENDWALL (CROSS DRAIN) 6:1</t>
  </si>
  <si>
    <t>611-07.57</t>
  </si>
  <si>
    <t>24IN ENDWALL (CROSS DRAIN) 3:1</t>
  </si>
  <si>
    <t>611-07.58</t>
  </si>
  <si>
    <t>24IN ENDWALL (CROSS DRAIN) 4:1</t>
  </si>
  <si>
    <t>611-07.59</t>
  </si>
  <si>
    <t>24IN ENDWALL (CROSS DRAIN) 6:1</t>
  </si>
  <si>
    <t>611-07.60</t>
  </si>
  <si>
    <t>30IN ENDWALL (CROSS DRAIN) 3:1</t>
  </si>
  <si>
    <t>611-07.61</t>
  </si>
  <si>
    <t>30IN ENDWALL (CROSS DRAIN) 4:1</t>
  </si>
  <si>
    <t>611-07.62</t>
  </si>
  <si>
    <t>30IN ENDWALL (CROSS DRAIN) 6:1</t>
  </si>
  <si>
    <t>611-07.63</t>
  </si>
  <si>
    <t>36IN ENDWALL (CROSS DRAIN) 3:1</t>
  </si>
  <si>
    <t>611-07.64</t>
  </si>
  <si>
    <t>36IN ENDWALL (CROSS DRAIN) 4:1</t>
  </si>
  <si>
    <t>611-07.65</t>
  </si>
  <si>
    <t>36IN ENDWALL (CROSS DRAIN) 6:1</t>
  </si>
  <si>
    <t>611-07.66</t>
  </si>
  <si>
    <t>42IN ENDWALL (CROSS DRAIN) 3:1</t>
  </si>
  <si>
    <t>611-07.67</t>
  </si>
  <si>
    <t>42IN ENDWALL (CROSS DRAIN) 4:1</t>
  </si>
  <si>
    <t>611-07.68</t>
  </si>
  <si>
    <t>42IN ENDWALL (CROSS DRAIN) 6:1</t>
  </si>
  <si>
    <t>611-07.69</t>
  </si>
  <si>
    <t>48IN ENDWALL (CROSS DRAIN) 3:1</t>
  </si>
  <si>
    <t>611-07.70</t>
  </si>
  <si>
    <t>48IN ENDWALL (CROSS DRAIN) 4:1</t>
  </si>
  <si>
    <t>611-07.71</t>
  </si>
  <si>
    <t>48IN ENDWALL (CROSS DRAIN) 6:1</t>
  </si>
  <si>
    <t>611-07.72</t>
  </si>
  <si>
    <t>15IN ENDWALL (MEDIAN DRAIN)</t>
  </si>
  <si>
    <t>611-07.73</t>
  </si>
  <si>
    <t>18IN ENDWALL (MEDIAN DRAIN)</t>
  </si>
  <si>
    <t>611-08.03</t>
  </si>
  <si>
    <t>STRUCTURAL STEEL (DESCRIPTION)</t>
  </si>
  <si>
    <t>611-09.01</t>
  </si>
  <si>
    <t>ADJUSTMENT OF EXISTING CATCHBASIN</t>
  </si>
  <si>
    <t>611-09.02</t>
  </si>
  <si>
    <t>REWORK CATCHBASIN</t>
  </si>
  <si>
    <t>611-09.03</t>
  </si>
  <si>
    <t>CAPPING EXISTING CATCHBASIN</t>
  </si>
  <si>
    <t>611-09.04</t>
  </si>
  <si>
    <t>CATCHBASIN RETROFIT</t>
  </si>
  <si>
    <t>611-10.01</t>
  </si>
  <si>
    <t>CATCH BASINS, TYPE 10, 0' - 4' DEPTH</t>
  </si>
  <si>
    <t>611-10.02</t>
  </si>
  <si>
    <t>CATCH BASINS, TYPE 10, &gt; 4' - 8' DEPTH</t>
  </si>
  <si>
    <t>611-10.03</t>
  </si>
  <si>
    <t>CATCH BASINS, TYPE 10, &gt; 8' - 12' DEPTH</t>
  </si>
  <si>
    <t>611-10.04</t>
  </si>
  <si>
    <t>CATCH BASINS, TYPE 10, &gt; 12' - 16' DEPTH</t>
  </si>
  <si>
    <t>611-10.05</t>
  </si>
  <si>
    <t>CATCH BASINS, TYPE 10, &gt; 16' - 20' DEPTH</t>
  </si>
  <si>
    <t>611-10.06</t>
  </si>
  <si>
    <t>CATCH BASINS, TYPE 10, &gt; 20' - 24' DEPTH</t>
  </si>
  <si>
    <t>611-10.07</t>
  </si>
  <si>
    <t>CATCH BASINS, TYPE 10, &gt; 24' - 28' DEPTH</t>
  </si>
  <si>
    <t>611-10.08</t>
  </si>
  <si>
    <t>CATCH BASINS, TYPE 10, &gt;( ' - ' DEPTH)</t>
  </si>
  <si>
    <t>611-11.10</t>
  </si>
  <si>
    <t>CLEANING EXISTING SAND FILTER MEDIA &amp; LINES</t>
  </si>
  <si>
    <t>611-12.01</t>
  </si>
  <si>
    <t>CATCH BASINS, TYPE 12, 0' - 4' DEPTH</t>
  </si>
  <si>
    <t>611-12.02</t>
  </si>
  <si>
    <t>CATCH BASINS, TYPE 12, &gt; 4' - 8' DEPTH</t>
  </si>
  <si>
    <t>611-12.03</t>
  </si>
  <si>
    <t>CATCH BASINS, TYPE 12, &gt; 8' - 12' DEPTH</t>
  </si>
  <si>
    <t>611-12.04</t>
  </si>
  <si>
    <t>CATCH BASINS, TYPE 12, &gt; 12' - 16' DEPTH</t>
  </si>
  <si>
    <t>611-12.05</t>
  </si>
  <si>
    <t>CATCH BASINS, TYPE 12, &gt; 16' - 20' DEPTH</t>
  </si>
  <si>
    <t>611-12.06</t>
  </si>
  <si>
    <t>CATCH BASINS, TYPE 12, &gt; 20' - 24' DEPTH</t>
  </si>
  <si>
    <t>611-12.07</t>
  </si>
  <si>
    <t>CATCH BASINS, TYPE 12, &gt; 24' - 28' DEPTH</t>
  </si>
  <si>
    <t>611-12.08</t>
  </si>
  <si>
    <t>CATCH BASINS, TYPE 12, &gt;( ' - ' DEPTH)</t>
  </si>
  <si>
    <t>611-13.01</t>
  </si>
  <si>
    <t>CATCH BASINS, TYPE 13, 0' - 4' DEPTH</t>
  </si>
  <si>
    <t>611-13.02</t>
  </si>
  <si>
    <t>CATCH BASINS, TYPE 13, &gt; 4' - 8' DEPTH</t>
  </si>
  <si>
    <t>611-13.03</t>
  </si>
  <si>
    <t>CATCH BASINS, TYPE 13, &gt; 8' - 12' DEPTH</t>
  </si>
  <si>
    <t>611-13.04</t>
  </si>
  <si>
    <t>CATCH BASINS, TYPE 13, &gt; 12' - 16' DEPTH</t>
  </si>
  <si>
    <t>611-13.05</t>
  </si>
  <si>
    <t>CATCH BASINS, TYPE 13, &gt; 16' - 20' DEPTH</t>
  </si>
  <si>
    <t>611-13.06</t>
  </si>
  <si>
    <t>CATCH BASINS, TYPE 13, &gt; 20' - 24' DEPTH</t>
  </si>
  <si>
    <t>611-13.07</t>
  </si>
  <si>
    <t>CATCH BASINS, TYPE 13, &gt; 24' - 28' DEPTH</t>
  </si>
  <si>
    <t>611-13.08</t>
  </si>
  <si>
    <t>CATCH BASINS, TYPE 13, &gt;( ' - ' DEPTH)</t>
  </si>
  <si>
    <t>611-14.01</t>
  </si>
  <si>
    <t>CATCH BASINS, TYPE 14, 0' - 4' DEPTH</t>
  </si>
  <si>
    <t>611-14.02</t>
  </si>
  <si>
    <t>CATCH BASINS, TYPE 14, &gt; 4' - 8' DEPTH</t>
  </si>
  <si>
    <t>611-14.03</t>
  </si>
  <si>
    <t>CATCH BASINS, TYPE 14, &gt; 8' - 12' DEPTH</t>
  </si>
  <si>
    <t>611-14.04</t>
  </si>
  <si>
    <t>CATCH BASINS, TYPE 14, &gt; 12' - 16' DEPTH</t>
  </si>
  <si>
    <t>611-14.05</t>
  </si>
  <si>
    <t>CATCH BASINS, TYPE 14, &gt; 16' - 20' DEPTH</t>
  </si>
  <si>
    <t>611-14.06</t>
  </si>
  <si>
    <t>CATCH BASINS, TYPE 14, &gt; 20' - 24' DEPTH</t>
  </si>
  <si>
    <t>611-14.07</t>
  </si>
  <si>
    <t>CATCH BASINS, TYPE 14, &gt; 24' - 28' DEPTH</t>
  </si>
  <si>
    <t>611-14.08</t>
  </si>
  <si>
    <t>CATCH BASINS, TYPE 14, &gt;( ' - ' DEPTH)</t>
  </si>
  <si>
    <t>611-16.01</t>
  </si>
  <si>
    <t>CATCH BASINS, TYPE 16, 0' - 4' DEPTH</t>
  </si>
  <si>
    <t>611-16.02</t>
  </si>
  <si>
    <t>CATCH BASINS, TYPE 16, &gt; 4' - 8' DEPTH</t>
  </si>
  <si>
    <t>611-16.03</t>
  </si>
  <si>
    <t>CATCH BASINS, TYPE 16, &gt; 8' - 12' DEPTH</t>
  </si>
  <si>
    <t>611-16.04</t>
  </si>
  <si>
    <t>CATCH BASINS, TYPE 16, &gt; 12' - 16' DEPTH</t>
  </si>
  <si>
    <t>611-16.05</t>
  </si>
  <si>
    <t>CATCH BASINS, TYPE 16, &gt; 16' - 20' DEPTH</t>
  </si>
  <si>
    <t>611-16.08</t>
  </si>
  <si>
    <t>CATCH BASINS, TYPE 16, &gt;( ' - ' DEPTH)</t>
  </si>
  <si>
    <t>611-17.01</t>
  </si>
  <si>
    <t>CATCH BASINS, TYPE 17, 0' - 4' DEPTH</t>
  </si>
  <si>
    <t>611-17.02</t>
  </si>
  <si>
    <t>CATCH BASINS, TYPE 17, &gt; 4' - 8' DEPTH</t>
  </si>
  <si>
    <t>611-17.03</t>
  </si>
  <si>
    <t>CATCH BASINS, TYPE 17, &gt; 8' - 12' DEPTH</t>
  </si>
  <si>
    <t>611-17.04</t>
  </si>
  <si>
    <t>CATCH BASINS, TYPE 17, &gt; 12' - 16' DEPTH</t>
  </si>
  <si>
    <t>611-17.05</t>
  </si>
  <si>
    <t>CATCH BASINS, TYPE 17, &gt; 16' - 20' DEPTH</t>
  </si>
  <si>
    <t>611-17.08</t>
  </si>
  <si>
    <t>CATCH BASINS, TYPE 17, &gt;( ' - ' DEPTH)</t>
  </si>
  <si>
    <t>611-25.01</t>
  </si>
  <si>
    <t>CATCH BASINS, TYPE 25, 0' - 4' DEPTH</t>
  </si>
  <si>
    <t>611-25.02</t>
  </si>
  <si>
    <t>CATCH BASINS, TYPE 25, &gt; 4' - 8' DEPTH</t>
  </si>
  <si>
    <t>611-25.03</t>
  </si>
  <si>
    <t>CATCH BASINS, TYPE 25, &gt; 8' - 12' DEPTH</t>
  </si>
  <si>
    <t>611-25.04</t>
  </si>
  <si>
    <t>CATCH BASINS, TYPE 25, &gt; 12' - 16' DEPTH</t>
  </si>
  <si>
    <t>611-25.05</t>
  </si>
  <si>
    <t>CATCH BASINS, TYPE 25, &gt; 16' - 20' DEPTH</t>
  </si>
  <si>
    <t>611-25.06</t>
  </si>
  <si>
    <t>CATCH BASINS, TYPE 25, &gt; 20' - 24' DEPTH</t>
  </si>
  <si>
    <t>611-25.07</t>
  </si>
  <si>
    <t>CATCH BASINS, TYPE 25, &gt; 24' - 28' DEPTH</t>
  </si>
  <si>
    <t>611-25.08</t>
  </si>
  <si>
    <t>CATCH BASINS, TYPE 25, &gt;( ' - ' DEPTH)</t>
  </si>
  <si>
    <t>611-26.01</t>
  </si>
  <si>
    <t>CATCH BASINS, TYPE 26, 0' - 4' DEPTH</t>
  </si>
  <si>
    <t>611-26.02</t>
  </si>
  <si>
    <t>CATCH BASINS, TYPE 26, &gt; 4' - 8' DEPTH</t>
  </si>
  <si>
    <t>611-26.03</t>
  </si>
  <si>
    <t>CATCH BASINS, TYPE 26, &gt; 8' - 12' DEPTH</t>
  </si>
  <si>
    <t>611-26.04</t>
  </si>
  <si>
    <t>CATCH BASINS, TYPE 26, &gt; 12' - 16' DEPTH</t>
  </si>
  <si>
    <t>611-26.05</t>
  </si>
  <si>
    <t>CATCH BASINS, TYPE 26, &gt; 16' - 20' DEPTH</t>
  </si>
  <si>
    <t>611-26.08</t>
  </si>
  <si>
    <t>CATCH BASINS, TYPE 26, &gt;( ' - ' DEPTH)</t>
  </si>
  <si>
    <t>611-27.01</t>
  </si>
  <si>
    <t>CATCH BASINS, TYPE 27, 0' - 4' DEPTH</t>
  </si>
  <si>
    <t>611-27.02</t>
  </si>
  <si>
    <t>CATCH BASINS, TYPE 27, &gt; 4' - 8' DEPTH</t>
  </si>
  <si>
    <t>611-27.03</t>
  </si>
  <si>
    <t>CATCH BASINS, TYPE 27, &gt; 8' - 12' DEPTH</t>
  </si>
  <si>
    <t>611-27.04</t>
  </si>
  <si>
    <t>CATCH BASINS, TYPE 27, &gt; 12' - 16' DEPTH</t>
  </si>
  <si>
    <t>611-27.05</t>
  </si>
  <si>
    <t>CATCH BASINS, TYPE 27, &gt; 16' - 20' DEPTH</t>
  </si>
  <si>
    <t>611-27.08</t>
  </si>
  <si>
    <t>CATCH BASINS, TYPE 27, &gt;( ' - ' DEPTH)</t>
  </si>
  <si>
    <t>611-28.01</t>
  </si>
  <si>
    <t>CATCH BASINS, TYPE 28, 0' - 4' DEPTH</t>
  </si>
  <si>
    <t>611-28.02</t>
  </si>
  <si>
    <t>CATCH BASINS, TYPE 28, &gt; 4' - 8' DEPTH</t>
  </si>
  <si>
    <t>611-28.03</t>
  </si>
  <si>
    <t>CATCH BASINS, TYPE 28, &gt; 8' - 12' DEPTH</t>
  </si>
  <si>
    <t>611-28.04</t>
  </si>
  <si>
    <t>CATCH BASINS, TYPE 28, &gt; 12' - 16' DEPTH</t>
  </si>
  <si>
    <t>611-28.05</t>
  </si>
  <si>
    <t>CATCH BASINS, TYPE 28, &gt; 16' - 20' DEPTH</t>
  </si>
  <si>
    <t>611-28.06</t>
  </si>
  <si>
    <t>CATCH BASINS, TYPE 28, &gt; 20' - 24' DEPTH</t>
  </si>
  <si>
    <t>611-28.07</t>
  </si>
  <si>
    <t>CATCH BASINS, TYPE 28, &gt; 24' - 28' DEPTH</t>
  </si>
  <si>
    <t>611-28.08</t>
  </si>
  <si>
    <t>CATCH BASINS, TYPE 28, &gt;( ' - ' DEPTH)</t>
  </si>
  <si>
    <t>611-29.01</t>
  </si>
  <si>
    <t>CATCH BASINS, TYPE 29, 0' - 4' DEPTH</t>
  </si>
  <si>
    <t>611-29.02</t>
  </si>
  <si>
    <t>CATCH BASINS, TYPE 29, &gt; 4' - 8' DEPTH</t>
  </si>
  <si>
    <t>611-29.03</t>
  </si>
  <si>
    <t>CATCH BASINS, TYPE 29, &gt; 8' - 12' DEPTH</t>
  </si>
  <si>
    <t>611-29.04</t>
  </si>
  <si>
    <t>CATCH BASINS, TYPE 29, &gt; 12' - 16' DEPTH</t>
  </si>
  <si>
    <t>611-29.05</t>
  </si>
  <si>
    <t>CATCH BASINS, TYPE 29, &gt; 16' - 20' DEPTH</t>
  </si>
  <si>
    <t>611-29.08</t>
  </si>
  <si>
    <t>CATCH BASINS, TYPE 29, &gt;( ' - ' DEPTH)</t>
  </si>
  <si>
    <t>611-31.01</t>
  </si>
  <si>
    <t>CATCH BASINS, TYPE 31, 0' - 4' DEPTH</t>
  </si>
  <si>
    <t>611-31.02</t>
  </si>
  <si>
    <t>CATCH BASINS, TYPE 31, &gt; 4' - 8' DEPTH</t>
  </si>
  <si>
    <t>611-31.03</t>
  </si>
  <si>
    <t>CATCH BASINS, TYPE 31, &gt; 8' - 12' DEPTH</t>
  </si>
  <si>
    <t>611-31.04</t>
  </si>
  <si>
    <t>CATCH BASINS, TYPE 31, &gt; 12' - 16' DEPTH</t>
  </si>
  <si>
    <t>611-31.05</t>
  </si>
  <si>
    <t>CATCH BASINS, TYPE 31, &gt; 16' - 20' DEPTH</t>
  </si>
  <si>
    <t>611-31.06</t>
  </si>
  <si>
    <t>CATCH BASINS, TYPE 31, &gt; 20' - 24' DEPTH</t>
  </si>
  <si>
    <t>611-31.07</t>
  </si>
  <si>
    <t>CATCH BASINS, TYPE 31, &gt; 24' - 28' DEPTH</t>
  </si>
  <si>
    <t>611-31.08</t>
  </si>
  <si>
    <t>CATCH BASINS, TYPE 31, &gt;( ' - ' DEPTH)</t>
  </si>
  <si>
    <t>611-32.01</t>
  </si>
  <si>
    <t>CATCH BASINS, TYPE 32, &gt; 0' - 4' DEPTH</t>
  </si>
  <si>
    <t>611-32.02</t>
  </si>
  <si>
    <t>CATCH BASINS, TYPE 32, &gt; 4' - 6' DEPTH</t>
  </si>
  <si>
    <t>611-38.01</t>
  </si>
  <si>
    <t>CATCH BASINS, TYPE 38, 0' - 4' DEPTH</t>
  </si>
  <si>
    <t>611-38.02</t>
  </si>
  <si>
    <t>CATCH BASINS, TYPE 38, &gt; 4' - 8' DEPTH</t>
  </si>
  <si>
    <t>611-38.03</t>
  </si>
  <si>
    <t>CATCH BASINS, TYPE 38, &gt; 8' - 12' DEPTH</t>
  </si>
  <si>
    <t>611-38.04</t>
  </si>
  <si>
    <t>CATCH BASINS, TYPE 38, &gt; 12' - 16' DEPTH</t>
  </si>
  <si>
    <t>611-38.05</t>
  </si>
  <si>
    <t>CATCH BASINS, TYPE 38, &gt; 16' - 20' DEPTH</t>
  </si>
  <si>
    <t>611-38.06</t>
  </si>
  <si>
    <t>CATCH BASINS, TYPE 38, &gt; 20' - 24' DEPTH</t>
  </si>
  <si>
    <t>611-38.07</t>
  </si>
  <si>
    <t>CATCH BASINS, TYPE 38, &gt; 24' - 28' DEPTH</t>
  </si>
  <si>
    <t>611-38.08</t>
  </si>
  <si>
    <t>CATCH BASINS, TYPE 38, &gt;( ' - ' DEPTH)</t>
  </si>
  <si>
    <t>611-39.01</t>
  </si>
  <si>
    <t>CATCH BASINS, TYPE 39, 0' - 4' DEPTH</t>
  </si>
  <si>
    <t>611-39.02</t>
  </si>
  <si>
    <t>CATCH BASINS, TYPE 39, &gt; 4' - 8' DEPTH</t>
  </si>
  <si>
    <t>611-39.03</t>
  </si>
  <si>
    <t>CATCH BASINS, TYPE 39, &gt; 8' - 12' DEPTH</t>
  </si>
  <si>
    <t>611-39.04</t>
  </si>
  <si>
    <t>CATCH BASINS, TYPE 39, &gt; 12' - 16' DEPTH</t>
  </si>
  <si>
    <t>611-39.05</t>
  </si>
  <si>
    <t>CATCH BASINS, TYPE 39, &gt; 16' - 20' DEPTH</t>
  </si>
  <si>
    <t>611-39.06</t>
  </si>
  <si>
    <t>CATCH BASINS, TYPE 39, &gt; 20' - 24' DEPTH</t>
  </si>
  <si>
    <t>611-39.07</t>
  </si>
  <si>
    <t>CATCH BASINS, TYPE 39, &gt; 24' - 28' DEPTH</t>
  </si>
  <si>
    <t>611-39.08</t>
  </si>
  <si>
    <t>CATCH BASINS, TYPE 39, &gt;( ' - ' DEPTH)</t>
  </si>
  <si>
    <t>611-40.01</t>
  </si>
  <si>
    <t>CATCH BASINS, TYPE 40, 0' - 4' DEPTH</t>
  </si>
  <si>
    <t>611-40.02</t>
  </si>
  <si>
    <t>CATCH BASINS, TYPE 40, &gt; 4' - 8' DEPTH</t>
  </si>
  <si>
    <t>611-40.03</t>
  </si>
  <si>
    <t>CATCH BASINS, TYPE 40, &gt; 8' - 12' DEPTH</t>
  </si>
  <si>
    <t>611-40.04</t>
  </si>
  <si>
    <t>CATCH BASINS, TYPE 40, &gt; 12' - 16' DEPTH</t>
  </si>
  <si>
    <t>611-40.05</t>
  </si>
  <si>
    <t>CATCH BASINS, TYPE 40, &gt; 16' - 20' DEPTH</t>
  </si>
  <si>
    <t>611-40.08</t>
  </si>
  <si>
    <t>CATCH BASINS, TYPE 40, &gt;( ' - ' DEPTH)</t>
  </si>
  <si>
    <t>611-41.01</t>
  </si>
  <si>
    <t>CATCH BASINS, TYPE 41, 0' - 4' DEPTH</t>
  </si>
  <si>
    <t>611-41.02</t>
  </si>
  <si>
    <t>CATCH BASINS, TYPE 41, &gt; 4' - 8' DEPTH</t>
  </si>
  <si>
    <t>611-41.03</t>
  </si>
  <si>
    <t>CATCH BASINS, TYPE 41, &gt; 8' - 12' DEPTH</t>
  </si>
  <si>
    <t>611-41.04</t>
  </si>
  <si>
    <t>CATCH BASINS, TYPE 41, &gt; 12' - 16' DEPTH</t>
  </si>
  <si>
    <t>611-41.05</t>
  </si>
  <si>
    <t>CATCH BASINS, TYPE 41, &gt; 16' - 20' DEPTH</t>
  </si>
  <si>
    <t>611-41.06</t>
  </si>
  <si>
    <t>CATCH BASINS, TYPE 41, &gt; 20' - 24' DEPTH</t>
  </si>
  <si>
    <t>611-41.07</t>
  </si>
  <si>
    <t>CATCH BASINS, TYPE 41, &gt; 24' - 28' DEPTH</t>
  </si>
  <si>
    <t>611-41.08</t>
  </si>
  <si>
    <t>CATCH BASINS, TYPE 41, &gt;( ' - ' DEPTH)</t>
  </si>
  <si>
    <t>611-42.01</t>
  </si>
  <si>
    <t>CATCH BASINS, TYPE 42, 0' - 4' DEPTH</t>
  </si>
  <si>
    <t>611-42.02</t>
  </si>
  <si>
    <t>CATCH BASINS, TYPE 42, &gt; 4' - 8' DEPTH</t>
  </si>
  <si>
    <t>611-42.03</t>
  </si>
  <si>
    <t>CATCH BASINS, TYPE 42, &gt; 8' - 12' DEPTH</t>
  </si>
  <si>
    <t>611-42.04</t>
  </si>
  <si>
    <t>CATCH BASINS, TYPE 42, &gt; 12' - 16' DEPTH</t>
  </si>
  <si>
    <t>611-42.05</t>
  </si>
  <si>
    <t>CATCH BASINS, TYPE 42, &gt; 16' - 20' DEPTH</t>
  </si>
  <si>
    <t>611-42.06</t>
  </si>
  <si>
    <t>CATCH BASINS, TYPE 42, &gt; 20' - 24' DEPTH</t>
  </si>
  <si>
    <t>611-42.07</t>
  </si>
  <si>
    <t>CATCH BASINS, TYPE 42, &gt; 24' - 28' DEPTH</t>
  </si>
  <si>
    <t>611-42.08</t>
  </si>
  <si>
    <t>CATCH BASINS, TYPE 42, &gt;( ' - ' DEPTH)</t>
  </si>
  <si>
    <t>611-43.01</t>
  </si>
  <si>
    <t>CATCH BASINS, TYPE 43, 0' - 4' DEPTH</t>
  </si>
  <si>
    <t>611-43.02</t>
  </si>
  <si>
    <t>CATCH BASINS, TYPE 43, &gt; 4' - 8' DEPTH</t>
  </si>
  <si>
    <t>611-43.03</t>
  </si>
  <si>
    <t>CATCH BASINS, TYPE 43, &gt; 8' - 12' DEPTH</t>
  </si>
  <si>
    <t>611-43.04</t>
  </si>
  <si>
    <t>CATCH BASINS, TYPE 43, &gt; 12' - 16' DEPTH</t>
  </si>
  <si>
    <t>611-43.05</t>
  </si>
  <si>
    <t>CATCH BASINS, TYPE 43, &gt; 16' - 20' DEPTH</t>
  </si>
  <si>
    <t>611-43.06</t>
  </si>
  <si>
    <t>CATCH BASINS, TYPE 43, &gt; 20' - 24' DEPTH</t>
  </si>
  <si>
    <t>611-43.07</t>
  </si>
  <si>
    <t>CATCH BASINS, TYPE 43, &gt; 24' - 28' DEPTH</t>
  </si>
  <si>
    <t>611-43.08</t>
  </si>
  <si>
    <t>CATCH BASINS, TYPE 43, &gt;( ' - ' DEPTH)</t>
  </si>
  <si>
    <t>611-44.01</t>
  </si>
  <si>
    <t>CATCH BASINS, TYPE 44, 0' - 4' DEPTH</t>
  </si>
  <si>
    <t>611-44.02</t>
  </si>
  <si>
    <t>CATCH BASINS, TYPE 44, &gt; 4' - 8' DEPTH</t>
  </si>
  <si>
    <t>611-44.03</t>
  </si>
  <si>
    <t>CATCH BASINS, TYPE 44, &gt; 8' - 12' DEPTH</t>
  </si>
  <si>
    <t>611-44.04</t>
  </si>
  <si>
    <t>CATCH BASINS, TYPE 44, &gt; 12' - 16' DEPTH</t>
  </si>
  <si>
    <t>611-44.05</t>
  </si>
  <si>
    <t>CATCH BASINS, TYPE 44, &gt; 16' - 20' DEPTH</t>
  </si>
  <si>
    <t>611-44.06</t>
  </si>
  <si>
    <t>CATCH BASINS, TYPE 44, &gt; 20' - 24' DEPTH</t>
  </si>
  <si>
    <t>611-44.07</t>
  </si>
  <si>
    <t>CATCH BASINS, TYPE 44, &gt; 24' - 28' DEPTH</t>
  </si>
  <si>
    <t>611-44.08</t>
  </si>
  <si>
    <t>CATCH BASINS, TYPE 44, &gt;( ' - ' DEPTH)</t>
  </si>
  <si>
    <t>611-45.01</t>
  </si>
  <si>
    <t>CATCH BASINS, TYPE 45, 0' - 4' DEPTH</t>
  </si>
  <si>
    <t>611-45.02</t>
  </si>
  <si>
    <t>CATCH BASINS, TYPE 45, &gt; 4' - 8' DEPTH</t>
  </si>
  <si>
    <t>611-45.03</t>
  </si>
  <si>
    <t>CATCH BASINS, TYPE 45, &gt; 8' - 12' DEPTH</t>
  </si>
  <si>
    <t>611-45.04</t>
  </si>
  <si>
    <t>CATCH BASINS, TYPE 45, &gt; 12' - 16' DEPTH</t>
  </si>
  <si>
    <t>611-45.05</t>
  </si>
  <si>
    <t>CATCH BASINS, TYPE 45, &gt; 16' - 20' DEPTH</t>
  </si>
  <si>
    <t>611-45.08</t>
  </si>
  <si>
    <t>CATCH BASINS, TYPE 45, &gt;( ' - ' DEPTH)</t>
  </si>
  <si>
    <t>611-46.01</t>
  </si>
  <si>
    <t>CATCH BASINS, TYPE 46, 0' - 4' DEPTH</t>
  </si>
  <si>
    <t>611-46.02</t>
  </si>
  <si>
    <t>CATCH BASINS, TYPE 46, &gt; 4' - 8' DEPTH</t>
  </si>
  <si>
    <t>611-46.03</t>
  </si>
  <si>
    <t>CATCH BASINS, TYPE 46, &gt; 8' - 12' DEPTH</t>
  </si>
  <si>
    <t>611-46.04</t>
  </si>
  <si>
    <t>CATCH BASINS, TYPE 46, &gt; 12' - 16' DEPTH</t>
  </si>
  <si>
    <t>611-46.05</t>
  </si>
  <si>
    <t>CATCH BASINS, TYPE 46, &gt; 16' - 20' DEPTH</t>
  </si>
  <si>
    <t>611-46.06</t>
  </si>
  <si>
    <t>CATCH BASINS, TYPE 46, &gt; 20' - 24' DEPTH</t>
  </si>
  <si>
    <t>611-46.07</t>
  </si>
  <si>
    <t>CATCH BASINS, TYPE 46, &gt; 24' - 28' DEPTH</t>
  </si>
  <si>
    <t>611-46.08</t>
  </si>
  <si>
    <t>CATCH BASINS, TYPE 46, &gt;( ' - ' DEPTH)</t>
  </si>
  <si>
    <t>611-51.01</t>
  </si>
  <si>
    <t>CATCH BASINS, TYPE 51, 0' - 4' DEPTH</t>
  </si>
  <si>
    <t>611-51.02</t>
  </si>
  <si>
    <t>CATCH BASINS, TYPE 51, &gt; 4' - 8' DEPTH</t>
  </si>
  <si>
    <t>611-51.03</t>
  </si>
  <si>
    <t>CATCH BASINS, TYPE 51, &gt; 8' - 12' DEPTH</t>
  </si>
  <si>
    <t>611-51.04</t>
  </si>
  <si>
    <t>CATCH BASINS, TYPE 51, &gt; 12' - 16' DEPTH</t>
  </si>
  <si>
    <t>611-51.05</t>
  </si>
  <si>
    <t>CATCH BASINS, TYPE 51, &gt; 16' - 20' DEPTH</t>
  </si>
  <si>
    <t>611-51.06</t>
  </si>
  <si>
    <t>CATCH BASINS, TYPE 51, &gt; 20' - 24' DEPTH</t>
  </si>
  <si>
    <t>611-51.07</t>
  </si>
  <si>
    <t>CATCH BASINS, TYPE 51, &gt; 24' - 28' DEPTH</t>
  </si>
  <si>
    <t>611-51.08</t>
  </si>
  <si>
    <t>CATCH BASINS, TYPE 51, &gt;( ' - ' DEPTH)</t>
  </si>
  <si>
    <t>611-52.02</t>
  </si>
  <si>
    <t>CATCH BASINS, TYPE 52, &gt; 4FT - 8FT DEPTH</t>
  </si>
  <si>
    <t>611-52.03</t>
  </si>
  <si>
    <t>CATCH BASINS, TYPE 52, &gt; 8FT - 12FT DEPTH</t>
  </si>
  <si>
    <t>611-52.04</t>
  </si>
  <si>
    <t>CATCH BASINS, TYPE 52, &gt; 12FT - 16FT DEPTH</t>
  </si>
  <si>
    <t>611-52.05</t>
  </si>
  <si>
    <t>CATCH BASINS, TYPE 52, &gt; 16FT - 20FT DEPTH</t>
  </si>
  <si>
    <t>611-52.06</t>
  </si>
  <si>
    <t>CATCH BASINS, TYPE 52, &gt; 20FT - 24FT DEPTH</t>
  </si>
  <si>
    <t>611-52.07</t>
  </si>
  <si>
    <t>CATCH BASINS, TYPE 52, &gt; 24FT - 28FT DEPTH</t>
  </si>
  <si>
    <t>611-90.01</t>
  </si>
  <si>
    <t>CATCH BASINS, (TYPE __, __' DEPTH)</t>
  </si>
  <si>
    <t>611-90.02</t>
  </si>
  <si>
    <t>611-90.03</t>
  </si>
  <si>
    <t>611-90.04</t>
  </si>
  <si>
    <t>611-90.05</t>
  </si>
  <si>
    <t>611-90.06</t>
  </si>
  <si>
    <t>611-90.07</t>
  </si>
  <si>
    <t>611-90.08</t>
  </si>
  <si>
    <t>611-90.09</t>
  </si>
  <si>
    <t>611-99.91</t>
  </si>
  <si>
    <t>CATCH BASINS AND STORM SEWERS</t>
  </si>
  <si>
    <t>612-01</t>
  </si>
  <si>
    <t>UNIFORM-COURSE STONE MASONRY</t>
  </si>
  <si>
    <t>612-02</t>
  </si>
  <si>
    <t>NONUNIFORM-COURSE STONE MASONRY</t>
  </si>
  <si>
    <t>612-03</t>
  </si>
  <si>
    <t>UNCOURSED STONE MASONRY</t>
  </si>
  <si>
    <t>612-04</t>
  </si>
  <si>
    <t>RUSTIC STONE MASONRY</t>
  </si>
  <si>
    <t>612-04.02</t>
  </si>
  <si>
    <t>RELOCATE DECORATIVE STONE COLUMNS</t>
  </si>
  <si>
    <t>612-04.O1</t>
  </si>
  <si>
    <t>612-05</t>
  </si>
  <si>
    <t>612-06.01</t>
  </si>
  <si>
    <t>REPOINTING OF STONE MASONRY JOINTS</t>
  </si>
  <si>
    <t>612-06.02</t>
  </si>
  <si>
    <t>CLEANING STONE MASONRY SURFACE</t>
  </si>
  <si>
    <t>613-02</t>
  </si>
  <si>
    <t>BRICK MASONRY</t>
  </si>
  <si>
    <t>MBRK</t>
  </si>
  <si>
    <t>614-04.01</t>
  </si>
  <si>
    <t>SEGMENTAL POST-TENSIONED SUPERSTRUCTURE</t>
  </si>
  <si>
    <t>614-04.05</t>
  </si>
  <si>
    <t>PRECAST SEGMENTAL POST-TENSIONED UNITS</t>
  </si>
  <si>
    <t>614-04.10</t>
  </si>
  <si>
    <t>PRECAST POST-TENSIONED T-BEAM</t>
  </si>
  <si>
    <t>614-04.11</t>
  </si>
  <si>
    <t>REINFORCED CONCRETE T-BEAMS</t>
  </si>
  <si>
    <t>615-01.01</t>
  </si>
  <si>
    <t>PRESTRESSED CONCRETE I-BEAM (TYPE I)</t>
  </si>
  <si>
    <t>615-01.02</t>
  </si>
  <si>
    <t>PRESTRESSED CONCRETE I-BEAM (TYPE II)</t>
  </si>
  <si>
    <t>615-01.03</t>
  </si>
  <si>
    <t>PRESTRESSED CONCRETE I-BEAM (TYPE III)</t>
  </si>
  <si>
    <t>615-01.04</t>
  </si>
  <si>
    <t>PRESTRESSED CONCRETE I-BEAM (TYPE IV)</t>
  </si>
  <si>
    <t>615-01.05</t>
  </si>
  <si>
    <t>PRESTRESSED CONCRETE I-BEAM (MODIFIED)</t>
  </si>
  <si>
    <t>615-01.06</t>
  </si>
  <si>
    <t>PRESTRESSED CONCRETE BULB TEE BM BT-63</t>
  </si>
  <si>
    <t>615-01.07</t>
  </si>
  <si>
    <t>PRESTRESSED CONCRETE BULB TEE BEAMS</t>
  </si>
  <si>
    <t>615-01.10</t>
  </si>
  <si>
    <t>PRESTRESSED CONCRETE BULB TEE BEAM (6" WEB)(BT-54)</t>
  </si>
  <si>
    <t>615-01.11</t>
  </si>
  <si>
    <t>PRESTRESSED CONCRETE BULB TEE BEAM (6" WEB)(BT-63)</t>
  </si>
  <si>
    <t>615-01.12</t>
  </si>
  <si>
    <t>PRESTRESSED CONCRETE BULB TEE BEAM (6" WEB)(BT-72)</t>
  </si>
  <si>
    <t>615-01.13</t>
  </si>
  <si>
    <t>PRESTRESSED CONCRETE BULB TEE BEAM (8" WEB)(BT-54)</t>
  </si>
  <si>
    <t>615-01.14</t>
  </si>
  <si>
    <t>PRESTRESSED CONCRETE BULB TEE BEAM (8" WEB)(BT-63)</t>
  </si>
  <si>
    <t>615-01.15</t>
  </si>
  <si>
    <t>PRESTRESSED CONCRETE BULB TEE BEAM (8" WEB)(BT-72)</t>
  </si>
  <si>
    <t>615-01.16</t>
  </si>
  <si>
    <t>SHPNG-HNDLNG-ERECTION BRIDGE BEAMS( )</t>
  </si>
  <si>
    <t>615-01.17</t>
  </si>
  <si>
    <t>SHPNG-HNDLNG-ERECTION BRIDGE BEAMS ( )</t>
  </si>
  <si>
    <t>615-01.47</t>
  </si>
  <si>
    <t>72" DEEP PRESTRESSED CONCRETE I-BEAM</t>
  </si>
  <si>
    <t>615-01.70</t>
  </si>
  <si>
    <t>PRECAST CONCRETE BEAM (DESCRIPTION)</t>
  </si>
  <si>
    <t>615-01.71</t>
  </si>
  <si>
    <t>615-01.72</t>
  </si>
  <si>
    <t>615-01.73</t>
  </si>
  <si>
    <t>615-01.74</t>
  </si>
  <si>
    <t>615-01.75</t>
  </si>
  <si>
    <t>615-01.76</t>
  </si>
  <si>
    <t>615-01.77</t>
  </si>
  <si>
    <t>615-01.78</t>
  </si>
  <si>
    <t>615-01.79</t>
  </si>
  <si>
    <t>615-02.01</t>
  </si>
  <si>
    <t>PRESTRESSED CONCRETE BOX BEAM (12" X 36")</t>
  </si>
  <si>
    <t>615-02.02</t>
  </si>
  <si>
    <t>PRESTRESSED CONCRETE BOX BEAM (17" X 36")</t>
  </si>
  <si>
    <t>615-02.03</t>
  </si>
  <si>
    <t>PRESTRESSED CONCRETE BOX BEAM (21" X 36")</t>
  </si>
  <si>
    <t>615-02.04</t>
  </si>
  <si>
    <t>PRESTRESSED CONCRETE BOX BEAM (27" X 36")</t>
  </si>
  <si>
    <t>615-02.05</t>
  </si>
  <si>
    <t>PRESTRESSED CONCRETE BOX BEAM (33" X 36")</t>
  </si>
  <si>
    <t>615-02.06</t>
  </si>
  <si>
    <t>PRESTRESSED CONCRETE BOX BEAM (42" X 36")</t>
  </si>
  <si>
    <t>615-02.07</t>
  </si>
  <si>
    <t>PRESTRESSED CONCRETE BOX BEAM (12" X 48")</t>
  </si>
  <si>
    <t>615-02.08</t>
  </si>
  <si>
    <t>PRESTRESSED CONCRETE BOX BEAM (17" X 48")</t>
  </si>
  <si>
    <t>615-02.09</t>
  </si>
  <si>
    <t>PRESTRESSED CONCRETE BOX BEAM (21" X 48")</t>
  </si>
  <si>
    <t>615-02.10</t>
  </si>
  <si>
    <t>PRESTRESSED CONCRETE BOX BEAM (27" X 48")</t>
  </si>
  <si>
    <t>615-02.11</t>
  </si>
  <si>
    <t>PRESTRESSED CONCRETE BOX BEAM (33" X 48")</t>
  </si>
  <si>
    <t>615-02.12</t>
  </si>
  <si>
    <t>PRESTRESSED CONCRETE BOX BEAM (42" X 48")</t>
  </si>
  <si>
    <t>615-02.13</t>
  </si>
  <si>
    <t>PRESTRESSED CONCRETE BOX BEAM (45" X 48")</t>
  </si>
  <si>
    <t>615-02.14</t>
  </si>
  <si>
    <t>PRESTRESSED CONCRETE BOX BEAM (48" X 48")</t>
  </si>
  <si>
    <t>615-02.15</t>
  </si>
  <si>
    <t>PRESTRESSED CONCRETE BOX BEAM (54" X 36")</t>
  </si>
  <si>
    <t>615-02.16</t>
  </si>
  <si>
    <t>PRESTRESSED CONCRETE BOX BEAM (60" X 48")</t>
  </si>
  <si>
    <t>615-02.17</t>
  </si>
  <si>
    <t>PRESTRESSED CONCRETE BOX BEAM (36" X 36")</t>
  </si>
  <si>
    <t>615-02.18</t>
  </si>
  <si>
    <t>PRESTRESSED CONCRETE BOX BEAM (36" X 48")</t>
  </si>
  <si>
    <t>615-02.19</t>
  </si>
  <si>
    <t>PRESTRESSED CONCRETE BOX BEAM (24" X 36")</t>
  </si>
  <si>
    <t>615-02.20</t>
  </si>
  <si>
    <t>PRESTRESSED CONCRETE BOX BEAM (45" X 36")</t>
  </si>
  <si>
    <t>615-02.21</t>
  </si>
  <si>
    <t>PRESTRESSED CONCRETE BOX BEAM (39" X 36")</t>
  </si>
  <si>
    <t>615-02.22</t>
  </si>
  <si>
    <t>PRESTRESSED CONCRETE BOX BEAM (18" X 36")</t>
  </si>
  <si>
    <t>615-02.23</t>
  </si>
  <si>
    <t>PRESTRESSED CONCRETE BOX BEAM (24" X 26")</t>
  </si>
  <si>
    <t>615-02.24</t>
  </si>
  <si>
    <t>PRESTRESSED CONCRETE BOX BEAM (51" X 36")</t>
  </si>
  <si>
    <t>615-02.25</t>
  </si>
  <si>
    <t>PRESTRESSED CONCRETE BOX BEAM (39" X 48")</t>
  </si>
  <si>
    <t>615-02.26</t>
  </si>
  <si>
    <t>PRESTRESSED CONCRETE BOX BEAM (54" X 48")</t>
  </si>
  <si>
    <t>615-02.27</t>
  </si>
  <si>
    <t>PRESTRESSED CONCRETE BOX BEAM (57" X 48")</t>
  </si>
  <si>
    <t>615-02.28</t>
  </si>
  <si>
    <t>PRESTRESSED CONCRETE BOX BEAM (24" X 48")</t>
  </si>
  <si>
    <t>615-02.29</t>
  </si>
  <si>
    <t>PRESTRESSED CONCRETE BOX BEAM (36" X 26")</t>
  </si>
  <si>
    <t>615-02.30</t>
  </si>
  <si>
    <t>PRESTRESSED CONCRETE BOX BEAM (48" X 36")</t>
  </si>
  <si>
    <t>615-02.31</t>
  </si>
  <si>
    <t>PRESTRESSED CONCRETE BOX BEAM (30" X 48")</t>
  </si>
  <si>
    <t>615-02.32</t>
  </si>
  <si>
    <t>PRESTRESSED CONCRETE BOX BEAM (63" X 36")</t>
  </si>
  <si>
    <t>615-02.33</t>
  </si>
  <si>
    <t>PRESTRESSED CONCRETE BOX BEAM (66" X 36")</t>
  </si>
  <si>
    <t>615-02.34</t>
  </si>
  <si>
    <t>PRESTRESSED CONCRETE BOX BEAM (57" X 36")</t>
  </si>
  <si>
    <t>615-02.35</t>
  </si>
  <si>
    <t>PRESTRESSED CONCRETE BOX BEAM (54" X 27")</t>
  </si>
  <si>
    <t>615-02.36</t>
  </si>
  <si>
    <t>PRESTRESSED CONCRETE BOX BEAM (66" X 48")</t>
  </si>
  <si>
    <t>615-02.37</t>
  </si>
  <si>
    <t>PRESTRESSED CONCRETE BOX BEAM (30" X 36")</t>
  </si>
  <si>
    <t>615-02.38</t>
  </si>
  <si>
    <t>PRESTRESSED CONCRETE BOX BEAM (63" X 48")</t>
  </si>
  <si>
    <t>615-02.39</t>
  </si>
  <si>
    <t>PRESTRESSED CONCRETE BOX BEAM (51" X 48")</t>
  </si>
  <si>
    <t>615-02.40</t>
  </si>
  <si>
    <t>PRESTRESSED CONCRETE BOX BEAM (72" X 48")</t>
  </si>
  <si>
    <t>615-02.41</t>
  </si>
  <si>
    <t>PRESTRESSED CONCRETE BOX BEAM (60" X 36")</t>
  </si>
  <si>
    <t>615-02.42</t>
  </si>
  <si>
    <t>PRESTRESSED CONCRETE BOX BEAM (69" X 48")</t>
  </si>
  <si>
    <t>615-02.43</t>
  </si>
  <si>
    <t>PRESTRESSED CONCRETE BOX BEAM (15" X 36")</t>
  </si>
  <si>
    <t>615-02.44</t>
  </si>
  <si>
    <t>PRESTRESSED CONCRETE BOX BEAM (15" X 48")</t>
  </si>
  <si>
    <t>615-02.45</t>
  </si>
  <si>
    <t>PRESTRESSED CONCRETE BOX BEAM (15" X 45")</t>
  </si>
  <si>
    <t>615-02.46</t>
  </si>
  <si>
    <t>PRESTRESSED CONCRETE BOX BEAM (20" X 48")</t>
  </si>
  <si>
    <t>615-02.47</t>
  </si>
  <si>
    <t>PRESTRESSED CONCRETE BOX BEAM (20" X 36")</t>
  </si>
  <si>
    <t>615-02.49</t>
  </si>
  <si>
    <t>PRESTRESSED CONCRETE BOX BEAM (18" X 48")</t>
  </si>
  <si>
    <t>615-02.50</t>
  </si>
  <si>
    <t>PRESTRESSED CONCRETE BOX BEAM (22" X 48")</t>
  </si>
  <si>
    <t>615-02.51</t>
  </si>
  <si>
    <t>PRESTRESSED CONCRETE BOX BEAM (40" X 48")</t>
  </si>
  <si>
    <t>615-02.52</t>
  </si>
  <si>
    <t>PRESTRESSED CONCRETE BOX BEAM (--" X --")</t>
  </si>
  <si>
    <t>615-02.53</t>
  </si>
  <si>
    <t>615-02.54</t>
  </si>
  <si>
    <t>615-02.55</t>
  </si>
  <si>
    <t>615-02.75</t>
  </si>
  <si>
    <t>PRESTRESSED CONCRETE BEAM (SIZE - DESCRIPTION)</t>
  </si>
  <si>
    <t>615-03.01</t>
  </si>
  <si>
    <t>CONCRETE CHANNEL (19" X 36")</t>
  </si>
  <si>
    <t>615-03.02</t>
  </si>
  <si>
    <t>CONCRETE CHANNEL (21" X 36")</t>
  </si>
  <si>
    <t>615-03.03</t>
  </si>
  <si>
    <t>CONCRETE CHANNEL (17" X 42")</t>
  </si>
  <si>
    <t>615-03.04</t>
  </si>
  <si>
    <t>CONCRETE CHANNEL (17" X 45")</t>
  </si>
  <si>
    <t>615-04.01</t>
  </si>
  <si>
    <t>FULL DEPTH PRCST/PRSTRSSD TYPE I DECK PANELS</t>
  </si>
  <si>
    <t>615-04.02</t>
  </si>
  <si>
    <t>FULL DEPTH PRCST/PRSTRSSD TYPE II DECK PANELS</t>
  </si>
  <si>
    <t>615-04.03</t>
  </si>
  <si>
    <t>PRECAST DECK PANEL (5,000 PSI)</t>
  </si>
  <si>
    <t>615-04.04</t>
  </si>
  <si>
    <t>FULL DEPTH PRECAST DECK PANEL (5000 PSI)</t>
  </si>
  <si>
    <t>615-04.05</t>
  </si>
  <si>
    <t>PARTIAL DEPTH PRECAST DECK PANEL</t>
  </si>
  <si>
    <t>615-04.10</t>
  </si>
  <si>
    <t>NON-SHRINK GROUT</t>
  </si>
  <si>
    <t>615-04.11</t>
  </si>
  <si>
    <t>EPOXY GROUT</t>
  </si>
  <si>
    <t>615-04.12</t>
  </si>
  <si>
    <t>GROUT INSTALLATION MOCK-UP</t>
  </si>
  <si>
    <t>615-04.30</t>
  </si>
  <si>
    <t>PRECAST BRIDGE ABUTMENT WALL</t>
  </si>
  <si>
    <t>615-05</t>
  </si>
  <si>
    <t>POST-TENSIONING (DESCRIPTION)</t>
  </si>
  <si>
    <t>615-05.01</t>
  </si>
  <si>
    <t>615-05.02</t>
  </si>
  <si>
    <t>615-05.03</t>
  </si>
  <si>
    <t>615-05.04</t>
  </si>
  <si>
    <t>615-05.05</t>
  </si>
  <si>
    <t>615-05.06</t>
  </si>
  <si>
    <t>615-05.07</t>
  </si>
  <si>
    <t>615-05.08</t>
  </si>
  <si>
    <t>615-05.09</t>
  </si>
  <si>
    <t>617-01</t>
  </si>
  <si>
    <t>BRIDGE DECK SEALANT</t>
  </si>
  <si>
    <t>617-02</t>
  </si>
  <si>
    <t>BRIDGE DECK CRACK SEALING</t>
  </si>
  <si>
    <t>617-03</t>
  </si>
  <si>
    <t>617-04.01</t>
  </si>
  <si>
    <t>TYPE 1 THIN EPOXY OVERLAY (EPOXY-URETHANE)</t>
  </si>
  <si>
    <t>617-04.02</t>
  </si>
  <si>
    <t>TYPE 2 THIN EPOXY OVERLAY (LOW-MOD EPOXY)</t>
  </si>
  <si>
    <t>617-04.03</t>
  </si>
  <si>
    <t>POLYMER MODIFIED EPOXY OVERLAY SYSTEM</t>
  </si>
  <si>
    <t>617-05</t>
  </si>
  <si>
    <t>SEALANT (DESCRIPTION)</t>
  </si>
  <si>
    <t>618-01</t>
  </si>
  <si>
    <t>BRIDGE DECK OVERLAY (LSDC)</t>
  </si>
  <si>
    <t>618-02</t>
  </si>
  <si>
    <t>BRIDGE DECK REPAIR (LSDC)</t>
  </si>
  <si>
    <t>618-03</t>
  </si>
  <si>
    <t>BRIDGE DECK SCARIFYING (LSDC)</t>
  </si>
  <si>
    <t>618-04</t>
  </si>
  <si>
    <t>BRIDGE DECK SEALANT LSDC (EXISTING BRIDGE)</t>
  </si>
  <si>
    <t>619-01</t>
  </si>
  <si>
    <t>BRIDGE DECK OVERLAY (PMC)</t>
  </si>
  <si>
    <t>619-01.35</t>
  </si>
  <si>
    <t>619-02</t>
  </si>
  <si>
    <t>BRIDGE DECK REPAIR (PMC)</t>
  </si>
  <si>
    <t>619-03</t>
  </si>
  <si>
    <t>BRIDGE DECK SCARIFYING (PMC)</t>
  </si>
  <si>
    <t>619-04</t>
  </si>
  <si>
    <t>BRIDGE DECK SEALANT (PMC) EXISTING BRIDGE</t>
  </si>
  <si>
    <t>620-01</t>
  </si>
  <si>
    <t>ALUMINUM RAILING (DESCRIPTION)</t>
  </si>
  <si>
    <t>620-02</t>
  </si>
  <si>
    <t>STEEL RAILING (DESCRIPTION)</t>
  </si>
  <si>
    <t>620-03</t>
  </si>
  <si>
    <t>CONCRETE PARAPET (DESCRIPTION)</t>
  </si>
  <si>
    <t>620-03.10</t>
  </si>
  <si>
    <t>620-03.11</t>
  </si>
  <si>
    <t>620-03.12</t>
  </si>
  <si>
    <t>620-03.13</t>
  </si>
  <si>
    <t>620-03.14</t>
  </si>
  <si>
    <t>620-03.15</t>
  </si>
  <si>
    <t>620-04</t>
  </si>
  <si>
    <t>TIMBER RAILING (DESCRIPTION)</t>
  </si>
  <si>
    <t>620-05</t>
  </si>
  <si>
    <t>CONCRETE PARAPET WITH STRUCTURAL TUBING</t>
  </si>
  <si>
    <t>620-05.01</t>
  </si>
  <si>
    <t>CONC PARAPET SINGLE SLOPE (STD-1-1SS)</t>
  </si>
  <si>
    <t>620-05.02</t>
  </si>
  <si>
    <t>STANDARD CONCRETE CLASSIC PARAPET RAIL</t>
  </si>
  <si>
    <t>620-05.03</t>
  </si>
  <si>
    <t>CONC PARAPET SINGLE SLOPE(MOD STD-1-1SS)</t>
  </si>
  <si>
    <t>620-06</t>
  </si>
  <si>
    <t>CONCRETE RAILING</t>
  </si>
  <si>
    <t>620-08</t>
  </si>
  <si>
    <t>620-09</t>
  </si>
  <si>
    <t>REMOVAL &amp; REPLACEMENT OF EXISTING BRIDGE RAIL</t>
  </si>
  <si>
    <t>620-10</t>
  </si>
  <si>
    <t>CONCRETE PARAPET WITH PEDESTRIAN RAILING</t>
  </si>
  <si>
    <t>620-10.01</t>
  </si>
  <si>
    <t>CONCRETE PARAPET (BRIDGERAIL REPLACEMENT)</t>
  </si>
  <si>
    <t>620-10.09</t>
  </si>
  <si>
    <t>CONCRETE PARAPET BRIDGE DRAIN</t>
  </si>
  <si>
    <t>620-10.11</t>
  </si>
  <si>
    <t>BEARING DEVICE</t>
  </si>
  <si>
    <t>620-11</t>
  </si>
  <si>
    <t>W-SHAPE BRIDGE RAIL (DESCRIPTION)</t>
  </si>
  <si>
    <t>620-12</t>
  </si>
  <si>
    <t>STRUCTURAL TUBING</t>
  </si>
  <si>
    <t>620-14</t>
  </si>
  <si>
    <t>620-15</t>
  </si>
  <si>
    <t>HANDRAIL ASSEMBLY (DESCRIPTION)</t>
  </si>
  <si>
    <t>621-01.01</t>
  </si>
  <si>
    <t>TEMPORARY STRUCTURE (DESCRIPTION - STATION)</t>
  </si>
  <si>
    <t>621-01.02</t>
  </si>
  <si>
    <t>621-01.03</t>
  </si>
  <si>
    <t>621-01.04</t>
  </si>
  <si>
    <t>621-01.05</t>
  </si>
  <si>
    <t>621-01.06</t>
  </si>
  <si>
    <t>621-01.07</t>
  </si>
  <si>
    <t>621-01.08</t>
  </si>
  <si>
    <t>621-01.09</t>
  </si>
  <si>
    <t>621-01.10</t>
  </si>
  <si>
    <t>621-03.01</t>
  </si>
  <si>
    <t>15" TEMPORARY DRAINAGE PIPE</t>
  </si>
  <si>
    <t>621-03.02</t>
  </si>
  <si>
    <t>18" TEMPORARY DRAINAGE PIPE</t>
  </si>
  <si>
    <t>621-03.03</t>
  </si>
  <si>
    <t>24" TEMPORARY DRAINAGE PIPE</t>
  </si>
  <si>
    <t>621-03.04</t>
  </si>
  <si>
    <t>30" TEMPORARY DRAINAGE PIPE</t>
  </si>
  <si>
    <t>621-03.05</t>
  </si>
  <si>
    <t>36" TEMPORARY DRAINAGE PIPE</t>
  </si>
  <si>
    <t>621-03.06</t>
  </si>
  <si>
    <t>42" TEMPORARY DRAINAGE PIPE</t>
  </si>
  <si>
    <t>621-03.07</t>
  </si>
  <si>
    <t>48" TEMPORARY DRAINAGE PIPE</t>
  </si>
  <si>
    <t>621-03.08</t>
  </si>
  <si>
    <t>54" TEMPORARY DRAINAGE PIPE</t>
  </si>
  <si>
    <t>621-03.09</t>
  </si>
  <si>
    <t>60" TEMPORARY DRAINAGE PIPE</t>
  </si>
  <si>
    <t>621-03.10</t>
  </si>
  <si>
    <t>66" TEMPORARY DRAINAGE PIPE</t>
  </si>
  <si>
    <t>621-03.11</t>
  </si>
  <si>
    <t>72" TEMPORARY DRAINAGE PIPE</t>
  </si>
  <si>
    <t>621-03.12</t>
  </si>
  <si>
    <t>TEMPORARY DRAINAGE PIPE ARCH (DESCRIPTION)</t>
  </si>
  <si>
    <t>621-03.13</t>
  </si>
  <si>
    <t>621-05.01</t>
  </si>
  <si>
    <t>TEMPORARY SHORING</t>
  </si>
  <si>
    <t>621-05.02</t>
  </si>
  <si>
    <t>621-05.03</t>
  </si>
  <si>
    <t>622-01</t>
  </si>
  <si>
    <t>PNEUMATICALLY PLACED CONCRETE</t>
  </si>
  <si>
    <t>622-01.01</t>
  </si>
  <si>
    <t>SHOTCRETE BUTTRESS</t>
  </si>
  <si>
    <t>622-01.02</t>
  </si>
  <si>
    <t>STEEL REINFORCEMENT- SHOTCRETE BUTTRESS</t>
  </si>
  <si>
    <t>622-01.05</t>
  </si>
  <si>
    <t>SHOTCRETE 6 IN THICKNESS</t>
  </si>
  <si>
    <t>622-01.06</t>
  </si>
  <si>
    <t>SHOTCRETE 12 IN THICKNESS</t>
  </si>
  <si>
    <t>622-02.01</t>
  </si>
  <si>
    <t>STEEL MESH &amp; PLATES</t>
  </si>
  <si>
    <t>623-01.01</t>
  </si>
  <si>
    <t>ALTERNATE REDESIGN (DESCRIPTION)</t>
  </si>
  <si>
    <t>623-01.02</t>
  </si>
  <si>
    <t>623-01.03</t>
  </si>
  <si>
    <t>623-01.04</t>
  </si>
  <si>
    <t>623-01.05</t>
  </si>
  <si>
    <t>624-01.01</t>
  </si>
  <si>
    <t>LOAD CELLS</t>
  </si>
  <si>
    <t>624-03.01</t>
  </si>
  <si>
    <t>RETAINING WALL REINFORCING STEEL</t>
  </si>
  <si>
    <t>625-01.01</t>
  </si>
  <si>
    <t>WELL ABANDONMENT</t>
  </si>
  <si>
    <t>625-01.02</t>
  </si>
  <si>
    <t>WELL ABANDONMENT (GROUTING)</t>
  </si>
  <si>
    <t>625-01.03</t>
  </si>
  <si>
    <t>REESTABLISH NEW WELL AND PUMPHOUSE</t>
  </si>
  <si>
    <t>625-01.04</t>
  </si>
  <si>
    <t>WELL DRILLING AND CASING</t>
  </si>
  <si>
    <t>625-01.05</t>
  </si>
  <si>
    <t>WELL PUMP- COMPLETE INSTALLATION</t>
  </si>
  <si>
    <t>625-01.06</t>
  </si>
  <si>
    <t>ELECT SERVICE &amp; DISTR. FOR PUMPS</t>
  </si>
  <si>
    <t>625-01.07</t>
  </si>
  <si>
    <t>PIEZOMETER</t>
  </si>
  <si>
    <t>625-01.08</t>
  </si>
  <si>
    <t>INCLINOMETER</t>
  </si>
  <si>
    <t>625-01.10</t>
  </si>
  <si>
    <t>CAMERA INSPECTION - DRILLED SHAFT (DRY)</t>
  </si>
  <si>
    <t>625-01.11</t>
  </si>
  <si>
    <t>CAMERA INSPECTION - DRILLED SHAFT (UNDERWATER)</t>
  </si>
  <si>
    <t>625-02.01</t>
  </si>
  <si>
    <t>DRILLED SHAFT-SOIL (DIA.)</t>
  </si>
  <si>
    <t>625-02.02</t>
  </si>
  <si>
    <t>625-02.03</t>
  </si>
  <si>
    <t>625-02.04</t>
  </si>
  <si>
    <t>625-02.05</t>
  </si>
  <si>
    <t>625-02.06</t>
  </si>
  <si>
    <t>625-02.13</t>
  </si>
  <si>
    <t>DRILLED SHAFT-ROCK (DIA.)</t>
  </si>
  <si>
    <t>625-02.14</t>
  </si>
  <si>
    <t>625-02.15</t>
  </si>
  <si>
    <t>625-02.16</t>
  </si>
  <si>
    <t>625-02.17</t>
  </si>
  <si>
    <t>625-02.18</t>
  </si>
  <si>
    <t>625-02.25</t>
  </si>
  <si>
    <t>DRILLED SHAFT CASING-PERMANENT (DIA.)</t>
  </si>
  <si>
    <t>625-02.26</t>
  </si>
  <si>
    <t>625-02.27</t>
  </si>
  <si>
    <t>625-02.28</t>
  </si>
  <si>
    <t>625-02.29</t>
  </si>
  <si>
    <t>625-02.30</t>
  </si>
  <si>
    <t>625-02.40</t>
  </si>
  <si>
    <t>DRILLED SHAFT (SH-SCC) CONCRETE</t>
  </si>
  <si>
    <t>625-02.43</t>
  </si>
  <si>
    <t>CONCRETE CORING</t>
  </si>
  <si>
    <t>625-02.44</t>
  </si>
  <si>
    <t>DRILLED SHAFT REINFORCING STEEL</t>
  </si>
  <si>
    <t>625-02.45</t>
  </si>
  <si>
    <t>DRILLED SHAFT REINFORCING STEEL (GRADE 75)</t>
  </si>
  <si>
    <t>625-02.46</t>
  </si>
  <si>
    <t>SONIC LOGGING TESTING</t>
  </si>
  <si>
    <t>625-02.47</t>
  </si>
  <si>
    <t>DRILLED SHAFT LOAD TEST</t>
  </si>
  <si>
    <t>626-01.01</t>
  </si>
  <si>
    <t>AGGREGATE FOUNDATION SYSTEMS</t>
  </si>
  <si>
    <t>627-01.01</t>
  </si>
  <si>
    <t>MOBILIZATION (PREFABRICATED VERTICAL DRAINS)</t>
  </si>
  <si>
    <t>627-01.02</t>
  </si>
  <si>
    <t>PREFABRICATED VERTICAL DRAIN</t>
  </si>
  <si>
    <t>627-01.03</t>
  </si>
  <si>
    <t>DRAINAGE LAYER MATERIAL</t>
  </si>
  <si>
    <t>628-01.01</t>
  </si>
  <si>
    <t>LACROSSE LUNKERS UNIT</t>
  </si>
  <si>
    <t>628-04.01</t>
  </si>
  <si>
    <t>24" SLIDE (SCREW GATE)</t>
  </si>
  <si>
    <t>628-04.02</t>
  </si>
  <si>
    <t>48" SLIDE (SCREW GATE)</t>
  </si>
  <si>
    <t>628-04.03</t>
  </si>
  <si>
    <t>WALKWAY FOR SLIDE (SCREW) GATE 24" CMP</t>
  </si>
  <si>
    <t>628-04.04</t>
  </si>
  <si>
    <t>WALKWAY FOR SLIDE (SCREW) GATE 48" CMP</t>
  </si>
  <si>
    <t>628-04.05</t>
  </si>
  <si>
    <t>WALKWAY FOR 24" SLIDE GATE</t>
  </si>
  <si>
    <t>628-04.06</t>
  </si>
  <si>
    <t>WALKWAY FOR 48" SLIDE GATE</t>
  </si>
  <si>
    <t>630-01.01</t>
  </si>
  <si>
    <t>1" PVC WATER PIPE</t>
  </si>
  <si>
    <t>630-01.02</t>
  </si>
  <si>
    <t>2" PVC WATER PIPE</t>
  </si>
  <si>
    <t>630-01.04</t>
  </si>
  <si>
    <t>4" PVC WATER PIPE</t>
  </si>
  <si>
    <t>630-01.11</t>
  </si>
  <si>
    <t>1 1/4" PVC WATER PIPE</t>
  </si>
  <si>
    <t>630-01.12</t>
  </si>
  <si>
    <t>1 1/2" PVC WATER PIPE</t>
  </si>
  <si>
    <t>630-01.13</t>
  </si>
  <si>
    <t>1-1/4" PVC (SCHEDULE 80) PIPE</t>
  </si>
  <si>
    <t>630-01.14</t>
  </si>
  <si>
    <t>8" DUCTILE IRON PIPE</t>
  </si>
  <si>
    <t>630-01.15</t>
  </si>
  <si>
    <t>6" PVC (SCHEDULE 40) PIPE</t>
  </si>
  <si>
    <t>630-01.16</t>
  </si>
  <si>
    <t>6" CONCRETE BOLLARD/GUARD POST</t>
  </si>
  <si>
    <t>630-01.20</t>
  </si>
  <si>
    <t>FLOATING DOCK(SIZE)</t>
  </si>
  <si>
    <t>630-02.01</t>
  </si>
  <si>
    <t>1" GATE VALVE</t>
  </si>
  <si>
    <t>630-02.04</t>
  </si>
  <si>
    <t>4" GATE VALVE</t>
  </si>
  <si>
    <t>630-02.10</t>
  </si>
  <si>
    <t>FROST PROOF YARD HYDRANT</t>
  </si>
  <si>
    <t>630-02.11</t>
  </si>
  <si>
    <t>ABANDON 8" GRAVITY DISCHARGE LINE</t>
  </si>
  <si>
    <t>630-02.12</t>
  </si>
  <si>
    <t>EFFLUENT PUMP STATION</t>
  </si>
  <si>
    <t>630-02.13</t>
  </si>
  <si>
    <t>HOLDING LAGOON</t>
  </si>
  <si>
    <t>630-02.14</t>
  </si>
  <si>
    <t>1" FROST PROOF BIBB</t>
  </si>
  <si>
    <t>630-02.16</t>
  </si>
  <si>
    <t>DRAIN DOWN SUMPS</t>
  </si>
  <si>
    <t>630-10.01</t>
  </si>
  <si>
    <t>ELEC. SERV. FOR HOT BOX</t>
  </si>
  <si>
    <t>630-10.02</t>
  </si>
  <si>
    <t>ELECTRICAL WORK-INSTALLED COMPLETE</t>
  </si>
  <si>
    <t>630-11.01</t>
  </si>
  <si>
    <t>MODIFICATION OF U.V. DISINFECTION SYSTEM</t>
  </si>
  <si>
    <t>630-11.02</t>
  </si>
  <si>
    <t>RECIRCULATION TANK</t>
  </si>
  <si>
    <t>630-11.03</t>
  </si>
  <si>
    <t>20,000 GAL. FIBERGLASS PRIMARY PAPER TRAP</t>
  </si>
  <si>
    <t>630-11.04</t>
  </si>
  <si>
    <t>20,000 GAL. FIBERGLASS PRIMARY SEPTIC TANK</t>
  </si>
  <si>
    <t>630-11.05</t>
  </si>
  <si>
    <t>20,000 GAL. FIBERGLASS SECONDARY SEPTIC TANK</t>
  </si>
  <si>
    <t>630-11.06</t>
  </si>
  <si>
    <t>630-11.07</t>
  </si>
  <si>
    <t>COMPLETE PAD WITH WASH RACK AND DRAIN</t>
  </si>
  <si>
    <t>630-11.08</t>
  </si>
  <si>
    <t>FILTER HANDLE MODIFICATIONS</t>
  </si>
  <si>
    <t>630-11.09</t>
  </si>
  <si>
    <t>ABANDON EXISTING SEPTIC TANK</t>
  </si>
  <si>
    <t>630-11.11</t>
  </si>
  <si>
    <t>RECIRCULATING SAND FILTER</t>
  </si>
  <si>
    <t>630-11.12</t>
  </si>
  <si>
    <t>EXISTING RECIRCULATION TANK MODIFICATIONS</t>
  </si>
  <si>
    <t>630-11.13</t>
  </si>
  <si>
    <t>COMBINATION AIR RELEASE VALVE</t>
  </si>
  <si>
    <t>630-11.14</t>
  </si>
  <si>
    <t>TRUCK WASH RACK</t>
  </si>
  <si>
    <t>630-11.15</t>
  </si>
  <si>
    <t>TEMPORARY SEPTIC STORAGE SYSTEM</t>
  </si>
  <si>
    <t>630-11.16</t>
  </si>
  <si>
    <t>SEPTIC PUMPING AND DISPOSAL</t>
  </si>
  <si>
    <t>640-01.01</t>
  </si>
  <si>
    <t>WEIGH IN MOTION SCALES SYSTEM</t>
  </si>
  <si>
    <t>640-01.02</t>
  </si>
  <si>
    <t>STATIC SCALE SYSTEM COMPLETE</t>
  </si>
  <si>
    <t>640-01.03</t>
  </si>
  <si>
    <t>INSPECTION BUILDING</t>
  </si>
  <si>
    <t>640-01.04</t>
  </si>
  <si>
    <t>PUMP STATION SYSTEM COMPLETE</t>
  </si>
  <si>
    <t>640-01.05</t>
  </si>
  <si>
    <t>WEIGH-IN-MOTION AND STATIC SCALE SYSTEM(DESCRIPTION)</t>
  </si>
  <si>
    <t>640-01.06</t>
  </si>
  <si>
    <t>640-01.07</t>
  </si>
  <si>
    <t>OVERHEIGHT DETECTION SYSTEM</t>
  </si>
  <si>
    <t>640-01.10</t>
  </si>
  <si>
    <t>WEIGH IN MOTION SCALES (DESCRIPTION)</t>
  </si>
  <si>
    <t>640-01.11</t>
  </si>
  <si>
    <t>640-01.20</t>
  </si>
  <si>
    <t>STATIC SCALE SYSTEM (DESCRIPTION)</t>
  </si>
  <si>
    <t>640-01.21</t>
  </si>
  <si>
    <t>640-01.25</t>
  </si>
  <si>
    <t>INSPECTION PIT</t>
  </si>
  <si>
    <t>680-01.01</t>
  </si>
  <si>
    <t>SALT BINS (40' x 60'-8")</t>
  </si>
  <si>
    <t>680-01.02</t>
  </si>
  <si>
    <t>SALT BINS (40' x 120'-8")</t>
  </si>
  <si>
    <t>680-01.03</t>
  </si>
  <si>
    <t>SALT BINS (40' x 80'-8")</t>
  </si>
  <si>
    <t>680-01.04</t>
  </si>
  <si>
    <t>SALT BINS (100' x 100')</t>
  </si>
  <si>
    <t>680-01.05</t>
  </si>
  <si>
    <t>SALT BINS (40' x 100-8"')</t>
  </si>
  <si>
    <t>680-01.06</t>
  </si>
  <si>
    <t>SALT BIN, ROOF ONLY (40' x 60'-8")</t>
  </si>
  <si>
    <t>680-01.07</t>
  </si>
  <si>
    <t>SALT BIN, ROOF ONLY (40' x 80'-8")</t>
  </si>
  <si>
    <t>680-01.08</t>
  </si>
  <si>
    <t>SALT BIN, ROOF ONLY (48' x 100'-6")</t>
  </si>
  <si>
    <t>680-01.09</t>
  </si>
  <si>
    <t>SALT BIN, ROOF ONLY (40' x 120')</t>
  </si>
  <si>
    <t>680-01.10</t>
  </si>
  <si>
    <t>SALT BIN (40' X 40' ROOF ONLY)</t>
  </si>
  <si>
    <t>680-01.11</t>
  </si>
  <si>
    <t>SALT BIN (DESCRIPTION)</t>
  </si>
  <si>
    <t>680-01.12</t>
  </si>
  <si>
    <t>680-02.01</t>
  </si>
  <si>
    <t>BUILDING (DESCRIPTION)</t>
  </si>
  <si>
    <t>680-02.02</t>
  </si>
  <si>
    <t>680-02.03</t>
  </si>
  <si>
    <t>BUILDING FOOTING</t>
  </si>
  <si>
    <t>680-02.05</t>
  </si>
  <si>
    <t>SALT BIN EXT(WALLS &amp; ROOF)</t>
  </si>
  <si>
    <t>680-03.01</t>
  </si>
  <si>
    <t>SALT BIN, ROOF REMOVAL</t>
  </si>
  <si>
    <t>680-05.01</t>
  </si>
  <si>
    <t>680-05.02</t>
  </si>
  <si>
    <t>680-05.03</t>
  </si>
  <si>
    <t>680-05.04</t>
  </si>
  <si>
    <t>680-05.05</t>
  </si>
  <si>
    <t>680-05.06</t>
  </si>
  <si>
    <t>680-05.07</t>
  </si>
  <si>
    <t>680-05.08</t>
  </si>
  <si>
    <t>680-05.09</t>
  </si>
  <si>
    <t>680-05.10</t>
  </si>
  <si>
    <t>680-05.11</t>
  </si>
  <si>
    <t>680-05.12</t>
  </si>
  <si>
    <t>680-05.13</t>
  </si>
  <si>
    <t>680-05.14</t>
  </si>
  <si>
    <t>680-05.15</t>
  </si>
  <si>
    <t>680-05.16</t>
  </si>
  <si>
    <t>680-05.17</t>
  </si>
  <si>
    <t>680-05.18</t>
  </si>
  <si>
    <t>680-05.19</t>
  </si>
  <si>
    <t>680-05.20</t>
  </si>
  <si>
    <t>CONCRETE SIDEWALK (4 ")</t>
  </si>
  <si>
    <t>701-01.02</t>
  </si>
  <si>
    <t>CONCRETE SIDEWALK (6 ")</t>
  </si>
  <si>
    <t>701-01.03</t>
  </si>
  <si>
    <t>CONCRETE SIDEWALK - 4 " (DESCRIPTION)</t>
  </si>
  <si>
    <t>701-01.05</t>
  </si>
  <si>
    <t>CONCRETE SIDEWALK -6IN (DESCRIPTION)</t>
  </si>
  <si>
    <t>701-01.06</t>
  </si>
  <si>
    <t>PEBBLE FINISH SIDEWALK</t>
  </si>
  <si>
    <t>701-01.07</t>
  </si>
  <si>
    <t>EXPOSED AGGREGATE CONCRETE DRIVEWAY</t>
  </si>
  <si>
    <t>701-01.08</t>
  </si>
  <si>
    <t>CONCRETE PAVERS (CROSS-WALK)</t>
  </si>
  <si>
    <t>701-01.09</t>
  </si>
  <si>
    <t>ORNAMENTAL CONCRETE (DESCRIPTION)</t>
  </si>
  <si>
    <t>701-01.10</t>
  </si>
  <si>
    <t>CONCRETE SIDEWALK (DESCRIPTION)</t>
  </si>
  <si>
    <t>701-01.20</t>
  </si>
  <si>
    <t>BRICK SIDEWALK</t>
  </si>
  <si>
    <t>701-02</t>
  </si>
  <si>
    <t>CONCRETE DRIVEWAY</t>
  </si>
  <si>
    <t>701-02.01</t>
  </si>
  <si>
    <t>CONCRETE CURB RAMP (RETROFIT)</t>
  </si>
  <si>
    <t>701-02.02</t>
  </si>
  <si>
    <t>CONCRETE DRIVEWAY (8")</t>
  </si>
  <si>
    <t>701-02.03</t>
  </si>
  <si>
    <t>CONCRETE CURB RAMP</t>
  </si>
  <si>
    <t>701-02.06</t>
  </si>
  <si>
    <t>DETECTABLE WARNING SURFACE (REHABILITATION)</t>
  </si>
  <si>
    <t>701-03</t>
  </si>
  <si>
    <t>CONCRETE MEDIAN PAVEMENT</t>
  </si>
  <si>
    <t>701-99.91</t>
  </si>
  <si>
    <t>RAISED CONCRETE MEDIAN</t>
  </si>
  <si>
    <t>701-99.92</t>
  </si>
  <si>
    <t>RAISED GRASS MEDIAN WITH CONCRETE CURB</t>
  </si>
  <si>
    <t>702-01</t>
  </si>
  <si>
    <t>CONCRETE CURB</t>
  </si>
  <si>
    <t>702-01.01</t>
  </si>
  <si>
    <t>EXTRUDED SLOPING CURB</t>
  </si>
  <si>
    <t>702-01.02</t>
  </si>
  <si>
    <t>702-01.03</t>
  </si>
  <si>
    <t>MODULAR CURB W/DELINEATOR</t>
  </si>
  <si>
    <t>702-02</t>
  </si>
  <si>
    <t>CONCRETE GUTTER</t>
  </si>
  <si>
    <t>CONCRETE COMBINED CURB &amp; GUTTER</t>
  </si>
  <si>
    <t>702-10.01</t>
  </si>
  <si>
    <t>ROCK CURB</t>
  </si>
  <si>
    <t>702-10.02</t>
  </si>
  <si>
    <t>WHEEL STOP</t>
  </si>
  <si>
    <t>703-01</t>
  </si>
  <si>
    <t>PORTLAND CEMENT CONCRETE DITCH PAVING</t>
  </si>
  <si>
    <t>703-02</t>
  </si>
  <si>
    <t>CEMENT CONCRETE DITCH PAVING (REINFORCED)</t>
  </si>
  <si>
    <t>703-02.05</t>
  </si>
  <si>
    <t>CEMENT CONCRETE DITCH PAVING (SLOTTED DRAINS)</t>
  </si>
  <si>
    <t>704-01.01</t>
  </si>
  <si>
    <t>CONSTRUCTION ACCESS</t>
  </si>
  <si>
    <t>GUARDRAIL AT BRIDGE ENDS</t>
  </si>
  <si>
    <t>705-01.03</t>
  </si>
  <si>
    <t>GUARDRAIL AT BRIDGE ENDS, RUB-RAIL LONG POST</t>
  </si>
  <si>
    <t>705-01.04</t>
  </si>
  <si>
    <t>METAL BEAM GUARD FENCE</t>
  </si>
  <si>
    <t>705-01.05</t>
  </si>
  <si>
    <t>GUARDRAIL AT BRIDGE ENDS LOW VOLUME</t>
  </si>
  <si>
    <t>705-01.14</t>
  </si>
  <si>
    <t>ROCK DRILLING FOR GUARDRAIL POST</t>
  </si>
  <si>
    <t>705-02.01</t>
  </si>
  <si>
    <t>SINGLE GUARDRAIL, WITH RUB-RAIL (TYPE 2)</t>
  </si>
  <si>
    <t>705-02.02</t>
  </si>
  <si>
    <t>SINGLE GUARDRAIL (TYPE 2)</t>
  </si>
  <si>
    <t>705-02.03</t>
  </si>
  <si>
    <t>SINGLE GUARDRAIL (TYPE 2) LONG POST</t>
  </si>
  <si>
    <t>705-02.04</t>
  </si>
  <si>
    <t>SINGLE GUARDRAIL, RUB-RAIL (TYPE 2) LONG POST</t>
  </si>
  <si>
    <t>705-02.05</t>
  </si>
  <si>
    <t>RUB-RAIL (ONLY)</t>
  </si>
  <si>
    <t>705-02.06</t>
  </si>
  <si>
    <t>WOOD BREAKAWAY POST</t>
  </si>
  <si>
    <t>705-02.10</t>
  </si>
  <si>
    <t>GUARDRAIL TRANSITION 27IN TO 31IN</t>
  </si>
  <si>
    <t>705-02.20</t>
  </si>
  <si>
    <t>SINGLE GUARDRAIL (TYPE 2) LONG POST (6 FT-9 FT)</t>
  </si>
  <si>
    <t>705-02.25</t>
  </si>
  <si>
    <t>SINGLE GUARDRAIL (TYPE 2) LONG POST (9 FT-12 FT)</t>
  </si>
  <si>
    <t>705-03.01</t>
  </si>
  <si>
    <t>MEDIAN DIVIDER GUARDRAIL, WITH RUB-RAIL (TYPE 2)</t>
  </si>
  <si>
    <t>705-03.02</t>
  </si>
  <si>
    <t>MEDIAN DIVIDER GUARDRAIL (TYPE 2)</t>
  </si>
  <si>
    <t>705-03.03</t>
  </si>
  <si>
    <t>MEDIAN DIVIDER GUARDRAIL (TYPE 2) (27" MT HT)</t>
  </si>
  <si>
    <t>705-03.04</t>
  </si>
  <si>
    <t>MEDIAN DIVIDER GUARDRAIL AT CONCRETE BARRIER</t>
  </si>
  <si>
    <t>705-04.02</t>
  </si>
  <si>
    <t>GUARDRAIL TERMINAL (TYPE 12)</t>
  </si>
  <si>
    <t>705-04.03</t>
  </si>
  <si>
    <t>GUARDRAIL TERMINAL (TYPE 13)</t>
  </si>
  <si>
    <t>705-04.05</t>
  </si>
  <si>
    <t>GUARDRAIL TERMINAL (TYPE-IN-LINE)</t>
  </si>
  <si>
    <t>705-04.09</t>
  </si>
  <si>
    <t>EARTH PAD FOR TYPE 38 GR END TREATMENT</t>
  </si>
  <si>
    <t>705-04.10</t>
  </si>
  <si>
    <t>EARTH PAD FOR GUARD RAIL END TREATMENT</t>
  </si>
  <si>
    <t>705-04.11</t>
  </si>
  <si>
    <t>STONE FOR GUARDRAIL END TERMINAL PAD</t>
  </si>
  <si>
    <t>705-04.20</t>
  </si>
  <si>
    <t>GUARDRAIL DELINEATION ENHANCEMENT</t>
  </si>
  <si>
    <t>705-04.21</t>
  </si>
  <si>
    <t>705-04.22</t>
  </si>
  <si>
    <t>GUARDRAIL DELINEATION ENHANCEMENT (BI-DIRECTIONAL)</t>
  </si>
  <si>
    <t>705-04.23</t>
  </si>
  <si>
    <t>705-04.24</t>
  </si>
  <si>
    <t>GUARDRAIL END TERMINAL DELINEATION SHEETING</t>
  </si>
  <si>
    <t>705-04.25</t>
  </si>
  <si>
    <t>GUARDRAIL &amp; BARRIER DELINEATOR</t>
  </si>
  <si>
    <t>705-04.26</t>
  </si>
  <si>
    <t>REMOVE AND REPLACE BARRIER DELINEATOR</t>
  </si>
  <si>
    <t>705-04.29</t>
  </si>
  <si>
    <t>C-A-T CRASH CUSHION ATTENUATING TERMINAL</t>
  </si>
  <si>
    <t>705-04.50</t>
  </si>
  <si>
    <t>PORTABLE BARRIER RAIL DELINEATOR</t>
  </si>
  <si>
    <t>705-05.03</t>
  </si>
  <si>
    <t>CONCRETE ANCHOR BOLT SET (3/4 IN x 7 IN)</t>
  </si>
  <si>
    <t>705-05.04</t>
  </si>
  <si>
    <t>ASPHALT ANCHOR BOLT SET (3/4 IN X 7 IN)</t>
  </si>
  <si>
    <t>705-05.05</t>
  </si>
  <si>
    <t>BOLT CABLE ADJUSTER</t>
  </si>
  <si>
    <t>705-05.06</t>
  </si>
  <si>
    <t>BOLT SLED SIDE PANEL</t>
  </si>
  <si>
    <t>705-05.07</t>
  </si>
  <si>
    <t>BOLT FRONT STOP</t>
  </si>
  <si>
    <t>705-05.08</t>
  </si>
  <si>
    <t>BOLT SHEAR</t>
  </si>
  <si>
    <t>705-05.09</t>
  </si>
  <si>
    <t>BOLT SIDE GUIDE</t>
  </si>
  <si>
    <t>705-05.10</t>
  </si>
  <si>
    <t>BOLT TERMINAL BRACE</t>
  </si>
  <si>
    <t>705-05.11</t>
  </si>
  <si>
    <t>BRACE TERMINAL</t>
  </si>
  <si>
    <t>705-05.12</t>
  </si>
  <si>
    <t>CABLE WIRE ROPE W/ SPELTER SOCKET</t>
  </si>
  <si>
    <t>705-05.13</t>
  </si>
  <si>
    <t>CLIP WIRE ROPE</t>
  </si>
  <si>
    <t>705-05.14</t>
  </si>
  <si>
    <t>CYLINDER SHOCK ARRESTING</t>
  </si>
  <si>
    <t>705-05.15</t>
  </si>
  <si>
    <t>STRAP CYLINDER</t>
  </si>
  <si>
    <t>705-05.16</t>
  </si>
  <si>
    <t>FRAME MOBILE NO1</t>
  </si>
  <si>
    <t>705-05.17</t>
  </si>
  <si>
    <t>FRAME MOBILE NO2</t>
  </si>
  <si>
    <t>705-05.18</t>
  </si>
  <si>
    <t>FRAME MOBILE NO3</t>
  </si>
  <si>
    <t>705-05.19</t>
  </si>
  <si>
    <t>FRAME MOBILE NO4</t>
  </si>
  <si>
    <t>705-05.20</t>
  </si>
  <si>
    <t>FRAME MOBILE NO5</t>
  </si>
  <si>
    <t>705-05.21</t>
  </si>
  <si>
    <t>FRAME MOBILE NO6</t>
  </si>
  <si>
    <t>705-05.22</t>
  </si>
  <si>
    <t>GUIDE SIDE</t>
  </si>
  <si>
    <t>705-05.23</t>
  </si>
  <si>
    <t>KEEPER SIDE NO1 (SLED PANEL)</t>
  </si>
  <si>
    <t>705-05.24</t>
  </si>
  <si>
    <t>KEEPER SIDE NO2 (SIDE PANEL)</t>
  </si>
  <si>
    <t>705-05.25</t>
  </si>
  <si>
    <t>KEEPER SIDE NO3 (REAR PANEL)</t>
  </si>
  <si>
    <t>705-05.26</t>
  </si>
  <si>
    <t>PANEL DELINEATOR (W/REFLECTIVE HAZARD MARKER)</t>
  </si>
  <si>
    <t>705-05.27</t>
  </si>
  <si>
    <t>PANEL SIDE</t>
  </si>
  <si>
    <t>705-05.28</t>
  </si>
  <si>
    <t>PANEL SLED</t>
  </si>
  <si>
    <t>705-05.29</t>
  </si>
  <si>
    <t>PANEL REAR</t>
  </si>
  <si>
    <t>705-05.30</t>
  </si>
  <si>
    <t>SHEAVE (PULLEY)</t>
  </si>
  <si>
    <t>705-05.31</t>
  </si>
  <si>
    <t>SLED</t>
  </si>
  <si>
    <t>705-05.32</t>
  </si>
  <si>
    <t>TRANSITION JERSEY BARRIER RIGHT</t>
  </si>
  <si>
    <t>705-05.33</t>
  </si>
  <si>
    <t>TRANSITION JERSEY BARRIER LEFT</t>
  </si>
  <si>
    <t>705-05.34</t>
  </si>
  <si>
    <t>TRANSITION 24IN CONCRETE</t>
  </si>
  <si>
    <t>705-05.35</t>
  </si>
  <si>
    <t>BOOT CYLINDER</t>
  </si>
  <si>
    <t>W BEAM GR (TYPE 2) MASH TL3</t>
  </si>
  <si>
    <t>705-06.02</t>
  </si>
  <si>
    <t>W BEAM GR (TYPE 2) MASH TL3 (LONG POST)</t>
  </si>
  <si>
    <t>705-06.10</t>
  </si>
  <si>
    <t>GR TERMINALTRAILING END (TYPE 13) MASH TL3</t>
  </si>
  <si>
    <t>705-06.11</t>
  </si>
  <si>
    <t>GR TERMINAL (IN-INLINE) MASH TL3</t>
  </si>
  <si>
    <t>705-06.20</t>
  </si>
  <si>
    <t>TANGENT ENERGY ABSORBING TERM MASH TL-3</t>
  </si>
  <si>
    <t>705-06.21</t>
  </si>
  <si>
    <t>TANGENT ENERGY ABSORBING TERM MASH TL-3 (POWDER COATING)</t>
  </si>
  <si>
    <t>705-06.25</t>
  </si>
  <si>
    <t>THRIE BEAM BRIDGE TRANSITION MASH TL-3</t>
  </si>
  <si>
    <t>705-06.26</t>
  </si>
  <si>
    <t>THRIE BEAM BRIDGE TRANSITION MASH TL-2</t>
  </si>
  <si>
    <t>705-06.27</t>
  </si>
  <si>
    <t>THRIE BEAM 38IN VEHICLE &amp; PEDESTRIAN SAFETY RAIL MASH TL-3</t>
  </si>
  <si>
    <t>705-06.30</t>
  </si>
  <si>
    <t>GR TERMINAL (ENERGY ABSORBING) MASH TL2</t>
  </si>
  <si>
    <t>705-06.40</t>
  </si>
  <si>
    <t>CABLE BARRIER (MASH TL-3)</t>
  </si>
  <si>
    <t>705-06.41</t>
  </si>
  <si>
    <t>CABLE BARRIER ANCHOR (MASH TL-3)</t>
  </si>
  <si>
    <t>705-07.01</t>
  </si>
  <si>
    <t>CONC BARRIER CRASH CUSHION(NCHRP350-TL2)</t>
  </si>
  <si>
    <t>705-07.02</t>
  </si>
  <si>
    <t>CONC BARRIER CRASH CUSHION(NCHRP 350-TL3)</t>
  </si>
  <si>
    <t>705-07.11</t>
  </si>
  <si>
    <t>TRUCK MOUNTED ENERGY ATTENUATOR</t>
  </si>
  <si>
    <t>705-07.20</t>
  </si>
  <si>
    <t>TRANSITION TO SAFETY SHAPE (2005 TRACC)</t>
  </si>
  <si>
    <t>705-07.21</t>
  </si>
  <si>
    <t>TRANSITION TO BARRIER WALL END CAP (2005 TRACC)</t>
  </si>
  <si>
    <t>705-07.22</t>
  </si>
  <si>
    <t>SPLIT FRAME KIT-30IN BACK-UP (2005 TRACC)</t>
  </si>
  <si>
    <t>705-07.23</t>
  </si>
  <si>
    <t>IMPACT ATTENUATOR (QUEST)</t>
  </si>
  <si>
    <t>705-07.90</t>
  </si>
  <si>
    <t>REDIRECTIVE CRASH CUSHION (REACT 350)</t>
  </si>
  <si>
    <t>705-07.91</t>
  </si>
  <si>
    <t>REDIRECTIVE CRASH CUSHION(REACT 350)(6 BARREL)</t>
  </si>
  <si>
    <t>705-07.92</t>
  </si>
  <si>
    <t>REDIRECTIVE CRASH CUSHION(REACT 350)(4 BARREL)</t>
  </si>
  <si>
    <t>705-07.93</t>
  </si>
  <si>
    <t>REDIRECTIVE CRASH CUSHION(REACT 350)(5'-6" WIDE BACKUP)</t>
  </si>
  <si>
    <t>705-07.94</t>
  </si>
  <si>
    <t>REDIRECTIVE CRASH CUSHION(REACT 350)(7' WIDE BACKUP)</t>
  </si>
  <si>
    <t>705-07.95</t>
  </si>
  <si>
    <t>REDIRECTIVE CRASH CUSHION(REACT 350)(10' WIDE BACKUP)</t>
  </si>
  <si>
    <t>705-07.96</t>
  </si>
  <si>
    <t>REDIRECTIVE CRASH CUSHION(REACT 350)(9 BARREL)</t>
  </si>
  <si>
    <t>705-07.97</t>
  </si>
  <si>
    <t>REACT 350 II (6 BARREL) (TL-3) ATTENUATOR</t>
  </si>
  <si>
    <t>705-08.03</t>
  </si>
  <si>
    <t>REINFORCED CONCRETE MEDIAN BARRIER (BR)</t>
  </si>
  <si>
    <t>705-08.10</t>
  </si>
  <si>
    <t>PORTABLE IMPACT ATTENUATOR NCHRP350 TL-2</t>
  </si>
  <si>
    <t>705-08.11</t>
  </si>
  <si>
    <t>PORTABLE IMPACT ATTENUATOR NCHRP350 TL-3</t>
  </si>
  <si>
    <t>705-08.12</t>
  </si>
  <si>
    <t>WIDE IMPACT ATTENUATOR NCHRP350 TL-3</t>
  </si>
  <si>
    <t>705-08.13</t>
  </si>
  <si>
    <t>PERMANENT IMPACT ATTENUATOR NCHRP350 TL-3</t>
  </si>
  <si>
    <t>705-08.14</t>
  </si>
  <si>
    <t>PERMANENT IMPACT ATTENUATOR NCHRP350 TL-2</t>
  </si>
  <si>
    <t>705-08.18</t>
  </si>
  <si>
    <t>TAU-II XXXL BULKHEAD (WIDE UNIT)</t>
  </si>
  <si>
    <t>705-08.19</t>
  </si>
  <si>
    <t>TAU-II XXXXL BULKHEAD (WIDE UNIT)</t>
  </si>
  <si>
    <t>705-08.21</t>
  </si>
  <si>
    <t>IMPACT ATTENUATOR (TAU-II PARALLEL)</t>
  </si>
  <si>
    <t>705-08.22</t>
  </si>
  <si>
    <t>IMPACT ATTENUATOR (TAU-II WIDE)</t>
  </si>
  <si>
    <t>705-08.23</t>
  </si>
  <si>
    <t>REPOSITIONING IMPACT ATTENUATOR (TAU-II)</t>
  </si>
  <si>
    <t>705-08.24</t>
  </si>
  <si>
    <t>TAU-II CABLE GUIDE KIT (UNIVERSAL)</t>
  </si>
  <si>
    <t>705-08.25</t>
  </si>
  <si>
    <t>TAU-II ENERGY ABSORBING CARTRIDGE TYPE A (UNIVERSAL)</t>
  </si>
  <si>
    <t>705-08.26</t>
  </si>
  <si>
    <t>TAU-II ENERGY ABSORBING CARTRIDGE TYPE B (UNIVERSAL)</t>
  </si>
  <si>
    <t>705-08.27</t>
  </si>
  <si>
    <t>TAU-II END PANEL (UNIVERSAL)</t>
  </si>
  <si>
    <t>705-08.28</t>
  </si>
  <si>
    <t>TAU-II FRONT SUPPORT ASSEMBLY (UNIVERSAL)</t>
  </si>
  <si>
    <t>705-08.29</t>
  </si>
  <si>
    <t>TAU-II FRONT SUPPORT LEG KIT (UNIVERSAL)</t>
  </si>
  <si>
    <t>705-08.30</t>
  </si>
  <si>
    <t>TAU-II MID SUPPORT ASSEMBLY (UNIVERSAL)</t>
  </si>
  <si>
    <t>705-08.31</t>
  </si>
  <si>
    <t>TAU-II PIPE PANEL MOUNT (UNIVERSAL)</t>
  </si>
  <si>
    <t>705-08.32</t>
  </si>
  <si>
    <t>TAU-II SLIDER KIT (UNIVERSAL)</t>
  </si>
  <si>
    <t>705-08.33</t>
  </si>
  <si>
    <t>TAU-II SLIDING PANEL (UNIVERSAL)</t>
  </si>
  <si>
    <t>705-08.34</t>
  </si>
  <si>
    <t>TAU-II NOSE PIECE (PARALLEL UNIT)</t>
  </si>
  <si>
    <t>705-08.35</t>
  </si>
  <si>
    <t>TAU-II PCB BACKSTOP (PARALLEL UNIT)</t>
  </si>
  <si>
    <t>705-08.36</t>
  </si>
  <si>
    <t>TAU-II NOSE PIECE (WIDE UNIT)</t>
  </si>
  <si>
    <t>705-08.37</t>
  </si>
  <si>
    <t>TAU-II WIDE SUPPORT LEG ADAPTER (WIDE UNIT)</t>
  </si>
  <si>
    <t>705-08.38</t>
  </si>
  <si>
    <t>TAU-II WING ASSEMBLY (WIDE UNIT)</t>
  </si>
  <si>
    <t>705-08.39</t>
  </si>
  <si>
    <t>TAU-II WING BRACE (WIDE UNIT)</t>
  </si>
  <si>
    <t>705-08.40</t>
  </si>
  <si>
    <t>TAU-II XL BULKHEAD (WIDE UNIT)</t>
  </si>
  <si>
    <t>705-08.41</t>
  </si>
  <si>
    <t>TAU-II XXL BULKHEAD (WIDE UNIT)</t>
  </si>
  <si>
    <t>705-08.43</t>
  </si>
  <si>
    <t>FORMED ANGLE 05 TRACC</t>
  </si>
  <si>
    <t>705-08.44</t>
  </si>
  <si>
    <t>WIDE QUADGUARD ATTENUATOR W/ BACKWALL MOD.</t>
  </si>
  <si>
    <t>705-08.45</t>
  </si>
  <si>
    <t>GUARDRAIL ENERGY ABSORBING TERMINAL</t>
  </si>
  <si>
    <t>705-08.46</t>
  </si>
  <si>
    <t>WIDE QUAD-GUARD ATTENUATOR MODIFIED</t>
  </si>
  <si>
    <t>705-08.47</t>
  </si>
  <si>
    <t>IMPACT ATTENUATOR QUARDGUARD W/POWDER CO</t>
  </si>
  <si>
    <t>705-08.50</t>
  </si>
  <si>
    <t>705-08.51</t>
  </si>
  <si>
    <t>705-08.52</t>
  </si>
  <si>
    <t>QUADGUARD MONORAIL ASSEMBLY, 3 BAY</t>
  </si>
  <si>
    <t>705-08.54</t>
  </si>
  <si>
    <t>TRACC WASHER 1/4" X 3" X 2-1/4"</t>
  </si>
  <si>
    <t>705-08.58</t>
  </si>
  <si>
    <t>IMPACT ATTENUATOR (QUADGUARD ELITE)</t>
  </si>
  <si>
    <t>705-08.59</t>
  </si>
  <si>
    <t>IMPACT ATTENUATOR REPOSITIONING (QUADGUARD ELITE)</t>
  </si>
  <si>
    <t>705-08.60</t>
  </si>
  <si>
    <t>705-08.61</t>
  </si>
  <si>
    <t>705-08.63</t>
  </si>
  <si>
    <t>GUARDRAIL ENERGY ABSORBING TERMINAL (45 MPH)</t>
  </si>
  <si>
    <t>705-08.64</t>
  </si>
  <si>
    <t>GUARDRAIL ENERGY ABSORBING TERMINAL (55 MPH)</t>
  </si>
  <si>
    <t>705-08.66</t>
  </si>
  <si>
    <t>RIP PLATE REPAIR KIT, STAGE 1</t>
  </si>
  <si>
    <t>705-08.67</t>
  </si>
  <si>
    <t>RIP PLATE REPAIR KIT, STAGE 2</t>
  </si>
  <si>
    <t>705-08.68</t>
  </si>
  <si>
    <t>RIP PLATE REPAIR KIT, STAGE 3</t>
  </si>
  <si>
    <t>705-08.69</t>
  </si>
  <si>
    <t>PLASTIC NOSE PIECE/REFLECTOR</t>
  </si>
  <si>
    <t>705-08.70</t>
  </si>
  <si>
    <t>IMPACT ATTENUATOR (QUADGUARD)</t>
  </si>
  <si>
    <t>705-08.71</t>
  </si>
  <si>
    <t>WIDE QUADGUARD ENERGY ABSORBING TERMINAL</t>
  </si>
  <si>
    <t>705-08.72</t>
  </si>
  <si>
    <t>IMPACT ATTENUATOR (TRACC)</t>
  </si>
  <si>
    <t>705-08.73</t>
  </si>
  <si>
    <t>REPOSITIONING OF VEHICULAR IMPACT ATTENUATOR (TRACC)</t>
  </si>
  <si>
    <t>705-08.74</t>
  </si>
  <si>
    <t>BASE ASSEMBLY - 9'</t>
  </si>
  <si>
    <t>705-08.75</t>
  </si>
  <si>
    <t>RIP PLATE</t>
  </si>
  <si>
    <t>705-08.76</t>
  </si>
  <si>
    <t>BEAM GUIDE - 20'</t>
  </si>
  <si>
    <t>705-08.77</t>
  </si>
  <si>
    <t>END SHOE (LEFT OR RIGHT)</t>
  </si>
  <si>
    <t>705-08.78</t>
  </si>
  <si>
    <t>705-08.79</t>
  </si>
  <si>
    <t>CUTTER</t>
  </si>
  <si>
    <t>705-08.80</t>
  </si>
  <si>
    <t>SIDE PANEL - 35"</t>
  </si>
  <si>
    <t>705-08.81</t>
  </si>
  <si>
    <t>SIDE PANEL - 62"</t>
  </si>
  <si>
    <t>705-08.82</t>
  </si>
  <si>
    <t>FRAME</t>
  </si>
  <si>
    <t>705-08.83</t>
  </si>
  <si>
    <t>BACK-UP FRAME</t>
  </si>
  <si>
    <t>705-08.84</t>
  </si>
  <si>
    <t>SLOT PLATE</t>
  </si>
  <si>
    <t>705-08.85</t>
  </si>
  <si>
    <t>CROSSTIE</t>
  </si>
  <si>
    <t>705-08.86</t>
  </si>
  <si>
    <t>FORM CHANNEL - 3 X 2</t>
  </si>
  <si>
    <t>705-08.87</t>
  </si>
  <si>
    <t>ASSEMBLED BASE UNIT</t>
  </si>
  <si>
    <t>705-08.88</t>
  </si>
  <si>
    <t>SLED/CUTTER ASSEMBLY</t>
  </si>
  <si>
    <t>705-08.89</t>
  </si>
  <si>
    <t>IMPACT ATTENUATOR (WIDE TRACC)</t>
  </si>
  <si>
    <t>705-09.07</t>
  </si>
  <si>
    <t>REPOSITIONING IMPACT ATTENUATOR (NCHRP350 TL-3)</t>
  </si>
  <si>
    <t>705-09.08</t>
  </si>
  <si>
    <t>GLARE FOIL</t>
  </si>
  <si>
    <t>705-09.10</t>
  </si>
  <si>
    <t>IMPACT ATTENUATOR (SCI100GM)</t>
  </si>
  <si>
    <t>705-09.11</t>
  </si>
  <si>
    <t>REPOSITIONING OF IMPACT ATTENUATOR (SCI100GM)</t>
  </si>
  <si>
    <t>705-09.50</t>
  </si>
  <si>
    <t>IMPACT ATTENUATOR (SCI100GM WIDE)</t>
  </si>
  <si>
    <t>705-09.51</t>
  </si>
  <si>
    <t>REPOSITIONING OF IMPACT ATTENUATOR (SCI100GM WIDE)</t>
  </si>
  <si>
    <t>705-10.07</t>
  </si>
  <si>
    <t>CONTINUOUS GUARDRAIL (TYPE 1) TO TOP OF CURBS</t>
  </si>
  <si>
    <t>705-10.28</t>
  </si>
  <si>
    <t>CONCRETE BARRIER WALL FOR BRIDGE PIERS</t>
  </si>
  <si>
    <t>705-10.29</t>
  </si>
  <si>
    <t>VERTICAL CONCRETE BARRIER WALL FOR BRIDGE PIERS</t>
  </si>
  <si>
    <t>705-10.30</t>
  </si>
  <si>
    <t>GUARDRAIL ATTACHMENT TO SLOPE FACE ENDPOST</t>
  </si>
  <si>
    <t>705-10.31</t>
  </si>
  <si>
    <t>GUARDRAIL ATTACHMENT TO VERTICAL FACE ENDPOST</t>
  </si>
  <si>
    <t>705-10.32</t>
  </si>
  <si>
    <t>GUARDRAIL ATTACHMENT TO EXISTING BRIDGE PIER PROTECTION</t>
  </si>
  <si>
    <t>705-10.33</t>
  </si>
  <si>
    <t>GUARDRAIL ATTACHMENT TO CONCRETE BRIDGERAIL</t>
  </si>
  <si>
    <t>705-10.34</t>
  </si>
  <si>
    <t>GUARDRAIL ATTACHMENT TO STEEL BRIDGERAIL</t>
  </si>
  <si>
    <t>705-10.36</t>
  </si>
  <si>
    <t>ATTACHMENT OF APPROACH GUARDRAIL TO BRIDGERAIL</t>
  </si>
  <si>
    <t>705-10.37</t>
  </si>
  <si>
    <t>APPROACH GUARDRAIL ATTACHMENT TO BRIDGERAIL</t>
  </si>
  <si>
    <t>705-10.38</t>
  </si>
  <si>
    <t>GUARDRAIL BRIDGERAIL ATTACHED TO BRIDGE CURBS</t>
  </si>
  <si>
    <t>705-10.39</t>
  </si>
  <si>
    <t>GUARDRAIL BRIDGERAIL ATTACHED TO BRIDGERAIL POST</t>
  </si>
  <si>
    <t>705-10.40</t>
  </si>
  <si>
    <t>GUARDRAIL ADJUSTABLE ATTACHMENT AT BRIDGE</t>
  </si>
  <si>
    <t>705-11.01</t>
  </si>
  <si>
    <t>GUARDRAIL AT BRIDGE ENDS (POWDER COATED)</t>
  </si>
  <si>
    <t>705-11.02</t>
  </si>
  <si>
    <t>GUARDRAIL AT BRIDGE PIERS (POWDER COATED)</t>
  </si>
  <si>
    <t>705-11.03</t>
  </si>
  <si>
    <t>SINGLE GUARDRAIL (TYPE 2) (POWDER COATED)</t>
  </si>
  <si>
    <t>705-11.04</t>
  </si>
  <si>
    <t>MEDIAN DIVIDER GUARDRAIL (TYPE 2) (POWDER COATED)</t>
  </si>
  <si>
    <t>705-11.05</t>
  </si>
  <si>
    <t>MEDIAN DIVIDER GUARDRAIL (TYPE 2)(27"MH)(POWDER COATED)</t>
  </si>
  <si>
    <t>705-11.06</t>
  </si>
  <si>
    <t>METAL BEAM GUARD FENCE (POWDER COATED)</t>
  </si>
  <si>
    <t>705-11.07</t>
  </si>
  <si>
    <t>RADIUS RAIL (POWDER COATED)</t>
  </si>
  <si>
    <t>705-11.08</t>
  </si>
  <si>
    <t>GUARDRAIL TERMINAL (TYPE 13) (POWDER COATED)</t>
  </si>
  <si>
    <t>705-11.09</t>
  </si>
  <si>
    <t>GUARDRAIL TERMINAL (TYPE IN LINE) (POWDER COATED)</t>
  </si>
  <si>
    <t>705-11.10</t>
  </si>
  <si>
    <t>MEDIAN DIVIDER TERMINAL - BREAKWAY (POWDER COATED)</t>
  </si>
  <si>
    <t>705-11.11</t>
  </si>
  <si>
    <t>TAN ENERGY ABSORB TERMINAL (NCHRP 350, TL 3)(POWDER COATED)</t>
  </si>
  <si>
    <t>705-11.12</t>
  </si>
  <si>
    <t>FLAR ENERGY ABSORB TERMINAL (NCHRP 350, TL 3)(POWDER COATED)</t>
  </si>
  <si>
    <t>705-11.13</t>
  </si>
  <si>
    <t>GUARDRAIL TERMINAL (TYPE 21)(POWDER COATED)</t>
  </si>
  <si>
    <t>705-11.14</t>
  </si>
  <si>
    <t>SINGLE GUARDRAIL (TYPE 2-RAIL ONLY) (POWDER COATED)</t>
  </si>
  <si>
    <t>705-11.15</t>
  </si>
  <si>
    <t>GUARDRAIL TERMINAL TYPE 12 (POWDER COATED)</t>
  </si>
  <si>
    <t>705-11.52</t>
  </si>
  <si>
    <t>SHP CURVED TYPE 2 GR BRDGE ENDS (POWDER COATED)</t>
  </si>
  <si>
    <t>705-12.01</t>
  </si>
  <si>
    <t>GUARDRAIL AT BRIDGE ENDS (A588)</t>
  </si>
  <si>
    <t>705-12.02</t>
  </si>
  <si>
    <t>GUARDRAIL AT BRIDGE ENDS (LONG POST) (A588)</t>
  </si>
  <si>
    <t>705-12.03</t>
  </si>
  <si>
    <t>SINGLE GUARDRAIL (TYPE 2) LONG POST (A588)</t>
  </si>
  <si>
    <t>705-12.04</t>
  </si>
  <si>
    <t>SINGLE GUARDRAIL (TYPE 2) (A588)</t>
  </si>
  <si>
    <t>705-12.10</t>
  </si>
  <si>
    <t>GUARDRAIL STEEL POST TYPE 2 (6 FT.)</t>
  </si>
  <si>
    <t>705-12.11</t>
  </si>
  <si>
    <t>GUARDRAIL STEEL POST TYPE 2 (8 FT.)</t>
  </si>
  <si>
    <t>705-12.15</t>
  </si>
  <si>
    <t>GUARDRAIL AT BRIDGE ENDS (WEATHERING STEEL)</t>
  </si>
  <si>
    <t>705-12.20</t>
  </si>
  <si>
    <t>SINGLE GUARDRAIL (TYPE 2) (WEATHERING STEEL)</t>
  </si>
  <si>
    <t>705-12.25</t>
  </si>
  <si>
    <t>GUARDRAIL TERMINAL (TYPE 13) WEATHERING STEEL</t>
  </si>
  <si>
    <t>705-12.30</t>
  </si>
  <si>
    <t>GUARDRAIL TERMINAL (TYPE IN LINE) (WEATHERING STEEL)</t>
  </si>
  <si>
    <t>705-12.35</t>
  </si>
  <si>
    <t>TAN ENERGY ABSORB TERMIN (NCHRP 350, TL 3)(WEATHERING STL)</t>
  </si>
  <si>
    <t>705-12.40</t>
  </si>
  <si>
    <t>GUARDRAIL TERMINAL (TYPE 21)(WEATHERING STEEL)</t>
  </si>
  <si>
    <t>705-14.02</t>
  </si>
  <si>
    <t>SPARE PARTS(ENERGY ATTENUATION DEVICE-STEEL DRUMS, ETC.)</t>
  </si>
  <si>
    <t>705-14.06</t>
  </si>
  <si>
    <t>SPARE PARTS (ENERGY ATTENUATION DEVICE-STEEL TUBES)</t>
  </si>
  <si>
    <t>705-14.20</t>
  </si>
  <si>
    <t>RELOCATE AND REWORK ATTENUATOR</t>
  </si>
  <si>
    <t>705-14.21</t>
  </si>
  <si>
    <t>SC B-U CABLE STRAP ASSY</t>
  </si>
  <si>
    <t>705-14.22</t>
  </si>
  <si>
    <t>CONC. B-U CABLE STRAP ASSY</t>
  </si>
  <si>
    <t>705-14.30</t>
  </si>
  <si>
    <t>REPOSITIONING IMPACT ATTENUATOR(REACT 350)</t>
  </si>
  <si>
    <t>705-14.31</t>
  </si>
  <si>
    <t>CYLINDER 0.8" CYLINDERS 1 &amp; 2</t>
  </si>
  <si>
    <t>705-14.32</t>
  </si>
  <si>
    <t>CYLINDER 0.9" CYLINDERS 3 &amp; 4</t>
  </si>
  <si>
    <t>705-14.33</t>
  </si>
  <si>
    <t>CYLINDER 1.0" CYLINDERS 5 &amp; 6</t>
  </si>
  <si>
    <t>705-14.34</t>
  </si>
  <si>
    <t>CYLINDER 1.108" CYLINDER 7</t>
  </si>
  <si>
    <t>705-14.35</t>
  </si>
  <si>
    <t>CYLINDER 1.385" CYLINDERS 8 &amp; 9</t>
  </si>
  <si>
    <t>705-14.36</t>
  </si>
  <si>
    <t>U-BOLTS (1/2" X 3")</t>
  </si>
  <si>
    <t>705-14.37</t>
  </si>
  <si>
    <t>U-BOLTS (3/8" X 3")</t>
  </si>
  <si>
    <t>705-14.38</t>
  </si>
  <si>
    <t>BOX BEAM (8" X 6" X 3/16")</t>
  </si>
  <si>
    <t>705-14.39</t>
  </si>
  <si>
    <t>FRONT SECTION ANGLE BASE PLATE(3" X 3" X 3/8") 16' 6"</t>
  </si>
  <si>
    <t>705-14.40</t>
  </si>
  <si>
    <t>FRONT SECTION ANGLE BASE PLATE(3" X 3" X 1/4") 15'</t>
  </si>
  <si>
    <t>705-14.41</t>
  </si>
  <si>
    <t>FRONT SECTION END STRIP(2" X 1/2")</t>
  </si>
  <si>
    <t>705-14.42</t>
  </si>
  <si>
    <t>BACK SECTION ANGLE BASE PLATE(3" X 3" X 3/8") 12' 6"</t>
  </si>
  <si>
    <t>705-14.43</t>
  </si>
  <si>
    <t>BACK SECTION ANGLE BASE PLATE(3" X 3" X 1/4") 7' 10.5"</t>
  </si>
  <si>
    <t>705-14.44</t>
  </si>
  <si>
    <t>BACK-UP ASSEMBLY BASE PLATE</t>
  </si>
  <si>
    <t>705-14.45</t>
  </si>
  <si>
    <t>BACK-UP ASSEMBLY TOP PLATE</t>
  </si>
  <si>
    <t>705-14.46</t>
  </si>
  <si>
    <t>6" BACK-UP PIPE WITH HARDWARE</t>
  </si>
  <si>
    <t>705-14.47</t>
  </si>
  <si>
    <t>8" BACK-UP PIPE WITH HARDWARE</t>
  </si>
  <si>
    <t>705-14.48</t>
  </si>
  <si>
    <t>10" BACK-UP PIPE WITH HARDWARE</t>
  </si>
  <si>
    <t>705-14.49</t>
  </si>
  <si>
    <t>1" CABLE GUIDE TOP/BOTTOM WITH FITTINGS</t>
  </si>
  <si>
    <t>705-14.50</t>
  </si>
  <si>
    <t>CYLINDER RETAINER (1' 3" X 5")</t>
  </si>
  <si>
    <t>705-14.51</t>
  </si>
  <si>
    <t>FRONT ANCHOR PIN (1/4" X 1 1/2" X 3")</t>
  </si>
  <si>
    <t>705-14.52</t>
  </si>
  <si>
    <t>SKID ROLL TUBE (2" X 10' 6")</t>
  </si>
  <si>
    <t>705-14.53</t>
  </si>
  <si>
    <t>1/2" GALVANIZED CHAIN WITH HARDWARE</t>
  </si>
  <si>
    <t>705-14.54</t>
  </si>
  <si>
    <t>POLYVINYL COVER</t>
  </si>
  <si>
    <t>705-14.55</t>
  </si>
  <si>
    <t>ANCHOR BOLT SET (CONCRETE/ASPHALT)</t>
  </si>
  <si>
    <t>705-14.56</t>
  </si>
  <si>
    <t>REFLECTIVE NOSE LEFT/RIGHT</t>
  </si>
  <si>
    <t>705-15.01</t>
  </si>
  <si>
    <t>DOUBLE ANCHOR GUARDRAIL TERMINAL TREATMENT</t>
  </si>
  <si>
    <t>705-15.05</t>
  </si>
  <si>
    <t>HEX FOAM SANDWICH UNIT</t>
  </si>
  <si>
    <t>705-15.30</t>
  </si>
  <si>
    <t>HEX FOAM SANDWICH UNIT (30 MPH)</t>
  </si>
  <si>
    <t>705-15.40</t>
  </si>
  <si>
    <t>HEX FOAM SANDWICH UNIT (40 MPH)</t>
  </si>
  <si>
    <t>705-15.45</t>
  </si>
  <si>
    <t>HEX FOAM SANDWICH UNIT (45 MPH)</t>
  </si>
  <si>
    <t>705-15.50</t>
  </si>
  <si>
    <t>HEX FOAM SANDWICH UNIT (50 MPH)</t>
  </si>
  <si>
    <t>705-15.55</t>
  </si>
  <si>
    <t>HEX FOAM SANDWICH UNIT (55 MPH)</t>
  </si>
  <si>
    <t>705-15.60</t>
  </si>
  <si>
    <t>HEX FOAM SANDWICH UNIT (60 MPH)</t>
  </si>
  <si>
    <t>705-15.65</t>
  </si>
  <si>
    <t>QUADGUARD II IMPACT ATTENUATOR (REPOSITIONING)</t>
  </si>
  <si>
    <t>705-15.66</t>
  </si>
  <si>
    <t>QUADGUARD II IMPACT ATTENUATOR (WIDE)</t>
  </si>
  <si>
    <t>705-15.67</t>
  </si>
  <si>
    <t>QUADGUARD II IMPACT ATTENUATOR</t>
  </si>
  <si>
    <t>705-15.68</t>
  </si>
  <si>
    <t>NOSE ASSEMBLY QGII STEEL</t>
  </si>
  <si>
    <t>705-15.69</t>
  </si>
  <si>
    <t>SHIM KIT QGII</t>
  </si>
  <si>
    <t>705-15.70</t>
  </si>
  <si>
    <t>REPOSTIONING IMPACT ATTENUATOR(QUAD GUARD)</t>
  </si>
  <si>
    <t>705-15.71</t>
  </si>
  <si>
    <t>HEX FOAM CARTRIDGE, TYPE I</t>
  </si>
  <si>
    <t>705-15.72</t>
  </si>
  <si>
    <t>HEX FOAM CARTRIDGE, TYPE II</t>
  </si>
  <si>
    <t>705-15.73</t>
  </si>
  <si>
    <t>NOSE ASSEMBLY, QC</t>
  </si>
  <si>
    <t>705-15.74</t>
  </si>
  <si>
    <t>DIAPHRAGM ASSEMBLY, QC</t>
  </si>
  <si>
    <t>705-15.75</t>
  </si>
  <si>
    <t>FENDER PANEL ASSEMBLY</t>
  </si>
  <si>
    <t>705-15.76</t>
  </si>
  <si>
    <t>SIDE PANEL ASSEMBLY</t>
  </si>
  <si>
    <t>705-15.77</t>
  </si>
  <si>
    <t>BACKUP ASSEMBLY, TENSION STRUT</t>
  </si>
  <si>
    <t>705-15.78</t>
  </si>
  <si>
    <t>BACKUP ASSEMBLY, CONCRETE</t>
  </si>
  <si>
    <t>705-15.79</t>
  </si>
  <si>
    <t>MONORAIL ASSEMBLY, 4-6 BAY</t>
  </si>
  <si>
    <t>705-15.80</t>
  </si>
  <si>
    <t>MONORAIL ASSEMBLY, 7-9 BAY</t>
  </si>
  <si>
    <t>705-15.81</t>
  </si>
  <si>
    <t>END SHOE, CONCRETE</t>
  </si>
  <si>
    <t>705-15.82</t>
  </si>
  <si>
    <t>TRANSITION PANEL, NEW JERSEY BARRIER</t>
  </si>
  <si>
    <t>705-15.83</t>
  </si>
  <si>
    <t>TRANSITION PANEL, QUAD TO W</t>
  </si>
  <si>
    <t>705-15.84</t>
  </si>
  <si>
    <t>DIAPHRAGM ASSEMBLY, WIDE</t>
  </si>
  <si>
    <t>705-15.85</t>
  </si>
  <si>
    <t>BACKUP ASSEMBLY, TENSION STRUT, WIDE</t>
  </si>
  <si>
    <t>705-15.86</t>
  </si>
  <si>
    <t>BACKUP ASSEMBLY, CONCRETE, WIDE</t>
  </si>
  <si>
    <t>705-15.87</t>
  </si>
  <si>
    <t>705-15.88</t>
  </si>
  <si>
    <t>705-15.89</t>
  </si>
  <si>
    <t>705-15.90</t>
  </si>
  <si>
    <t>EXTENSION PANEL</t>
  </si>
  <si>
    <t>705-15.91</t>
  </si>
  <si>
    <t>PIVOT SUPPORT BRACKET</t>
  </si>
  <si>
    <t>705-15.92</t>
  </si>
  <si>
    <t>TRANS PANEL NEW JERSEY BARRIER WIDE</t>
  </si>
  <si>
    <t>705-15.93</t>
  </si>
  <si>
    <t>TRANS PANEL QUAD TO W WIDE</t>
  </si>
  <si>
    <t>705-15.99</t>
  </si>
  <si>
    <t>SPARE PARTS (HEX FOAM)</t>
  </si>
  <si>
    <t>705-16.50</t>
  </si>
  <si>
    <t>REPOSITION VEHICULAR ATTENUATOR (HI-DRO CELL CLUSTER)</t>
  </si>
  <si>
    <t>705-16.51</t>
  </si>
  <si>
    <t>VINYL CELLS</t>
  </si>
  <si>
    <t>705-16.53</t>
  </si>
  <si>
    <t>SUPPORT LEG</t>
  </si>
  <si>
    <t>705-16.54</t>
  </si>
  <si>
    <t>REPLACEMENT CAP</t>
  </si>
  <si>
    <t>705-16.58</t>
  </si>
  <si>
    <t>119 VINYL CELL CLUSTER ASSEMBLY</t>
  </si>
  <si>
    <t>705-16.59</t>
  </si>
  <si>
    <t>125 VINYL CELL CLUSTER ASSEMBLY</t>
  </si>
  <si>
    <t>705-16.60</t>
  </si>
  <si>
    <t>139 VINYL CELL CLUSTER ASSEMBLY</t>
  </si>
  <si>
    <t>705-16.61</t>
  </si>
  <si>
    <t>146 VINYL CELL CLUSTER ASSEMBLY</t>
  </si>
  <si>
    <t>705-16.62</t>
  </si>
  <si>
    <t>SAFETY FLEX BELT</t>
  </si>
  <si>
    <t>705-16.75</t>
  </si>
  <si>
    <t>HAZARD REFLECTORS</t>
  </si>
  <si>
    <t>705-16.76</t>
  </si>
  <si>
    <t>GENERAL CLEANUP</t>
  </si>
  <si>
    <t>705-16.77</t>
  </si>
  <si>
    <t>REPAIR OF CONCRETE BACKUP WALL</t>
  </si>
  <si>
    <t>705-17.01</t>
  </si>
  <si>
    <t>REPOSITION VEHICULAR ATTEN(HEX FOAM SANDWICH)</t>
  </si>
  <si>
    <t>705-17.02</t>
  </si>
  <si>
    <t>FENDER PANEL</t>
  </si>
  <si>
    <t>705-17.03</t>
  </si>
  <si>
    <t>HEX FOAM CARTRIDGE, TYPE 80</t>
  </si>
  <si>
    <t>705-17.04</t>
  </si>
  <si>
    <t>HEX FOAM CARTRIDGE, TYPE 81</t>
  </si>
  <si>
    <t>705-17.05</t>
  </si>
  <si>
    <t>HEX FOAM CARTRIDGE, TYPE 82</t>
  </si>
  <si>
    <t>705-17.06</t>
  </si>
  <si>
    <t>705-17.07</t>
  </si>
  <si>
    <t>SUPPORT LEGS</t>
  </si>
  <si>
    <t>705-17.08</t>
  </si>
  <si>
    <t>CARTRIDGE SUPPORT BRACKETS</t>
  </si>
  <si>
    <t>705-17.09</t>
  </si>
  <si>
    <t>FRONT CABLE ANCHOR</t>
  </si>
  <si>
    <t>705-17.10</t>
  </si>
  <si>
    <t>GRIPPER PLATES</t>
  </si>
  <si>
    <t>705-17.11</t>
  </si>
  <si>
    <t>FRONT ANCHOR PINS</t>
  </si>
  <si>
    <t>705-17.12</t>
  </si>
  <si>
    <t>FENDER PANEL HINGE LEAF</t>
  </si>
  <si>
    <t>705-17.13</t>
  </si>
  <si>
    <t>FENDER PANEL STABILIZER</t>
  </si>
  <si>
    <t>705-17.14</t>
  </si>
  <si>
    <t>DIAPHRAGM (1 THRU 2 BAY)</t>
  </si>
  <si>
    <t>705-17.15</t>
  </si>
  <si>
    <t>DIAPHRAGM (3 THRU 5 BAY)</t>
  </si>
  <si>
    <t>705-17.16</t>
  </si>
  <si>
    <t>DIAPHRAGM (6 THRU 8 BAY)</t>
  </si>
  <si>
    <t>705-17.17</t>
  </si>
  <si>
    <t>DIAPHRAGM (9 THRU 10 BAY)</t>
  </si>
  <si>
    <t>705-17.18</t>
  </si>
  <si>
    <t>CBL 3/4 X 6FT6IN /DLB SWG/NOHWI</t>
  </si>
  <si>
    <t>705-17.19</t>
  </si>
  <si>
    <t>CBL 3/4 X 19FT7IN /SNG SWG</t>
  </si>
  <si>
    <t>705-17.20</t>
  </si>
  <si>
    <t>DIAPHRAGM #1</t>
  </si>
  <si>
    <t>705-17.21</t>
  </si>
  <si>
    <t>DIAPHRAGM #2</t>
  </si>
  <si>
    <t>705-17.22</t>
  </si>
  <si>
    <t>DIAPHRAGM #3-9</t>
  </si>
  <si>
    <t>705-17.23</t>
  </si>
  <si>
    <t>DIAPHRAGM #10</t>
  </si>
  <si>
    <t>705-17.24</t>
  </si>
  <si>
    <t>HDPE NOSE PIECE</t>
  </si>
  <si>
    <t>705-17.25</t>
  </si>
  <si>
    <t>HDPE FRONT PANEL</t>
  </si>
  <si>
    <t>705-17.26</t>
  </si>
  <si>
    <t>HDPE MIDDLE PANEL</t>
  </si>
  <si>
    <t>705-17.27</t>
  </si>
  <si>
    <t>HDPE REAR PANEL</t>
  </si>
  <si>
    <t>705-17.28</t>
  </si>
  <si>
    <t>COMPLETE BASE UNIT</t>
  </si>
  <si>
    <t>705-17.29</t>
  </si>
  <si>
    <t>PLATE WASHER 5/16IN X 2IN X 1FT2IN</t>
  </si>
  <si>
    <t>705-17.30</t>
  </si>
  <si>
    <t>BACK-UP POST</t>
  </si>
  <si>
    <t>705-17.31</t>
  </si>
  <si>
    <t>FRONT BASEPLATE / POST ASSEMBLY</t>
  </si>
  <si>
    <t>705-17.32</t>
  </si>
  <si>
    <t>BREAKAWAY POST (TOP)</t>
  </si>
  <si>
    <t>705-17.33</t>
  </si>
  <si>
    <t>BREAKAWAY BOLT ASSEMBLY</t>
  </si>
  <si>
    <t>705-17.34</t>
  </si>
  <si>
    <t>ANCHOR KIT</t>
  </si>
  <si>
    <t>705-17.35</t>
  </si>
  <si>
    <t>IMPACT ATTENUATOR (HEART)</t>
  </si>
  <si>
    <t>705-17.36</t>
  </si>
  <si>
    <t>TRANSITION TO SAFETY SHAPE</t>
  </si>
  <si>
    <t>705-17.37</t>
  </si>
  <si>
    <t>TRANSITION TO BARRIER WALL (END CAP)</t>
  </si>
  <si>
    <t>705-17.38</t>
  </si>
  <si>
    <t>SPLIT FRAME KIT (30IN BACK-UP)</t>
  </si>
  <si>
    <t>705-17.40</t>
  </si>
  <si>
    <t>WIDETRACC LONG WING POST</t>
  </si>
  <si>
    <t>705-17.41</t>
  </si>
  <si>
    <t>WIDETRACC SHORT WING POST</t>
  </si>
  <si>
    <t>705-17.42</t>
  </si>
  <si>
    <t>WIDETRACC EXT CHANNEL</t>
  </si>
  <si>
    <t>705-17.43</t>
  </si>
  <si>
    <t>WIDETRACC PANEL</t>
  </si>
  <si>
    <t>705-17.44</t>
  </si>
  <si>
    <t>WIDETRACC EXT CHANNEL (SITE 334 IN REGION III ONLY)</t>
  </si>
  <si>
    <t>705-17.45</t>
  </si>
  <si>
    <t>WIDETRACC EXT CHANNEL (SITE 123 IN REGION I ONLY)</t>
  </si>
  <si>
    <t>705-17.46</t>
  </si>
  <si>
    <t>WIDETRACC PANEL (SITE 334 IN REGION III ONLY)</t>
  </si>
  <si>
    <t>705-17.47</t>
  </si>
  <si>
    <t>WIDETRACC PANEL (SITE 123 IN REGION I ONLY)</t>
  </si>
  <si>
    <t>705-17.50</t>
  </si>
  <si>
    <t>REPOSITION VEHICULAR IMPACT ATTENUATOR (G.R.E.A.T.)</t>
  </si>
  <si>
    <t>705-17.51</t>
  </si>
  <si>
    <t>HEX FOAM CARTRIDGE, TYPE 50</t>
  </si>
  <si>
    <t>705-17.52</t>
  </si>
  <si>
    <t>HEX FOAM BRACKET FOR DIAPHRAGM</t>
  </si>
  <si>
    <t>705-17.53</t>
  </si>
  <si>
    <t>ANCHOR CHAIN RAIL ASSEMBLY</t>
  </si>
  <si>
    <t>705-17.54</t>
  </si>
  <si>
    <t>UNIVERSAL NOSE CONE</t>
  </si>
  <si>
    <t>705-17.55</t>
  </si>
  <si>
    <t>705-17.56</t>
  </si>
  <si>
    <t>DIAPHRAGM</t>
  </si>
  <si>
    <t>705-17.57</t>
  </si>
  <si>
    <t>FENDER PANELS</t>
  </si>
  <si>
    <t>705-17.58</t>
  </si>
  <si>
    <t>FENDER PANEL DEFLECTOR</t>
  </si>
  <si>
    <t>705-17.59</t>
  </si>
  <si>
    <t>FENDER PANEL REAR DEFLECTOR</t>
  </si>
  <si>
    <t>705-17.60</t>
  </si>
  <si>
    <t>SIDE PANEL CONCRETE CONNECTOR</t>
  </si>
  <si>
    <t>705-17.61</t>
  </si>
  <si>
    <t>MUSHROOM BOLT ASSEMBLY W/DEFLECTOR</t>
  </si>
  <si>
    <t>705-17.62</t>
  </si>
  <si>
    <t>ANCHOR CHAIN - 9 LINK</t>
  </si>
  <si>
    <t>705-17.63</t>
  </si>
  <si>
    <t>TIE DOWN STRAPS</t>
  </si>
  <si>
    <t>705-17.64</t>
  </si>
  <si>
    <t>RESTRAINING CABLE</t>
  </si>
  <si>
    <t>705-17.65</t>
  </si>
  <si>
    <t>RESTRAINING CABLE GUIDE</t>
  </si>
  <si>
    <t>705-17.66</t>
  </si>
  <si>
    <t>ANCHOR CABLE FRONT</t>
  </si>
  <si>
    <t>705-17.67</t>
  </si>
  <si>
    <t>ANCHOR CABLE REAR</t>
  </si>
  <si>
    <t>705-17.71</t>
  </si>
  <si>
    <t>WIDETRACC CABLE SYSTEM (W/ HARDWARE)</t>
  </si>
  <si>
    <t>705-17.72</t>
  </si>
  <si>
    <t>WIDETRACC FRAME (W/ HARDWARE)</t>
  </si>
  <si>
    <t>705-17.73</t>
  </si>
  <si>
    <t>WIDETRACC EXTENSION FOOT (RIGHT) (W/ HARDWARE)</t>
  </si>
  <si>
    <t>705-17.74</t>
  </si>
  <si>
    <t>WIDETRACC EXTENSION FOOT (LEFT) (W/ HARDWARE)</t>
  </si>
  <si>
    <t>705-17.84</t>
  </si>
  <si>
    <t>200 LB (PLASTIC DRUM W/SAND)</t>
  </si>
  <si>
    <t>705-17.85</t>
  </si>
  <si>
    <t>400 LB (PLASTIC DRUM W/SAND)</t>
  </si>
  <si>
    <t>705-17.86</t>
  </si>
  <si>
    <t>700 LB (PLASTIC DRUM W/SAND)</t>
  </si>
  <si>
    <t>705-17.87</t>
  </si>
  <si>
    <t>1400 LB (PLASTIC DRUM W/SAND)</t>
  </si>
  <si>
    <t>705-17.88</t>
  </si>
  <si>
    <t>2100 LB (PLASTIC DRUM W/SAND)</t>
  </si>
  <si>
    <t>705-17.89</t>
  </si>
  <si>
    <t>HEART REFLECTIVE TAPE</t>
  </si>
  <si>
    <t>705-17.90</t>
  </si>
  <si>
    <t>HEART REPAIR DPHM-L WR BKT</t>
  </si>
  <si>
    <t>705-17.91</t>
  </si>
  <si>
    <t>HEART CRS-RPR DPH 3-9</t>
  </si>
  <si>
    <t>705-17.92</t>
  </si>
  <si>
    <t>REPOSITIONING IMPACT ATTENUATOR (HEART)</t>
  </si>
  <si>
    <t>705-17.93</t>
  </si>
  <si>
    <t>IMPACT ATTENUATOR (WIDETRACC 2005)</t>
  </si>
  <si>
    <t>705-17.94</t>
  </si>
  <si>
    <t>ATTENUATOR (SACRIFICIAL)</t>
  </si>
  <si>
    <t>705-17.95</t>
  </si>
  <si>
    <t>ATTENUATOR (NARROW- REUSABLE)</t>
  </si>
  <si>
    <t>705-17.96</t>
  </si>
  <si>
    <t>ATTENUATOR (WIDE- REUSABLE)</t>
  </si>
  <si>
    <t>705-17.97</t>
  </si>
  <si>
    <t>ATTENUATOR (NARROW- LOW MAINTENANCE)</t>
  </si>
  <si>
    <t>705-17.98</t>
  </si>
  <si>
    <t>ATTENUATOR (WIDE- LOW MAINTENANCE)</t>
  </si>
  <si>
    <t>705-19.06</t>
  </si>
  <si>
    <t>LOW MAINTENANCE ATTENUATOR (LMA) 60 MPH</t>
  </si>
  <si>
    <t>705-20.01</t>
  </si>
  <si>
    <t>IMACT ATTENUATOR (QUADGUARD M10)</t>
  </si>
  <si>
    <t>705-20.02</t>
  </si>
  <si>
    <t>QUADGUARD TO M10 ATTENUATOR RETROFIT</t>
  </si>
  <si>
    <t>705-20.20</t>
  </si>
  <si>
    <t>LOW MAINT CRASH CUSHN NARROW (MASH TL-3)</t>
  </si>
  <si>
    <t>705-20.21</t>
  </si>
  <si>
    <t>LOW MAINT CRASH CUSHION WIDE (MASH TL-3)</t>
  </si>
  <si>
    <t>705-20.22</t>
  </si>
  <si>
    <t>REUSABLE CRSH CUSHION NARW (MASH TL-3)</t>
  </si>
  <si>
    <t>705-20.23</t>
  </si>
  <si>
    <t>REUSABLE CRASH CUSHION WIDE (MASH TL-3)</t>
  </si>
  <si>
    <t>705-20.24</t>
  </si>
  <si>
    <t>GATING CRASH CUSHION (MASH TL-3)</t>
  </si>
  <si>
    <t>705-20.25</t>
  </si>
  <si>
    <t>TEMPORARY CRASH CUSHION (MASH TL-3)</t>
  </si>
  <si>
    <t>705-20.30</t>
  </si>
  <si>
    <t>BELT NOSEPIECE, YELLOW, 24"-36" (QGE, QGEM)</t>
  </si>
  <si>
    <t>705-20.31</t>
  </si>
  <si>
    <t>BELT NOSEPIECE, YELLOW, 69"-90" (QGE, QGEM)</t>
  </si>
  <si>
    <t>705-20.32</t>
  </si>
  <si>
    <t>QGE HIT INDICATOR</t>
  </si>
  <si>
    <t>705-20.33</t>
  </si>
  <si>
    <t>QGE CYLINDER TYPE I (QGE)</t>
  </si>
  <si>
    <t>705-20.34</t>
  </si>
  <si>
    <t>QGE CYLINDER TYPE II (QGE)</t>
  </si>
  <si>
    <t>705-20.35</t>
  </si>
  <si>
    <t>QGE CYLINDER ME1 (QGEM)</t>
  </si>
  <si>
    <t>705-20.36</t>
  </si>
  <si>
    <t>QGE CYLINDER ME2 (QGEM)</t>
  </si>
  <si>
    <t>705-20.37</t>
  </si>
  <si>
    <t>QGE CYLINDER ME3 (QGEM)</t>
  </si>
  <si>
    <t>705-20.38</t>
  </si>
  <si>
    <t>QGEM EXTENSION BACKUP (BACKUP DIAPHRAGM)</t>
  </si>
  <si>
    <t>705-20.39</t>
  </si>
  <si>
    <t>QGEM EXTENSION BACKUP (DIAPHRAGM)</t>
  </si>
  <si>
    <t>705-20.40</t>
  </si>
  <si>
    <t>QUAD GUARD ELITE RETROFIT TO QG ELITE M10</t>
  </si>
  <si>
    <t>705-30.01</t>
  </si>
  <si>
    <t>NORMAL WORK ADJUSTMENT FACTOR</t>
  </si>
  <si>
    <t>705-30.02</t>
  </si>
  <si>
    <t>NIGHTTIME WORK ADJUSTMENT FACTOR</t>
  </si>
  <si>
    <t>705-80.01</t>
  </si>
  <si>
    <t>LONGITUDINAL CABLE BARRIER</t>
  </si>
  <si>
    <t>705-80.02</t>
  </si>
  <si>
    <t>LONGITUDINAL CABLE BARRIER (END TERMINAL) STANDARD</t>
  </si>
  <si>
    <t>705-80.03</t>
  </si>
  <si>
    <t>LONGITUDINAL CABLE BARRIER (END TERMINAL) TL-3</t>
  </si>
  <si>
    <t>705-80.04</t>
  </si>
  <si>
    <t>SOCKETED LINE POST W/ALL ACCESSORIES</t>
  </si>
  <si>
    <t>705-80.05</t>
  </si>
  <si>
    <t>REPLACEMENT CABLE W/TWO SPLICE ASSEMBLIES</t>
  </si>
  <si>
    <t>705-80.06</t>
  </si>
  <si>
    <t>TERMINAL POST W/ALL ACCESSORIES</t>
  </si>
  <si>
    <t>705-80.07</t>
  </si>
  <si>
    <t>CABLE RELEASE POST (TOP) W/ALL ACCESSORIES</t>
  </si>
  <si>
    <t>705-80.08</t>
  </si>
  <si>
    <t>RETENSIONING SINGLE CABLE</t>
  </si>
  <si>
    <t>705-80.10</t>
  </si>
  <si>
    <t>LINE POST W/FTNG &amp; ALL ACC.</t>
  </si>
  <si>
    <t>705-80.11</t>
  </si>
  <si>
    <t>CHECK CABLE TENSION</t>
  </si>
  <si>
    <t>705-80.12</t>
  </si>
  <si>
    <t>705-80.14</t>
  </si>
  <si>
    <t>END TERMINAL HARDWARE FOR ATTACHING SINGLE CABLE</t>
  </si>
  <si>
    <t>705-80.15</t>
  </si>
  <si>
    <t>RETENSIONING CABLE BARRIER SECTION AFTER REPAIR</t>
  </si>
  <si>
    <t>705-80.16</t>
  </si>
  <si>
    <t>LINE POST REFLECTIVE MARKER</t>
  </si>
  <si>
    <t>705-80.17</t>
  </si>
  <si>
    <t>LONGITUDINAL CABLE BARRIER TRAINING</t>
  </si>
  <si>
    <t>705-80.18</t>
  </si>
  <si>
    <t>CABLE BARRIER TERMINAL</t>
  </si>
  <si>
    <t>705-80.19</t>
  </si>
  <si>
    <t>HARDWARE FOR ATTACHING ALL CABLES TO A SINGLE POST</t>
  </si>
  <si>
    <t>705-80.20</t>
  </si>
  <si>
    <t>LONGITUDINAL CABLE BARRIER SPLICE (TORPEDO, TURNBUCKLE)</t>
  </si>
  <si>
    <t>705-80.21</t>
  </si>
  <si>
    <t>LONGITUDINAL CABLE BARRIER CABLE</t>
  </si>
  <si>
    <t>705-80.22</t>
  </si>
  <si>
    <t>TERMINAL POST W/FOOTING AND ALL ACCESSORIES</t>
  </si>
  <si>
    <t>705-80.23</t>
  </si>
  <si>
    <t>LONGITUDINAL CABLE BARRIER (END TERMINAL) TL-4</t>
  </si>
  <si>
    <t>706-01</t>
  </si>
  <si>
    <t>GUARDRAIL REMOVED</t>
  </si>
  <si>
    <t>706-02</t>
  </si>
  <si>
    <t>GUARDRAIL RESET</t>
  </si>
  <si>
    <t>706-02.01</t>
  </si>
  <si>
    <t>GUARDRAIL REMOVED AND RESET</t>
  </si>
  <si>
    <t>706-02.10</t>
  </si>
  <si>
    <t>RESET GUARDRAIL AT BRIDGE ENDS</t>
  </si>
  <si>
    <t>706-02.11</t>
  </si>
  <si>
    <t>RESET GUARDRAIL AT BRIDGE PIERS</t>
  </si>
  <si>
    <t>706-02.12</t>
  </si>
  <si>
    <t>RESET MEDIAN DIVIDER GUARDRAIL @ CONCRETE BARRIER</t>
  </si>
  <si>
    <t>706-02.20</t>
  </si>
  <si>
    <t>RESET SINGLE GUARDRAIL WITH RUB-RAIL (TYPE 2)</t>
  </si>
  <si>
    <t>706-02.21</t>
  </si>
  <si>
    <t>RESET SINGLE GUARDRAIL (TYPE 2)</t>
  </si>
  <si>
    <t>706-02.30</t>
  </si>
  <si>
    <t>RESET MEDIAN DIVIDER GUARDRAIL WITH RUB-RAIL (TYPE 2)</t>
  </si>
  <si>
    <t>706-02.31</t>
  </si>
  <si>
    <t>RESET MEDIAN DIVIDER GUARDRAIL (TYPE 2)</t>
  </si>
  <si>
    <t>706-02.32</t>
  </si>
  <si>
    <t>RESET MEDIAN DIVIDER GUARDRAIL (TYPE 2)(27" HT)</t>
  </si>
  <si>
    <t>706-02.33</t>
  </si>
  <si>
    <t>REMOVE &amp; RESET ENERGY ABSORB TERMINAL</t>
  </si>
  <si>
    <t>706-02.40</t>
  </si>
  <si>
    <t>RESET SINGLE THRIE RAIL (TYPE 2)</t>
  </si>
  <si>
    <t>706-02.41</t>
  </si>
  <si>
    <t>RESET DOUBLE THRIE RAIL (TYPE 2)</t>
  </si>
  <si>
    <t>706-02.50</t>
  </si>
  <si>
    <t>RESET METAL BEAM GUARD FENCE</t>
  </si>
  <si>
    <t>706-03.01</t>
  </si>
  <si>
    <t>POSTS FURNISHED</t>
  </si>
  <si>
    <t>706-03.10</t>
  </si>
  <si>
    <t>POST BLOCKOUTS &amp; BACKUP PLATES</t>
  </si>
  <si>
    <t>706-05</t>
  </si>
  <si>
    <t>GUARDRAIL ADJUSTMENT</t>
  </si>
  <si>
    <t>706-06.01</t>
  </si>
  <si>
    <t>SINGLE THRIE RAIL (TYPE 2)</t>
  </si>
  <si>
    <t>706-06.02</t>
  </si>
  <si>
    <t>MEDIAN DIVIDER THRIE RAIL (TYPE 2)</t>
  </si>
  <si>
    <t>706-06.03</t>
  </si>
  <si>
    <t>RADIUS RAIL</t>
  </si>
  <si>
    <t>706-06.04</t>
  </si>
  <si>
    <t>MEDIAN DIVIDER GUARDRAIL(BOX BEAM BARRIER)</t>
  </si>
  <si>
    <t>706-06.05</t>
  </si>
  <si>
    <t>RADIUS RAIL LONG POST (6-9 FT)</t>
  </si>
  <si>
    <t>706-06.06</t>
  </si>
  <si>
    <t>RADIUS RAIL LONG POST (9-12 FT)</t>
  </si>
  <si>
    <t>706-10.24</t>
  </si>
  <si>
    <t>FLARED END ELEMENT</t>
  </si>
  <si>
    <t>706-10.26</t>
  </si>
  <si>
    <t>ROUNDED END ELEMENT</t>
  </si>
  <si>
    <t>706-10.53</t>
  </si>
  <si>
    <t>LANE CLOSURE</t>
  </si>
  <si>
    <t>706-10.54</t>
  </si>
  <si>
    <t>RE-ALIGN GUARDRAIL</t>
  </si>
  <si>
    <t>706-10.56</t>
  </si>
  <si>
    <t>BUFFER ENDS 88"</t>
  </si>
  <si>
    <t>706-10.71</t>
  </si>
  <si>
    <t>HAZARD MARKERS</t>
  </si>
  <si>
    <t>706-10.72</t>
  </si>
  <si>
    <t>PULL AND REINSTALL GUARDARAIL POST FOR VERIFICATION</t>
  </si>
  <si>
    <t>706-10.73</t>
  </si>
  <si>
    <t>REMOVAL OF GUARDRAIL &amp; POST FOR REUSE</t>
  </si>
  <si>
    <t>706-10.74</t>
  </si>
  <si>
    <t>CONCRETE BARRIER WALL REPAIR</t>
  </si>
  <si>
    <t>706-10.80</t>
  </si>
  <si>
    <t>MICHIGAN AND MODIFIED MICHIGAN END SHOE</t>
  </si>
  <si>
    <t>706-10.81</t>
  </si>
  <si>
    <t>GUARDRAIL REFLECTORS</t>
  </si>
  <si>
    <t>706-10.82</t>
  </si>
  <si>
    <t>CONCRETE BRIDGE END OR PIER PROTECTION REPAIR</t>
  </si>
  <si>
    <t>706-10.83</t>
  </si>
  <si>
    <t>DRILL BR. PAR. WALL FOR MICHIGAN END SHOE</t>
  </si>
  <si>
    <t>706-80.18</t>
  </si>
  <si>
    <t>CABLE BARRIER TERMINAL (REMOVAL)</t>
  </si>
  <si>
    <t>706-80.19</t>
  </si>
  <si>
    <t>CABLE BARRIER (REMOVAL)</t>
  </si>
  <si>
    <t>707-01.01</t>
  </si>
  <si>
    <t>CHAIN-LINK FENCE (4-FOOT)</t>
  </si>
  <si>
    <t>707-01.02</t>
  </si>
  <si>
    <t>END &amp; CORNER POST ASSEMBLY(CHAIN-LINK FENCE 4')</t>
  </si>
  <si>
    <t>707-01.03</t>
  </si>
  <si>
    <t>GATE - CHAIN-LINK FENCE-4 FOOT (DESCRIPTION)</t>
  </si>
  <si>
    <t>707-01.04</t>
  </si>
  <si>
    <t>707-01.11</t>
  </si>
  <si>
    <t>CHAIN LINK FENCE (6 FOOT)</t>
  </si>
  <si>
    <t>707-01.12</t>
  </si>
  <si>
    <t>END &amp; CORNER POST ASSEMBLY(CHAIN-LINK FENCE 6')</t>
  </si>
  <si>
    <t>707-01.13</t>
  </si>
  <si>
    <t>GATE - CHAIN-LINK FENCE-6 FOOT (DESCRIPTION)</t>
  </si>
  <si>
    <t>707-01.14</t>
  </si>
  <si>
    <t>707-01.20</t>
  </si>
  <si>
    <t>TEMP 6FT CHAIN LINK W/3 STRAND B. WIRE</t>
  </si>
  <si>
    <t>707-01.21</t>
  </si>
  <si>
    <t>TEMP END &amp; CORNER PST ASBLY(CHN LINK 6FT W/3STR BW)</t>
  </si>
  <si>
    <t>707-01.22</t>
  </si>
  <si>
    <t>TEMP GATE - CHAIN LINK FENCE-6FT (DESCRIPTION)</t>
  </si>
  <si>
    <t>707-01.23</t>
  </si>
  <si>
    <t>CHAIN LINK (8FT) (VINYL COATED) W/3STRAND B.WIRE</t>
  </si>
  <si>
    <t>707-01.24</t>
  </si>
  <si>
    <t>END &amp; CORNER POST ASBLY (CH LNK VNL 8FT W/3 STR BW)</t>
  </si>
  <si>
    <t>707-01.25</t>
  </si>
  <si>
    <t>GATE - CHAIN-LINK 8F (VNL CTD)(DESCRIPTION)</t>
  </si>
  <si>
    <t>707-01.26</t>
  </si>
  <si>
    <t>8FT WOOD FENCE</t>
  </si>
  <si>
    <t>707-01.27</t>
  </si>
  <si>
    <t>8FT CONC PANEL FENCE</t>
  </si>
  <si>
    <t>707-01.28</t>
  </si>
  <si>
    <t>END &amp; CORNER POST ASSEMBLY (DESCRIPTION)</t>
  </si>
  <si>
    <t>707-01.50</t>
  </si>
  <si>
    <t>CHAIN-LINK FENCE (__ FOOT)</t>
  </si>
  <si>
    <t>707-01.51</t>
  </si>
  <si>
    <t>END &amp; CORNER POST ASSEMBLY (CHAIN-LINK FENCE __')</t>
  </si>
  <si>
    <t>707-01.52</t>
  </si>
  <si>
    <t>GATE - CHAIN-LINK FENCE (__ FOOT - DESCRIPTION)</t>
  </si>
  <si>
    <t>707-01.53</t>
  </si>
  <si>
    <t>707-01.54</t>
  </si>
  <si>
    <t>REPAIR CHAIN LINK FENCE(4 FT)</t>
  </si>
  <si>
    <t>707-02.01</t>
  </si>
  <si>
    <t>CHAIN-LINK FENCE (4') (VINYL COATED)</t>
  </si>
  <si>
    <t>707-02.02</t>
  </si>
  <si>
    <t>END &amp; CORNER POST ASSEMBLIES (4' VINYL COATED)</t>
  </si>
  <si>
    <t>707-02.03</t>
  </si>
  <si>
    <t>GATE - CHAIN-LINK FENCE-4',VINYL COATED (DESCRIPTION)</t>
  </si>
  <si>
    <t>707-02.04</t>
  </si>
  <si>
    <t>707-02.11</t>
  </si>
  <si>
    <t>CHAIN-LINK FENCE (6 FOOT) (VINYL COATED)</t>
  </si>
  <si>
    <t>707-02.12</t>
  </si>
  <si>
    <t>END &amp; CORNER POST ASSEMBLIES (6' VINYL COATED)</t>
  </si>
  <si>
    <t>707-02.13</t>
  </si>
  <si>
    <t>GATE - CHAIN-LINK FENCE-6',VINYL COATED (DESCRIPTION)</t>
  </si>
  <si>
    <t>707-02.14</t>
  </si>
  <si>
    <t>707-02.24</t>
  </si>
  <si>
    <t>ANCHORAGE SYSTEM</t>
  </si>
  <si>
    <t>707-02.41</t>
  </si>
  <si>
    <t>ROCK ANCHOR, TYPE I</t>
  </si>
  <si>
    <t>707-02.42</t>
  </si>
  <si>
    <t>ROCK ANCHOR, TYPE II</t>
  </si>
  <si>
    <t>707-02.43</t>
  </si>
  <si>
    <t>707-02.44</t>
  </si>
  <si>
    <t>707-02.47</t>
  </si>
  <si>
    <t>42" CHAIN LINK FABRIC</t>
  </si>
  <si>
    <t>707-03.01</t>
  </si>
  <si>
    <t>STOCK FENCE</t>
  </si>
  <si>
    <t>707-03.02</t>
  </si>
  <si>
    <t>END, BRACED LINE, CORNER POST ASSEMBLY(STOCK FENCE)</t>
  </si>
  <si>
    <t>707-03.03</t>
  </si>
  <si>
    <t>STOCK FENCE GATE (DESCRIPTION)</t>
  </si>
  <si>
    <t>707-03.04</t>
  </si>
  <si>
    <t>707-03.08</t>
  </si>
  <si>
    <t>TEMPORARY STOCK FENCE</t>
  </si>
  <si>
    <t>707-03.11</t>
  </si>
  <si>
    <t>TWO STRAND BARBED WIRE FENCE</t>
  </si>
  <si>
    <t>707-03.12</t>
  </si>
  <si>
    <t>THREE STRAND BARBED WIRE FENCE</t>
  </si>
  <si>
    <t>707-03.13</t>
  </si>
  <si>
    <t>FOUR STRAND BARBED WIRE FENCE</t>
  </si>
  <si>
    <t>707-03.14</t>
  </si>
  <si>
    <t>FIVE STRAND BARBED WIRE FENCE</t>
  </si>
  <si>
    <t>707-03.20</t>
  </si>
  <si>
    <t>DRIVE GATE (STOCK FENCE) (DESCRIPTION)</t>
  </si>
  <si>
    <t>707-03.21</t>
  </si>
  <si>
    <t>WALK GATE (STOCK FENCE) (DESCRIPTION)</t>
  </si>
  <si>
    <t>707-04</t>
  </si>
  <si>
    <t>WATER CROSSING</t>
  </si>
  <si>
    <t>707-04.01</t>
  </si>
  <si>
    <t>WATER CROSSING(DESCRIPTION)</t>
  </si>
  <si>
    <t>707-04.02</t>
  </si>
  <si>
    <t>707-05</t>
  </si>
  <si>
    <t>WATER GATE</t>
  </si>
  <si>
    <t>707-06.01</t>
  </si>
  <si>
    <t>REMOVAL OF FENCE (DESCRIPTION)</t>
  </si>
  <si>
    <t>707-06.02</t>
  </si>
  <si>
    <t>REMOVAL OF GATE (DESCRIPTION)</t>
  </si>
  <si>
    <t>707-06.03</t>
  </si>
  <si>
    <t>REMOVAL AND RESET FENCE (DESCRIPTION)</t>
  </si>
  <si>
    <t>707-06.04</t>
  </si>
  <si>
    <t>REMOVAL AND RESET GATE (DESCRIPTION)</t>
  </si>
  <si>
    <t>707-06.05</t>
  </si>
  <si>
    <t>707-07.01</t>
  </si>
  <si>
    <t>CHAIN-LINK FENCE (BRIDGES)</t>
  </si>
  <si>
    <t>707-07.02</t>
  </si>
  <si>
    <t>CHAIN-LINK PEDESTRIAN BRIDGE CAGE</t>
  </si>
  <si>
    <t>707-07.03</t>
  </si>
  <si>
    <t>PEDESTRIAN BRIDGE CANOPY</t>
  </si>
  <si>
    <t>707-07.04</t>
  </si>
  <si>
    <t>HANDRAIL (WITH VINYL COATED FENCE)</t>
  </si>
  <si>
    <t>707-07.05</t>
  </si>
  <si>
    <t>SECURITY SCREEN (PARAPET MOUNTED)</t>
  </si>
  <si>
    <t>707-07.06</t>
  </si>
  <si>
    <t>CHAIN-LINK FENCE (RETAINING WALLS)</t>
  </si>
  <si>
    <t>707-08.01</t>
  </si>
  <si>
    <t>FENCE (DESCRIPTION)</t>
  </si>
  <si>
    <t>707-08.02</t>
  </si>
  <si>
    <t>GATE (DESCRIPTION)</t>
  </si>
  <si>
    <t>707-08.03</t>
  </si>
  <si>
    <t>PEDESTRIAN GATE (DESCRIPTION)</t>
  </si>
  <si>
    <t>707-08.10</t>
  </si>
  <si>
    <t>TEMPORARY CONSTRUCTION FENCE</t>
  </si>
  <si>
    <t>707-08.11</t>
  </si>
  <si>
    <t>HIGH-VISIBILITY CONSTRUCTION FENCE</t>
  </si>
  <si>
    <t>707-09.01</t>
  </si>
  <si>
    <t>CATTLE GAP</t>
  </si>
  <si>
    <t>707-09.02</t>
  </si>
  <si>
    <t>ADJUSTMENT OF CATTLE GAP</t>
  </si>
  <si>
    <t>707-10.01</t>
  </si>
  <si>
    <t>ROCKFALL FENCE (TYPE I)</t>
  </si>
  <si>
    <t>707-10.02</t>
  </si>
  <si>
    <t>ROCKFALL FENCE (TYPE II)</t>
  </si>
  <si>
    <t>707-10.03</t>
  </si>
  <si>
    <t>ROCKFALL FENCE (TYPE III)</t>
  </si>
  <si>
    <t>707-10.04</t>
  </si>
  <si>
    <t>ROCKFALL FENCE (TYPE IV)</t>
  </si>
  <si>
    <t>707-10.05</t>
  </si>
  <si>
    <t>ROCKFALL DRAPE (TYPE I)</t>
  </si>
  <si>
    <t>707-10.06</t>
  </si>
  <si>
    <t>ROCKFALL DRAPE (TYPE II)</t>
  </si>
  <si>
    <t>707-10.07</t>
  </si>
  <si>
    <t>ROCKFALL DRAPE (TYPE III)</t>
  </si>
  <si>
    <t>707-10.08</t>
  </si>
  <si>
    <t>WIRE MESH (DESCRIPTION)</t>
  </si>
  <si>
    <t>707-10.11</t>
  </si>
  <si>
    <t>HIGH IMPACT WIRE ROPE RETAINING SYSTEM</t>
  </si>
  <si>
    <t>707-10.21</t>
  </si>
  <si>
    <t>ROCKFALL DRAPE TYPE IV (A)</t>
  </si>
  <si>
    <t>707-10.22</t>
  </si>
  <si>
    <t>ROCKFALL DRAPE TYPE IV (B)</t>
  </si>
  <si>
    <t>707-11.01</t>
  </si>
  <si>
    <t>PEDESTRIAN CONSTRUCTION BARRIER FENCE</t>
  </si>
  <si>
    <t>MOBILIZATION</t>
  </si>
  <si>
    <t>707-15.55</t>
  </si>
  <si>
    <t>REMOVAL &amp; SITE PREPARATION (STOCK FENCE)</t>
  </si>
  <si>
    <t>707-15.56</t>
  </si>
  <si>
    <t>REMOVAL &amp; SITE PREPARATION (CHAIN LINK FENCE)</t>
  </si>
  <si>
    <t>707-99.01</t>
  </si>
  <si>
    <t>WROUGHT IRON FENCE</t>
  </si>
  <si>
    <t>707-99.92</t>
  </si>
  <si>
    <t>REMOVE &amp; REPLACE SHEET METAL FENCE</t>
  </si>
  <si>
    <t>708-01.01</t>
  </si>
  <si>
    <t>MONUMENTS (DESCRIPTION)</t>
  </si>
  <si>
    <t>708-02.01</t>
  </si>
  <si>
    <t>MARKERS (CONCRETE R.O.W. POSTS)</t>
  </si>
  <si>
    <t>708-02.02</t>
  </si>
  <si>
    <t>MARKERS (DESCRIPTION)</t>
  </si>
  <si>
    <t>708-02.03</t>
  </si>
  <si>
    <t>HISTORICAL MARKER - MOVE AND RESET</t>
  </si>
  <si>
    <t>708-02.04</t>
  </si>
  <si>
    <t>(DESCRIPTION) MOVE AND RESET</t>
  </si>
  <si>
    <t>708-03.01</t>
  </si>
  <si>
    <t>SHPO SIGN</t>
  </si>
  <si>
    <t>708-03.10</t>
  </si>
  <si>
    <t>SIGN WALLS</t>
  </si>
  <si>
    <t>708-03.11</t>
  </si>
  <si>
    <t>CONCRETE PAD</t>
  </si>
  <si>
    <t>709-01.01</t>
  </si>
  <si>
    <t>RUBBLE STONE RIP-RAP</t>
  </si>
  <si>
    <t>709-01.02</t>
  </si>
  <si>
    <t>709-02.01</t>
  </si>
  <si>
    <t>RUBBLE STONE RIP-RAP (GROUTED)</t>
  </si>
  <si>
    <t>709-02.02</t>
  </si>
  <si>
    <t>SACKED SAND CEMENT RIPRAP</t>
  </si>
  <si>
    <t>709-03</t>
  </si>
  <si>
    <t>CONCRETE BLOCK RIP-RAP</t>
  </si>
  <si>
    <t>709-03.01</t>
  </si>
  <si>
    <t>RUBBLE STONE(DESCRIPTION)</t>
  </si>
  <si>
    <t>709-03.02</t>
  </si>
  <si>
    <t>709-04</t>
  </si>
  <si>
    <t>REINFORCED CONCRETE SLOPE PAVEMENT</t>
  </si>
  <si>
    <t>709-05.02</t>
  </si>
  <si>
    <t>MACHINED RIP-RAP (RUBBLE STONE)</t>
  </si>
  <si>
    <t>709-05.03</t>
  </si>
  <si>
    <t>MACHINED RIP-RAP (SIZE 1 OR 2)</t>
  </si>
  <si>
    <t>709-05.04</t>
  </si>
  <si>
    <t>MACHINED RIP-RAP (3" TO 6")</t>
  </si>
  <si>
    <t>709-05.05</t>
  </si>
  <si>
    <t>MACHINED RIP-RAP (CLASS A-3)</t>
  </si>
  <si>
    <t>709-05.06</t>
  </si>
  <si>
    <t>MACHINED RIP-RAP (CLASS A-1)</t>
  </si>
  <si>
    <t>709-05.07</t>
  </si>
  <si>
    <t>MACHINED RIP-RAP (CLASS A-2)</t>
  </si>
  <si>
    <t>709-05.08</t>
  </si>
  <si>
    <t>MACHINED RIP-RAP (CLASS B)</t>
  </si>
  <si>
    <t>709-05.09</t>
  </si>
  <si>
    <t>MACHINED RIP-RAP (CLASS C)</t>
  </si>
  <si>
    <t>709-05.10</t>
  </si>
  <si>
    <t>MACHINED RIP-RAP (DESCRIPTION)</t>
  </si>
  <si>
    <t>709-05.11</t>
  </si>
  <si>
    <t>709-05.12</t>
  </si>
  <si>
    <t>709-05.13</t>
  </si>
  <si>
    <t>709-05.20</t>
  </si>
  <si>
    <t>DUMPED RIP-RAP</t>
  </si>
  <si>
    <t>709-05.21</t>
  </si>
  <si>
    <t>709-05.30</t>
  </si>
  <si>
    <t>WATER DEFLECTORS</t>
  </si>
  <si>
    <t>709-05.31</t>
  </si>
  <si>
    <t>WATER DEFLECTOR (___________)</t>
  </si>
  <si>
    <t>709-05.80</t>
  </si>
  <si>
    <t>LOG RIFFLES</t>
  </si>
  <si>
    <t>709-05.81</t>
  </si>
  <si>
    <t>ROCK RIFFLES</t>
  </si>
  <si>
    <t>709-05.82</t>
  </si>
  <si>
    <t>CRIBBING</t>
  </si>
  <si>
    <t>709-05.83</t>
  </si>
  <si>
    <t>EMBEDDED RIPRAP</t>
  </si>
  <si>
    <t>709-05.90</t>
  </si>
  <si>
    <t>SANDSTONE RIP-RAP</t>
  </si>
  <si>
    <t>709-06</t>
  </si>
  <si>
    <t>NON-REINFORCED CONCRETE SLOPE PAVEMENT</t>
  </si>
  <si>
    <t>709-10.01</t>
  </si>
  <si>
    <t>GABIONS (DESCRIPTION)</t>
  </si>
  <si>
    <t>709-10.02</t>
  </si>
  <si>
    <t>709-10.03</t>
  </si>
  <si>
    <t>709-10.04</t>
  </si>
  <si>
    <t>709-10.05</t>
  </si>
  <si>
    <t>709-11.01</t>
  </si>
  <si>
    <t>BOULDER RIP-RAP (SIZE)</t>
  </si>
  <si>
    <t>709-11.02</t>
  </si>
  <si>
    <t>709-11.03</t>
  </si>
  <si>
    <t>709-11.04</t>
  </si>
  <si>
    <t>709-11.05</t>
  </si>
  <si>
    <t>709-99.99</t>
  </si>
  <si>
    <t>ROUND RIVER STONE RIP-RAP (SIZE)</t>
  </si>
  <si>
    <t>AGGREGATE UNDERDRAINS (WITH PIPE)</t>
  </si>
  <si>
    <t>710-04</t>
  </si>
  <si>
    <t>FILTER CLOTH UNDERDRAIN (WITH PIPE)</t>
  </si>
  <si>
    <t>710-04.01</t>
  </si>
  <si>
    <t>GEOCOMPOSITE EDGE DRAIN</t>
  </si>
  <si>
    <t>710-04.02</t>
  </si>
  <si>
    <t>FILTER CLOTH UNDERDRAIN WO/PIPE</t>
  </si>
  <si>
    <t>710-05</t>
  </si>
  <si>
    <t>LATERAL UNDERDRAIN</t>
  </si>
  <si>
    <t>710-06.10</t>
  </si>
  <si>
    <t>LATERAL UNDERDRAIN ENDWALL (1:1)</t>
  </si>
  <si>
    <t>710-06.11</t>
  </si>
  <si>
    <t>LATERAL UNDERDRAIN ENDWALL (2:1)</t>
  </si>
  <si>
    <t>710-06.12</t>
  </si>
  <si>
    <t>LATERAL UNDERDRAIN ENDWALL (3:1)</t>
  </si>
  <si>
    <t>710-06.13</t>
  </si>
  <si>
    <t>LATERAL UNDERDRAIN ENDWALL (4:1)</t>
  </si>
  <si>
    <t>710-06.14</t>
  </si>
  <si>
    <t>LATERAL UNDERDRAIN ENDWALL (5:1)</t>
  </si>
  <si>
    <t>710-06.15</t>
  </si>
  <si>
    <t>LATERAL UNDERDRAIN ENDWALL (6:1)</t>
  </si>
  <si>
    <t>710-09.01</t>
  </si>
  <si>
    <t>6" PERFORATED PIPE WITH VERTICAL DRAIN SYSTEM</t>
  </si>
  <si>
    <t>710-09.02</t>
  </si>
  <si>
    <t>6" PIPE UNDERDRAIN</t>
  </si>
  <si>
    <t>710-09.05</t>
  </si>
  <si>
    <t>6" ROUND PERFORATED C.M. PIPE DRAINS (18 GAUGE)</t>
  </si>
  <si>
    <t>710-09.06</t>
  </si>
  <si>
    <t>6" PERFORATED PIPE WITH STONE</t>
  </si>
  <si>
    <t>710-09.07</t>
  </si>
  <si>
    <t>6" PERFORATED PLASTIC PIPE (FRENCH DRAIN)</t>
  </si>
  <si>
    <t>710-09.08</t>
  </si>
  <si>
    <t>8" PERFORATED PIPE WITH VERTICAL DRAIN SYSTEM</t>
  </si>
  <si>
    <t>710-09.09</t>
  </si>
  <si>
    <t>8" PIPE UNDERDRAIN</t>
  </si>
  <si>
    <t>710-09.10</t>
  </si>
  <si>
    <t>PREFABRICATED VERTICAL (PV) WICK DRAINS</t>
  </si>
  <si>
    <t>710-09.11</t>
  </si>
  <si>
    <t>SAND DRAINS</t>
  </si>
  <si>
    <t>710-09.12</t>
  </si>
  <si>
    <t>HORIZONTAL DRAINAGE BLANKET</t>
  </si>
  <si>
    <t>710-09.14</t>
  </si>
  <si>
    <t>DRAINAGE MAT</t>
  </si>
  <si>
    <t>710-10.01</t>
  </si>
  <si>
    <t>4" PERFORATED PLASTIC PIPE</t>
  </si>
  <si>
    <t>710-10.02</t>
  </si>
  <si>
    <t>6" PERFORATED PLASTIC PIPE</t>
  </si>
  <si>
    <t>710-10.03</t>
  </si>
  <si>
    <t>8" PERFORATED PLASTIC PIPE</t>
  </si>
  <si>
    <t>710-10.04</t>
  </si>
  <si>
    <t>10" PERFORATED PLASTIC PIPE</t>
  </si>
  <si>
    <t>710-10.05</t>
  </si>
  <si>
    <t>12" PERFORATED PLASTIC PIPE</t>
  </si>
  <si>
    <t>710-10.06</t>
  </si>
  <si>
    <t>14" PERFORATED PLASTIC PIPE</t>
  </si>
  <si>
    <t>710-10.07</t>
  </si>
  <si>
    <t>16" PERFORATED PLASTIC PIPE</t>
  </si>
  <si>
    <t>710-10.08</t>
  </si>
  <si>
    <t>18" PERFORATED PLASTIC PIPE</t>
  </si>
  <si>
    <t>710-10.09</t>
  </si>
  <si>
    <t>24" PERFORATED PLASTIC PIPE</t>
  </si>
  <si>
    <t>710-13.03</t>
  </si>
  <si>
    <t>FILTER CLOTH</t>
  </si>
  <si>
    <t>711-01</t>
  </si>
  <si>
    <t>CONCRETE MEDIAN BARRIER</t>
  </si>
  <si>
    <t>711-01.01</t>
  </si>
  <si>
    <t>CONCRETE MEDIAN BARRIER (MODIFIED)</t>
  </si>
  <si>
    <t>711-01.02</t>
  </si>
  <si>
    <t>CONCRETE HALF MEDIAN BARRIER</t>
  </si>
  <si>
    <t>711-01.04</t>
  </si>
  <si>
    <t>CONCRETE BARRIER WALL</t>
  </si>
  <si>
    <t>711-01.05</t>
  </si>
  <si>
    <t>CONCRETE BARRIER WALL (MODIFIED)</t>
  </si>
  <si>
    <t>711-01.06</t>
  </si>
  <si>
    <t>CONCRETE MEDIAN BARRIER (TYING TO GUARDRAIL)</t>
  </si>
  <si>
    <t>711-01.07</t>
  </si>
  <si>
    <t>CONCRETE HALF BARRIER WALL</t>
  </si>
  <si>
    <t>711-01.08</t>
  </si>
  <si>
    <t>MEDIAN BARRIER EMERGENCY ACCESS GATE</t>
  </si>
  <si>
    <t>711-01.09</t>
  </si>
  <si>
    <t>CONCRETE BARRIER WALL W/STONE FINISH</t>
  </si>
  <si>
    <t>711-01.10</t>
  </si>
  <si>
    <t>PRECAST CONCRETE GUARDWALL TYPE 1</t>
  </si>
  <si>
    <t>711-01.50</t>
  </si>
  <si>
    <t>CONCRETE GLARE SCREEN MEDIAN BARRIER WALL,(MODIFIED)</t>
  </si>
  <si>
    <t>711-02</t>
  </si>
  <si>
    <t>CONCRETE MEDIAN B.R (BR PIER PROTECTION)</t>
  </si>
  <si>
    <t>711-02.01</t>
  </si>
  <si>
    <t>REINFORCED CONCRETE BARRIER (BRIDGE PIER PROTECTION)</t>
  </si>
  <si>
    <t>711-02.03</t>
  </si>
  <si>
    <t>REINFORCED CONCRETE MEDIAN BARRIER (BRIDGES)</t>
  </si>
  <si>
    <t>711-02.04</t>
  </si>
  <si>
    <t>REINFORCED CONCRETE MEDIAN BARRIER (DESCRIPTION)</t>
  </si>
  <si>
    <t>711-02.05</t>
  </si>
  <si>
    <t>711-02.06</t>
  </si>
  <si>
    <t>711-04</t>
  </si>
  <si>
    <t>CONCRETE GLARE SCREEN MEDIAN BARRIER WALL</t>
  </si>
  <si>
    <t>711-04.01</t>
  </si>
  <si>
    <t>CONCRETE GLARE SCREEN MEDIAN BARRIER @ BRIDGE PIERS</t>
  </si>
  <si>
    <t>711-04.02</t>
  </si>
  <si>
    <t>CONCRETE GLARE SCREEN MEDIAN BARRIER WALL (MODIFIED)</t>
  </si>
  <si>
    <t>711-04.03</t>
  </si>
  <si>
    <t>CONCRETE GLARE SCREEN (DESCRIPTION)</t>
  </si>
  <si>
    <t>711-04.05</t>
  </si>
  <si>
    <t>CONCRETE GLARE SCREEN (MEDIAN BARRIER CAP)</t>
  </si>
  <si>
    <t>711-04.21</t>
  </si>
  <si>
    <t>CONCRETE BARRIER DELINEATION ENHANCEMENT</t>
  </si>
  <si>
    <t>711-04.23</t>
  </si>
  <si>
    <t>CONCRETE BARRIER DELINEATION ENHANCEMENT (BI-DIRECTIONAL)</t>
  </si>
  <si>
    <t>711-05.01</t>
  </si>
  <si>
    <t>REMOVAL &amp; DISPOSAL OF CONCRETE MEDIAN BARRIER</t>
  </si>
  <si>
    <t>711-05.02</t>
  </si>
  <si>
    <t>EXPANSION JOINT FOR CONCRETE MEDIAN BARRIER</t>
  </si>
  <si>
    <t>711-05.65</t>
  </si>
  <si>
    <t>CONCRETE GLARE SCREEN MEDIAN BARRIER (VARIABLE HEIGHT)</t>
  </si>
  <si>
    <t>711-05.69</t>
  </si>
  <si>
    <t>36IN SINGLE SLOPE CONCRETE BARRIER WALL</t>
  </si>
  <si>
    <t>711-05.70</t>
  </si>
  <si>
    <t>32IN SINGLE SLOPE CONCRETE BARRIER WALL</t>
  </si>
  <si>
    <t>711-05.71</t>
  </si>
  <si>
    <t>51IN SINGLE SLOPE CONCRETE BARRIER WALL</t>
  </si>
  <si>
    <t>711-05.72</t>
  </si>
  <si>
    <t>SINGLE SLOPE HALF CONCRETE BARRIER WALL</t>
  </si>
  <si>
    <t>711-05.74</t>
  </si>
  <si>
    <t>CONC MEDIAN BARR SING SLOPE (STD-1-3SS)</t>
  </si>
  <si>
    <t>711-05.75</t>
  </si>
  <si>
    <t>S/S CNCRTE BARRIER WALL (SLIP FORM OVERLAY-TANG SECT.)</t>
  </si>
  <si>
    <t>711-05.76</t>
  </si>
  <si>
    <t>S/S CNCRTE BARRIER WALL (SLIP FORM OVERLAY-S.E. SECT)</t>
  </si>
  <si>
    <t>711-05.77</t>
  </si>
  <si>
    <t>FLARED S/S CONCRETE MEDIAN BARRIER WALL</t>
  </si>
  <si>
    <t>711-05.78</t>
  </si>
  <si>
    <t>GRADE SEPARATED SINGE SLOPE MEDIAN WALL</t>
  </si>
  <si>
    <t>711-05.81</t>
  </si>
  <si>
    <t>32IN HALF SIZE SINGLE SLOPE CONCRETE BARRIER WALL</t>
  </si>
  <si>
    <t>TRAFFIC CONTROL</t>
  </si>
  <si>
    <t>712-01.02</t>
  </si>
  <si>
    <t>712-01.03</t>
  </si>
  <si>
    <t>LANE CLOSURE(NIGHT WORK)</t>
  </si>
  <si>
    <t>712-01.04</t>
  </si>
  <si>
    <t>TRAFFIC CONTROL SUPERVISOR</t>
  </si>
  <si>
    <t>712-01.05</t>
  </si>
  <si>
    <t>FLAGMAN</t>
  </si>
  <si>
    <t>MAINTENANCE OF TRAFFIC</t>
  </si>
  <si>
    <t>712-01.51</t>
  </si>
  <si>
    <t>PORTABLE BARRIER RAIL DELINEATOR (DOUBLE)</t>
  </si>
  <si>
    <t>712-01.52</t>
  </si>
  <si>
    <t>MAINTENANCE OF TRAFFIC ( )</t>
  </si>
  <si>
    <t>712-01.53</t>
  </si>
  <si>
    <t>712-01.54</t>
  </si>
  <si>
    <t>712-01.55</t>
  </si>
  <si>
    <t>712-01.56</t>
  </si>
  <si>
    <t>712-01.57</t>
  </si>
  <si>
    <t>MAINTENANCE OF TRAFFIC(MCCALLIE TUNNELS)</t>
  </si>
  <si>
    <t>712-01.58</t>
  </si>
  <si>
    <t>MAINTENANCE OF TRAFFIC(BACHMAN TUNNELS)</t>
  </si>
  <si>
    <t>712-01.59</t>
  </si>
  <si>
    <t>MAINTENANCE OF TRAFFIC (STRINGERS RIDGE TUNNEL)</t>
  </si>
  <si>
    <t>712-01.60</t>
  </si>
  <si>
    <t>MAINTENANCE OF TRAFFIC (HENLEY STREET TUNNELS)</t>
  </si>
  <si>
    <t>712-01.61</t>
  </si>
  <si>
    <t>MAINTENANCE OF TRAFFIC (THOMPSON LANE TUNNELS)</t>
  </si>
  <si>
    <t>712-02.02</t>
  </si>
  <si>
    <t>INTERCONNECTED PORTABLE BARRIER RAIL</t>
  </si>
  <si>
    <t>712-02.03</t>
  </si>
  <si>
    <t>INTERCONNECTED PORTABLE BARRIER RAIL (HEIGHT)</t>
  </si>
  <si>
    <t>712-02.04</t>
  </si>
  <si>
    <t>INTERCONNECTED PORTABLE BARRIER RAIL (DESCRIPTION)</t>
  </si>
  <si>
    <t>712-02.10</t>
  </si>
  <si>
    <t>PORTABLE BARRIER RAIL (MASH TL-3)</t>
  </si>
  <si>
    <t>712-02.36</t>
  </si>
  <si>
    <t>REMOVE AND RELOCATE PORTABLE BARRIER RAIL</t>
  </si>
  <si>
    <t>712-02.45</t>
  </si>
  <si>
    <t>INTERCONNECTED PORTABLE BARRIER RAIL(TO REMAIN)</t>
  </si>
  <si>
    <t>712-02.46</t>
  </si>
  <si>
    <t>INTERCONNECTED PORTABLE BARRIER RAIL(WATER FILLED)</t>
  </si>
  <si>
    <t>712-02.47</t>
  </si>
  <si>
    <t>BRIDGE MOUNTED INTERCONNECTED PORTABLE BARRIER RAIL</t>
  </si>
  <si>
    <t>712-02.49</t>
  </si>
  <si>
    <t>SIGNAL HEAD (POLE MOUNTED)</t>
  </si>
  <si>
    <t>712-02.60</t>
  </si>
  <si>
    <t>TEMPORARY WORK ZONE CRASH CUSHION (MASH TL-3)</t>
  </si>
  <si>
    <t>712-02.61</t>
  </si>
  <si>
    <t>PRE-EMPTION CONFIRMATION LIGHTS</t>
  </si>
  <si>
    <t>712-02.71</t>
  </si>
  <si>
    <t>ADD TIMING PLANS FOR ADDITIONAL INTERSECTION</t>
  </si>
  <si>
    <t>712-04.01</t>
  </si>
  <si>
    <t>FLEXIBLE DRUMS (CHANNELIZING)</t>
  </si>
  <si>
    <t>712-04.08</t>
  </si>
  <si>
    <t>RAISED RUMBLE STRIP</t>
  </si>
  <si>
    <t>712-04.10</t>
  </si>
  <si>
    <t>TEMPORARY FLEXIBLE TUBULAR DELINEATOR</t>
  </si>
  <si>
    <t>712-04.11</t>
  </si>
  <si>
    <t>712-04.12</t>
  </si>
  <si>
    <t>BARRELS SERVICED</t>
  </si>
  <si>
    <t>712-04.50</t>
  </si>
  <si>
    <t>BARRIER RAIL DELINEATOR</t>
  </si>
  <si>
    <t>712-05.01</t>
  </si>
  <si>
    <t>WARNING LIGHTS (TYPE A)</t>
  </si>
  <si>
    <t>712-05.03</t>
  </si>
  <si>
    <t>WARNING LIGHTS (TYPE C)</t>
  </si>
  <si>
    <t>712-06</t>
  </si>
  <si>
    <t>SIGNS (CONSTRUCTION)</t>
  </si>
  <si>
    <t>712-06.12</t>
  </si>
  <si>
    <t>FLUORESCENT SHEETING DIFF. PAY</t>
  </si>
  <si>
    <t>712-06.16</t>
  </si>
  <si>
    <t>SIGNS (CONSTRUCTION)(REDUCED SPEED WARNING)</t>
  </si>
  <si>
    <t>712-06.20</t>
  </si>
  <si>
    <t>OVERHEAD SIGN COVERING</t>
  </si>
  <si>
    <t>712-07.01</t>
  </si>
  <si>
    <t>TEMPORARY BARRICADES (TYPE I)</t>
  </si>
  <si>
    <t>712-07.02</t>
  </si>
  <si>
    <t>TEMPORARY BARRICADES (TYPE II)</t>
  </si>
  <si>
    <t>712-07.03</t>
  </si>
  <si>
    <t>TEMPORARY BARRICADES (TYPE III)</t>
  </si>
  <si>
    <t>712-07.04</t>
  </si>
  <si>
    <t>DIRECTIONAL INDICATOR BARRICADE</t>
  </si>
  <si>
    <t>712-08.01</t>
  </si>
  <si>
    <t>UNIFORMED POLICE OFFICER</t>
  </si>
  <si>
    <t>712-08.03</t>
  </si>
  <si>
    <t>ARROW BOARD (TYPE C)</t>
  </si>
  <si>
    <t>712-08.05</t>
  </si>
  <si>
    <t>SERVICE PATROL</t>
  </si>
  <si>
    <t>712-08.07</t>
  </si>
  <si>
    <t>PORTABLE SPEED MONITOR UNIT</t>
  </si>
  <si>
    <t>712-08.08</t>
  </si>
  <si>
    <t>SPEED FEEDBACK SIGN ASSEMBLY</t>
  </si>
  <si>
    <t>712-08.09</t>
  </si>
  <si>
    <t>DIGITAL SPEED LIMIT SIGN ASSEMBLY</t>
  </si>
  <si>
    <t>712-08.10</t>
  </si>
  <si>
    <t>MOBILE MESSAGE SIGN UNIT W/ATTENUATOR</t>
  </si>
  <si>
    <t>712-08.12</t>
  </si>
  <si>
    <t>QUEUE PROTECTION TRUCK</t>
  </si>
  <si>
    <t>712-08.13</t>
  </si>
  <si>
    <t>QUEUE PROTECTION TRUCK (EMERGENCY CALL OUT)</t>
  </si>
  <si>
    <t>712-08.14</t>
  </si>
  <si>
    <t>PORTABLE QUEUE WARNING SYSTEM</t>
  </si>
  <si>
    <t>712-08.20</t>
  </si>
  <si>
    <t>TRUCK MOUNTED ATTENUATOR W/MSSAGE BOARD</t>
  </si>
  <si>
    <t>712-09.01</t>
  </si>
  <si>
    <t>REMOVABLE PAVEMENT MARKING LINE</t>
  </si>
  <si>
    <t>712-09.02</t>
  </si>
  <si>
    <t>REMOVABLE PAVEMENT MARKING (8" BARRIER LINE)</t>
  </si>
  <si>
    <t>712-09.03</t>
  </si>
  <si>
    <t>REMOVABLE PAVEMENT MARKING(CHANNELIZING STRIPING)</t>
  </si>
  <si>
    <t>712-09.04</t>
  </si>
  <si>
    <t>REMOVABLE PAVEMENT MARKING (STOP LINE)</t>
  </si>
  <si>
    <t>712-09.05</t>
  </si>
  <si>
    <t>REMOVABLE PAVEMENT MARKING (ARROW)</t>
  </si>
  <si>
    <t>712-09.07</t>
  </si>
  <si>
    <t>REMOVABLE PAVEMENT MARKING (STOP AHEAD)</t>
  </si>
  <si>
    <t>712-09.08</t>
  </si>
  <si>
    <t>REMOVABLE PAVEMENT MARKING (6" line)</t>
  </si>
  <si>
    <t>712-09.09</t>
  </si>
  <si>
    <t>REMOVABLE PAVEMENT MARKING (4" line)</t>
  </si>
  <si>
    <t>712-09.20</t>
  </si>
  <si>
    <t>TEMPORARY PLASTIC PAVEMENT MARKING(NOISE STRIP)</t>
  </si>
  <si>
    <t>712-09.21</t>
  </si>
  <si>
    <t>REMOVABLE WET REFLECTIVE PAVEMENT MARKING TAPE</t>
  </si>
  <si>
    <t>712-09.30</t>
  </si>
  <si>
    <t>REMOVABLE BLACK-OUT TAPE (6")</t>
  </si>
  <si>
    <t>712-09.31</t>
  </si>
  <si>
    <t>REMOVABLE BLACK-OUT TAPE (8IN)</t>
  </si>
  <si>
    <t>712-09.32</t>
  </si>
  <si>
    <t>TEMPORARY SIGN SHEETING</t>
  </si>
  <si>
    <t>712-09.33</t>
  </si>
  <si>
    <t>MODIFY EXISTING OVERHEAD SIGNS</t>
  </si>
  <si>
    <t>712-10.01</t>
  </si>
  <si>
    <t>TEMPORARY PORTABLE RUMBLE STRIPS</t>
  </si>
  <si>
    <t>712-10.02</t>
  </si>
  <si>
    <t>TEMPORARY TRANSVERSE RUMBLE STRIPS</t>
  </si>
  <si>
    <t>712-12.10</t>
  </si>
  <si>
    <t>TEMPORARY CURB W/FLEXIBLE DELINEATOR</t>
  </si>
  <si>
    <t>712-12.47</t>
  </si>
  <si>
    <t>712-99.92</t>
  </si>
  <si>
    <t>TRAFFIC CONTROL (DESCRIPTION)</t>
  </si>
  <si>
    <t>712-99.93</t>
  </si>
  <si>
    <t>712-99.94</t>
  </si>
  <si>
    <t>712-99.95</t>
  </si>
  <si>
    <t>712-99.96</t>
  </si>
  <si>
    <t>713-01.01</t>
  </si>
  <si>
    <t>CLASS A CONCRETE (FOUNDATION FOR SIGN SUPPORTS)</t>
  </si>
  <si>
    <t>713-01.02</t>
  </si>
  <si>
    <t>STEEL BAR REINFORCEMENT(FOUNDATION FOR SIGN SUPPORTS)</t>
  </si>
  <si>
    <t>713-02.04</t>
  </si>
  <si>
    <t>DELINEATOR (MILE MARKER) &amp; STEEL POST</t>
  </si>
  <si>
    <t>713-02.11</t>
  </si>
  <si>
    <t>REMOVAL OF EXISTING DELINEATORS</t>
  </si>
  <si>
    <t>713-02.14</t>
  </si>
  <si>
    <t>FLEXIBLE DELINEATOR (WHITE)</t>
  </si>
  <si>
    <t>713-02.15</t>
  </si>
  <si>
    <t>FLEXIBLE DELINEATOR (YELLOW)</t>
  </si>
  <si>
    <t>713-02.16</t>
  </si>
  <si>
    <t>FLEXIBLE TYPE II OBJECT MARKER</t>
  </si>
  <si>
    <t>713-02.17</t>
  </si>
  <si>
    <t>REMOVE &amp; REPLACE DELINEATORS (SINGLE WHITE)</t>
  </si>
  <si>
    <t>713-02.18</t>
  </si>
  <si>
    <t>REMOVE &amp; REPLACE DELINEATORS (DOUBLE WHITE)</t>
  </si>
  <si>
    <t>713-02.19</t>
  </si>
  <si>
    <t>REMOVE &amp; REPLACE DELINEATORS (SINGLE YELLOW)</t>
  </si>
  <si>
    <t>713-02.20</t>
  </si>
  <si>
    <t>ROADSIDE OBSTACLE DELINEATION</t>
  </si>
  <si>
    <t>713-02.21</t>
  </si>
  <si>
    <t>SIGN POST DELINEATION ENHANCEMENT</t>
  </si>
  <si>
    <t>713-02.22</t>
  </si>
  <si>
    <t>BARRIER WALL DELINEATION ENHANCEMENT</t>
  </si>
  <si>
    <t>713-02.23</t>
  </si>
  <si>
    <t>BARRIER WALL DELINEATION ENHANCEMENT (BI-DIRECTIONAL)</t>
  </si>
  <si>
    <t>713-02.25</t>
  </si>
  <si>
    <t>MEDIAN BARRIER DELINEATOR (DOUBLE)</t>
  </si>
  <si>
    <t>713-02.26</t>
  </si>
  <si>
    <t>CONCRETE BARRIER/PARAPET DELINEATOR</t>
  </si>
  <si>
    <t>713-02.27</t>
  </si>
  <si>
    <t>CONCRETE BARRIER/PARAPET DELINEATOR (BI-DIRECTIONAL)</t>
  </si>
  <si>
    <t>713-02.30</t>
  </si>
  <si>
    <t>FLEXIBLE TUBULAR DELINEATOR</t>
  </si>
  <si>
    <t>713-02.33</t>
  </si>
  <si>
    <t>FLEXIBLE DELINEATOR (RED)</t>
  </si>
  <si>
    <t>713-02.34</t>
  </si>
  <si>
    <t>DELINEATORS (ALL)</t>
  </si>
  <si>
    <t>713-02.35</t>
  </si>
  <si>
    <t>BARRIER DELINEATION SHEETING</t>
  </si>
  <si>
    <t>713-02.36</t>
  </si>
  <si>
    <t>FLEXIBLE BARRIER DELINEATOR</t>
  </si>
  <si>
    <t>713-02.40</t>
  </si>
  <si>
    <t>MEDIAN BARRIER MILEPOST</t>
  </si>
  <si>
    <t>713-04.02</t>
  </si>
  <si>
    <t>STEEL I-BEAMS &amp; W-F BEAMS FOR SIGN SUPPORTS</t>
  </si>
  <si>
    <t>713-05</t>
  </si>
  <si>
    <t>STEEL HOLLOW SQUARE POST (BREAKAWAY) SIGN SUPPORTS</t>
  </si>
  <si>
    <t>713-06</t>
  </si>
  <si>
    <t>STEEL I-BEAMS &amp; WF-BEAMS(BREAKAWAY) SIGN SUPPORT</t>
  </si>
  <si>
    <t>STEEL OVERHEAD SIGN STRUCTURE (SPAN____)</t>
  </si>
  <si>
    <t>713-09.02</t>
  </si>
  <si>
    <t>713-09.03</t>
  </si>
  <si>
    <t>713-09.04</t>
  </si>
  <si>
    <t>713-09.05</t>
  </si>
  <si>
    <t>713-09.06</t>
  </si>
  <si>
    <t>713-09.07</t>
  </si>
  <si>
    <t>713-09.08</t>
  </si>
  <si>
    <t>713-09.09</t>
  </si>
  <si>
    <t>713-09.10</t>
  </si>
  <si>
    <t>713-09.11</t>
  </si>
  <si>
    <t>713-09.12</t>
  </si>
  <si>
    <t>713-09.13</t>
  </si>
  <si>
    <t>713-09.14</t>
  </si>
  <si>
    <t>713-09.15</t>
  </si>
  <si>
    <t>713-09.16</t>
  </si>
  <si>
    <t>713-09.17</t>
  </si>
  <si>
    <t>713-09.18</t>
  </si>
  <si>
    <t>713-09.19</t>
  </si>
  <si>
    <t>713-09.20</t>
  </si>
  <si>
    <t>STEEL OVERHEAD SIGN STRUCTURE</t>
  </si>
  <si>
    <t>713-09.21</t>
  </si>
  <si>
    <t>713-09.22</t>
  </si>
  <si>
    <t>713-09.23</t>
  </si>
  <si>
    <t>713-09.24</t>
  </si>
  <si>
    <t>713-09.25</t>
  </si>
  <si>
    <t>713-09.26</t>
  </si>
  <si>
    <t>713-09.27</t>
  </si>
  <si>
    <t>713-09.28</t>
  </si>
  <si>
    <t>713-09.29</t>
  </si>
  <si>
    <t>713-09.30</t>
  </si>
  <si>
    <t>713-09.31</t>
  </si>
  <si>
    <t>713-09.32</t>
  </si>
  <si>
    <t>713-09.33</t>
  </si>
  <si>
    <t>713-09.34</t>
  </si>
  <si>
    <t>713-09.35</t>
  </si>
  <si>
    <t>713-09.36</t>
  </si>
  <si>
    <t>713-09.37</t>
  </si>
  <si>
    <t>713-09.38</t>
  </si>
  <si>
    <t>713-09.39</t>
  </si>
  <si>
    <t>713-09.40</t>
  </si>
  <si>
    <t>713-09.41</t>
  </si>
  <si>
    <t>713-09.42</t>
  </si>
  <si>
    <t>713-10.01</t>
  </si>
  <si>
    <t>STEEL CANTILEVER SIGN STRUCTURE (SIGN NO.)</t>
  </si>
  <si>
    <t>713-10.02</t>
  </si>
  <si>
    <t>713-10.03</t>
  </si>
  <si>
    <t>713-10.04</t>
  </si>
  <si>
    <t>713-10.05</t>
  </si>
  <si>
    <t>713-10.06</t>
  </si>
  <si>
    <t>713-10.07</t>
  </si>
  <si>
    <t>713-10.08</t>
  </si>
  <si>
    <t>713-10.09</t>
  </si>
  <si>
    <t>713-10.10</t>
  </si>
  <si>
    <t>713-10.11</t>
  </si>
  <si>
    <t>713-10.12</t>
  </si>
  <si>
    <t>713-10.13</t>
  </si>
  <si>
    <t>713-10.14</t>
  </si>
  <si>
    <t>713-10.15</t>
  </si>
  <si>
    <t>713-10.16</t>
  </si>
  <si>
    <t>713-10.17</t>
  </si>
  <si>
    <t>713-10.18</t>
  </si>
  <si>
    <t>713-10.19</t>
  </si>
  <si>
    <t>713-10.50</t>
  </si>
  <si>
    <t>MONOTUBE OVERHEAD SIGN STRUCTURE (SPAN LENGTH)</t>
  </si>
  <si>
    <t>713-10.51</t>
  </si>
  <si>
    <t>713-10.52</t>
  </si>
  <si>
    <t>713-10.53</t>
  </si>
  <si>
    <t>713-10.54</t>
  </si>
  <si>
    <t>713-10.55</t>
  </si>
  <si>
    <t>713-10.60</t>
  </si>
  <si>
    <t>REGALVANIZE STRUCTURE</t>
  </si>
  <si>
    <t>713-11.01</t>
  </si>
  <si>
    <t>"U" SECTION STEEL POSTS</t>
  </si>
  <si>
    <t>713-11.02</t>
  </si>
  <si>
    <t>PERFORATED/KNOCKOUT SQUARE TUBE POST</t>
  </si>
  <si>
    <t>713-11.03</t>
  </si>
  <si>
    <t>2 1/2" DIA ROUND STEEL TUBE SIGN POST</t>
  </si>
  <si>
    <t>713-11.04</t>
  </si>
  <si>
    <t>SURFACE MNT BREAKAWAY BASE FOR SIGN POST</t>
  </si>
  <si>
    <t>713-11.05</t>
  </si>
  <si>
    <t>SQUARE TUBE SIGN SUPPORT</t>
  </si>
  <si>
    <t>713-11.21</t>
  </si>
  <si>
    <t>P POST SLIP BASE</t>
  </si>
  <si>
    <t>713-11.22</t>
  </si>
  <si>
    <t>U POST SLIP BASE</t>
  </si>
  <si>
    <t>713-11.23</t>
  </si>
  <si>
    <t>ROUND POST SLIP BASE</t>
  </si>
  <si>
    <t>713-12.01</t>
  </si>
  <si>
    <t>TIMBER POSTS(4"X4")FOR SGN SUPPORT</t>
  </si>
  <si>
    <t>713-13.01</t>
  </si>
  <si>
    <t>FLAT SHEET ALUMINUM SIGNS (0.064" THICK)</t>
  </si>
  <si>
    <t>713-13.02</t>
  </si>
  <si>
    <t>FLAT SHEET ALUMINUM SIGNS (0.080" THICK)</t>
  </si>
  <si>
    <t>713-13.03</t>
  </si>
  <si>
    <t>FLAT SHEET ALUMINUM SIGNS (0.100" THICK)</t>
  </si>
  <si>
    <t>713-13.04</t>
  </si>
  <si>
    <t>FLAT SHEET ALUMINUM SIGNS (0.125" THICK)</t>
  </si>
  <si>
    <t>713-13.11</t>
  </si>
  <si>
    <t>INSTALLATION OF NEW OVERLAY SIGN PANELS</t>
  </si>
  <si>
    <t>713-13.12</t>
  </si>
  <si>
    <t>FLAT SHEET ALUM SIGNS OVERLAY (0.080" THICK)</t>
  </si>
  <si>
    <t>713-13.13</t>
  </si>
  <si>
    <t>FLAT SHEET ALM SGN OVRLY(0.080" TH)DIRECT APPL</t>
  </si>
  <si>
    <t>713-13.14</t>
  </si>
  <si>
    <t>FLORESCENT YELLOW SIGN SHEETING</t>
  </si>
  <si>
    <t>713-13.15</t>
  </si>
  <si>
    <t>OVERHEAD SIGN SHEETING</t>
  </si>
  <si>
    <t>713-14</t>
  </si>
  <si>
    <t>EXTRUDED ALUMINUM PANEL SIGNS</t>
  </si>
  <si>
    <t>713-14.01</t>
  </si>
  <si>
    <t>EXTRUDED ALUMINUM PANEL SIGNS (ANODIZED)</t>
  </si>
  <si>
    <t>713-14.21</t>
  </si>
  <si>
    <t>STREET NAME SIGN (RIGID 0.100IN THICK</t>
  </si>
  <si>
    <t>713-14.22</t>
  </si>
  <si>
    <t>STREET NAME SIGN (SUSPENDED 0.100IN THICK)</t>
  </si>
  <si>
    <t>713-15</t>
  </si>
  <si>
    <t>REMOVAL OF SIGNS, POSTS AND FOOTINGS</t>
  </si>
  <si>
    <t>713-15.01</t>
  </si>
  <si>
    <t>REMOVAL OF EXISTING SIGN POST</t>
  </si>
  <si>
    <t>713-15.02</t>
  </si>
  <si>
    <t>REMOVAL &amp; RELOCATION OF SIGN &amp; SUPPORT</t>
  </si>
  <si>
    <t>713-15.03</t>
  </si>
  <si>
    <t>REMOVAL OF LARGER BARRIER MOUNTED SIGNS WITH SADDLE SUPPORTS</t>
  </si>
  <si>
    <t>713-15.04</t>
  </si>
  <si>
    <t>INSTALLATION OF LETTERS &amp; ARROWS</t>
  </si>
  <si>
    <t>713-15.05</t>
  </si>
  <si>
    <t>INSTALLATION OF FLAT SHEET SIGN ON EXISTING SUPPORT</t>
  </si>
  <si>
    <t>713-15.06</t>
  </si>
  <si>
    <t>MILE POST SIGN</t>
  </si>
  <si>
    <t>713-15.07</t>
  </si>
  <si>
    <t>SUSPENDED FLAT SHEET ALUMINUM SIGN (0.080" THICK)</t>
  </si>
  <si>
    <t>713-15.08</t>
  </si>
  <si>
    <t>SUSPENDED FLAT SHEET ALUMINUM SIGN (0.100" THICK)</t>
  </si>
  <si>
    <t>713-15.09</t>
  </si>
  <si>
    <t>STEEL CABLE OVERHEAD SIGN SUPPORT</t>
  </si>
  <si>
    <t>713-15.10</t>
  </si>
  <si>
    <t>REMOVAL OF SMALL BARRIER MOUNTED SIGNS W/ FLAT PLAT SUPPORTS</t>
  </si>
  <si>
    <t>713-15.11</t>
  </si>
  <si>
    <t>SIGN SUPPORT ASSEMBLY ON BRIDGES (SIGN NO )</t>
  </si>
  <si>
    <t>713-15.12</t>
  </si>
  <si>
    <t>713-15.13</t>
  </si>
  <si>
    <t>713-15.14</t>
  </si>
  <si>
    <t>713-15.15</t>
  </si>
  <si>
    <t>713-15.16</t>
  </si>
  <si>
    <t>713-15.17</t>
  </si>
  <si>
    <t>713-15.18</t>
  </si>
  <si>
    <t>713-15.19</t>
  </si>
  <si>
    <t>713-15.35</t>
  </si>
  <si>
    <t>METAL BARRICADE (TYPE III)</t>
  </si>
  <si>
    <t>713-15.36</t>
  </si>
  <si>
    <t>REMOVE SIGN, SUPPORT &amp; FOOTING</t>
  </si>
  <si>
    <t>713-15.37</t>
  </si>
  <si>
    <t>INSTALLATION OF SIGN MESSAGE(LETTER,#,ARROW,SHIELD)</t>
  </si>
  <si>
    <t>713-15.38</t>
  </si>
  <si>
    <t>EXTRUDED ALUMINUM PANELS FOR OVERLAYING BACKGROUND</t>
  </si>
  <si>
    <t>713-15.40</t>
  </si>
  <si>
    <t>SIGN INSTALLATION (DESCRIPTION)</t>
  </si>
  <si>
    <t>713-15.41</t>
  </si>
  <si>
    <t>SIGN REMOVAL (DESCRIPTION)</t>
  </si>
  <si>
    <t>713-15.60</t>
  </si>
  <si>
    <t>STEEL CABLE OVERHEAD SIGN SUPPORT ( DESCRIPTION)</t>
  </si>
  <si>
    <t>713-15.61</t>
  </si>
  <si>
    <t>713-16</t>
  </si>
  <si>
    <t>OPEN - CLOSED SIGN (ELECTRIC)</t>
  </si>
  <si>
    <t>713-16.01</t>
  </si>
  <si>
    <t>CHANGEABLE MESSAGE SIGN UNIT</t>
  </si>
  <si>
    <t>713-16.02</t>
  </si>
  <si>
    <t>TRUCK MOUNTED IMPACT ATTENUATOR (W/FLASHING ARROW BOARD)</t>
  </si>
  <si>
    <t>713-16.04</t>
  </si>
  <si>
    <t>CHANGEABLE MESSAGE SIGN UNIT (DESCRIPT)</t>
  </si>
  <si>
    <t>713-16.05</t>
  </si>
  <si>
    <t>RAILROAD CROSS-BUCK SIGN &amp; SUPPORT</t>
  </si>
  <si>
    <t>713-16.06</t>
  </si>
  <si>
    <t>DEAD END SIGN AND SUPPORT</t>
  </si>
  <si>
    <t>713-16.07</t>
  </si>
  <si>
    <t>END OF ROADWAY SIGN AND SUPPORT</t>
  </si>
  <si>
    <t>713-16.09</t>
  </si>
  <si>
    <t>RAILROAD ADVANCE WARNING SIGN AND SUPPORT</t>
  </si>
  <si>
    <t>713-16.20</t>
  </si>
  <si>
    <t>SIGNS (DESCRIPTION)</t>
  </si>
  <si>
    <t>713-16.21</t>
  </si>
  <si>
    <t>713-16.22</t>
  </si>
  <si>
    <t>713-16.23</t>
  </si>
  <si>
    <t>713-16.24</t>
  </si>
  <si>
    <t>713-16.25</t>
  </si>
  <si>
    <t>713-16.26</t>
  </si>
  <si>
    <t>713-16.27</t>
  </si>
  <si>
    <t>713-16.28</t>
  </si>
  <si>
    <t>713-16.29</t>
  </si>
  <si>
    <t>713-16.30</t>
  </si>
  <si>
    <t>713-16.31</t>
  </si>
  <si>
    <t>713-16.32</t>
  </si>
  <si>
    <t>713-16.33</t>
  </si>
  <si>
    <t>713-16.34</t>
  </si>
  <si>
    <t>713-16.35</t>
  </si>
  <si>
    <t>713-16.36</t>
  </si>
  <si>
    <t>713-16.37</t>
  </si>
  <si>
    <t>713-16.38</t>
  </si>
  <si>
    <t>713-16.39</t>
  </si>
  <si>
    <t>713-16.41</t>
  </si>
  <si>
    <t>RELOCATE SIGN</t>
  </si>
  <si>
    <t>713-16.42</t>
  </si>
  <si>
    <t>RELOCATE SIGN &amp; REWIRE</t>
  </si>
  <si>
    <t>713-16.50</t>
  </si>
  <si>
    <t>REMOVE AND REPLACE SIGN (DESCRIPTION)</t>
  </si>
  <si>
    <t>713-16.51</t>
  </si>
  <si>
    <t>713-16.52</t>
  </si>
  <si>
    <t>713-16.53</t>
  </si>
  <si>
    <t>713-16.54</t>
  </si>
  <si>
    <t>713-16.55</t>
  </si>
  <si>
    <t>713-16.56</t>
  </si>
  <si>
    <t>713-16.57</t>
  </si>
  <si>
    <t>713-16.58</t>
  </si>
  <si>
    <t>713-16.59</t>
  </si>
  <si>
    <t>713-16.60</t>
  </si>
  <si>
    <t>713-17.02</t>
  </si>
  <si>
    <t>INSTALL AUXILIARY SUPPORT FOR EXIT NUMBER PANEL</t>
  </si>
  <si>
    <t>713-17.03</t>
  </si>
  <si>
    <t>INSTALL AUXILIARY SUPPORT ON EXISTING SIGN</t>
  </si>
  <si>
    <t>713-17.04</t>
  </si>
  <si>
    <t>713-17.05</t>
  </si>
  <si>
    <t>EXIT GORE SIGN SUPPORT MOUNTED ON BRIDGE</t>
  </si>
  <si>
    <t>713-17.10</t>
  </si>
  <si>
    <t>RELOCATE EXIST BRIDGE MOUNTED SIGN STRUCTURE (SIGN # )</t>
  </si>
  <si>
    <t>713-17.11</t>
  </si>
  <si>
    <t>713-17.12</t>
  </si>
  <si>
    <t>713-17.13</t>
  </si>
  <si>
    <t>713-17.14</t>
  </si>
  <si>
    <t>713-17.15</t>
  </si>
  <si>
    <t>713-17.16</t>
  </si>
  <si>
    <t>713-17.17</t>
  </si>
  <si>
    <t>713-17.18</t>
  </si>
  <si>
    <t>713-17.19</t>
  </si>
  <si>
    <t>713-17.20</t>
  </si>
  <si>
    <t>OVERHEAD SIGN SUPPORT FOOTING (STA. )</t>
  </si>
  <si>
    <t>713-17.21</t>
  </si>
  <si>
    <t>713-17.22</t>
  </si>
  <si>
    <t>713-17.23</t>
  </si>
  <si>
    <t>713-17.24</t>
  </si>
  <si>
    <t>713-17.29</t>
  </si>
  <si>
    <t>MDFY EXIST BRIDGE MOUNT SIGN SUPPORT</t>
  </si>
  <si>
    <t>713-17.30</t>
  </si>
  <si>
    <t>MODIFY EXISTING OVERHEAD SIGN STRUCTURE</t>
  </si>
  <si>
    <t>713-17.31</t>
  </si>
  <si>
    <t>713-17.32</t>
  </si>
  <si>
    <t>713-17.33</t>
  </si>
  <si>
    <t>713-17.34</t>
  </si>
  <si>
    <t>713-17.35</t>
  </si>
  <si>
    <t>713-17.36</t>
  </si>
  <si>
    <t>713-17.37</t>
  </si>
  <si>
    <t>713-17.38</t>
  </si>
  <si>
    <t>713-17.39</t>
  </si>
  <si>
    <t>713-17.40</t>
  </si>
  <si>
    <t>713-17.41</t>
  </si>
  <si>
    <t>713-17.42</t>
  </si>
  <si>
    <t>713-17.43</t>
  </si>
  <si>
    <t>713-17.44</t>
  </si>
  <si>
    <t>713-17.45</t>
  </si>
  <si>
    <t>MODIFICATION TO EXISTING BRIDGE MOUNTED SIGN SUPPORT</t>
  </si>
  <si>
    <t>713-17.46</t>
  </si>
  <si>
    <t>713-17.47</t>
  </si>
  <si>
    <t>713-17.48</t>
  </si>
  <si>
    <t>713-17.49</t>
  </si>
  <si>
    <t>713-17.50</t>
  </si>
  <si>
    <t>SIGN MOUNTED ON BRIDGE PARAPET</t>
  </si>
  <si>
    <t>713-17.51</t>
  </si>
  <si>
    <t>713-17.52</t>
  </si>
  <si>
    <t>713-17.53</t>
  </si>
  <si>
    <t>713-17.54</t>
  </si>
  <si>
    <t>713-17.55</t>
  </si>
  <si>
    <t>713-17.56</t>
  </si>
  <si>
    <t>MDFY EXIST OVERHEAD SIGN STRUCTURE</t>
  </si>
  <si>
    <t>713-17.57</t>
  </si>
  <si>
    <t>713-17.58</t>
  </si>
  <si>
    <t>713-17.59</t>
  </si>
  <si>
    <t>713-17.60</t>
  </si>
  <si>
    <t>SIGN MOUNTED ON CONCRETE MEDIAN BARRIER (_______)</t>
  </si>
  <si>
    <t>713-17.61</t>
  </si>
  <si>
    <t>713-17.62</t>
  </si>
  <si>
    <t>713-17.63</t>
  </si>
  <si>
    <t>713-17.64</t>
  </si>
  <si>
    <t>713-17.65</t>
  </si>
  <si>
    <t>713-17.70</t>
  </si>
  <si>
    <t>RELOCATE EXISTING CANTILEVER SIGN STRUCTURE(SN )</t>
  </si>
  <si>
    <t>713-17.71</t>
  </si>
  <si>
    <t>713-17.72</t>
  </si>
  <si>
    <t>713-17.73</t>
  </si>
  <si>
    <t>713-17.74</t>
  </si>
  <si>
    <t>713-17.75</t>
  </si>
  <si>
    <t>713-17.76</t>
  </si>
  <si>
    <t>713-17.77</t>
  </si>
  <si>
    <t>713-17.78</t>
  </si>
  <si>
    <t>713-17.79</t>
  </si>
  <si>
    <t>713-17.80</t>
  </si>
  <si>
    <t>RELOCATE EXISTING OVERHEAD SIGN STRUCTURE (SN )</t>
  </si>
  <si>
    <t>713-17.81</t>
  </si>
  <si>
    <t>713-17.82</t>
  </si>
  <si>
    <t>713-17.83</t>
  </si>
  <si>
    <t>713-17.84</t>
  </si>
  <si>
    <t>713-17.85</t>
  </si>
  <si>
    <t>713-17.86</t>
  </si>
  <si>
    <t>713-17.87</t>
  </si>
  <si>
    <t>713-17.88</t>
  </si>
  <si>
    <t>713-17.89</t>
  </si>
  <si>
    <t>713-20.10</t>
  </si>
  <si>
    <t>MODIFICATION OF ROUTE MARKER</t>
  </si>
  <si>
    <t>713-20.15</t>
  </si>
  <si>
    <t>REMOVAL OF EXISTING LOGO SIGN SUPPORT</t>
  </si>
  <si>
    <t>713-20.30</t>
  </si>
  <si>
    <t>SIGN ADJUSTMENTS</t>
  </si>
  <si>
    <t>713-20.40</t>
  </si>
  <si>
    <t>GRAFFITI REMOVAL</t>
  </si>
  <si>
    <t>713-20.50</t>
  </si>
  <si>
    <t>SIGN SUPPORT HEIGHT ADJUSTMENT</t>
  </si>
  <si>
    <t>713-30.01</t>
  </si>
  <si>
    <t>ERECT OVERHEAD SIGN TRUSS</t>
  </si>
  <si>
    <t>713-30.02</t>
  </si>
  <si>
    <t>BRIDGE MOUNTED SIGN SUPPORT</t>
  </si>
  <si>
    <t>713-30.03</t>
  </si>
  <si>
    <t>OVERHEAD SIGN SUPPORT FOOTING</t>
  </si>
  <si>
    <t>713-30.04</t>
  </si>
  <si>
    <t>VERTICAL OVERHEAD SIGN SUPPORT</t>
  </si>
  <si>
    <t>713-30.05</t>
  </si>
  <si>
    <t>BARRIER MOUNTED SQUARE TUBE SIGN SUPPORT</t>
  </si>
  <si>
    <t>713-30.06</t>
  </si>
  <si>
    <t>VERTICAL CLEARANCE WARNING SIGN</t>
  </si>
  <si>
    <t>713-30.07</t>
  </si>
  <si>
    <t>BRIDGE MOUNT FOR FLAT SHEET SIGN</t>
  </si>
  <si>
    <t>713-30.08</t>
  </si>
  <si>
    <t>BARRIER MOUNTED PERFORATED/KNOCKOUT SIGN SUPPORT</t>
  </si>
  <si>
    <t>713-30.09</t>
  </si>
  <si>
    <t>BARRIER MOUNTED SIGN SUPPORT</t>
  </si>
  <si>
    <t>713-30.10</t>
  </si>
  <si>
    <t>BARRIER MOUNTED SIGN SUPPORT (PERF/KNOCKOUT)</t>
  </si>
  <si>
    <t>713-99.91</t>
  </si>
  <si>
    <t>SIGNS</t>
  </si>
  <si>
    <t>714-01</t>
  </si>
  <si>
    <t>STRUCTURAL LIGHTING</t>
  </si>
  <si>
    <t>714-01.01</t>
  </si>
  <si>
    <t>STRUCTURAL LIGHTING (BRIDGE NO.)</t>
  </si>
  <si>
    <t>714-01.02</t>
  </si>
  <si>
    <t>714-01.03</t>
  </si>
  <si>
    <t>714-01.04</t>
  </si>
  <si>
    <t>714-01.05</t>
  </si>
  <si>
    <t>714-01.06</t>
  </si>
  <si>
    <t>714-01.07</t>
  </si>
  <si>
    <t>714-01.08</t>
  </si>
  <si>
    <t>714-01.09</t>
  </si>
  <si>
    <t>714-01.10</t>
  </si>
  <si>
    <t>714-01.11</t>
  </si>
  <si>
    <t>714-01.12</t>
  </si>
  <si>
    <t>714-01.13</t>
  </si>
  <si>
    <t>714-01.14</t>
  </si>
  <si>
    <t>714-01.15</t>
  </si>
  <si>
    <t>714-01.16</t>
  </si>
  <si>
    <t>714-01.17</t>
  </si>
  <si>
    <t>714-01.18</t>
  </si>
  <si>
    <t>714-01.19</t>
  </si>
  <si>
    <t>714-01.20</t>
  </si>
  <si>
    <t>STRUCTURAL LIGHTING(RET. WALL NO. )</t>
  </si>
  <si>
    <t>714-01.21</t>
  </si>
  <si>
    <t>STRUCTURAL LIGHTING (RET. WALL NO.)</t>
  </si>
  <si>
    <t>714-01.22</t>
  </si>
  <si>
    <t>714-01.23</t>
  </si>
  <si>
    <t>714-01.24</t>
  </si>
  <si>
    <t>714-01.25</t>
  </si>
  <si>
    <t>714-01.26</t>
  </si>
  <si>
    <t>714-01.27</t>
  </si>
  <si>
    <t>714-01.28</t>
  </si>
  <si>
    <t>714-01.29</t>
  </si>
  <si>
    <t>714-01.30</t>
  </si>
  <si>
    <t>714-01.31</t>
  </si>
  <si>
    <t>STRUCTURAL LIGHTING (DESC)</t>
  </si>
  <si>
    <t>714-01.32</t>
  </si>
  <si>
    <t>714-01.34</t>
  </si>
  <si>
    <t>ADJUST HIGH MAST LIGHTING</t>
  </si>
  <si>
    <t>ROADWAY LIGHTING</t>
  </si>
  <si>
    <t>714-01.37</t>
  </si>
  <si>
    <t>LIGHT STANDARDS (PEDESTRIAN/STREET LIGHT)</t>
  </si>
  <si>
    <t>714-01.38</t>
  </si>
  <si>
    <t>LIGHT POLE RELOCATION</t>
  </si>
  <si>
    <t>714-01.39</t>
  </si>
  <si>
    <t>TRENCH &amp; WIRING FOR LIGHT POLES</t>
  </si>
  <si>
    <t>714-01.63</t>
  </si>
  <si>
    <t>MECHANICAL SYSTEM</t>
  </si>
  <si>
    <t>714-01.64</t>
  </si>
  <si>
    <t>ELECTRICAL SYSTEM</t>
  </si>
  <si>
    <t>714-01.65</t>
  </si>
  <si>
    <t>EXTERIOR LIGHTING COMPLETE (______________)</t>
  </si>
  <si>
    <t>714-01.66</t>
  </si>
  <si>
    <t>ACCENT LIGHTING (REPAIR)</t>
  </si>
  <si>
    <t>714-01.67</t>
  </si>
  <si>
    <t>INSTALL BREAK-AWAY BASE</t>
  </si>
  <si>
    <t>714-01.68</t>
  </si>
  <si>
    <t>REMOVE ELECTRICAL CONNECTION OVHD</t>
  </si>
  <si>
    <t>714-01.69</t>
  </si>
  <si>
    <t>REMOVE CONDUCTOR</t>
  </si>
  <si>
    <t>714-02.01</t>
  </si>
  <si>
    <t>ENCASED CONDUIT (2" PVC, SCHEDULE 80)</t>
  </si>
  <si>
    <t>714-02.02</t>
  </si>
  <si>
    <t>ENCASED CONDUIT (2" PVC, SCHEDULE 40)</t>
  </si>
  <si>
    <t>714-02.03</t>
  </si>
  <si>
    <t>ENCASED CONDUIT (3" PVC, SCHEDULE 40)</t>
  </si>
  <si>
    <t>714-02.04</t>
  </si>
  <si>
    <t>ENCASED CONDUIT (DESCRIPTION)</t>
  </si>
  <si>
    <t>714-02.05</t>
  </si>
  <si>
    <t>714-02.06</t>
  </si>
  <si>
    <t>714-02.07</t>
  </si>
  <si>
    <t>714-02.08</t>
  </si>
  <si>
    <t>714-02.09</t>
  </si>
  <si>
    <t>714-02.10</t>
  </si>
  <si>
    <t>714-03</t>
  </si>
  <si>
    <t>JACKED OR BORED CONDUIT</t>
  </si>
  <si>
    <t>714-03.01</t>
  </si>
  <si>
    <t>DIRECT BURIAL CONDUIT (2" PVC, SCHEDULE 40)</t>
  </si>
  <si>
    <t>714-03.02</t>
  </si>
  <si>
    <t>DIRECT BURIAL CONDUIT (3" PVC, SCHEDULE 40)</t>
  </si>
  <si>
    <t>714-03.03</t>
  </si>
  <si>
    <t>DIRECT BURIAL CONDUIT (DESCRIPTION)</t>
  </si>
  <si>
    <t>714-03.04</t>
  </si>
  <si>
    <t>714-03.05</t>
  </si>
  <si>
    <t>714-03.06</t>
  </si>
  <si>
    <t>714-03.07</t>
  </si>
  <si>
    <t>714-03.08</t>
  </si>
  <si>
    <t>714-03.09</t>
  </si>
  <si>
    <t>714-03.10</t>
  </si>
  <si>
    <t>714-04.01</t>
  </si>
  <si>
    <t>CONDUIT (STRUCTURES - 1" RGS)</t>
  </si>
  <si>
    <t>714-04.02</t>
  </si>
  <si>
    <t>CONDUIT (STRUCTURES - 2" RGS)</t>
  </si>
  <si>
    <t>714-04.03</t>
  </si>
  <si>
    <t>CONDUIT (DESCRIPTION)</t>
  </si>
  <si>
    <t>714-04.04</t>
  </si>
  <si>
    <t>714-04.05</t>
  </si>
  <si>
    <t>714-04.06</t>
  </si>
  <si>
    <t>714-04.07</t>
  </si>
  <si>
    <t>CONDUIT(DESCRIPTION)</t>
  </si>
  <si>
    <t>714-04.08</t>
  </si>
  <si>
    <t>714-05.01</t>
  </si>
  <si>
    <t>PULL BOXES (TYPE A, B, OR C)</t>
  </si>
  <si>
    <t>714-05.02</t>
  </si>
  <si>
    <t>PULL BOXES (TYPE A)</t>
  </si>
  <si>
    <t>714-05.03</t>
  </si>
  <si>
    <t>PULL BOXES (TYPE B)</t>
  </si>
  <si>
    <t>714-05.04</t>
  </si>
  <si>
    <t>PULL BOXES (TYPE C)</t>
  </si>
  <si>
    <t>714-05.05</t>
  </si>
  <si>
    <t>PULL BOXES (DESCRIPTION)</t>
  </si>
  <si>
    <t>714-05.06</t>
  </si>
  <si>
    <t>714-05.07</t>
  </si>
  <si>
    <t>714-05.08</t>
  </si>
  <si>
    <t>714-05.15</t>
  </si>
  <si>
    <t>ELECTRIC MANHOLE</t>
  </si>
  <si>
    <t>714-05.45</t>
  </si>
  <si>
    <t>REMOVE &amp; RELOCATE UTILITY POLE</t>
  </si>
  <si>
    <t>714-05.46</t>
  </si>
  <si>
    <t>WOOD POLE (DESCRIPTION)</t>
  </si>
  <si>
    <t>714-06.01</t>
  </si>
  <si>
    <t>CABLE (1/C # 14 AWG)</t>
  </si>
  <si>
    <t>714-06.02</t>
  </si>
  <si>
    <t>CABLE (1/C # 12 AWG)</t>
  </si>
  <si>
    <t>714-06.03</t>
  </si>
  <si>
    <t>CABLE (1/C # 10 AWG)</t>
  </si>
  <si>
    <t>714-06.04</t>
  </si>
  <si>
    <t>CABLE (1/C # 8 AWG)</t>
  </si>
  <si>
    <t>714-06.05</t>
  </si>
  <si>
    <t>CABLE (1/C # 6 AWG)</t>
  </si>
  <si>
    <t>714-06.06</t>
  </si>
  <si>
    <t>CABLE (1/C # 4 AWG)</t>
  </si>
  <si>
    <t>714-06.07</t>
  </si>
  <si>
    <t>CABLE (1/C # 2 AWG)</t>
  </si>
  <si>
    <t>714-06.08</t>
  </si>
  <si>
    <t>CABLE (DESCRIPTION)</t>
  </si>
  <si>
    <t>714-06.09</t>
  </si>
  <si>
    <t>714-06.10</t>
  </si>
  <si>
    <t>714-06.11</t>
  </si>
  <si>
    <t>714-06.12</t>
  </si>
  <si>
    <t>714-06.13</t>
  </si>
  <si>
    <t>714-06.14</t>
  </si>
  <si>
    <t>714-06.15</t>
  </si>
  <si>
    <t>714-06.16</t>
  </si>
  <si>
    <t>714-06.17</t>
  </si>
  <si>
    <t>714-06.18</t>
  </si>
  <si>
    <t>714-06.19</t>
  </si>
  <si>
    <t>714-06.20</t>
  </si>
  <si>
    <t>714-06.21</t>
  </si>
  <si>
    <t>1TR-15</t>
  </si>
  <si>
    <t>714-06.22</t>
  </si>
  <si>
    <t>TRANSFER #6 DUPLEX CONDUCTOR</t>
  </si>
  <si>
    <t>714-06.23</t>
  </si>
  <si>
    <t>CABLE (1/C #1 AWG)</t>
  </si>
  <si>
    <t>714-06.24</t>
  </si>
  <si>
    <t>CABLE (1/C #3 AWG)</t>
  </si>
  <si>
    <t>714-07.01</t>
  </si>
  <si>
    <t>PREASSEMBLED CABLE IN DUCT (2" 2/C # 6 AWG)</t>
  </si>
  <si>
    <t>714-07.02</t>
  </si>
  <si>
    <t>PREASSEMBLED CABLE IN DUCT (2" 2/C # 4 AWG)</t>
  </si>
  <si>
    <t>714-07.03</t>
  </si>
  <si>
    <t>PREASSEMBLED CABLE IN DUCT (2" 2/C # 2 AWG)</t>
  </si>
  <si>
    <t>714-07.04</t>
  </si>
  <si>
    <t>PREASSEMBLED CABLE IN DUCT (2" 2/C # 1/0 AWG)</t>
  </si>
  <si>
    <t>714-07.05</t>
  </si>
  <si>
    <t>PREASSEMBLED CABLE IN DUCT (1" 2/C # 4 AWG)</t>
  </si>
  <si>
    <t>714-07.06</t>
  </si>
  <si>
    <t>PREASSEMBLED CABLE IN DUCT (DESCRIPTION)</t>
  </si>
  <si>
    <t>714-07.07</t>
  </si>
  <si>
    <t>714-07.08</t>
  </si>
  <si>
    <t>714-07.09</t>
  </si>
  <si>
    <t>714-07.10</t>
  </si>
  <si>
    <t>714-08.01</t>
  </si>
  <si>
    <t>LIGHT STANDARDS (45' M.H., 15' ARM)</t>
  </si>
  <si>
    <t>714-08.02</t>
  </si>
  <si>
    <t>LIGHT STANDARDS (50' M.H., 15' ARM)</t>
  </si>
  <si>
    <t>714-08.03</t>
  </si>
  <si>
    <t>LIGHT STANDARDS (35' M.H., 6' ARM)</t>
  </si>
  <si>
    <t>714-08.04</t>
  </si>
  <si>
    <t>LIGHT STANDARDS (45' M.H., 2 - 15' ARMS)</t>
  </si>
  <si>
    <t>714-08.05</t>
  </si>
  <si>
    <t>LIGHT STANDARDS (ALUMINUM)</t>
  </si>
  <si>
    <t>714-08.06</t>
  </si>
  <si>
    <t>LIGHT STANDARDS (STEEL)</t>
  </si>
  <si>
    <t>714-08.07</t>
  </si>
  <si>
    <t>LIGHT STANDARDS (EXISTING MEDIAN BARRIER MOUNTED)</t>
  </si>
  <si>
    <t>714-08.08</t>
  </si>
  <si>
    <t>LIGHT STANDARDS (NEW MEDIAN BARRIER MOUNTED)</t>
  </si>
  <si>
    <t>714-08.09</t>
  </si>
  <si>
    <t>LIGHT STANDARDS (DESCRIPTION)</t>
  </si>
  <si>
    <t>714-08.10</t>
  </si>
  <si>
    <t>714-08.11</t>
  </si>
  <si>
    <t>714-08.12</t>
  </si>
  <si>
    <t>714-08.13</t>
  </si>
  <si>
    <t>714-08.14</t>
  </si>
  <si>
    <t>714-08.15</t>
  </si>
  <si>
    <t>714-08.16</t>
  </si>
  <si>
    <t>714-08.17</t>
  </si>
  <si>
    <t>714-08.18</t>
  </si>
  <si>
    <t>714-08.20</t>
  </si>
  <si>
    <t>FOUNDATION (ONLY) FOR LIGHT STANDARD</t>
  </si>
  <si>
    <t>714-08.21</t>
  </si>
  <si>
    <t>714-08.22</t>
  </si>
  <si>
    <t>714-08.23</t>
  </si>
  <si>
    <t>FOUNDATION (ONLY) FOR LIGHT STANDARDS</t>
  </si>
  <si>
    <t>714-08.24</t>
  </si>
  <si>
    <t>714-08.25</t>
  </si>
  <si>
    <t>714-08.26</t>
  </si>
  <si>
    <t>FOUNDATION FOR LIGHT STANDARDS(MEDIAN BARRIER)</t>
  </si>
  <si>
    <t>714-08.27</t>
  </si>
  <si>
    <t>FOUNDATION FOR LIGHT STANDARDS - HIGH MAST (DESCRIPTION)</t>
  </si>
  <si>
    <t>714-08.28</t>
  </si>
  <si>
    <t>FOUNDATION FOR LIGHT STANDARDS - ROADWAY (DESCRIPTION)</t>
  </si>
  <si>
    <t>714-08.29</t>
  </si>
  <si>
    <t>REMOVE &amp; RELOCATE LIGHT STANDARD</t>
  </si>
  <si>
    <t>714-08.30</t>
  </si>
  <si>
    <t>714-08.31</t>
  </si>
  <si>
    <t>REMOVAL OF FOUNDATION(ONLY) FOR LIGHT STANDARD</t>
  </si>
  <si>
    <t>714-08.32</t>
  </si>
  <si>
    <t>REMOVAL OF LIGHT STANDARD &amp; FOUNDATION</t>
  </si>
  <si>
    <t>714-08.33</t>
  </si>
  <si>
    <t>REMOVAL OF EXISTING COBRA HEAD LUMINAIRE</t>
  </si>
  <si>
    <t>714-08.34</t>
  </si>
  <si>
    <t>REMOVAL OF LIGHT STANDARD</t>
  </si>
  <si>
    <t>714-08.40</t>
  </si>
  <si>
    <t>714-08.41</t>
  </si>
  <si>
    <t>714-08.42</t>
  </si>
  <si>
    <t>714-08.43</t>
  </si>
  <si>
    <t>714-08.44</t>
  </si>
  <si>
    <t>714-08.45</t>
  </si>
  <si>
    <t>714-08.46</t>
  </si>
  <si>
    <t>FOUNDATION (ONLY) FOR HIGH MAST LIGHT STANDARD</t>
  </si>
  <si>
    <t>714-08.47</t>
  </si>
  <si>
    <t>714-08.48</t>
  </si>
  <si>
    <t>714-08.49</t>
  </si>
  <si>
    <t>714-08.50</t>
  </si>
  <si>
    <t>REMOVE WOOD POLE &amp; ROADWAY LUMINARE</t>
  </si>
  <si>
    <t>714-08.75</t>
  </si>
  <si>
    <t>LIGHT STANDARD FOOTING EXTENSION</t>
  </si>
  <si>
    <t>714-09.01</t>
  </si>
  <si>
    <t>LUMINAIRES (150 WATT)</t>
  </si>
  <si>
    <t>714-09.02</t>
  </si>
  <si>
    <t>LUMINAIRES (200 WATT)</t>
  </si>
  <si>
    <t>714-09.03</t>
  </si>
  <si>
    <t>LUMINAIRES (250 WATT)</t>
  </si>
  <si>
    <t>714-09.04</t>
  </si>
  <si>
    <t>LUMINAIRES (400 WATT)</t>
  </si>
  <si>
    <t>714-09.05</t>
  </si>
  <si>
    <t>LUMINAIRES (400 WATT - HIGH MAST)</t>
  </si>
  <si>
    <t>714-09.06</t>
  </si>
  <si>
    <t>LUMINAIRES (1000 WATT - HIGH MAST)</t>
  </si>
  <si>
    <t>714-09.07</t>
  </si>
  <si>
    <t>LUMINAIRES (150 WATT - UNDERPASS)</t>
  </si>
  <si>
    <t>714-09.08</t>
  </si>
  <si>
    <t>LUMINAIRES (400 WATT - UNDERPASS)</t>
  </si>
  <si>
    <t>714-09.09</t>
  </si>
  <si>
    <t>LUMINAIRES (DESCRIPTION)</t>
  </si>
  <si>
    <t>714-09.10</t>
  </si>
  <si>
    <t>714-09.11</t>
  </si>
  <si>
    <t>714-09.12</t>
  </si>
  <si>
    <t>714-09.13</t>
  </si>
  <si>
    <t>714-09.14</t>
  </si>
  <si>
    <t>714-09.15</t>
  </si>
  <si>
    <t>714-09.16</t>
  </si>
  <si>
    <t>714-09.17</t>
  </si>
  <si>
    <t>714-09.18</t>
  </si>
  <si>
    <t>714-09.19</t>
  </si>
  <si>
    <t>714-09.20</t>
  </si>
  <si>
    <t>714-09.95</t>
  </si>
  <si>
    <t>REMOVE AND RELOCATE ITS EQUIPMENT</t>
  </si>
  <si>
    <t>714-10.01</t>
  </si>
  <si>
    <t>OVERHEAD CONDUCTORS (GAUGE &amp; TYPE)</t>
  </si>
  <si>
    <t>714-10.02</t>
  </si>
  <si>
    <t>714-10.03</t>
  </si>
  <si>
    <t>714-10.04</t>
  </si>
  <si>
    <t>714-10.05</t>
  </si>
  <si>
    <t>714-11</t>
  </si>
  <si>
    <t>CABLE MARKERS</t>
  </si>
  <si>
    <t>714-12</t>
  </si>
  <si>
    <t>CONTROL CENTER</t>
  </si>
  <si>
    <t>714-12.01</t>
  </si>
  <si>
    <t>CONTROL CENTER (NO. 1)</t>
  </si>
  <si>
    <t>714-12.02</t>
  </si>
  <si>
    <t>CONTROL CENTER (NO. 2)</t>
  </si>
  <si>
    <t>714-12.03</t>
  </si>
  <si>
    <t>CONTROL CENTER (NO. 3)</t>
  </si>
  <si>
    <t>714-12.04</t>
  </si>
  <si>
    <t>CONTROL CENTER (NO. 4)</t>
  </si>
  <si>
    <t>714-12.05</t>
  </si>
  <si>
    <t>CONTROL CENTER (NO. 5)</t>
  </si>
  <si>
    <t>714-12.06</t>
  </si>
  <si>
    <t>CONTROL CENTER (NO. 6)</t>
  </si>
  <si>
    <t>714-12.07</t>
  </si>
  <si>
    <t>CONTROL CENTER (NO. 7)</t>
  </si>
  <si>
    <t>714-12.08</t>
  </si>
  <si>
    <t>CONTROL CENTER (NO. 8)</t>
  </si>
  <si>
    <t>714-12.09</t>
  </si>
  <si>
    <t>CONTROL CENTER (_____)</t>
  </si>
  <si>
    <t>714-12.10</t>
  </si>
  <si>
    <t>RELOCATION OF CONTROL CENTER</t>
  </si>
  <si>
    <t>714-12.11</t>
  </si>
  <si>
    <t>MODIFY EXIST CONTROL CENTER(DESCRIPTION)</t>
  </si>
  <si>
    <t>714-12.12</t>
  </si>
  <si>
    <t>714-12.13</t>
  </si>
  <si>
    <t>714-12.14</t>
  </si>
  <si>
    <t>714-12.15</t>
  </si>
  <si>
    <t>714-12.16</t>
  </si>
  <si>
    <t>714-12.17</t>
  </si>
  <si>
    <t>714-12.18</t>
  </si>
  <si>
    <t>714-12.19</t>
  </si>
  <si>
    <t>714-12.20</t>
  </si>
  <si>
    <t>714-12.25</t>
  </si>
  <si>
    <t>REMOVE PANEL BOARD</t>
  </si>
  <si>
    <t>714-13</t>
  </si>
  <si>
    <t>CLASS A CONCRETE(ROADWAY &amp; STRUCTURE LIGHTING)</t>
  </si>
  <si>
    <t>714-13.01</t>
  </si>
  <si>
    <t>714-14.01</t>
  </si>
  <si>
    <t>MASTARM - 15'</t>
  </si>
  <si>
    <t>714-14.02</t>
  </si>
  <si>
    <t>MASTARM - 6'</t>
  </si>
  <si>
    <t>714-14.03</t>
  </si>
  <si>
    <t>MASTARM (DESCRIPTION)</t>
  </si>
  <si>
    <t>714-14.04</t>
  </si>
  <si>
    <t>714-14.05</t>
  </si>
  <si>
    <t>714-14.06</t>
  </si>
  <si>
    <t>714-14.07</t>
  </si>
  <si>
    <t>714-14.08</t>
  </si>
  <si>
    <t>714-15.01</t>
  </si>
  <si>
    <t>OVERHEAD CABLE</t>
  </si>
  <si>
    <t>714-16.01</t>
  </si>
  <si>
    <t>NAVIGATIONAL LIGHTING</t>
  </si>
  <si>
    <t>714-16.02</t>
  </si>
  <si>
    <t>714-16.05</t>
  </si>
  <si>
    <t>TEMPORARY NAVIGATIONAL LIGHTING</t>
  </si>
  <si>
    <t>714-25</t>
  </si>
  <si>
    <t>ELECTRICAL CONNECTION</t>
  </si>
  <si>
    <t>714-25.01</t>
  </si>
  <si>
    <t>714-25.02</t>
  </si>
  <si>
    <t>ELECTRICAL CONNECTION (DESCRIPTION)</t>
  </si>
  <si>
    <t>714-25.03</t>
  </si>
  <si>
    <t>714-25.04</t>
  </si>
  <si>
    <t>714-25.05</t>
  </si>
  <si>
    <t>714-25.06</t>
  </si>
  <si>
    <t>ELECTRICAL CONNECTION (APPALACHIAN ENERGY COOPERATIVE)</t>
  </si>
  <si>
    <t>714-25.07</t>
  </si>
  <si>
    <t>ELECTRICAL CONNECTION (AMEREICAN ELECTRIC POWER)</t>
  </si>
  <si>
    <t>714-25.08</t>
  </si>
  <si>
    <t>714-25.09</t>
  </si>
  <si>
    <t>714-25.10</t>
  </si>
  <si>
    <t>COMMUNICATION CONNECTION(DESCRIPTION)</t>
  </si>
  <si>
    <t>714-25.11</t>
  </si>
  <si>
    <t>COMMUNICATION CONNECTION (DESCRIPTION)</t>
  </si>
  <si>
    <t>714-25.12</t>
  </si>
  <si>
    <t>714-25.13</t>
  </si>
  <si>
    <t>714-25.14</t>
  </si>
  <si>
    <t>714-25.15</t>
  </si>
  <si>
    <t>714-25.21</t>
  </si>
  <si>
    <t>714-25.22</t>
  </si>
  <si>
    <t>INSTALL SVC RISER (DESCRIPTION)</t>
  </si>
  <si>
    <t>714-26.05</t>
  </si>
  <si>
    <t>TEMPORARY ROADWAY LIGHTING</t>
  </si>
  <si>
    <t>714-27.01</t>
  </si>
  <si>
    <t>TP B POLE GROUND MOV LIGHT ARRESTERS</t>
  </si>
  <si>
    <t>714-28.01</t>
  </si>
  <si>
    <t>DX ATTACHMENT BRACKET FOR LIGHTING</t>
  </si>
  <si>
    <t>714-30</t>
  </si>
  <si>
    <t>AS-BUILT PLANS</t>
  </si>
  <si>
    <t>714-30.01</t>
  </si>
  <si>
    <t>AS-BUILT PLANS (PHASE 1)</t>
  </si>
  <si>
    <t>714-30.02</t>
  </si>
  <si>
    <t>AS-BUILT PLANS (PHASE 2)</t>
  </si>
  <si>
    <t>714-40</t>
  </si>
  <si>
    <t>LOCATING UTILITIES</t>
  </si>
  <si>
    <t>714-70.01</t>
  </si>
  <si>
    <t>#10 AWG WIRE BBLACK INSL SOLID COPPER</t>
  </si>
  <si>
    <t>714-70.02</t>
  </si>
  <si>
    <t>#10 AWG WIRE WHITE INSL SOLID COPPER</t>
  </si>
  <si>
    <t>714-70.10</t>
  </si>
  <si>
    <t>#2 AWG 3-1/C RUGGEDIZED 600V CABLE CONDUCTOR</t>
  </si>
  <si>
    <t>714-70.11</t>
  </si>
  <si>
    <t>#4 AWG 3-1/C RUGGEDIZED 600V CABLE CONDUCTOR</t>
  </si>
  <si>
    <t>714-70.12</t>
  </si>
  <si>
    <t>#6 AWG 3-1/C RUGGEDIZED 600V CABLE CONDUCTOR</t>
  </si>
  <si>
    <t>714-70.13</t>
  </si>
  <si>
    <t>#2 AWG 1/C EPR INSULATED &amp; JACKETED COPPER CABLE 600V</t>
  </si>
  <si>
    <t>714-70.14</t>
  </si>
  <si>
    <t>#4 AWG 1/C EPR INSULATED &amp; JACKETED COPPER CABLE 600V</t>
  </si>
  <si>
    <t>714-70.15</t>
  </si>
  <si>
    <t>#6 AWG 1/C EPR INSULATED &amp; JACKETED COPPER CABLE 1KV</t>
  </si>
  <si>
    <t>714-70.21</t>
  </si>
  <si>
    <t>CONNECTOR MULTI-PORT</t>
  </si>
  <si>
    <t>714-70.22</t>
  </si>
  <si>
    <t>MOLE 4 OUTLET</t>
  </si>
  <si>
    <t>714-70.23</t>
  </si>
  <si>
    <t>MOLE 6 OUTLET</t>
  </si>
  <si>
    <t>714-70.24</t>
  </si>
  <si>
    <t>TAP KIT #10-#12 600V</t>
  </si>
  <si>
    <t>714-70.25</t>
  </si>
  <si>
    <t>TAP KIT #6-#4 AWG 600V</t>
  </si>
  <si>
    <t>714-70.26</t>
  </si>
  <si>
    <t>TAP KIT #2 AWG600V</t>
  </si>
  <si>
    <t>714-70.27</t>
  </si>
  <si>
    <t>TAP KIT #4 AWG600V</t>
  </si>
  <si>
    <t>714-70.40</t>
  </si>
  <si>
    <t>SQUARE CONCRETE ST&amp;ARDS 30FT</t>
  </si>
  <si>
    <t>714-70.41</t>
  </si>
  <si>
    <t>SQUARE CONCRETE ST&amp;ARDS 35FT</t>
  </si>
  <si>
    <t>714-70.42</t>
  </si>
  <si>
    <t>SQUARE CONCRETE ST&amp;ARDS 40FT</t>
  </si>
  <si>
    <t>714-70.50</t>
  </si>
  <si>
    <t>GROUND WIRE CONNECTOR #6 TO #6 SOLID COPPER</t>
  </si>
  <si>
    <t>714-70.51</t>
  </si>
  <si>
    <t>GROUND WIRE CONNECTOR #4 TO #4 SOLID COPPER</t>
  </si>
  <si>
    <t>714-70.52</t>
  </si>
  <si>
    <t>GROUND WIRE CONNECTOR #2 STRANDED COPPER</t>
  </si>
  <si>
    <t>714-70.53</t>
  </si>
  <si>
    <t>GROUND WIRE CONNECTOR #2/0 STRANDED COPPER</t>
  </si>
  <si>
    <t>714-70.54</t>
  </si>
  <si>
    <t>GROUND LUG #8 SOLID TO #2/0 STRANDED</t>
  </si>
  <si>
    <t>714-70.55</t>
  </si>
  <si>
    <t>#10 AWG GROUND WIRE GREEN INSL SOLID COPPER</t>
  </si>
  <si>
    <t>714-70.56</t>
  </si>
  <si>
    <t>#6 AWG GROUND WIRE BARE SOLID COPPER</t>
  </si>
  <si>
    <t>714-70.57</t>
  </si>
  <si>
    <t>#4 AWG GROUND WIRE BARE SOLID COPPER</t>
  </si>
  <si>
    <t>714-70.58</t>
  </si>
  <si>
    <t>#6 AWG GROUND WIRE INSULATED SOLID COPPER</t>
  </si>
  <si>
    <t>714-70.59</t>
  </si>
  <si>
    <t>#4 AWG GROUND WIRE INSULATED SOLID COPPER</t>
  </si>
  <si>
    <t>714-71.01</t>
  </si>
  <si>
    <t>STREET LIGHT ANCHOR FOUNDATION</t>
  </si>
  <si>
    <t>714-71.10</t>
  </si>
  <si>
    <t>BREAKAWAY COUPLING</t>
  </si>
  <si>
    <t>714-71.11</t>
  </si>
  <si>
    <t>SKIRT</t>
  </si>
  <si>
    <t>714-71.20</t>
  </si>
  <si>
    <t>STEEL LIGHTING POLE 14.5FT</t>
  </si>
  <si>
    <t>714-71.21</t>
  </si>
  <si>
    <t>STEEL LIGHTING POLE 30FT</t>
  </si>
  <si>
    <t>714-71.22</t>
  </si>
  <si>
    <t>STEEL LIGHTING POLE 38FT</t>
  </si>
  <si>
    <t>714-71.23</t>
  </si>
  <si>
    <t>STEEL LIGHTING POLE 38FT DOUBLE ARM</t>
  </si>
  <si>
    <t>714-71.24</t>
  </si>
  <si>
    <t>EXPRESSWAY LIGHTING POLE 45FT</t>
  </si>
  <si>
    <t>714-71.25</t>
  </si>
  <si>
    <t>STEEL LIGHTING POLE BRIDGE MOUNTED</t>
  </si>
  <si>
    <t>714-71.26</t>
  </si>
  <si>
    <t>STEEL LIGHTING POLE WALL MOUNTED</t>
  </si>
  <si>
    <t>714-71.27</t>
  </si>
  <si>
    <t>STEEL LIGHTING POLE WALL MOUNTED DOUBLE ARM</t>
  </si>
  <si>
    <t>714-71.28</t>
  </si>
  <si>
    <t>EXPRESSWAY LIGHTING POLE WALL MOUNTED</t>
  </si>
  <si>
    <t>714-71.50</t>
  </si>
  <si>
    <t>ORNAMENTAL LIGHTING POLE 27FT</t>
  </si>
  <si>
    <t>714-72.01</t>
  </si>
  <si>
    <t>FLEXIBLE CORRUGATED PVC CONDUIT 1IN SCH 40</t>
  </si>
  <si>
    <t>714-72.02</t>
  </si>
  <si>
    <t>FLEXIBLE PVC CONDUIT 1IN SCH 40</t>
  </si>
  <si>
    <t>714-72.03</t>
  </si>
  <si>
    <t>2IN RIGID PVC CONDUIT</t>
  </si>
  <si>
    <t>714-72.04</t>
  </si>
  <si>
    <t>3IN RIGID PVC CONDUIT</t>
  </si>
  <si>
    <t>714-72.05</t>
  </si>
  <si>
    <t>PVC CONDUIT FITTINGS</t>
  </si>
  <si>
    <t>714-72.10</t>
  </si>
  <si>
    <t>PULL BOX WITH COVER MEDIUM</t>
  </si>
  <si>
    <t>714-72.11</t>
  </si>
  <si>
    <t>COVER MEDIUM PULL BOX EXTRA STRENGTH</t>
  </si>
  <si>
    <t>714-73.01</t>
  </si>
  <si>
    <t>LUMINAIRE HORIZONTAL HPS 100W</t>
  </si>
  <si>
    <t>714-73.02</t>
  </si>
  <si>
    <t>LUMINAIRE UNDERPASS HPS 150W</t>
  </si>
  <si>
    <t>714-73.03</t>
  </si>
  <si>
    <t>LUMINAIRE HORIZONTAL HPS 150W</t>
  </si>
  <si>
    <t>714-73.04</t>
  </si>
  <si>
    <t>LUMINAIRE HORIZONTAL HPS 200W</t>
  </si>
  <si>
    <t>714-73.05</t>
  </si>
  <si>
    <t>LUMINAIRE HORIZONTAL HPS 250W</t>
  </si>
  <si>
    <t>714-73.06</t>
  </si>
  <si>
    <t>LUMINAIRE HORIZONTAL HPS 400W</t>
  </si>
  <si>
    <t>714-73.07</t>
  </si>
  <si>
    <t>LUMINAIRE HIGH MAST HPS 1000W</t>
  </si>
  <si>
    <t>714-73.08</t>
  </si>
  <si>
    <t>LUMINAIRE HPS 250W TURNPIKE STYLE</t>
  </si>
  <si>
    <t>714-73.09</t>
  </si>
  <si>
    <t>LUMINAIRE HPS 400W TURNPIKE STYLE</t>
  </si>
  <si>
    <t>714-73.21</t>
  </si>
  <si>
    <t>LUMINAIRE ORNAMENTAL HPS 250W</t>
  </si>
  <si>
    <t>714-74.01</t>
  </si>
  <si>
    <t>BRACKET ARM 15FT FOR STEEL POLE W/SIMPLEX</t>
  </si>
  <si>
    <t>714-74.02</t>
  </si>
  <si>
    <t>BRACKET ARM 6FT W/SIMPLEX-HIGH RISE FOR STEEL POLE</t>
  </si>
  <si>
    <t>714-74.03</t>
  </si>
  <si>
    <t>BRACKET ARM 6FT W/SIMPLEX-LOW RISE FOR STEEL POLE</t>
  </si>
  <si>
    <t>714-74.04</t>
  </si>
  <si>
    <t>TWIN BRACKET ARM TENON MOUNTED</t>
  </si>
  <si>
    <t>714-74.10</t>
  </si>
  <si>
    <t>BRACKET ARM 4FT ORNAMENTAL</t>
  </si>
  <si>
    <t>714-74.11</t>
  </si>
  <si>
    <t>ORNAMENTAL BANNER BRACKET</t>
  </si>
  <si>
    <t>714-74.12</t>
  </si>
  <si>
    <t>BRAKET ARM 4FT ORNAMENTAL W/SIMPLEX</t>
  </si>
  <si>
    <t>714-74.20</t>
  </si>
  <si>
    <t>ALUMINUM BRACKET ARM 5FT TWIN</t>
  </si>
  <si>
    <t>714-74.21</t>
  </si>
  <si>
    <t>ALUMINUM BRACKET ARM 8FT TWIN</t>
  </si>
  <si>
    <t>714-74.22</t>
  </si>
  <si>
    <t>ALUMINUM BRACKET ARM 5FT SINGLE</t>
  </si>
  <si>
    <t>714-74.23</t>
  </si>
  <si>
    <t>ALUMINUM BRACKET ARM 8FT SINGLE</t>
  </si>
  <si>
    <t>714-75.01</t>
  </si>
  <si>
    <t>PHOTO ELECTRIC RELAY SHORTING CAP</t>
  </si>
  <si>
    <t>714-75.02</t>
  </si>
  <si>
    <t>PHOTO ELECTRIC RELAY 240V</t>
  </si>
  <si>
    <t>714-75.03</t>
  </si>
  <si>
    <t>PHOTO ELECTRIC RELAY 120V</t>
  </si>
  <si>
    <t>715-01</t>
  </si>
  <si>
    <t>ASPHALTIC CONCRETE CURB (4 INCHES)</t>
  </si>
  <si>
    <t>715-01.01</t>
  </si>
  <si>
    <t>ASPHALTIC CONCRETE CURB (DESCRIPTION)</t>
  </si>
  <si>
    <t>715-02</t>
  </si>
  <si>
    <t>ASPHALTIC CONCRETE CURB (6 INCHES)</t>
  </si>
  <si>
    <t>716-01.05</t>
  </si>
  <si>
    <t>TEMPORARY RAISED PAVEMENT MARKER</t>
  </si>
  <si>
    <t>716-01.06</t>
  </si>
  <si>
    <t>TEMPORARY RAISED PAVEMENT MARKER,WHITE</t>
  </si>
  <si>
    <t>716-01.07</t>
  </si>
  <si>
    <t>TEMPORARY RAISED PAVEMENT MARKER,YELLOW</t>
  </si>
  <si>
    <t>716-01.11</t>
  </si>
  <si>
    <t>RAISED PVMT MARKERS (BI-DIRECTIONAL) (1 COLOR LENS)</t>
  </si>
  <si>
    <t>716-01.12</t>
  </si>
  <si>
    <t>RAISED PVMT MARKERS (MONO-DIRECTIONAL) (1 COLOR LENS)</t>
  </si>
  <si>
    <t>716-01.13</t>
  </si>
  <si>
    <t>RAISED PVMT MARKERS (BI-DIRECTIONAL) (2 COLOR LENS)</t>
  </si>
  <si>
    <t>716-01.14</t>
  </si>
  <si>
    <t>RAISED PAVEMENT MARKER REMOVAL</t>
  </si>
  <si>
    <t>716-01.21</t>
  </si>
  <si>
    <t>SNOWPLOWABLE RAISED PAVEMENT MARKERS (BI-DIR) (1 COLOR)</t>
  </si>
  <si>
    <t>716-01.22</t>
  </si>
  <si>
    <t>SNOWPLOWABLE RAISED PAVMENT MARKERS (MONO-DIR)(1 COLOR)</t>
  </si>
  <si>
    <t>716-01.23</t>
  </si>
  <si>
    <t>SNOWPLOWABLE RAISED PAVEMENT MARKERS (BI-DIR)(2 COLOR)</t>
  </si>
  <si>
    <t>716-01.30</t>
  </si>
  <si>
    <t>REMOVAL OF SNOWPLOWABLE REFLECTIVE MARKER</t>
  </si>
  <si>
    <t>716-01.40</t>
  </si>
  <si>
    <t>REMOVE AND REPLACE LENS ON SNOWPLOWABLE REFLECTIVE MARKER</t>
  </si>
  <si>
    <t>716-01.99</t>
  </si>
  <si>
    <t>ROUND RAISED PAVEMENT MARKER</t>
  </si>
  <si>
    <t>716-02.03</t>
  </si>
  <si>
    <t>PLASTIC PAVEMENT MARKING (CROSS-WALK)</t>
  </si>
  <si>
    <t>716-02.04</t>
  </si>
  <si>
    <t>PLASTIC PAVEMENT MARKING(CHANNELIZATION STRIPING)</t>
  </si>
  <si>
    <t>PLASTIC PAVEMENT MARKING (STOP LINE)</t>
  </si>
  <si>
    <t>716-02.06</t>
  </si>
  <si>
    <t>PLASTIC PAVEMENT MARKING (TURN LANE ARROW)</t>
  </si>
  <si>
    <t>716-02.07</t>
  </si>
  <si>
    <t>PLASTIC PAVEMENT MARKING (24" BARRIER LINE)</t>
  </si>
  <si>
    <t>716-02.08</t>
  </si>
  <si>
    <t>PLASTIC PAVEMENT MARKING (8" DOTTED LINE)</t>
  </si>
  <si>
    <t>716-02.09</t>
  </si>
  <si>
    <t>PLASTIC PAVEMENT MARKING (LONGITUDINAL CROSS-WALK)</t>
  </si>
  <si>
    <t>PLASTIC PAVEMENT MARKING (6" DOTTED LINE)</t>
  </si>
  <si>
    <t>716-02.12</t>
  </si>
  <si>
    <t>PLASTIC PAVEMENT MARKING (8IN LINE)</t>
  </si>
  <si>
    <t>716-02.15</t>
  </si>
  <si>
    <t>PLASTIC PAVEMENT MARKING (U TURN ARROW)</t>
  </si>
  <si>
    <t>716-02.22</t>
  </si>
  <si>
    <t>PLASTIC AERIAL SPEED BARS</t>
  </si>
  <si>
    <t>716-02.23</t>
  </si>
  <si>
    <t>PLASTIC PAVEMENT MARKING (12IN BARRIER LINE)</t>
  </si>
  <si>
    <t>716-02.24</t>
  </si>
  <si>
    <t>PLASTIC PAVEMENT MARKING (12IN DWL)</t>
  </si>
  <si>
    <t>716-02.30</t>
  </si>
  <si>
    <t>RETRACING PAVEMENT MARKINGS - PLASTIC (4" LINE)</t>
  </si>
  <si>
    <t>716-02.31</t>
  </si>
  <si>
    <t>RETRACING PAVEMENT MARKINGS - PLASTIC (8" BARRIER LINE)</t>
  </si>
  <si>
    <t>716-02.32</t>
  </si>
  <si>
    <t>RETRACING PAVEMENT MARKINGS - PLASTIC (6" LINE)</t>
  </si>
  <si>
    <t>716-02.33</t>
  </si>
  <si>
    <t>RETRACING PAVEMENT MARKINGS - PLASTIC (DOTTED LINE)</t>
  </si>
  <si>
    <t>716-03.01</t>
  </si>
  <si>
    <t>PLASTIC WORD PAVEMENT MARKING (ONLY)</t>
  </si>
  <si>
    <t>716-03.02</t>
  </si>
  <si>
    <t>PLASTIC WORD PAVEMENT MARKING (RXR)</t>
  </si>
  <si>
    <t>716-03.03</t>
  </si>
  <si>
    <t>PLASTIC WORD PAVEMENT MARKING (STOP AHEAD)</t>
  </si>
  <si>
    <t>716-03.04</t>
  </si>
  <si>
    <t>PLASTIC WORD PAVEMENT MARKING (SCHOOL)</t>
  </si>
  <si>
    <t>716-03.05</t>
  </si>
  <si>
    <t>PLASTIC WORD PAVEMENT MARKING (BIKE LANE)</t>
  </si>
  <si>
    <t>716-03.06</t>
  </si>
  <si>
    <t>PLASTIC WORD PAVEMENT MARKING (SIGNAL AHEAD)</t>
  </si>
  <si>
    <t>716-03.07</t>
  </si>
  <si>
    <t>PLASTIC WORD PAVEMENT MARKING (STOP)</t>
  </si>
  <si>
    <t>716-03.08</t>
  </si>
  <si>
    <t>PLASTIC WORD PAVEMENT MARKING (PED-XING)</t>
  </si>
  <si>
    <t>716-03.09</t>
  </si>
  <si>
    <t>PLASTIC WORD PAVEMENT MARKING ( )</t>
  </si>
  <si>
    <t>716-03.10</t>
  </si>
  <si>
    <t>716-03.11</t>
  </si>
  <si>
    <t>716-03.12</t>
  </si>
  <si>
    <t>PLASTIC PVMT MARKING (DESCRIPTION)</t>
  </si>
  <si>
    <t>716-03.13</t>
  </si>
  <si>
    <t>PLASTIC PVMT MARKING (NO TRUCKS THIS LANE)</t>
  </si>
  <si>
    <t>716-04.01</t>
  </si>
  <si>
    <t>PLASTIC PAVEMENT MARKING (STRAIGHT-TURN ARROW)</t>
  </si>
  <si>
    <t>716-04.02</t>
  </si>
  <si>
    <t>PLASTIC PAVEMENT MARKING(DOUBLE TURNING ARROW)</t>
  </si>
  <si>
    <t>716-04.03</t>
  </si>
  <si>
    <t>PLASTIC PAVEMENT MARKING (4" DOTTED LINE)</t>
  </si>
  <si>
    <t>716-04.04</t>
  </si>
  <si>
    <t>PLASTIC PAVEMENT MARKING (TRANSVERSE SHOULDER)</t>
  </si>
  <si>
    <t>716-04.05</t>
  </si>
  <si>
    <t>PLASTIC PAVEMENT MARKING (STRAIGHT ARROW)</t>
  </si>
  <si>
    <t>716-04.06</t>
  </si>
  <si>
    <t>PLASTIC PAVEMENT MARKING (WRONG WAY ARROW)</t>
  </si>
  <si>
    <t>716-04.07</t>
  </si>
  <si>
    <t>PLASTIC PAVEMENT MARKING (EXIT ONLY ARROW)</t>
  </si>
  <si>
    <t>716-04.08</t>
  </si>
  <si>
    <t>PLASTIC PAVEMENT MARKING (OPTION LANE ARROW)</t>
  </si>
  <si>
    <t>716-04.09</t>
  </si>
  <si>
    <t>PLASTIC PAVEMENT MARKING (H.O.V. DIAMOND)</t>
  </si>
  <si>
    <t>716-04.10</t>
  </si>
  <si>
    <t>PLASTIC PAVEMENT MARKING (HANDICAP SYMBOL)</t>
  </si>
  <si>
    <t>716-04.11</t>
  </si>
  <si>
    <t>PLASTIC PAVEMENT MARKING (BICYCLE SYMBOL W/RIDER)</t>
  </si>
  <si>
    <t>716-04.12</t>
  </si>
  <si>
    <t>PLASTIC PAVEMENT MARKING (YIELD LINE)</t>
  </si>
  <si>
    <t>716-04.13</t>
  </si>
  <si>
    <t>PLASTIC PAVEMENT MARKING (BIKELANE SYMBOL &amp; ARROW)</t>
  </si>
  <si>
    <t>716-04.14</t>
  </si>
  <si>
    <t>PLASTIC PAVEMENT MARKING (LANE REDUCTION ARROW)</t>
  </si>
  <si>
    <t>716-04.15</t>
  </si>
  <si>
    <t>PLASTIC PAVEMENT MARKING-BIKE SYMBOL/ARROW SHARED</t>
  </si>
  <si>
    <t>716-04.16</t>
  </si>
  <si>
    <t>PLASTIC PAVEMENT MARKING (NOISE STRIP)</t>
  </si>
  <si>
    <t>716-04.17</t>
  </si>
  <si>
    <t>PLASTIC PAVEMENT MARKING (YIELD SYMBOL)</t>
  </si>
  <si>
    <t>716-04.18</t>
  </si>
  <si>
    <t>PLASTIC PAVEMENT MARKING (BIKE/XING)</t>
  </si>
  <si>
    <t>716-04.21</t>
  </si>
  <si>
    <t>GREEN TEXTURED BIKE LANE</t>
  </si>
  <si>
    <t>716-04.23</t>
  </si>
  <si>
    <t>PLASTIC PAVEMENT MARKING (FISH-HOOKS WITH 1 ARROW)</t>
  </si>
  <si>
    <t>716-04.24</t>
  </si>
  <si>
    <t>PLASTIC PAVEMENT MARKING (FISH-HOOKS WITH 2 ARROWS)</t>
  </si>
  <si>
    <t>716-04.25</t>
  </si>
  <si>
    <t>PLASTIC PAVEMENT MARKING (FISH-HOOKS WITH 3 ARROWS)</t>
  </si>
  <si>
    <t>716-05.01</t>
  </si>
  <si>
    <t>PAINTED PAVEMENT MARKING (4" LINE)</t>
  </si>
  <si>
    <t>716-05.02</t>
  </si>
  <si>
    <t>PAINTED PAVEMENT MARKING (8" BARRIER LINE)</t>
  </si>
  <si>
    <t>716-05.03</t>
  </si>
  <si>
    <t>PAINTED PAVEMENT MARKING (CROSS-WALK)</t>
  </si>
  <si>
    <t>716-05.04</t>
  </si>
  <si>
    <t>PAINTED PAVEMENT MARKING (CHANNELIZATION STRIPING)</t>
  </si>
  <si>
    <t>716-05.05</t>
  </si>
  <si>
    <t>PAINTED PAVEMENT MARKING (STOP LINE)</t>
  </si>
  <si>
    <t>716-05.06</t>
  </si>
  <si>
    <t>PAINTED PAVEMENT MARKING (TURN LANE ARROW)</t>
  </si>
  <si>
    <t>716-05.07</t>
  </si>
  <si>
    <t>PAINTED PAVEMENT MARKING (24" BARRIER LINE)</t>
  </si>
  <si>
    <t>716-05.08</t>
  </si>
  <si>
    <t>PAINTED PAVEMENT MARKING (PARKING LINE)</t>
  </si>
  <si>
    <t>716-05.09</t>
  </si>
  <si>
    <t>PAINTED PAVEMENT MARKING(STRAIGHT-TURN ARROW)</t>
  </si>
  <si>
    <t>716-05.10</t>
  </si>
  <si>
    <t>PAINTED PAVEMENT MARKING (RXR)</t>
  </si>
  <si>
    <t>716-05.11</t>
  </si>
  <si>
    <t>PAINTED PAVEMENT MARKING(STRAIGHT ARROW)</t>
  </si>
  <si>
    <t>716-05.12</t>
  </si>
  <si>
    <t>PAINTED PAVEMENT MARKING (CONTRAST 6" LINE)</t>
  </si>
  <si>
    <t>716-05.13</t>
  </si>
  <si>
    <t>PAINTED PAVEMENT MARKING (CONTRAST 8" LINE)</t>
  </si>
  <si>
    <t>716-05.20</t>
  </si>
  <si>
    <t>PAINTED PAVEMENT MARKING (6" LINE)</t>
  </si>
  <si>
    <t>716-05.21</t>
  </si>
  <si>
    <t>PAINTED PAVEMENT MARKING(4"DOTTED LINE)</t>
  </si>
  <si>
    <t>716-05.22</t>
  </si>
  <si>
    <t>PAINTED PAVEMENT MARKING (LONGITUDINAL CROSS-WALK)</t>
  </si>
  <si>
    <t>716-05.49</t>
  </si>
  <si>
    <t>PAINTED PAVEMENT MARKINGS(8" LINE)</t>
  </si>
  <si>
    <t>716-05.50</t>
  </si>
  <si>
    <t>716-05.51</t>
  </si>
  <si>
    <t>PAINTED PAVEMENT MARKINGS(12" LINE)</t>
  </si>
  <si>
    <t>716-05.52</t>
  </si>
  <si>
    <t>PAINTED PAVEMENT MARKING(AREA)</t>
  </si>
  <si>
    <t>716-05.60</t>
  </si>
  <si>
    <t>RETRACING PAVEMENT MARKINGS - PAINTED (4" LINE)</t>
  </si>
  <si>
    <t>716-05.61</t>
  </si>
  <si>
    <t>RETRACING PAVEMENT MARKINGS - PAINTED(8" BARRIER LINE)</t>
  </si>
  <si>
    <t>716-05.62</t>
  </si>
  <si>
    <t>RETRACING PAVEMENT MARKINGS - PAINTED(6" LINE)</t>
  </si>
  <si>
    <t>716-05.63</t>
  </si>
  <si>
    <t>RETRACING PAVEMENT MARKINGS - PAINTED(DOTTED LINE)</t>
  </si>
  <si>
    <t>716-05.64</t>
  </si>
  <si>
    <t>RETRACING PAVEMENT MARKINGS - PAINTED(6" DOTTED LINE)</t>
  </si>
  <si>
    <t>716-05.65</t>
  </si>
  <si>
    <t>RETRACING PAVEMENT MARKINGS(CIRCLE MARKER)</t>
  </si>
  <si>
    <t>716-05.66</t>
  </si>
  <si>
    <t>RETRACING PAVEMENT MARKINGS (4" LINE)</t>
  </si>
  <si>
    <t>716-05.67</t>
  </si>
  <si>
    <t>RETRACING PAVEMENT MARKINGS (8" BARRIER LINE)</t>
  </si>
  <si>
    <t>716-05.68</t>
  </si>
  <si>
    <t>RETRACING PAVEMENT MARKINGS (6" LINE)</t>
  </si>
  <si>
    <t>716-05.69</t>
  </si>
  <si>
    <t>PERFORMANCE BASED RETRACING PAINTED 4IN LINE</t>
  </si>
  <si>
    <t>716-05.70</t>
  </si>
  <si>
    <t>PERFORMANCE BASED RETRACING PAINTED 6IN LINE</t>
  </si>
  <si>
    <t>716-05.71</t>
  </si>
  <si>
    <t>PERFORMANCE BASED RETRACING PAINTED 8IN LINE</t>
  </si>
  <si>
    <t>716-05.72</t>
  </si>
  <si>
    <t>PERFORMANCE BASED RETRACING SPRAY THERMO 4IN</t>
  </si>
  <si>
    <t>716-05.73</t>
  </si>
  <si>
    <t>PERFORMANCE BASED RETRACING SPRAY THERMO 6IN</t>
  </si>
  <si>
    <t>716-05.74</t>
  </si>
  <si>
    <t>PERFORMANCE BASED RETRACING SPRAY THERMO 8IN</t>
  </si>
  <si>
    <t>716-05.75</t>
  </si>
  <si>
    <t>PERFORMANCE BASED RETRACING SPRAY THERMO 6IN DOTTED</t>
  </si>
  <si>
    <t>716-05.76</t>
  </si>
  <si>
    <t>PERFORMANCE BASED STRIPING BONUS</t>
  </si>
  <si>
    <t>716-05.77</t>
  </si>
  <si>
    <t>PERFORMANCE BASED RETRACING PAINTED 6IN DOTTED LINE</t>
  </si>
  <si>
    <t>716-05.78</t>
  </si>
  <si>
    <t>LOW RETROREFLECTIVE PERFORMANCE DEDUCTION</t>
  </si>
  <si>
    <t>716-05.79</t>
  </si>
  <si>
    <t>PERFORMANCE BASED RETRACING SPRAY THERMO 12IN</t>
  </si>
  <si>
    <t>716-06.01</t>
  </si>
  <si>
    <t>PAINTED WORD PVMT MARK ( )</t>
  </si>
  <si>
    <t>716-08.01</t>
  </si>
  <si>
    <t>REMOVAL OF PAVEMENT MARKING (LINE)</t>
  </si>
  <si>
    <t>716-08.02</t>
  </si>
  <si>
    <t>REMOVAL OF PAVEMENT MARKING (8" BARRIER LINE)</t>
  </si>
  <si>
    <t>716-08.03</t>
  </si>
  <si>
    <t>REMOVAL OF PAVEMENT MARKING (CROSS-WALK)</t>
  </si>
  <si>
    <t>716-08.04</t>
  </si>
  <si>
    <t>REMOVAL OF PAVEMENT MARKING (CHANNELIZATION STRIPING)</t>
  </si>
  <si>
    <t>716-08.05</t>
  </si>
  <si>
    <t>REMOVAL OF PAVEMENT MARKING (STOP LINE)</t>
  </si>
  <si>
    <t>716-08.06</t>
  </si>
  <si>
    <t>REMOVAL OF PAVEMENT MARKING (TURN LANE ARROW)</t>
  </si>
  <si>
    <t>716-08.07</t>
  </si>
  <si>
    <t>REMOVAL OF PAVEMENT MARKING (STRAIGHT-TURN ARROW)</t>
  </si>
  <si>
    <t>716-08.08</t>
  </si>
  <si>
    <t>REMOVAL OF PAVEMENT MARKING (DOUBLE TURNING ARROW)</t>
  </si>
  <si>
    <t>716-08.09</t>
  </si>
  <si>
    <t>REMOVAL OF PAVEMENT MARKING (DOTTED LINE)</t>
  </si>
  <si>
    <t>716-08.10</t>
  </si>
  <si>
    <t>REMOVAL OF PAVEMENT MARKING (TRANSVERSE SHOULDER)</t>
  </si>
  <si>
    <t>716-08.11</t>
  </si>
  <si>
    <t>REMOVAL OF WORD PAVEMENT MARKING (DESCRIPTION)</t>
  </si>
  <si>
    <t>716-08.12</t>
  </si>
  <si>
    <t>716-08.13</t>
  </si>
  <si>
    <t>716-08.14</t>
  </si>
  <si>
    <t>716-08.15</t>
  </si>
  <si>
    <t>716-08.16</t>
  </si>
  <si>
    <t>716-08.17</t>
  </si>
  <si>
    <t>716-08.18</t>
  </si>
  <si>
    <t>REMOVAL OF PAVEMENT MARKING (WRONG WAY ARROW)</t>
  </si>
  <si>
    <t>716-08.20</t>
  </si>
  <si>
    <t>716-08.30</t>
  </si>
  <si>
    <t>HYDROBLAST REMOVAL OF PAVEMENT MARKING (LINE)</t>
  </si>
  <si>
    <t>716-08.31</t>
  </si>
  <si>
    <t>HYDROBLAST REMOVAL OF PAVEMENT MARKING (DESCRIPTION)</t>
  </si>
  <si>
    <t>716-08.32</t>
  </si>
  <si>
    <t>716-08.33</t>
  </si>
  <si>
    <t>716-08.34</t>
  </si>
  <si>
    <t>716-09.02</t>
  </si>
  <si>
    <t>WET REFLEC. PVMT MARKING(8"BARRIER LINE)</t>
  </si>
  <si>
    <t>716-09.03</t>
  </si>
  <si>
    <t>WET REFLECTIVE PAVEMENT MARKING(6" LINE)</t>
  </si>
  <si>
    <t>716-09.30</t>
  </si>
  <si>
    <t>WET REFLECTIVE CHANNELIZATION STRIPING</t>
  </si>
  <si>
    <t>716-09.32</t>
  </si>
  <si>
    <t>EXIT ONLY ARROW</t>
  </si>
  <si>
    <t>716-09.33</t>
  </si>
  <si>
    <t>6 INCH DOTTED LINE</t>
  </si>
  <si>
    <t>716-09.72</t>
  </si>
  <si>
    <t>WET REFLECTIVE PAVEMEMT MARKING (4"LINE)</t>
  </si>
  <si>
    <t>716-09.79</t>
  </si>
  <si>
    <t>THERMOPLST PVMT MARK PROFILE LINE(4")</t>
  </si>
  <si>
    <t>716-09.80</t>
  </si>
  <si>
    <t>THERMOPLST PVMT MARK PROFILE LINE(6")</t>
  </si>
  <si>
    <t>716-09.85</t>
  </si>
  <si>
    <t>CONTRAST PAVEMENT MARKING 4"</t>
  </si>
  <si>
    <t>716-09.86</t>
  </si>
  <si>
    <t>CONTRAST PAVEMENT MARKING 6"</t>
  </si>
  <si>
    <t>716-09.87</t>
  </si>
  <si>
    <t>CONTRAST PAVEMENT MARKINGS WORDS AND SYMBOLS</t>
  </si>
  <si>
    <t>716-09.88</t>
  </si>
  <si>
    <t>CONTRAST PAVEMENT MARKING 8"</t>
  </si>
  <si>
    <t>716-09.89</t>
  </si>
  <si>
    <t>CONTRAST PAVEMENT MARKING 12"</t>
  </si>
  <si>
    <t>716-09.90</t>
  </si>
  <si>
    <t>CONTRAST PAVEMENT MARKING 6" DOTTED</t>
  </si>
  <si>
    <t>716-10.07</t>
  </si>
  <si>
    <t>PREFORMED PLASTIC PAVEMENT MARKING (STOP LINE)</t>
  </si>
  <si>
    <t>716-10.23</t>
  </si>
  <si>
    <t>PREFRMD PLSTC PVMNT MRKING 4IN LINE W/1.5IN BLACK SILHOUETTE</t>
  </si>
  <si>
    <t>716-10.24</t>
  </si>
  <si>
    <t>WET NIGHT VISIBLE MARKING (8" BARRIER LINE)</t>
  </si>
  <si>
    <t>716-10.25</t>
  </si>
  <si>
    <t>WET NIGHT VISIBLE PAVEMENT MARKING (6" LINE)</t>
  </si>
  <si>
    <t>716-10.26</t>
  </si>
  <si>
    <t>WET NIGHT VISIBLE PAVEMENT MARKING (6" DOTTED LINE)</t>
  </si>
  <si>
    <t>716-10.50</t>
  </si>
  <si>
    <t>PREFORMED PLASTIC PAVEMENT MARKING (INTERSTATE SHIELD)</t>
  </si>
  <si>
    <t>716-10.51</t>
  </si>
  <si>
    <t>PRFRMED PLSTC PVMNT MRKNG (STATE SHLD)</t>
  </si>
  <si>
    <t>716-10.52</t>
  </si>
  <si>
    <t>PRFRMED PLSTC PVMNT MRKNG (US SHLD)</t>
  </si>
  <si>
    <t>716-12.01</t>
  </si>
  <si>
    <t>ENHANCED FLATLINE THERMO PVMT MRKNG (4IN LINE)</t>
  </si>
  <si>
    <t>716-12.02</t>
  </si>
  <si>
    <t>ENHANCED FLATLINE THERMO PVMT MRKNG (6IN LINE)</t>
  </si>
  <si>
    <t>716-12.03</t>
  </si>
  <si>
    <t>ENHANCED FLATLINE THERMO PVMT MRKNG (8IN BARRIER LINE)</t>
  </si>
  <si>
    <t>716-12.04</t>
  </si>
  <si>
    <t>ENHANCED FLATLINE THERMO PVMT MRKNG (4IN DOTTED LINE)</t>
  </si>
  <si>
    <t>716-12.05</t>
  </si>
  <si>
    <t>ENHANCED FLATLINE THERMO PVMT MRKNG (6IN DOTTED LINE)</t>
  </si>
  <si>
    <t>716-12.06</t>
  </si>
  <si>
    <t>ENHANCED FLAT LINE THERMO (8IN LINE)</t>
  </si>
  <si>
    <t>716-12.07</t>
  </si>
  <si>
    <t>ENHANCED FLAT LINE THERMO (8IN BROKEN LN)</t>
  </si>
  <si>
    <t>716-12.08</t>
  </si>
  <si>
    <t>ENHANCED FLAT LINE THERMO (12IN BARRIER LINE)</t>
  </si>
  <si>
    <t>716-12.09</t>
  </si>
  <si>
    <t>ENHANCED FLAT LINE THERMO (12IN LINE)</t>
  </si>
  <si>
    <t>716-12.10</t>
  </si>
  <si>
    <t>ENHANCED FLAT LINE THERMO (12IN DOTTED)</t>
  </si>
  <si>
    <t>716-12.21</t>
  </si>
  <si>
    <t>ALL WEATHER ENHANCED THERMO (4IN LINE)</t>
  </si>
  <si>
    <t>716-12.22</t>
  </si>
  <si>
    <t>ALL WEATHER ENHANCED THERMO (6IN LINE)</t>
  </si>
  <si>
    <t>716-13.01</t>
  </si>
  <si>
    <t>SPRAY THERMO PVMT MRKNG (60 mil) (4IN LINE)</t>
  </si>
  <si>
    <t>716-13.02</t>
  </si>
  <si>
    <t>SPRAY THERMO PVMT MRKNG (60 mil) (6IN LINE)</t>
  </si>
  <si>
    <t>716-13.03</t>
  </si>
  <si>
    <t>SPRAY THERMO PVMT MRKNG (60 mil) (8IN BARRIER LINE)</t>
  </si>
  <si>
    <t>716-13.04</t>
  </si>
  <si>
    <t>SPRAY THERMO PVMT MRKNG (60 mil) (4IN DOTTED LINE)</t>
  </si>
  <si>
    <t>716-13.05</t>
  </si>
  <si>
    <t>SPRAY THERMO PVMT MRKNG (60 mil) (6IN DOTTED LINE)</t>
  </si>
  <si>
    <t>SPRAY THERMO PVMT MRKNG (40 mil) (4IN LINE)</t>
  </si>
  <si>
    <t>716-13.07</t>
  </si>
  <si>
    <t>SPRAY THERMO PVMT MRKNG (40 mil) (6IN LINE)</t>
  </si>
  <si>
    <t>716-13.08</t>
  </si>
  <si>
    <t>SPRAY THERMO PVMT MRKNG (40 mil) (8IN BARRIER LINE)</t>
  </si>
  <si>
    <t>716-13.09</t>
  </si>
  <si>
    <t>SPRAY THERMO PVMT MRKNG (40 mil) (4IN DOTTED LINE)</t>
  </si>
  <si>
    <t>716-13.10</t>
  </si>
  <si>
    <t>SPRAY THERMO PVMT MRKNG (40 mil) (6IN DOTTED LINE)</t>
  </si>
  <si>
    <t>716-13.11</t>
  </si>
  <si>
    <t>SPRAY THERMO PVMT MRKNG (60 MIL 12IN BARRIER LINE)</t>
  </si>
  <si>
    <t>716-13.20</t>
  </si>
  <si>
    <t>PAVEMENT MARKING INCENTIVE</t>
  </si>
  <si>
    <t>716-13.21</t>
  </si>
  <si>
    <t>PAVEMENT MARKING DISINCENTIVE</t>
  </si>
  <si>
    <t>716-14.01</t>
  </si>
  <si>
    <t>PROFILED THERMO PVMT MRKNG AUDIBLE (4IN)</t>
  </si>
  <si>
    <t>716-14.02</t>
  </si>
  <si>
    <t>PROFILED THERMO PVMT MRKNG AUDIBLE (6IN)</t>
  </si>
  <si>
    <t>716-15.01</t>
  </si>
  <si>
    <t>YELLOW TEXTURED BUFFER</t>
  </si>
  <si>
    <t>716-16.04</t>
  </si>
  <si>
    <t>EMBOSSED PREFORMED CONTRAST PAVEMENT MARKING (DOTTED LINE)</t>
  </si>
  <si>
    <t>716-16.10</t>
  </si>
  <si>
    <t>PREFORMED YIELD WORD (8FT W/ 1 IN BLACK CONTRAST)</t>
  </si>
  <si>
    <t>716-16.11</t>
  </si>
  <si>
    <t>PREFORMED YIELD SYMBOL (6FTX13FT W/3IN BLACK CONTRAST)</t>
  </si>
  <si>
    <t>716-16.12</t>
  </si>
  <si>
    <t>PREFORMED YIELD BAR (24INX36IN W/3IN BLACK CONTRAST)</t>
  </si>
  <si>
    <t>716-40.01</t>
  </si>
  <si>
    <t>POLYUREA PAVEMENT MARKING (6IN LINE)</t>
  </si>
  <si>
    <t>716-40.02</t>
  </si>
  <si>
    <t>POLYUREA PAVEMENT MARKINGS-WORDS-SYMBOLS</t>
  </si>
  <si>
    <t>716-40.03</t>
  </si>
  <si>
    <t>POLYUREA PAVEMENT MARKING (STOP BAR)</t>
  </si>
  <si>
    <t>716-40.41</t>
  </si>
  <si>
    <t>GROOVING FOR RECESSED PAVEMENT MARKING (DOTTED LINE)</t>
  </si>
  <si>
    <t>716-40.42</t>
  </si>
  <si>
    <t>GROOVING FOR RECESSED PAVEMENT MARKING (SOLID)</t>
  </si>
  <si>
    <t>716-50.01</t>
  </si>
  <si>
    <t>ROADWAY CLEANING FOR PAVEMENT MARKING</t>
  </si>
  <si>
    <t>716-99.91</t>
  </si>
  <si>
    <t>PAVEMENT MARKINGS</t>
  </si>
  <si>
    <t>716-99.92</t>
  </si>
  <si>
    <t>POLYUREA PAVEMENT MARKING</t>
  </si>
  <si>
    <t>717-01</t>
  </si>
  <si>
    <t>717-01 50</t>
  </si>
  <si>
    <t>MOBILIZATION (IMPACT)</t>
  </si>
  <si>
    <t>717-01.02</t>
  </si>
  <si>
    <t>MOBILIZATION (EMERGENCY RESPONSE)</t>
  </si>
  <si>
    <t>717-01.03</t>
  </si>
  <si>
    <t>MOBILIZATION (PER CALL-OUT)</t>
  </si>
  <si>
    <t>717-01.04</t>
  </si>
  <si>
    <t>MOBILIZATION (DESCRIPTION)</t>
  </si>
  <si>
    <t>717-01.05</t>
  </si>
  <si>
    <t>717-01.06</t>
  </si>
  <si>
    <t>717-01.07</t>
  </si>
  <si>
    <t>717-01.08</t>
  </si>
  <si>
    <t>717-01.09</t>
  </si>
  <si>
    <t>717-01.10</t>
  </si>
  <si>
    <t>717-01.11</t>
  </si>
  <si>
    <t>MOBILZATION (DESCRIPTION)</t>
  </si>
  <si>
    <t>717-01.12</t>
  </si>
  <si>
    <t>717-01.50</t>
  </si>
  <si>
    <t>717-01.51</t>
  </si>
  <si>
    <t>MOBILIZATION (REGION WIDE CLEANUP)</t>
  </si>
  <si>
    <t>717-01.54</t>
  </si>
  <si>
    <t>REPAIR CHAIN-LINK FENCE(4 FOOT)</t>
  </si>
  <si>
    <t>717-02.01</t>
  </si>
  <si>
    <t>MOBILIZATION (GUARDRAIL REPAIR)</t>
  </si>
  <si>
    <t>717-03</t>
  </si>
  <si>
    <t>MOBILIZATION (FOUNDATION EXPLORATION)</t>
  </si>
  <si>
    <t>717-10.01</t>
  </si>
  <si>
    <t>INVOLUNTARY WORK SUSPENSION (DESCRIPTION)</t>
  </si>
  <si>
    <t>NOISE BARRIER (DESCRIPTION)</t>
  </si>
  <si>
    <t>718-01.02</t>
  </si>
  <si>
    <t>718-01.03</t>
  </si>
  <si>
    <t>718-01.04</t>
  </si>
  <si>
    <t>718-01.05</t>
  </si>
  <si>
    <t>718-01.06</t>
  </si>
  <si>
    <t>718-01.07</t>
  </si>
  <si>
    <t>718-01.08</t>
  </si>
  <si>
    <t>718-01.09</t>
  </si>
  <si>
    <t>718-01.10</t>
  </si>
  <si>
    <t>718-01.11</t>
  </si>
  <si>
    <t>718-01.12</t>
  </si>
  <si>
    <t>718-01.13</t>
  </si>
  <si>
    <t>718-01.14</t>
  </si>
  <si>
    <t>718-01.15</t>
  </si>
  <si>
    <t>718-01.16</t>
  </si>
  <si>
    <t>718-01.17</t>
  </si>
  <si>
    <t>718-01.18</t>
  </si>
  <si>
    <t>718-01.19</t>
  </si>
  <si>
    <t>NOISE BARRIER INSTALLATION (DESCRIPTION)</t>
  </si>
  <si>
    <t>718-01.45</t>
  </si>
  <si>
    <t>BOAT RAMP / PARKING AREA</t>
  </si>
  <si>
    <t>718-01.50</t>
  </si>
  <si>
    <t>RELOCATED KEY STONE WALL</t>
  </si>
  <si>
    <t>718-02</t>
  </si>
  <si>
    <t>NOISE BARRIER SAFETY WALL</t>
  </si>
  <si>
    <t>718-02.75</t>
  </si>
  <si>
    <t>NOISE BARRIER SAFETY WALL (EPOXY STEEL)</t>
  </si>
  <si>
    <t>719-01</t>
  </si>
  <si>
    <t>SWEEPING</t>
  </si>
  <si>
    <t>719-01.01</t>
  </si>
  <si>
    <t>CYCL</t>
  </si>
  <si>
    <t>719-01.02</t>
  </si>
  <si>
    <t>ROADWAY SWEEPING</t>
  </si>
  <si>
    <t>719-01.03</t>
  </si>
  <si>
    <t>MANANICAL BRUSH REMOVAL</t>
  </si>
  <si>
    <t>719-01.04</t>
  </si>
  <si>
    <t>MANUAL BRUSH REMOVAL</t>
  </si>
  <si>
    <t>MNHR</t>
  </si>
  <si>
    <t>719-01.05</t>
  </si>
  <si>
    <t>SWEEPING (MANUAL)</t>
  </si>
  <si>
    <t>719-01.06</t>
  </si>
  <si>
    <t>OTHER ROADSIDE MAINTENANCE</t>
  </si>
  <si>
    <t>719-01.07</t>
  </si>
  <si>
    <t>BRIDGE CLEANING</t>
  </si>
  <si>
    <t>719-01.08</t>
  </si>
  <si>
    <t>CLEAN DRAIN</t>
  </si>
  <si>
    <t>719-01.11</t>
  </si>
  <si>
    <t>719-01.20</t>
  </si>
  <si>
    <t>STRUCTURE AND SITE CLEANING(LOCATION)</t>
  </si>
  <si>
    <t>719-01.21</t>
  </si>
  <si>
    <t>719-01.22</t>
  </si>
  <si>
    <t>719-01.23</t>
  </si>
  <si>
    <t>719-01.24</t>
  </si>
  <si>
    <t>719-01.25</t>
  </si>
  <si>
    <t>719-01.26</t>
  </si>
  <si>
    <t>719-01.27</t>
  </si>
  <si>
    <t>719-01.28</t>
  </si>
  <si>
    <t>719-01.29</t>
  </si>
  <si>
    <t>719-02</t>
  </si>
  <si>
    <t>REMOVAL AND DISPOSAL OF LITTER</t>
  </si>
  <si>
    <t>719-02.01</t>
  </si>
  <si>
    <t>719-02.02</t>
  </si>
  <si>
    <t>PASS</t>
  </si>
  <si>
    <t>719-03</t>
  </si>
  <si>
    <t>719-03.01</t>
  </si>
  <si>
    <t>SNOW AND ICE REMOVAL(OPERATOR)</t>
  </si>
  <si>
    <t>719-03.02</t>
  </si>
  <si>
    <t>SNOW AND ICE REMOVAL(SUPERVISOR)</t>
  </si>
  <si>
    <t>719-03.03</t>
  </si>
  <si>
    <t>SNOW AND ICE REMOVAL(LOADER)</t>
  </si>
  <si>
    <t>719-03.04</t>
  </si>
  <si>
    <t>SNOW AND ICE REMOVAL(MOBILIZATION)</t>
  </si>
  <si>
    <t>719-03.05</t>
  </si>
  <si>
    <t>SNOW &amp; ICE REMOVAL (STANDBY)</t>
  </si>
  <si>
    <t>719-03.06</t>
  </si>
  <si>
    <t>SNOW &amp; ICE REMOVAL (MOTOR PATROL)</t>
  </si>
  <si>
    <t>719-03.07</t>
  </si>
  <si>
    <t>SNOW &amp; ICE REMOVAL (ANTI-ICING)</t>
  </si>
  <si>
    <t>719-03.13</t>
  </si>
  <si>
    <t>SNOW &amp; ICE REMOVAL(STANDBY PAY)</t>
  </si>
  <si>
    <t>719-03.14</t>
  </si>
  <si>
    <t>SNOW &amp; ICE REMOVAL(PARTIAL MOBILIZATION)</t>
  </si>
  <si>
    <t>719-03.15</t>
  </si>
  <si>
    <t>SNOW &amp; ICE REMOVAL(SPECIAL MOBILIZATION)</t>
  </si>
  <si>
    <t>719-03.16</t>
  </si>
  <si>
    <t>DUMP TRUCK RETROFIT (SNOW REMOVAL)</t>
  </si>
  <si>
    <t>719-50.01</t>
  </si>
  <si>
    <t>RWIS INSTALLATION (SITE NO. 1)</t>
  </si>
  <si>
    <t>719-50.02</t>
  </si>
  <si>
    <t>RWIS INSTALLATION (SITE NO. 2)</t>
  </si>
  <si>
    <t>719-50.03</t>
  </si>
  <si>
    <t>RWIS INSTALLATION (SITE NO. 3)</t>
  </si>
  <si>
    <t>719-50.04</t>
  </si>
  <si>
    <t>RWIS INSTALLATION (SITE NO. 4)</t>
  </si>
  <si>
    <t>719-50.05</t>
  </si>
  <si>
    <t>RWIS INSTALLATION (SITE NO. 5)</t>
  </si>
  <si>
    <t>719-50.06</t>
  </si>
  <si>
    <t>RWIS INSTALLATION (SITE NO. 6)</t>
  </si>
  <si>
    <t>719-50.07</t>
  </si>
  <si>
    <t>RWIS INSTALLATION (SITE NO. 7)</t>
  </si>
  <si>
    <t>719-50.08</t>
  </si>
  <si>
    <t>RWIS INSTALLATION (SITE NO. 8)</t>
  </si>
  <si>
    <t>719-50.09</t>
  </si>
  <si>
    <t>RWIS INSTALLATION (SITE NO. 9)</t>
  </si>
  <si>
    <t>719-50.10</t>
  </si>
  <si>
    <t>RWIS INSTALLATION (SITE NO. 10)</t>
  </si>
  <si>
    <t>719-50.11</t>
  </si>
  <si>
    <t>RWIS INSTALLATION (SITE NO. 11)</t>
  </si>
  <si>
    <t>719-50.12</t>
  </si>
  <si>
    <t>RWIS INSTALLATION (SITE NO. 12)</t>
  </si>
  <si>
    <t>719-50.13</t>
  </si>
  <si>
    <t>RWIS INSTALLATION (SITE NO. 13)</t>
  </si>
  <si>
    <t>719-50.14</t>
  </si>
  <si>
    <t>RWIS INSTALLATION (SITE NO. 14)</t>
  </si>
  <si>
    <t>719-50.15</t>
  </si>
  <si>
    <t>RWIS INSTALLATION (SITE NO. 15)</t>
  </si>
  <si>
    <t>719-50.16</t>
  </si>
  <si>
    <t>RWIS INSTALLATION (SITE NO. 16)</t>
  </si>
  <si>
    <t>719-50.17</t>
  </si>
  <si>
    <t>RWIS INSTALLATION (SITE NO. 17)</t>
  </si>
  <si>
    <t>719-50.18</t>
  </si>
  <si>
    <t>RWIS INSTALLATION (SITE NO. 18)</t>
  </si>
  <si>
    <t>719-50.19</t>
  </si>
  <si>
    <t>RWIS INSTALLATION (SITE NO. 19)</t>
  </si>
  <si>
    <t>719-50.20</t>
  </si>
  <si>
    <t>RWIS INSTALLATION (SITE NO. 20)</t>
  </si>
  <si>
    <t>719-50.21</t>
  </si>
  <si>
    <t>RWIS INSTALLATION (SITE NO. 21)</t>
  </si>
  <si>
    <t>719-50.22</t>
  </si>
  <si>
    <t>RWIS INSTALLATION (SITE NO. 22)</t>
  </si>
  <si>
    <t>719-50.23</t>
  </si>
  <si>
    <t>RWIS INSTALLATION (SITE NO. 23)</t>
  </si>
  <si>
    <t>719-50.24</t>
  </si>
  <si>
    <t>RWIS INSTALLATION (SITE NO. 24)</t>
  </si>
  <si>
    <t>719-50.25</t>
  </si>
  <si>
    <t>RWIS INSTALLATION (SITE NO. 25)</t>
  </si>
  <si>
    <t>719-50.26</t>
  </si>
  <si>
    <t>RWIS INSTALLATION (SITE NO. 26)</t>
  </si>
  <si>
    <t>719-50.27</t>
  </si>
  <si>
    <t>RWIS INSTALLATION (SITE NO. 27)</t>
  </si>
  <si>
    <t>719-50.28</t>
  </si>
  <si>
    <t>RWIS SOFTWARE CONFIGURATION</t>
  </si>
  <si>
    <t>719-50.29</t>
  </si>
  <si>
    <t>RWIS COMMISSIONING</t>
  </si>
  <si>
    <t>719-50.30</t>
  </si>
  <si>
    <t>TRAFFIC SENSOR INSTALLATION</t>
  </si>
  <si>
    <t>719-50.31</t>
  </si>
  <si>
    <t>TRAFFIC DATA PROCESSOR</t>
  </si>
  <si>
    <t>719-50.32</t>
  </si>
  <si>
    <t>TIS COMMISSIONING</t>
  </si>
  <si>
    <t>719-50.33</t>
  </si>
  <si>
    <t>WARRANTY YEAR MAINTENANCE(RWIS)</t>
  </si>
  <si>
    <t>719-50.34</t>
  </si>
  <si>
    <t>WARRANTY YEAR MAINTENANCE(TIS)</t>
  </si>
  <si>
    <t>719-50.35</t>
  </si>
  <si>
    <t>EXTENDED MAINTENANCE (YEAR 1)</t>
  </si>
  <si>
    <t>719-50.36</t>
  </si>
  <si>
    <t>EXTENDED MAINTENANCE (YEAR 2)</t>
  </si>
  <si>
    <t>719-50.37</t>
  </si>
  <si>
    <t>EXTENDED MAINTENANCE (YEAR 3)</t>
  </si>
  <si>
    <t>719-50.38</t>
  </si>
  <si>
    <t>EXTENDED MAINTENANCE (YEAR 4)</t>
  </si>
  <si>
    <t>719-50.39</t>
  </si>
  <si>
    <t>UNSCHEDULED MAINTENANCE</t>
  </si>
  <si>
    <t>719-50.40</t>
  </si>
  <si>
    <t>SPARE PART (RPU)</t>
  </si>
  <si>
    <t>719-50.41</t>
  </si>
  <si>
    <t>SPARE PART (RPU MODEM)</t>
  </si>
  <si>
    <t>719-50.42</t>
  </si>
  <si>
    <t>SPARE PART (WIND SPEED/DIRECTION)</t>
  </si>
  <si>
    <t>719-50.43</t>
  </si>
  <si>
    <t>SPARE PART (AIR TEMP/RELATIVE HUMID)</t>
  </si>
  <si>
    <t>719-50.44</t>
  </si>
  <si>
    <t>SPARE PART (SUBSURFACE TEMP)</t>
  </si>
  <si>
    <t>719-50.45</t>
  </si>
  <si>
    <t>SPARE PART (PRECIP SENSOR)</t>
  </si>
  <si>
    <t>719-50.46</t>
  </si>
  <si>
    <t>SPARE PART (PAVEMENT SENSOR)</t>
  </si>
  <si>
    <t>719-50.47</t>
  </si>
  <si>
    <t>SPARE PART (RWIS TOWER)</t>
  </si>
  <si>
    <t>719-50.48</t>
  </si>
  <si>
    <t>TRAINING (RWIS)</t>
  </si>
  <si>
    <t>719-50.49</t>
  </si>
  <si>
    <t>TRAINING (TIS)</t>
  </si>
  <si>
    <t>719-50.50</t>
  </si>
  <si>
    <t>TRAFFIC SENSOR</t>
  </si>
  <si>
    <t>719-50.51</t>
  </si>
  <si>
    <t>PAVEMENT SENSOR INSTALLATION</t>
  </si>
  <si>
    <t>720-01.01</t>
  </si>
  <si>
    <t>CONCRETE MONUMENT PLANTER</t>
  </si>
  <si>
    <t>720-02</t>
  </si>
  <si>
    <t>HIGHWAY GRADE CROSSING INSTALLED</t>
  </si>
  <si>
    <t>720-03</t>
  </si>
  <si>
    <t>HIGHWAY CROSSING SIGNAL SYSTEM</t>
  </si>
  <si>
    <t>720-03.01</t>
  </si>
  <si>
    <t>RAILROAD CROSSING SIGNAL SYSTEM</t>
  </si>
  <si>
    <t>720-04</t>
  </si>
  <si>
    <t>TRACK TO BE CONSTRUCTED</t>
  </si>
  <si>
    <t>720-04.01</t>
  </si>
  <si>
    <t>TEMPORARY TRACK TO BE CONSTRUCTED</t>
  </si>
  <si>
    <t>720-04.02</t>
  </si>
  <si>
    <t>720-04.04</t>
  </si>
  <si>
    <t>FIELD ENGINEERING FOR TRACK LAYOUT</t>
  </si>
  <si>
    <t>720-05.01</t>
  </si>
  <si>
    <t>SIGNALIZED TERRITORY(DESCRIPTION)</t>
  </si>
  <si>
    <t>720-05.02</t>
  </si>
  <si>
    <t>720-05.03</t>
  </si>
  <si>
    <t>720-05.04</t>
  </si>
  <si>
    <t>720-05.05</t>
  </si>
  <si>
    <t>720-05.06</t>
  </si>
  <si>
    <t>720-05.07</t>
  </si>
  <si>
    <t>720-05.08</t>
  </si>
  <si>
    <t>720-05.09</t>
  </si>
  <si>
    <t>720-06</t>
  </si>
  <si>
    <t>TRACK TO BE REMOVED</t>
  </si>
  <si>
    <t>720-06.01</t>
  </si>
  <si>
    <t>TEMPORARY TRACK TO BE REMOVED</t>
  </si>
  <si>
    <t>720-07</t>
  </si>
  <si>
    <t>SUBBALLAST</t>
  </si>
  <si>
    <t>720-08</t>
  </si>
  <si>
    <t>BALLAST</t>
  </si>
  <si>
    <t>720-08.01</t>
  </si>
  <si>
    <t>BALLAST, A.R.E.M.A. GRADE 4</t>
  </si>
  <si>
    <t>720-08.02</t>
  </si>
  <si>
    <t>BALLAST, A.R.E.M.A. GRADE 5</t>
  </si>
  <si>
    <t>720-09</t>
  </si>
  <si>
    <t>GRADE CROSSING</t>
  </si>
  <si>
    <t>720-09.01</t>
  </si>
  <si>
    <t>720-09.30</t>
  </si>
  <si>
    <t>RAILROAD RAILS</t>
  </si>
  <si>
    <t>720-09.31</t>
  </si>
  <si>
    <t>RAILROAD RAILS(DRILLED)</t>
  </si>
  <si>
    <t>720-61.21</t>
  </si>
  <si>
    <t>PICNIC TABLES</t>
  </si>
  <si>
    <t>720-61.22</t>
  </si>
  <si>
    <t>PICNIC TABLES(DESCRIPTION)</t>
  </si>
  <si>
    <t>721-01.01</t>
  </si>
  <si>
    <t>BENCH</t>
  </si>
  <si>
    <t>721-01.02</t>
  </si>
  <si>
    <t>TRASH RECEPTACLE</t>
  </si>
  <si>
    <t>721-01.03</t>
  </si>
  <si>
    <t>IRRIGATION SYSTEM</t>
  </si>
  <si>
    <t>721-01.04</t>
  </si>
  <si>
    <t>721-01.05</t>
  </si>
  <si>
    <t>721-01.06</t>
  </si>
  <si>
    <t>IRRIGATION SYSTEM (REPAIR)</t>
  </si>
  <si>
    <t>721-10.01</t>
  </si>
  <si>
    <t>LNDSCPE RPBP BOX PED. BEARING 30X48X24IN</t>
  </si>
  <si>
    <t>721-10.10</t>
  </si>
  <si>
    <t>LNDSCPE PULL BOX PED. BEARING 13X24X18IN</t>
  </si>
  <si>
    <t>721-11.20</t>
  </si>
  <si>
    <t>REDUCED PRES. BACKFLOW PREVENTER ASMBLY</t>
  </si>
  <si>
    <t>721-11.30</t>
  </si>
  <si>
    <t>POTTABLE WATER TIE-IN 2IN</t>
  </si>
  <si>
    <t>721-12.03</t>
  </si>
  <si>
    <t>2IN PVC IRRIGATION WATER PIPE</t>
  </si>
  <si>
    <t>721-12.06</t>
  </si>
  <si>
    <t>4IN PVC IRRIGATION WATER PIPE</t>
  </si>
  <si>
    <t>722-01.01</t>
  </si>
  <si>
    <t>FIELD OFFICE (TYPE 1)</t>
  </si>
  <si>
    <t>722-01.02</t>
  </si>
  <si>
    <t>FIELD OFFICE (TYPE 2)</t>
  </si>
  <si>
    <t>723-01.01</t>
  </si>
  <si>
    <t>SINKHOLE FILTRATION SYSTEM (DESCRIPTION)</t>
  </si>
  <si>
    <t>723-01.02</t>
  </si>
  <si>
    <t>723-01.03</t>
  </si>
  <si>
    <t>723-01.04</t>
  </si>
  <si>
    <t>723-01.05</t>
  </si>
  <si>
    <t>723-01.06</t>
  </si>
  <si>
    <t>725-02.01</t>
  </si>
  <si>
    <t>CLOSED CIRCUIT TELEVISION(CCTV) TYPE 1</t>
  </si>
  <si>
    <t>725-02.02</t>
  </si>
  <si>
    <t>CLOSED CIRCUIT TELEVISION(CCTV) TYPE 2</t>
  </si>
  <si>
    <t>725-02.03</t>
  </si>
  <si>
    <t>CLOSED CIRCUIT TELEVISION(CCTV) TYPE 3</t>
  </si>
  <si>
    <t>725-02.04</t>
  </si>
  <si>
    <t>CLOSED CIRCUIT TELEVISION(CCTV) TYPE 4</t>
  </si>
  <si>
    <t>725-02.06</t>
  </si>
  <si>
    <t>VIDEO ENCODER</t>
  </si>
  <si>
    <t>725-02.07</t>
  </si>
  <si>
    <t>725-02.08</t>
  </si>
  <si>
    <t>FIBER OPTIC LINK(TYPE 1 - DATA 1-CHANNEL)</t>
  </si>
  <si>
    <t>725-02.09</t>
  </si>
  <si>
    <t>FIBER OPTIC LINK(TYPE 2- DATA 4-CHANNEL)</t>
  </si>
  <si>
    <t>725-02.10</t>
  </si>
  <si>
    <t>CSU/DSU</t>
  </si>
  <si>
    <t>725-02.11</t>
  </si>
  <si>
    <t>DEMARCATION POINT (WITH 336A CABINET)</t>
  </si>
  <si>
    <t>725-02.12</t>
  </si>
  <si>
    <t>DEMARCATION POINT (WITH 334 CABINET)</t>
  </si>
  <si>
    <t>725-02.13</t>
  </si>
  <si>
    <t>FIBER OPTIC CABLE(12 STRAND MULTI-MODE)</t>
  </si>
  <si>
    <t>725-02.14</t>
  </si>
  <si>
    <t>CONDUIT BANK - TYPE 1 (2-2" PVC, SCH 40)</t>
  </si>
  <si>
    <t>725-02.16</t>
  </si>
  <si>
    <t>CONDUIT (STRUCTURES - DESCRIPTION)</t>
  </si>
  <si>
    <t>725-02.17</t>
  </si>
  <si>
    <t>CABLE VAULT</t>
  </si>
  <si>
    <t>725-02.18</t>
  </si>
  <si>
    <t>VIDEO MATRIX SWITCH</t>
  </si>
  <si>
    <t>725-02.19</t>
  </si>
  <si>
    <t>VIDEO MONITOR (CORNER WALL MOUNT)</t>
  </si>
  <si>
    <t>725-02.20</t>
  </si>
  <si>
    <t>EQUIPMENT RACK</t>
  </si>
  <si>
    <t>725-02.21</t>
  </si>
  <si>
    <t>ANNUAL MAINTENANCE (YEAR ONE)</t>
  </si>
  <si>
    <t>725-02.22</t>
  </si>
  <si>
    <t>UNSCHEDULED MAINTENANCE (LABOR)</t>
  </si>
  <si>
    <t>725-02.23</t>
  </si>
  <si>
    <t>SPARE PARTS</t>
  </si>
  <si>
    <t>725-02.24</t>
  </si>
  <si>
    <t>CLOSED CIRCUIT VIDEO EQUIPMENT (TYPE 1)</t>
  </si>
  <si>
    <t>725-02.25</t>
  </si>
  <si>
    <t>FIELD HUB SWITCH</t>
  </si>
  <si>
    <t>725-02.26</t>
  </si>
  <si>
    <t>MASTER FIELD HUB SWITCH</t>
  </si>
  <si>
    <t>725-02.27</t>
  </si>
  <si>
    <t>TMC ROUTER(ALTERNATE)</t>
  </si>
  <si>
    <t>725-02.28</t>
  </si>
  <si>
    <t>TMC NETWORK SWITCH(ALTERNATE)</t>
  </si>
  <si>
    <t>725-02.29</t>
  </si>
  <si>
    <t>SOLAR MAX 4 PANEL MOBILE HAR BROADCAST SYSTEM</t>
  </si>
  <si>
    <t>725-02.40</t>
  </si>
  <si>
    <t>DIAL-UP VIDEO SERVER</t>
  </si>
  <si>
    <t>725-02.41</t>
  </si>
  <si>
    <t>FIBER OPTIC TERMINATION SPLICE UNIT</t>
  </si>
  <si>
    <t>725-02.42</t>
  </si>
  <si>
    <t>TYPE 1 FIBER MODEM (OTR-SH)</t>
  </si>
  <si>
    <t>725-02.43</t>
  </si>
  <si>
    <t>TYPE 2 FIBER MODEM (OTR-D)</t>
  </si>
  <si>
    <t>725-02.44</t>
  </si>
  <si>
    <t>TYPE 3 FIBER MODEM (VOTR)</t>
  </si>
  <si>
    <t>725-02.45</t>
  </si>
  <si>
    <t>SPREAD SPECTRUM TRANSCEIVER (UNIDIRECTIONAL)</t>
  </si>
  <si>
    <t>725-02.46</t>
  </si>
  <si>
    <t>SPREAD SPECTRUM TRANSCEIVER (OMNIDIRECTIONAL)</t>
  </si>
  <si>
    <t>725-02.47</t>
  </si>
  <si>
    <t>CCTV POLE TYPE 1 (50')</t>
  </si>
  <si>
    <t>725-02.48</t>
  </si>
  <si>
    <t>CCTV POLE TYPE 2 (80')</t>
  </si>
  <si>
    <t>725-02.49</t>
  </si>
  <si>
    <t>RADAR DETECTION SYSTEM (TYPE 1)</t>
  </si>
  <si>
    <t>725-02.50</t>
  </si>
  <si>
    <t>RADAR DETECTION SYSTEM (TYPE 2)</t>
  </si>
  <si>
    <t>725-02.51</t>
  </si>
  <si>
    <t>RADAR DETECTION SYSTEM (TYPE 3)</t>
  </si>
  <si>
    <t>725-02.67</t>
  </si>
  <si>
    <t>UNSCHEDULED MAINTENANCE(LABOR)</t>
  </si>
  <si>
    <t>725-02.79</t>
  </si>
  <si>
    <t>FIBER SPLICE ENCLOSURE(DESCRIPTION)</t>
  </si>
  <si>
    <t>725-02.80</t>
  </si>
  <si>
    <t>725-02.81</t>
  </si>
  <si>
    <t>FIBER ENTRANCE(DESCRIPTION)</t>
  </si>
  <si>
    <t>725-02.82</t>
  </si>
  <si>
    <t>725-02.83</t>
  </si>
  <si>
    <t>FIBER ENTRANCE</t>
  </si>
  <si>
    <t>725-02.84</t>
  </si>
  <si>
    <t>725-02.85</t>
  </si>
  <si>
    <t>725-02.86</t>
  </si>
  <si>
    <t>VIDEO DISTRIBUTION MANAGEMENT SYSTEM</t>
  </si>
  <si>
    <t>725-02.87</t>
  </si>
  <si>
    <t>VIDEO WALL EQUIPMENT</t>
  </si>
  <si>
    <t>725-02.88</t>
  </si>
  <si>
    <t>COMPUTER CONSOLE EQUIPMENT</t>
  </si>
  <si>
    <t>725-02.95</t>
  </si>
  <si>
    <t>PORTABLE HIGHWAY ADVISORY RADIO</t>
  </si>
  <si>
    <t>725-02.96</t>
  </si>
  <si>
    <t>PORTABLE HIGHWAY ADVISORY RADIO SIGNS</t>
  </si>
  <si>
    <t>725-03.01</t>
  </si>
  <si>
    <t>CLOSED CIRCUIT TELEVISION (CCTV) EQUIPMENT</t>
  </si>
  <si>
    <t>725-03.02</t>
  </si>
  <si>
    <t>DYNAMIC MESSAGE SIGN</t>
  </si>
  <si>
    <t>725-03.03</t>
  </si>
  <si>
    <t>COMMUNICATIONS EQUIPMENT RACK</t>
  </si>
  <si>
    <t>725-03.04</t>
  </si>
  <si>
    <t>RADIO &amp; ANTENNA (TYPE A)</t>
  </si>
  <si>
    <t>725-03.05</t>
  </si>
  <si>
    <t>RADIO &amp; ANTENNA (TYPE B)</t>
  </si>
  <si>
    <t>725-03.06</t>
  </si>
  <si>
    <t>RADIO &amp; ANTENNA (TYPE C)</t>
  </si>
  <si>
    <t>725-03.07</t>
  </si>
  <si>
    <t>RADIO &amp; ANTENNA (TYPE D)</t>
  </si>
  <si>
    <t>725-03.08</t>
  </si>
  <si>
    <t>725-03.09</t>
  </si>
  <si>
    <t>ETHERNET SWITCH (TYPE A)</t>
  </si>
  <si>
    <t>725-03.10</t>
  </si>
  <si>
    <t>ETHERNET SWITCH (TYPE B)</t>
  </si>
  <si>
    <t>725-03.11</t>
  </si>
  <si>
    <t>CCTV CONTROL SOFTWARE</t>
  </si>
  <si>
    <t>725-03.12</t>
  </si>
  <si>
    <t>NETWORK MANAGEMENT SYSTEM</t>
  </si>
  <si>
    <t>725-03.13</t>
  </si>
  <si>
    <t>HELP DISPATCH CENTER HARDWARE</t>
  </si>
  <si>
    <t>725-03.14</t>
  </si>
  <si>
    <t>DEMARCATION POINT RISER ASSEMBLY</t>
  </si>
  <si>
    <t>725-03.15</t>
  </si>
  <si>
    <t>GROUND MOUNTED DEMARCATION POINT</t>
  </si>
  <si>
    <t>725-03.16</t>
  </si>
  <si>
    <t>CABINET TRANSFORMER (480V to 120/240V 10KVA)</t>
  </si>
  <si>
    <t>725-03.17</t>
  </si>
  <si>
    <t>GROUND MOUNTED COMMUNICATIONS TOWER (100FT)</t>
  </si>
  <si>
    <t>725-03.18</t>
  </si>
  <si>
    <t>GROUND MOUNTED COMMUNICATIONS TOWER (150FT)</t>
  </si>
  <si>
    <t>725-03.19</t>
  </si>
  <si>
    <t>BUILDING MOUNTED COMMUNICATIONS TOWER (20FT)</t>
  </si>
  <si>
    <t>725-03.20</t>
  </si>
  <si>
    <t>MATERIAL TRANSPORT - STATE OFFICE BUILDING</t>
  </si>
  <si>
    <t>CONDUIT - TYPE 1 (1-2IN PVC, SCH 40)</t>
  </si>
  <si>
    <t>725-03.22</t>
  </si>
  <si>
    <t>CABINET (TYPE B)</t>
  </si>
  <si>
    <t>725-03.23</t>
  </si>
  <si>
    <t>CABINET (TYPE C)</t>
  </si>
  <si>
    <t>725-03.24</t>
  </si>
  <si>
    <t>CCTV POLE AND FOUNDATION (50FT POLE HEIGHT)</t>
  </si>
  <si>
    <t>725-03.25</t>
  </si>
  <si>
    <t>CCTV POLE AND FOUNDATION (80FT POLE HEIGHT/LOWERING DEVICE)</t>
  </si>
  <si>
    <t>725-03.26</t>
  </si>
  <si>
    <t>LOWERING TOOL FOR CAMERA LOWERING DEVICE</t>
  </si>
  <si>
    <t>725-03.27</t>
  </si>
  <si>
    <t>25FT POLE EXTENSION</t>
  </si>
  <si>
    <t>725-03.28</t>
  </si>
  <si>
    <t>RAILROAD FLAGMAN</t>
  </si>
  <si>
    <t>725-03.29</t>
  </si>
  <si>
    <t>ANNUAL MAINTENANCE FOR THE SYSTEM (YEAR ONE)</t>
  </si>
  <si>
    <t>YEAR</t>
  </si>
  <si>
    <t>725-03.30</t>
  </si>
  <si>
    <t>ANNUAL MAINTENANCE FOR THE SYSTEM (YEAR TWO)</t>
  </si>
  <si>
    <t>725-03.31</t>
  </si>
  <si>
    <t>ANNUAL MAINTANANCE FOR THE SYSTEM (YEAR THREE)</t>
  </si>
  <si>
    <t>725-03.32</t>
  </si>
  <si>
    <t>UNSCHEDULED MAINTENANCE LABOR</t>
  </si>
  <si>
    <t>725-03.33</t>
  </si>
  <si>
    <t>725-03.34</t>
  </si>
  <si>
    <t>BURN-IN PERIOD</t>
  </si>
  <si>
    <t>725-03.35</t>
  </si>
  <si>
    <t>CABINET TRANSFORMER (240V to 120V 1KVA)</t>
  </si>
  <si>
    <t>725-03.36</t>
  </si>
  <si>
    <t>725-03.37</t>
  </si>
  <si>
    <t>VIDEO SERVER</t>
  </si>
  <si>
    <t>725-03.38</t>
  </si>
  <si>
    <t>725-03.39</t>
  </si>
  <si>
    <t>725-03.40</t>
  </si>
  <si>
    <t>725-03.41</t>
  </si>
  <si>
    <t>725-03.42</t>
  </si>
  <si>
    <t>VIDEO DECODER</t>
  </si>
  <si>
    <t>725-03.43</t>
  </si>
  <si>
    <t>CSU/DSU UNIT</t>
  </si>
  <si>
    <t>725-03.44</t>
  </si>
  <si>
    <t>FIBER OPTIC MODEM TRANSCEIVER (TYPE I)</t>
  </si>
  <si>
    <t>725-03.45</t>
  </si>
  <si>
    <t>FIBER OPTIC MODEM TRANSCEIVER (TYPE II)</t>
  </si>
  <si>
    <t>725-03.46</t>
  </si>
  <si>
    <t>725-03.47</t>
  </si>
  <si>
    <t>GROUND MOUNTED DEMARCATION POINT ASSEMBLY</t>
  </si>
  <si>
    <t>725-03.48</t>
  </si>
  <si>
    <t>TRANSFORMER (TYPE A)</t>
  </si>
  <si>
    <t>725-03.49</t>
  </si>
  <si>
    <t>TRANSFORMER (TYPE B)</t>
  </si>
  <si>
    <t>725-03.50</t>
  </si>
  <si>
    <t>RADAR DETECTION SYSTEM</t>
  </si>
  <si>
    <t>725-03.51</t>
  </si>
  <si>
    <t>SOLAR POWER FOR RDS</t>
  </si>
  <si>
    <t>725-03.52</t>
  </si>
  <si>
    <t>MULTI-CONDUCTOR COMM CABLE</t>
  </si>
  <si>
    <t>725-03.53</t>
  </si>
  <si>
    <t>VIDEO DETECTION SYSTEM</t>
  </si>
  <si>
    <t>725-03.54</t>
  </si>
  <si>
    <t>HIGHWAY ADVISORY RADIO SYSTEM</t>
  </si>
  <si>
    <t>725-03.55</t>
  </si>
  <si>
    <t>HAR SIGN (WITH FLASHING BEACONS)</t>
  </si>
  <si>
    <t>725-03.56</t>
  </si>
  <si>
    <t>CONDUIT BANK TYPE 2</t>
  </si>
  <si>
    <t>725-03.57</t>
  </si>
  <si>
    <t>DMS CONDUIT BANK</t>
  </si>
  <si>
    <t>725-03.58</t>
  </si>
  <si>
    <t>STRUCTURE CONDUIT BANK TYPE 2</t>
  </si>
  <si>
    <t>725-03.59</t>
  </si>
  <si>
    <t>CONDUIT BANK TYPE 2 BORED</t>
  </si>
  <si>
    <t>725-03.60</t>
  </si>
  <si>
    <t>CABLE MARKER</t>
  </si>
  <si>
    <t>725-03.61</t>
  </si>
  <si>
    <t>FO CABLE, 6F</t>
  </si>
  <si>
    <t>725-03.62</t>
  </si>
  <si>
    <t>CABINET (TYPE A)</t>
  </si>
  <si>
    <t>725-03.63</t>
  </si>
  <si>
    <t>725-03.64</t>
  </si>
  <si>
    <t>CCTV POLE AND FOUNDATION (50FT POLE)</t>
  </si>
  <si>
    <t>725-03.65</t>
  </si>
  <si>
    <t>CCTV POLE AND FOUNDATION (80FT POLE W/LOWERING DEVICE)</t>
  </si>
  <si>
    <t>725-03.66</t>
  </si>
  <si>
    <t>VDS POLE AND FOUNDATION (50FT POLE W/20FT MAST ARM)</t>
  </si>
  <si>
    <t>725-03.67</t>
  </si>
  <si>
    <t>725-03.68</t>
  </si>
  <si>
    <t>725-03.69</t>
  </si>
  <si>
    <t>725-03.70</t>
  </si>
  <si>
    <t>725-03.71</t>
  </si>
  <si>
    <t>725-03.72</t>
  </si>
  <si>
    <t>ANNUAL MAINTENANCE FOR THE SYSTEM (YEAR THREE)</t>
  </si>
  <si>
    <t>725-03.73</t>
  </si>
  <si>
    <t>UNSHEDULED MAINTENANCE LABOR</t>
  </si>
  <si>
    <t>725-03.74</t>
  </si>
  <si>
    <t>725-03.75</t>
  </si>
  <si>
    <t>725-03.76</t>
  </si>
  <si>
    <t>TRAINING</t>
  </si>
  <si>
    <t>725-03.77</t>
  </si>
  <si>
    <t>ONE CALL SERVICE (YEAR ONE)</t>
  </si>
  <si>
    <t>725-03.78</t>
  </si>
  <si>
    <t>ONE CALL SERVICE (YEAR TWO)</t>
  </si>
  <si>
    <t>725-03.79</t>
  </si>
  <si>
    <t>ONE CALL SERVICE (YEAR THREE)</t>
  </si>
  <si>
    <t>725-03.80</t>
  </si>
  <si>
    <t>CCTV CAMERA SYSTEM</t>
  </si>
  <si>
    <t>725-03.81</t>
  </si>
  <si>
    <t>VIDEO SERVERS</t>
  </si>
  <si>
    <t>725-03.82</t>
  </si>
  <si>
    <t>FIBER OPTIC MODEM TRANSCEIVER(TYPE3)</t>
  </si>
  <si>
    <t>725-03.83</t>
  </si>
  <si>
    <t>RDS COMM CABLE</t>
  </si>
  <si>
    <t>725-03.84</t>
  </si>
  <si>
    <t>PORTABLE ITS DYNAMIC MESSAGE SIGN</t>
  </si>
  <si>
    <t>725-03.85</t>
  </si>
  <si>
    <t>ETHERNET ROUTING SWITCH (CISCO 3845)</t>
  </si>
  <si>
    <t>725-03.86</t>
  </si>
  <si>
    <t>ETHERNET SWITCH (TYPE C) (CISCO 3560G)</t>
  </si>
  <si>
    <t>725-03.87</t>
  </si>
  <si>
    <t>FIELD ROUTER (RUGGEDCOM RX 1000)</t>
  </si>
  <si>
    <t>725-03.88</t>
  </si>
  <si>
    <t>VIDEO WALL SERVICE</t>
  </si>
  <si>
    <t>725-03.99</t>
  </si>
  <si>
    <t>VIDEO DETECTION CABLE</t>
  </si>
  <si>
    <t>725-05.01</t>
  </si>
  <si>
    <t>MODEL 336A CABINET WITH CAMERA CONTROLLER</t>
  </si>
  <si>
    <t>725-05.02</t>
  </si>
  <si>
    <t>FIBER OPTIC CABLE (60 STRAND SINGLE MODE)</t>
  </si>
  <si>
    <t>725-05.03</t>
  </si>
  <si>
    <t>VIDEO SURVEILLANCE CAMERA (VICON S200-RW-PR)</t>
  </si>
  <si>
    <t>725-05.04</t>
  </si>
  <si>
    <t>SPLICE ENCLOSURE (UNDER GRADE)</t>
  </si>
  <si>
    <t>725-05.05</t>
  </si>
  <si>
    <t>DROP CABLE (5 STRND LOOSE TUBE SINGLE MODE)</t>
  </si>
  <si>
    <t>725-05.06</t>
  </si>
  <si>
    <t>FUSION SPLICE</t>
  </si>
  <si>
    <t>725-05.07</t>
  </si>
  <si>
    <t>FIBER OPTIC TRANSCEIVER (SM)</t>
  </si>
  <si>
    <t>725-05.25</t>
  </si>
  <si>
    <t>CHANGEABLE SPEED LIMIT SIGN (TYPE A)</t>
  </si>
  <si>
    <t>725-05.88</t>
  </si>
  <si>
    <t>CELLULAR MODEM</t>
  </si>
  <si>
    <t>725-05.89</t>
  </si>
  <si>
    <t>CELLULAR MODEM MONTHLY FEE (2 YEAR SERVICE)</t>
  </si>
  <si>
    <t>725-05.99</t>
  </si>
  <si>
    <t>REMOVAL OF SOLAR ARRAY AND WIRELESS MODEM</t>
  </si>
  <si>
    <t>725-07.15</t>
  </si>
  <si>
    <t>TRANSFORMER (TYPE C)</t>
  </si>
  <si>
    <t>725-09.33</t>
  </si>
  <si>
    <t>FIBER OPTIC BRANCH CABLE (12 SMFO)</t>
  </si>
  <si>
    <t>725-10.85</t>
  </si>
  <si>
    <t>CONDUIT &amp; PULL BOX NETWORK</t>
  </si>
  <si>
    <t>725-11.10</t>
  </si>
  <si>
    <t>WIRELESS ETHERNET RADIO (DIRECTIONAL)</t>
  </si>
  <si>
    <t>725-11.11</t>
  </si>
  <si>
    <t>WIRELESS ETHERNET RADIO (OMNIDIRECTIONAL)</t>
  </si>
  <si>
    <t>725-14.70</t>
  </si>
  <si>
    <t>725-14.71</t>
  </si>
  <si>
    <t>CONDUIT 4IN DIA PVC</t>
  </si>
  <si>
    <t>725-14.80</t>
  </si>
  <si>
    <t>CONDUIT 1 1/4IN DIA (RGS)</t>
  </si>
  <si>
    <t>725-20.01</t>
  </si>
  <si>
    <t>CCTV POLE &amp; FOUNDATION (50FT POLE W/LWRNG DVICE)</t>
  </si>
  <si>
    <t>725-20.02</t>
  </si>
  <si>
    <t>CCTV POLE &amp; FOUNDATION (80FT POLE W/LWRNG DVICE)</t>
  </si>
  <si>
    <t>725-20.03</t>
  </si>
  <si>
    <t>725-20.04</t>
  </si>
  <si>
    <t>CCTV POLE REMOVE AND RELOCATE</t>
  </si>
  <si>
    <t>725-20.05</t>
  </si>
  <si>
    <t>CCTV POLE REMOVAL</t>
  </si>
  <si>
    <t>725-20.06</t>
  </si>
  <si>
    <t>CCTV MAINTENANCE WORKPAD</t>
  </si>
  <si>
    <t>725-20.07</t>
  </si>
  <si>
    <t>CCTV POLE &amp; FOUNDATION (80FT POLE W/DUAL LWRNG DVICE)</t>
  </si>
  <si>
    <t>725-20.08</t>
  </si>
  <si>
    <t>PORTABLE CCTV CAMERA TRAILER</t>
  </si>
  <si>
    <t>725-20.21</t>
  </si>
  <si>
    <t>STEEL OVERHEAD SIGN STRUCTURE (SPANS UP TO 50 FT)</t>
  </si>
  <si>
    <t>725-20.22</t>
  </si>
  <si>
    <t>STEEL OVERHEAD SIGN STRUCTURE (SPANS 51FT TO 70FT)</t>
  </si>
  <si>
    <t>725-20.23</t>
  </si>
  <si>
    <t>STEEL OVERHEAD SIGN STRUCTURE (SPANS 71FT TO 90FT)</t>
  </si>
  <si>
    <t>725-20.24</t>
  </si>
  <si>
    <t>STEEL OVERHEAD SIGN STRUCTURE (SPANS 91FT TO 110FT)</t>
  </si>
  <si>
    <t>725-20.25</t>
  </si>
  <si>
    <t>STEEL OVERHEAD SIGN STRUCTURE (SPANS 111FT TO 120FT)</t>
  </si>
  <si>
    <t>725-20.26</t>
  </si>
  <si>
    <t>STEEL OVERHEAD SIGN STRUCTURE (SPANS 121FT TO 130FT)</t>
  </si>
  <si>
    <t>725-20.27</t>
  </si>
  <si>
    <t>STEEL OVERHEAD SIGN STRUCTURE (SPANS 131FT TO 150FT)</t>
  </si>
  <si>
    <t>725-20.28</t>
  </si>
  <si>
    <t>STEEL OVERHEAD SIGN STRUCTURE (SPANS 151FT TO 180FT)</t>
  </si>
  <si>
    <t>725-20.29</t>
  </si>
  <si>
    <t>STEEL OVERHEAD SIGN STRUCTURE (SPANS 181FT TO 200FT)</t>
  </si>
  <si>
    <t>725-20.30</t>
  </si>
  <si>
    <t>STEEL OVERHEAD SIGN STRUCTURE (SPANS 201FT TO 250FT)</t>
  </si>
  <si>
    <t>725-20.31</t>
  </si>
  <si>
    <t>STEEL SIGN STRUCTURE (MULTI-COLOR DMS)</t>
  </si>
  <si>
    <t>725-20.41</t>
  </si>
  <si>
    <t>PULL BOX (TYPE A)</t>
  </si>
  <si>
    <t>725-20.42</t>
  </si>
  <si>
    <t>PULL BOX (TYPE B)</t>
  </si>
  <si>
    <t>725-20.43</t>
  </si>
  <si>
    <t>PULL BOX (TYPE C)</t>
  </si>
  <si>
    <t>725-20.44</t>
  </si>
  <si>
    <t>PULL BOX (TYPE D)</t>
  </si>
  <si>
    <t>725-20.45</t>
  </si>
  <si>
    <t>PULL BOX (TYPE E)</t>
  </si>
  <si>
    <t>725-20.46</t>
  </si>
  <si>
    <t>PULL BOX (STRUCTURE MOUNTED)</t>
  </si>
  <si>
    <t>725-20.51</t>
  </si>
  <si>
    <t>CABLE (1/C #14 AWG.)</t>
  </si>
  <si>
    <t>725-20.52</t>
  </si>
  <si>
    <t>CABLE (1/C #12 AWG.)</t>
  </si>
  <si>
    <t>725-20.53</t>
  </si>
  <si>
    <t>CABLE (1/C #10 AWG.)</t>
  </si>
  <si>
    <t>725-20.54</t>
  </si>
  <si>
    <t>CABLE (1/C #8 AWG.)</t>
  </si>
  <si>
    <t>725-20.55</t>
  </si>
  <si>
    <t>CABLE (1/C #6 AWG.)</t>
  </si>
  <si>
    <t>725-20.56</t>
  </si>
  <si>
    <t>CABLE (1/C #4 AWG.)</t>
  </si>
  <si>
    <t>725-20.57</t>
  </si>
  <si>
    <t>CABLE (1/C #2 AWG.)</t>
  </si>
  <si>
    <t>725-20.58</t>
  </si>
  <si>
    <t>CABLE (1/C #1/0 AWG.)</t>
  </si>
  <si>
    <t>725-20.59</t>
  </si>
  <si>
    <t>CABLE (1/C #2/0 AWG)</t>
  </si>
  <si>
    <t>725-20.60</t>
  </si>
  <si>
    <t>CABLE (1/C #3/0 AWG.)</t>
  </si>
  <si>
    <t>725-20.61</t>
  </si>
  <si>
    <t>CABLE (1/C #4/0 AWG.)</t>
  </si>
  <si>
    <t>725-20.68</t>
  </si>
  <si>
    <t>#0 AWG GROUND WIRE BARE SOLID COPPER</t>
  </si>
  <si>
    <t>725-20.69</t>
  </si>
  <si>
    <t>#1 AWG GROUND WIRE BARE SOLID COPPER</t>
  </si>
  <si>
    <t>725-20.70</t>
  </si>
  <si>
    <t>#5 AWG GROUND WIRE BARE SOLID COPPER</t>
  </si>
  <si>
    <t>725-20.71</t>
  </si>
  <si>
    <t>725-20.72</t>
  </si>
  <si>
    <t>725-20.73</t>
  </si>
  <si>
    <t>725-20.74</t>
  </si>
  <si>
    <t>725-20.75</t>
  </si>
  <si>
    <t>725-20.76</t>
  </si>
  <si>
    <t>725-20.81</t>
  </si>
  <si>
    <t>725-20.82</t>
  </si>
  <si>
    <t>725-20.83</t>
  </si>
  <si>
    <t>725-20.84</t>
  </si>
  <si>
    <t>RADIO &amp; ANTENNA (DESCRIPTION)</t>
  </si>
  <si>
    <t>725-20.85</t>
  </si>
  <si>
    <t>725-20.91</t>
  </si>
  <si>
    <t>CCTV CAMERA SYSTEM (PAN TILT &amp; ZOOM)</t>
  </si>
  <si>
    <t>725-20.92</t>
  </si>
  <si>
    <t>CCTV CAMERA SYSTEM (STATIC)</t>
  </si>
  <si>
    <t>725-20.93</t>
  </si>
  <si>
    <t>CCTV CAMERA SYSTEM (INFRARED)</t>
  </si>
  <si>
    <t>725-20.94</t>
  </si>
  <si>
    <t>CCTV CAMERA SYSTEM (DESCRIPTION)</t>
  </si>
  <si>
    <t>725-20.95</t>
  </si>
  <si>
    <t>CAMERA COMMUNICATION AND POWER CABLE</t>
  </si>
  <si>
    <t>725-20.96</t>
  </si>
  <si>
    <t>CCTV CAMERA SYSTEM REMOVE AND RELOCATE</t>
  </si>
  <si>
    <t>725-20.97</t>
  </si>
  <si>
    <t>CCTV COMM CABLE</t>
  </si>
  <si>
    <t>725-20.99</t>
  </si>
  <si>
    <t>725-21.01</t>
  </si>
  <si>
    <t>725-21.02</t>
  </si>
  <si>
    <t>DYNAMIC MESSAGE SIGN (MULTI-COLOR)</t>
  </si>
  <si>
    <t>725-21.03</t>
  </si>
  <si>
    <t>DYNAMIC MESSAGE SIGN (DESCRIPTION)</t>
  </si>
  <si>
    <t>725-21.04</t>
  </si>
  <si>
    <t>DYNAMIC MESSAGE SIGN REMOVAL</t>
  </si>
  <si>
    <t>725-21.05</t>
  </si>
  <si>
    <t>DYNAMIC MESSAGE SIGN REMOVE &amp; REPLACE</t>
  </si>
  <si>
    <t>725-21.06</t>
  </si>
  <si>
    <t>DYNAMIC MESSAGE SIGN CONTROLLER UNIT</t>
  </si>
  <si>
    <t>725-21.07</t>
  </si>
  <si>
    <t>PORTABLE SMART WORK ZONE SYSTEM</t>
  </si>
  <si>
    <t>725-21.11</t>
  </si>
  <si>
    <t>NETWORK SWITCH (TYPE A)</t>
  </si>
  <si>
    <t>725-21.12</t>
  </si>
  <si>
    <t>NETWORK SWITCH (TYPE B)</t>
  </si>
  <si>
    <t>725-21.13</t>
  </si>
  <si>
    <t>NETWORK SWITCH (TYPE C)</t>
  </si>
  <si>
    <t>725-21.14</t>
  </si>
  <si>
    <t>NETWORK CONFIGURATION</t>
  </si>
  <si>
    <t>725-21.15</t>
  </si>
  <si>
    <t>NETWORK SWITCH (DESCRIPTION)</t>
  </si>
  <si>
    <t>725-21.16</t>
  </si>
  <si>
    <t>ETHERNET BRIDGE</t>
  </si>
  <si>
    <t>725-21.17</t>
  </si>
  <si>
    <t>ETHERNET BRIDGE (DESCRIPTION)</t>
  </si>
  <si>
    <t>725-21.18</t>
  </si>
  <si>
    <t>DMS COMM CABLE</t>
  </si>
  <si>
    <t>725-21.19</t>
  </si>
  <si>
    <t>DMS POWER CABLE</t>
  </si>
  <si>
    <t>725-21.20</t>
  </si>
  <si>
    <t>DMS CONDUIT BANK (STRUCTURE MOUNTED)</t>
  </si>
  <si>
    <t>725-21.21</t>
  </si>
  <si>
    <t>TERMINAL SERVER</t>
  </si>
  <si>
    <t>725-21.22</t>
  </si>
  <si>
    <t>TERMINAL SERVER (DESCRIPTION)</t>
  </si>
  <si>
    <t>725-21.23</t>
  </si>
  <si>
    <t>725-21.24</t>
  </si>
  <si>
    <t>DYNAMIC MESSAGE SIGN (FULL COLOR)</t>
  </si>
  <si>
    <t>725-21.25</t>
  </si>
  <si>
    <t>DYNAMIC MESSAGE SIGN (OVER LANE DMS ARRAY)</t>
  </si>
  <si>
    <t>725-21.26</t>
  </si>
  <si>
    <t>DYNAMIC MESSAGE SIGN (OVER SHOULDER DMS)</t>
  </si>
  <si>
    <t>725-21.31</t>
  </si>
  <si>
    <t>CAT 5 CABLE</t>
  </si>
  <si>
    <t>725-21.32</t>
  </si>
  <si>
    <t>CAT 6 CABLE</t>
  </si>
  <si>
    <t>725-21.41</t>
  </si>
  <si>
    <t>DEMARCATION SITE (OVRHEAD PWR/COMM)</t>
  </si>
  <si>
    <t>725-21.42</t>
  </si>
  <si>
    <t>DEMARCATION SITE (UNDERGROUND PWR/COMM)</t>
  </si>
  <si>
    <t>725-21.43</t>
  </si>
  <si>
    <t>DEMARCATION SITE (OVERHEAD POWER)</t>
  </si>
  <si>
    <t>725-21.44</t>
  </si>
  <si>
    <t>DEMARCATION SITE (UNDERGROUND POWER)</t>
  </si>
  <si>
    <t>725-21.45</t>
  </si>
  <si>
    <t>DEMARCATION SITE (OVERHEAD COMM)</t>
  </si>
  <si>
    <t>725-21.46</t>
  </si>
  <si>
    <t>DEMARCATION SITE (UNDERGROUND COMM)</t>
  </si>
  <si>
    <t>725-21.47</t>
  </si>
  <si>
    <t>DEMARCATION POINT CUTOVER</t>
  </si>
  <si>
    <t>725-21.48</t>
  </si>
  <si>
    <t>725-21.49</t>
  </si>
  <si>
    <t>MODIFY ELECTRICAL DEMARCATION POINT</t>
  </si>
  <si>
    <t>725-21.51</t>
  </si>
  <si>
    <t>REMOVAL &amp; REPLACE TYPE A CABINET</t>
  </si>
  <si>
    <t>725-21.52</t>
  </si>
  <si>
    <t>REMOVAL &amp; REPLACE TYPE B CABINET</t>
  </si>
  <si>
    <t>725-21.53</t>
  </si>
  <si>
    <t>REMOVAL &amp; REPLACE TYPE C CABINET</t>
  </si>
  <si>
    <t>725-21.61</t>
  </si>
  <si>
    <t>725-21.71</t>
  </si>
  <si>
    <t>725-21.72</t>
  </si>
  <si>
    <t>725-21.73</t>
  </si>
  <si>
    <t>TRANSFORMER (DESCRIPTION)</t>
  </si>
  <si>
    <t>725-21.80</t>
  </si>
  <si>
    <t>TRANSIENT VOLTAGE SURGE SUPPRESSOR</t>
  </si>
  <si>
    <t>725-21.85</t>
  </si>
  <si>
    <t>UNINTERRUPTIBLE POWER SUPPLY</t>
  </si>
  <si>
    <t>725-21.88</t>
  </si>
  <si>
    <t>BLUETOOTH DETECTION SYSTEM</t>
  </si>
  <si>
    <t>725-21.89</t>
  </si>
  <si>
    <t>BLUETOOTH DETECTION UPGRADE</t>
  </si>
  <si>
    <t>725-21.90</t>
  </si>
  <si>
    <t>RDS POLE REMOVE AND RELOCATE</t>
  </si>
  <si>
    <t>725-21.91</t>
  </si>
  <si>
    <t>725-21.92</t>
  </si>
  <si>
    <t>RADAR DETECTION SYSTEM (DESCRIPTION)</t>
  </si>
  <si>
    <t>725-21.93</t>
  </si>
  <si>
    <t>725-21.94</t>
  </si>
  <si>
    <t>RADAR DETECTION SYSTEM REMOVE &amp; RELOCATE</t>
  </si>
  <si>
    <t>725-21.95</t>
  </si>
  <si>
    <t>RADAR DETECTION SYSTEM REMOVAL</t>
  </si>
  <si>
    <t>725-21.96</t>
  </si>
  <si>
    <t>725-21.97</t>
  </si>
  <si>
    <t>725-21.98</t>
  </si>
  <si>
    <t>RDS COMM AND LOGIC CONTROLLER</t>
  </si>
  <si>
    <t>725-22.01</t>
  </si>
  <si>
    <t>HAR ADVISORY RADIO</t>
  </si>
  <si>
    <t>725-22.02</t>
  </si>
  <si>
    <t>HAR ADVISORY RADIO REMOVAL</t>
  </si>
  <si>
    <t>725-22.03</t>
  </si>
  <si>
    <t>HAR ADVISORY RADIO REMOVE &amp; RELOCATE</t>
  </si>
  <si>
    <t>725-22.04</t>
  </si>
  <si>
    <t>HAR FLASHING BEACON SIGN</t>
  </si>
  <si>
    <t>725-22.05</t>
  </si>
  <si>
    <t>HAR FLASHING BEACON SIGN REMOVAL</t>
  </si>
  <si>
    <t>725-22.06</t>
  </si>
  <si>
    <t>HAR FLASHING BEACON SIGN REMOVE &amp; RELOCATE</t>
  </si>
  <si>
    <t>725-22.21</t>
  </si>
  <si>
    <t>CONDUIT BANK (TYPE 1)</t>
  </si>
  <si>
    <t>725-22.22</t>
  </si>
  <si>
    <t>CONDUIT BANK (TYPE 2)</t>
  </si>
  <si>
    <t>725-22.23</t>
  </si>
  <si>
    <t>CONDUIT BANK (TYPE 3)</t>
  </si>
  <si>
    <t>725-22.24</t>
  </si>
  <si>
    <t>CONDUIT BANK (TYPE 4)</t>
  </si>
  <si>
    <t>725-22.25</t>
  </si>
  <si>
    <t>CONDUIT BANK (DESCRIPTION)</t>
  </si>
  <si>
    <t>725-22.31</t>
  </si>
  <si>
    <t>CONDUIT BANK BORED (TYPE 1)</t>
  </si>
  <si>
    <t>725-22.32</t>
  </si>
  <si>
    <t>CONDUIT BANK BORED (TYPE 2)</t>
  </si>
  <si>
    <t>725-22.33</t>
  </si>
  <si>
    <t>CONDUIT BANK BORED (TYPE 3)</t>
  </si>
  <si>
    <t>725-22.34</t>
  </si>
  <si>
    <t>CONDUIT BANK BORED (TYPE 4)</t>
  </si>
  <si>
    <t>725-22.35</t>
  </si>
  <si>
    <t>CONDUIT BANK BORED (DESCRIPTION)</t>
  </si>
  <si>
    <t>725-22.41</t>
  </si>
  <si>
    <t>CONDUIT BANK IN ROCK (TYPE 1)</t>
  </si>
  <si>
    <t>725-22.42</t>
  </si>
  <si>
    <t>CONDUIT BANK IN ROCK (TYPE 2)</t>
  </si>
  <si>
    <t>725-22.43</t>
  </si>
  <si>
    <t>CONDUIT BANK IN ROCK (TYPE 3)</t>
  </si>
  <si>
    <t>725-22.44</t>
  </si>
  <si>
    <t>CONDUIT BANK IN ROCK (TYPE 4)</t>
  </si>
  <si>
    <t>725-22.45</t>
  </si>
  <si>
    <t>725-22.50</t>
  </si>
  <si>
    <t>725-22.61</t>
  </si>
  <si>
    <t>STRUCTURE CONDUIT BANK (TYPE 1)</t>
  </si>
  <si>
    <t>725-22.62</t>
  </si>
  <si>
    <t>STRUCTURE CONDUIT BANK (TYPE 2)</t>
  </si>
  <si>
    <t>725-22.63</t>
  </si>
  <si>
    <t>STRUCTURE CONDUIT BANK (TYPE 3)</t>
  </si>
  <si>
    <t>725-22.64</t>
  </si>
  <si>
    <t>STRUCTURE CONDUIT BANK (TYPE 4)</t>
  </si>
  <si>
    <t>725-22.65</t>
  </si>
  <si>
    <t>STRUCTURE CONDUIT BANK (DESCRIPTION)</t>
  </si>
  <si>
    <t>725-22.71</t>
  </si>
  <si>
    <t>2IN CONDUIT</t>
  </si>
  <si>
    <t>725-22.72</t>
  </si>
  <si>
    <t>2IN CONDUIT BORED</t>
  </si>
  <si>
    <t>725-22.73</t>
  </si>
  <si>
    <t>2IN STRUCTURE CONDUIT</t>
  </si>
  <si>
    <t>725-22.74</t>
  </si>
  <si>
    <t>2IN CONDUIT W/BANK</t>
  </si>
  <si>
    <t>725-22.75</t>
  </si>
  <si>
    <t>2IN CONDUIT BORED W/BANK</t>
  </si>
  <si>
    <t>725-22.76</t>
  </si>
  <si>
    <t>2IN CONDUIT STRUCTURE W/BANK</t>
  </si>
  <si>
    <t>725-22.77</t>
  </si>
  <si>
    <t>2IN PVC CONDUIT SCH 40 CONCRETE ENCASED</t>
  </si>
  <si>
    <t>725-22.80</t>
  </si>
  <si>
    <t>3IN CONDUIT W/BANK</t>
  </si>
  <si>
    <t>725-22.81</t>
  </si>
  <si>
    <t>3IN CONDUIT BORED W/BANK</t>
  </si>
  <si>
    <t>725-22.85</t>
  </si>
  <si>
    <t>4IN CONDUIT BORED W/BANK</t>
  </si>
  <si>
    <t>725-23.01</t>
  </si>
  <si>
    <t>ITS CABLE MARKER</t>
  </si>
  <si>
    <t>725-23.02</t>
  </si>
  <si>
    <t>FIBER OPTIC TESTING</t>
  </si>
  <si>
    <t>725-23.10</t>
  </si>
  <si>
    <t>FIBER OPTIC CABLE (72 F)</t>
  </si>
  <si>
    <t>725-23.11</t>
  </si>
  <si>
    <t>FIBER OPTIC CABLE (60 F)</t>
  </si>
  <si>
    <t>725-23.12</t>
  </si>
  <si>
    <t>FIBER OPTIC CABLE (48 F)</t>
  </si>
  <si>
    <t>725-23.13</t>
  </si>
  <si>
    <t>FIBER OPTIC CABLE (12 F)</t>
  </si>
  <si>
    <t>725-23.14</t>
  </si>
  <si>
    <t>FIBER OPTIC CABLE (6 F)</t>
  </si>
  <si>
    <t>725-23.15</t>
  </si>
  <si>
    <t>FIBER OPTIC CABLE (4 F)</t>
  </si>
  <si>
    <t>725-23.16</t>
  </si>
  <si>
    <t>FIBER OPTIC CABLE (144F)</t>
  </si>
  <si>
    <t>725-23.21</t>
  </si>
  <si>
    <t>FIBER OPTIC DROP CABLE (12 F)</t>
  </si>
  <si>
    <t>725-23.22</t>
  </si>
  <si>
    <t>FIBER OPTIC DROP CABLE ( 6 F )</t>
  </si>
  <si>
    <t>725-23.23</t>
  </si>
  <si>
    <t>FIBER OPTIC DROP CABLE ( 4 F )</t>
  </si>
  <si>
    <t>725-23.24</t>
  </si>
  <si>
    <t>FIBER OPTIC DROP CABLE (DESCRIPTION)</t>
  </si>
  <si>
    <t>725-23.25</t>
  </si>
  <si>
    <t>FIBER OPTIC CLOSURE (72 F )</t>
  </si>
  <si>
    <t>725-23.26</t>
  </si>
  <si>
    <t>FIBER OPTIC CLOSURE (12 F)</t>
  </si>
  <si>
    <t>725-23.27</t>
  </si>
  <si>
    <t>FIBER OPTIC CLOSURE (DESCRIPTION)</t>
  </si>
  <si>
    <t>725-23.28</t>
  </si>
  <si>
    <t>FIBER OPTIC SPLICE FUSION</t>
  </si>
  <si>
    <t>725-23.29</t>
  </si>
  <si>
    <t>FIBER OPTIC TERMINATION CABINET</t>
  </si>
  <si>
    <t>725-23.30</t>
  </si>
  <si>
    <t>FIBER OPTIC TERMINATION CABINET (DESCRIPTION)</t>
  </si>
  <si>
    <t>725-23.31</t>
  </si>
  <si>
    <t>FIBER OPTIC DROP PANEL ( 12 F )</t>
  </si>
  <si>
    <t>725-23.32</t>
  </si>
  <si>
    <t>FIBER OPTIC SPLICE MODIFICATION</t>
  </si>
  <si>
    <t>725-23.33</t>
  </si>
  <si>
    <t>FIBER CONNECTOR MODIFICATION</t>
  </si>
  <si>
    <t>725-24.01</t>
  </si>
  <si>
    <t>725-24.02</t>
  </si>
  <si>
    <t>725-24.03</t>
  </si>
  <si>
    <t>725-24.04</t>
  </si>
  <si>
    <t>CABINET (TYPE D)</t>
  </si>
  <si>
    <t>725-24.05</t>
  </si>
  <si>
    <t>CABINET (TYPE E)</t>
  </si>
  <si>
    <t>725-24.06</t>
  </si>
  <si>
    <t>CABINET (TYPE F)</t>
  </si>
  <si>
    <t>725-24.07</t>
  </si>
  <si>
    <t>CABINET MODIFICATION (TYPE A-RDS)</t>
  </si>
  <si>
    <t>725-24.08</t>
  </si>
  <si>
    <t>CABINET MODIFICATION (TYPE B - CCTV)</t>
  </si>
  <si>
    <t>725-24.09</t>
  </si>
  <si>
    <t>CABINET MODIFICATION (TYPE C - DMS)</t>
  </si>
  <si>
    <t>725-24.10</t>
  </si>
  <si>
    <t>CABINET BOLLARD</t>
  </si>
  <si>
    <t>725-24.11</t>
  </si>
  <si>
    <t>ITS COMMUNICATIONS HUB (DESCRIPTION)</t>
  </si>
  <si>
    <t>725-24.12</t>
  </si>
  <si>
    <t>725-24.13</t>
  </si>
  <si>
    <t>ITS COMMUNICATIONS HUB MODIFICATION</t>
  </si>
  <si>
    <t>725-24.21</t>
  </si>
  <si>
    <t>PREVENTIVE MAINTENANCE FOR SYSTEM</t>
  </si>
  <si>
    <t>725-24.25</t>
  </si>
  <si>
    <t>725-24.31</t>
  </si>
  <si>
    <t>725-24.32</t>
  </si>
  <si>
    <t>EQUIPMENT REPLACEMENT</t>
  </si>
  <si>
    <t>725-24.41</t>
  </si>
  <si>
    <t>725-24.51</t>
  </si>
  <si>
    <t>SYSTEM INTEGRATION</t>
  </si>
  <si>
    <t>725-24.53</t>
  </si>
  <si>
    <t>SYSTEM CUTOVER</t>
  </si>
  <si>
    <t>725-24.55</t>
  </si>
  <si>
    <t>725-24.61</t>
  </si>
  <si>
    <t>725-24.70</t>
  </si>
  <si>
    <t>DEMARCATION TRANSFORMER (240V TO 480V 1PH 5KVA)</t>
  </si>
  <si>
    <t>725-24.71</t>
  </si>
  <si>
    <t>DEMARCATION TRANSFORMER (240V TO 600V 1PH 5KVA)</t>
  </si>
  <si>
    <t>725-24.72</t>
  </si>
  <si>
    <t>DEMARCATION TRANSFORMER (240V TO 480V 1PH 7.5KVA)</t>
  </si>
  <si>
    <t>725-24.85</t>
  </si>
  <si>
    <t>CABINET TRANSFORMER (480V TO 120V 1PH 5KVA)</t>
  </si>
  <si>
    <t>725-24.86</t>
  </si>
  <si>
    <t>CABINET TRANSFORMER (600V TO 120V 1PH 5KVA)</t>
  </si>
  <si>
    <t>725-24.87</t>
  </si>
  <si>
    <t>CABINET TRANSFORMER (240V TO 120/240V 1PH 5KVA)</t>
  </si>
  <si>
    <t>725-24.88</t>
  </si>
  <si>
    <t>CABINET TRANSFORMER (480V TO 120/240V 1PH 50KVA)</t>
  </si>
  <si>
    <t>725-28.01</t>
  </si>
  <si>
    <t>ROAD SIDE UNIT (RSU)</t>
  </si>
  <si>
    <t>725-28.02</t>
  </si>
  <si>
    <t>CONNECTED VEHICLE (CV) MODULE FOR CONTROLLER (ATC)</t>
  </si>
  <si>
    <t>725-28.03</t>
  </si>
  <si>
    <t>CONNECTED VEHICLE (CV) MODULE FOR CENTRAL SOFTWARE</t>
  </si>
  <si>
    <t>725-28.04</t>
  </si>
  <si>
    <t>MODIFY CABINET (DESCRIPTION)</t>
  </si>
  <si>
    <t>725-28.05</t>
  </si>
  <si>
    <t>725-28.06</t>
  </si>
  <si>
    <t>WIRELESS ROUTER</t>
  </si>
  <si>
    <t>725-28.07</t>
  </si>
  <si>
    <t>ETHERNET SWITCH (FIELD LAYER 2)</t>
  </si>
  <si>
    <t>725-28.08</t>
  </si>
  <si>
    <t>ETHERNET SWITCH (DESCRIPTION)</t>
  </si>
  <si>
    <t>725-28.20</t>
  </si>
  <si>
    <t>725-28.21</t>
  </si>
  <si>
    <t>725-28.22</t>
  </si>
  <si>
    <t>725-28.23</t>
  </si>
  <si>
    <t>730-01</t>
  </si>
  <si>
    <t>TRAFFIC SIGNALS</t>
  </si>
  <si>
    <t>REMOVE &amp; RELOCATE EXISTING TRAFFIC SIGNAL EQUIPMENT</t>
  </si>
  <si>
    <t>730-01.02</t>
  </si>
  <si>
    <t>REMOVAL OF SIGNAL EQUIPMENT</t>
  </si>
  <si>
    <t>730-01.03</t>
  </si>
  <si>
    <t>MODIFICATION OF EXISTING TRAFFIC SIGNAL EQUIPMENT</t>
  </si>
  <si>
    <t>730-01.04</t>
  </si>
  <si>
    <t>730-01.05</t>
  </si>
  <si>
    <t>REMOVE &amp; RELOCATE SCHOOL SIGNAL EQUIPMENT</t>
  </si>
  <si>
    <t>730-01.06</t>
  </si>
  <si>
    <t>REMOVAL OF CONCRETE POLE</t>
  </si>
  <si>
    <t>730-01.07</t>
  </si>
  <si>
    <t>REMOVAL OF CONCRETE BASE</t>
  </si>
  <si>
    <t>730-01.08</t>
  </si>
  <si>
    <t>SCHOOL SPEED LIMIT FLASHING SIGNAL INSTALLED</t>
  </si>
  <si>
    <t>730-01.09</t>
  </si>
  <si>
    <t>UTILITY DUCT BANK</t>
  </si>
  <si>
    <t>730-01.10</t>
  </si>
  <si>
    <t>OVERHEAD UTILITY RELOCATION</t>
  </si>
  <si>
    <t>730-01.11</t>
  </si>
  <si>
    <t>REMOVE AND REPLACE BEACON</t>
  </si>
  <si>
    <t>730-01.12</t>
  </si>
  <si>
    <t>SOLAR PANEL &amp; POWER SYSTEM UNIT</t>
  </si>
  <si>
    <t>730-01.13</t>
  </si>
  <si>
    <t>CONCRETE FOUNDATION REMOVAL</t>
  </si>
  <si>
    <t>730-02.01</t>
  </si>
  <si>
    <t>SIGNAL HEAD ASSEMBLY (110)</t>
  </si>
  <si>
    <t>730-02.04</t>
  </si>
  <si>
    <t>SIGNAL HEAD ASSEMBLY (123 A2V POLE MOUNTED)</t>
  </si>
  <si>
    <t>730-02.07</t>
  </si>
  <si>
    <t>SIGNAL HEAD ASSEMBLY (130)</t>
  </si>
  <si>
    <t>730-02.08</t>
  </si>
  <si>
    <t>SIGNAL HEAD ASSEMBLY (130 POLE MOUNTED)</t>
  </si>
  <si>
    <t>730-02.09</t>
  </si>
  <si>
    <t>SIGNAL HEAD ASSEMBLY (130 WITH BACKPLATE)</t>
  </si>
  <si>
    <t>730-02.10</t>
  </si>
  <si>
    <t>SIGNAL HEAD ASSEMBLY (130 A2)</t>
  </si>
  <si>
    <t>730-02.13</t>
  </si>
  <si>
    <t>SIGNAL HEAD ASSEMBLY (140 A1)</t>
  </si>
  <si>
    <t>730-02.16</t>
  </si>
  <si>
    <t>SIGNAL HEAD ASSEMBLY (150 A2H)</t>
  </si>
  <si>
    <t>730-02.17</t>
  </si>
  <si>
    <t>SIGNAL HEAD ASSEMBLY (150 A2H WITH BACKPLATE)</t>
  </si>
  <si>
    <t>730-02.18</t>
  </si>
  <si>
    <t>SIGNAL HEAD ASSEMBLY (150 A2V)</t>
  </si>
  <si>
    <t>730-02.21</t>
  </si>
  <si>
    <t>SIGNAL HEAD ASSEMBLY (220)</t>
  </si>
  <si>
    <t>730-02.24</t>
  </si>
  <si>
    <t>SIGNAL HEAD ASSEMBLY (260)</t>
  </si>
  <si>
    <t>730-02.27</t>
  </si>
  <si>
    <t>SIGNAL HEAD ASSEMBLY (440)</t>
  </si>
  <si>
    <t>730-02.30</t>
  </si>
  <si>
    <t>SIGNAL HEAD ASSEMBLY (DESCRIPTION)</t>
  </si>
  <si>
    <t>730-02.31</t>
  </si>
  <si>
    <t>730-02.32</t>
  </si>
  <si>
    <t>730-02.33</t>
  </si>
  <si>
    <t>730-02.34</t>
  </si>
  <si>
    <t>730-02.35</t>
  </si>
  <si>
    <t>SGNL AHD SIGN W/FLSHNG LGHTS (OVERHEAD)</t>
  </si>
  <si>
    <t>730-02.36</t>
  </si>
  <si>
    <t>SGNL AHD SGN W/FLSHNG LGHTS (GRND MNTD)</t>
  </si>
  <si>
    <t>730-02.41</t>
  </si>
  <si>
    <t>SIGNAL HEAD MODIFICATION (DESCRIPTION)</t>
  </si>
  <si>
    <t>730-02.42</t>
  </si>
  <si>
    <t>730-02.43</t>
  </si>
  <si>
    <t>730-02.44</t>
  </si>
  <si>
    <t>730-02.45</t>
  </si>
  <si>
    <t>730-02.46</t>
  </si>
  <si>
    <t>730-02.47</t>
  </si>
  <si>
    <t>730-02.48</t>
  </si>
  <si>
    <t>730-03.11</t>
  </si>
  <si>
    <t>INSTALL SPLICE BOX (DESCRIPTION)</t>
  </si>
  <si>
    <t>730-03.12</t>
  </si>
  <si>
    <t>AERIAL SPLICE ENCLOSURE</t>
  </si>
  <si>
    <t>730-03.20</t>
  </si>
  <si>
    <t>INSTALL PULL BOX (TYPE A)</t>
  </si>
  <si>
    <t>730-03.21</t>
  </si>
  <si>
    <t>INSTALL PULL BOX (TYPE B)</t>
  </si>
  <si>
    <t>730-03.23</t>
  </si>
  <si>
    <t>INSTALL PULL BOX (FIBER OPTIC-TYPE A)</t>
  </si>
  <si>
    <t>730-03.24</t>
  </si>
  <si>
    <t>INSTALL PULL BOX (FIBER OPTIC-TYPE B)</t>
  </si>
  <si>
    <t>730-03.25</t>
  </si>
  <si>
    <t>INSTALL PULL BOX (DESCRIPTION)</t>
  </si>
  <si>
    <t>730-03.26</t>
  </si>
  <si>
    <t>730-03.27</t>
  </si>
  <si>
    <t>730-03.28</t>
  </si>
  <si>
    <t>ADJUST PULL BOX (DESCRIPTION)</t>
  </si>
  <si>
    <t>730-03.29</t>
  </si>
  <si>
    <t>730-03.31</t>
  </si>
  <si>
    <t>FIBER DISTRIBUTION BOX</t>
  </si>
  <si>
    <t>730-03.32</t>
  </si>
  <si>
    <t>FIBER OPTIC DROP CABLE</t>
  </si>
  <si>
    <t>730-03.33</t>
  </si>
  <si>
    <t>730-03.34</t>
  </si>
  <si>
    <t>730-05.01</t>
  </si>
  <si>
    <t>ELECTRICAL SERVICE CONNECTION</t>
  </si>
  <si>
    <t>730-05.02</t>
  </si>
  <si>
    <t>SERVICE CABLE (2 CONDUCTOR, # 8 AWG)</t>
  </si>
  <si>
    <t>730-05.03</t>
  </si>
  <si>
    <t>SERVICE CABLE (DESCRIPTION)</t>
  </si>
  <si>
    <t>730-05.04</t>
  </si>
  <si>
    <t>MODIFY EXISTING ELECTRICAL SERVICE CONNECTION</t>
  </si>
  <si>
    <t>730-08.01</t>
  </si>
  <si>
    <t>SIGNAL CABLE - 3 CONDUCTOR</t>
  </si>
  <si>
    <t>730-08.02</t>
  </si>
  <si>
    <t>SIGNAL CABLE - 5 CONDUCTOR</t>
  </si>
  <si>
    <t>730-08.03</t>
  </si>
  <si>
    <t>SIGNAL CABLE - 7 CONDUCTOR</t>
  </si>
  <si>
    <t>730-08.04</t>
  </si>
  <si>
    <t>SIGNAL CABLE - 9 CONDUCTOR</t>
  </si>
  <si>
    <t>730-08.05</t>
  </si>
  <si>
    <t>SIGNAL CABLE - 12 CONDUCTOR</t>
  </si>
  <si>
    <t>730-08.06</t>
  </si>
  <si>
    <t>SIGNAL CABLE - 14 CONDUCTOR</t>
  </si>
  <si>
    <t>730-08.07</t>
  </si>
  <si>
    <t>SIGNAL CABLE - 16 CONDUCTOR</t>
  </si>
  <si>
    <t>730-08.10</t>
  </si>
  <si>
    <t>SIGNAL CABLE - (DESCRIPTION)</t>
  </si>
  <si>
    <t>730-08.11</t>
  </si>
  <si>
    <t>730-08.12</t>
  </si>
  <si>
    <t>730-08.30</t>
  </si>
  <si>
    <t>INTERCONNECT CABLE (COPPER-TWISTED PAIR)</t>
  </si>
  <si>
    <t>730-08.31</t>
  </si>
  <si>
    <t>INTERCONNECT CABLE (12 FIBER MULTI-MODE)</t>
  </si>
  <si>
    <t>730-08.32</t>
  </si>
  <si>
    <t>INTERCONNECT CABLE (DESCRIPTION)</t>
  </si>
  <si>
    <t>730-08.33</t>
  </si>
  <si>
    <t>730-08.40</t>
  </si>
  <si>
    <t>INTERCONNECT CABLE - FIBER OPTIC (DESCRIPTION)</t>
  </si>
  <si>
    <t>730-08.41</t>
  </si>
  <si>
    <t>730-08.42</t>
  </si>
  <si>
    <t>730-08.43</t>
  </si>
  <si>
    <t>730-08.44</t>
  </si>
  <si>
    <t>730-08.45</t>
  </si>
  <si>
    <t>730-09.20</t>
  </si>
  <si>
    <t>SPAN WIRE ASSEMBLY</t>
  </si>
  <si>
    <t>730-09.21</t>
  </si>
  <si>
    <t>SPAN WIRE ASSEMBLY (LOCATION DESCRIPTION)</t>
  </si>
  <si>
    <t>730-09.22</t>
  </si>
  <si>
    <t>730-09.23</t>
  </si>
  <si>
    <t>730-09.24</t>
  </si>
  <si>
    <t>730-09.25</t>
  </si>
  <si>
    <t>730-09.26</t>
  </si>
  <si>
    <t>730-09.27</t>
  </si>
  <si>
    <t>730-09.28</t>
  </si>
  <si>
    <t>730-10.01</t>
  </si>
  <si>
    <t>TETHER WIRE ASSEMBLY - 1/4" DIAMETER</t>
  </si>
  <si>
    <t>730-10.02</t>
  </si>
  <si>
    <t>MESSENGER CABLE - 1/4" DIAMETER</t>
  </si>
  <si>
    <t>730-11.01</t>
  </si>
  <si>
    <t>STEEL CONDUIT RISER ASSEMBLY</t>
  </si>
  <si>
    <t>730-11.10</t>
  </si>
  <si>
    <t>RISER ASSEMBLY (DESCRIPTION)</t>
  </si>
  <si>
    <t>730-11.11</t>
  </si>
  <si>
    <t>730-11.12</t>
  </si>
  <si>
    <t>730-12.01</t>
  </si>
  <si>
    <t>CONDUIT 1" DIAMETER (PVC)</t>
  </si>
  <si>
    <t>730-12.02</t>
  </si>
  <si>
    <t>CONDUIT 2" DIAMETER (PVC)</t>
  </si>
  <si>
    <t>730-12.03</t>
  </si>
  <si>
    <t>CONDUIT 3" DIAMETER (PVC)</t>
  </si>
  <si>
    <t>730-12.04</t>
  </si>
  <si>
    <t>CONDUIT 4" DIAMETER (PVC)</t>
  </si>
  <si>
    <t>730-12.06</t>
  </si>
  <si>
    <t>CONDUIT 2 1/2" DIAMETER (PVC)</t>
  </si>
  <si>
    <t>730-12.07</t>
  </si>
  <si>
    <t>CONDUIT 1" DIAMETER (RGS)</t>
  </si>
  <si>
    <t>730-12.08</t>
  </si>
  <si>
    <t>CONDUIT 2" DIAMETER (RGS)</t>
  </si>
  <si>
    <t>730-12.09</t>
  </si>
  <si>
    <t>CONDUIT 3" DIAMETER (RGS)</t>
  </si>
  <si>
    <t>730-12.10</t>
  </si>
  <si>
    <t>CONDUIT 4" DIAMETER (RGS)</t>
  </si>
  <si>
    <t>730-12.12</t>
  </si>
  <si>
    <t>CONDUIT 1" DIAMETER (JACK AND BORE)</t>
  </si>
  <si>
    <t>730-12.13</t>
  </si>
  <si>
    <t>CONDUIT 2" DIAMETER (JACK AND BORE)</t>
  </si>
  <si>
    <t>730-12.14</t>
  </si>
  <si>
    <t>CONDUIT 3" DIAMETER (JACK AND BORE)</t>
  </si>
  <si>
    <t>730-12.15</t>
  </si>
  <si>
    <t>CONDUIT 4" DIAMETER (JACK AND BORE)</t>
  </si>
  <si>
    <t>730-12.16</t>
  </si>
  <si>
    <t>730-12.17</t>
  </si>
  <si>
    <t>730-12.18</t>
  </si>
  <si>
    <t>730-12.19</t>
  </si>
  <si>
    <t>PAINT (SIGNAL POLES)</t>
  </si>
  <si>
    <t>730-12.20</t>
  </si>
  <si>
    <t>DECORATIVE TRAFFIC SIGNAL BASES</t>
  </si>
  <si>
    <t>730-12.21</t>
  </si>
  <si>
    <t>PAINT (DESCRIPTION)</t>
  </si>
  <si>
    <t>730-12.22</t>
  </si>
  <si>
    <t>730-12.30</t>
  </si>
  <si>
    <t>730-12.40</t>
  </si>
  <si>
    <t>730-12.41</t>
  </si>
  <si>
    <t>730-12.42</t>
  </si>
  <si>
    <t>CURB MARKER (DESCRIPTION)</t>
  </si>
  <si>
    <t>730-13.01</t>
  </si>
  <si>
    <t>VEHICLE LOOP DETECTOR (SHELF MOUNT)</t>
  </si>
  <si>
    <t>730-13.02</t>
  </si>
  <si>
    <t>VEHICLE DETECTOR (VIDEO)</t>
  </si>
  <si>
    <t>730-13.03</t>
  </si>
  <si>
    <t>VEHICLE DETECTOR (4 - CHANNEL, RACK MOUNT)</t>
  </si>
  <si>
    <t>730-13.04</t>
  </si>
  <si>
    <t>VEHICLE DETECTOR (TEMPORARY VIDEO)</t>
  </si>
  <si>
    <t>730-13.05</t>
  </si>
  <si>
    <t>VEHICLE DETECTOR (EXT. CALL - DELAY CALL)</t>
  </si>
  <si>
    <t>730-13.06</t>
  </si>
  <si>
    <t>VEHICLE DETECTOR (OPTICALLY ACTIVATED PRIORITY CONTROL)</t>
  </si>
  <si>
    <t>730-13.07</t>
  </si>
  <si>
    <t>VEHICLE DETECTOR (SIREN ACTIVATED PRIORITY CONTROL)</t>
  </si>
  <si>
    <t>730-13.08</t>
  </si>
  <si>
    <t>VEHICLE DETECTOR (DESCRIPTION)</t>
  </si>
  <si>
    <t>730-13.09</t>
  </si>
  <si>
    <t>730-13.10</t>
  </si>
  <si>
    <t>730-13.11</t>
  </si>
  <si>
    <t>730-13.12</t>
  </si>
  <si>
    <t>730-13.13</t>
  </si>
  <si>
    <t>VEHICLE DETECTOR (RADAR)</t>
  </si>
  <si>
    <t>730-13.14</t>
  </si>
  <si>
    <t>VEHICLE DETECTOR (360-DEGREE CAMERA)</t>
  </si>
  <si>
    <t>730-13.15</t>
  </si>
  <si>
    <t>VEHICLE DETECTOR (TWO 360-DEGREE CAMERA)</t>
  </si>
  <si>
    <t>730-14.01</t>
  </si>
  <si>
    <t>SHIELDED DETECTOR CABLE</t>
  </si>
  <si>
    <t>730-14.02</t>
  </si>
  <si>
    <t>SAW SLOT</t>
  </si>
  <si>
    <t>730-14.03</t>
  </si>
  <si>
    <t>LOOP WIRE</t>
  </si>
  <si>
    <t>730-14.04</t>
  </si>
  <si>
    <t>MICROLOOP MODEL 701</t>
  </si>
  <si>
    <t>730-14.10</t>
  </si>
  <si>
    <t>PREFORMED DETECTION LOOP(6FT x 6FT)</t>
  </si>
  <si>
    <t>730-14.11</t>
  </si>
  <si>
    <t>PREFORMED DETECTION LOOP(DESCRIPTION)</t>
  </si>
  <si>
    <t>730-14.12</t>
  </si>
  <si>
    <t>730-15.07</t>
  </si>
  <si>
    <t>CABINET (DESCRIPTION)</t>
  </si>
  <si>
    <t>730-15.08</t>
  </si>
  <si>
    <t>730-15.09</t>
  </si>
  <si>
    <t>730-15.10</t>
  </si>
  <si>
    <t>MODIFY CABINET ( INSTALL COORDINATION UNIT)</t>
  </si>
  <si>
    <t>730-15.11</t>
  </si>
  <si>
    <t>730-15.12</t>
  </si>
  <si>
    <t>730-15.13</t>
  </si>
  <si>
    <t>730-15.15</t>
  </si>
  <si>
    <t>730-15.20</t>
  </si>
  <si>
    <t>MASTER PANEL AND RACK</t>
  </si>
  <si>
    <t>730-15.22</t>
  </si>
  <si>
    <t>LOOSE TUBE FIBER CABLE SM -12-mm (HYBRID) AERIAL</t>
  </si>
  <si>
    <t>730-15.30</t>
  </si>
  <si>
    <t>CABINET (FOUR PHASE POLE MOUNTED)</t>
  </si>
  <si>
    <t>730-15.31</t>
  </si>
  <si>
    <t>CABINET (FOUR PHASE BASE MOUNTED)</t>
  </si>
  <si>
    <t>730-15.32</t>
  </si>
  <si>
    <t>CABINET (EIGHT PHASE BASE MOUNTED)</t>
  </si>
  <si>
    <t>730-15.40</t>
  </si>
  <si>
    <t>CABINENT (EIGHT PH FIBER BASE MOUNTED)</t>
  </si>
  <si>
    <t>730-15.41</t>
  </si>
  <si>
    <t>EIGHT PH ACTUATED CONTROLLER (FIBER)</t>
  </si>
  <si>
    <t>730-15.42</t>
  </si>
  <si>
    <t>MASTER CONTROLLER (FIBER)</t>
  </si>
  <si>
    <t>730-16.03</t>
  </si>
  <si>
    <t>CONTROLLER (FLASHING BEACON)</t>
  </si>
  <si>
    <t>730-16.04</t>
  </si>
  <si>
    <t>CONTROLLER (ATC)</t>
  </si>
  <si>
    <t>730-16.14</t>
  </si>
  <si>
    <t>CONTROLLER (DESCRIPTION)</t>
  </si>
  <si>
    <t>730-16.15</t>
  </si>
  <si>
    <t>730-16.16</t>
  </si>
  <si>
    <t>730-16.25</t>
  </si>
  <si>
    <t>INSTALLATION OF CABINET AND CONTROLLER</t>
  </si>
  <si>
    <t>730-17.01</t>
  </si>
  <si>
    <t>INSTALL MODEM</t>
  </si>
  <si>
    <t>730-18.01</t>
  </si>
  <si>
    <t>MASTER CONTROLLER</t>
  </si>
  <si>
    <t>730-19.01</t>
  </si>
  <si>
    <t>TIME BASE COORDINATION UNIT</t>
  </si>
  <si>
    <t>730-20.01</t>
  </si>
  <si>
    <t>LOCAL COORDINATOR</t>
  </si>
  <si>
    <t>730-20.02</t>
  </si>
  <si>
    <t>MASTER COORDINATOR</t>
  </si>
  <si>
    <t>730-21.01</t>
  </si>
  <si>
    <t>WOOD POLE (SIGNAL SUPPORT) CLASS 3, 35' LENGTH</t>
  </si>
  <si>
    <t>730-21.02</t>
  </si>
  <si>
    <t>WOOD POLE (SIGNAL SUPPORT) CLASS 3, 40' LENGTH</t>
  </si>
  <si>
    <t>730-21.03</t>
  </si>
  <si>
    <t>WOOD POLE (SIGNAL SUPPORT) CLASS 3, 45' LENGTH</t>
  </si>
  <si>
    <t>730-21.10</t>
  </si>
  <si>
    <t>730-21.11</t>
  </si>
  <si>
    <t>730-21.12</t>
  </si>
  <si>
    <t>730-22.01</t>
  </si>
  <si>
    <t>GUYING DEVICE (STEEL BEAM)</t>
  </si>
  <si>
    <t>730-22.02</t>
  </si>
  <si>
    <t>GUYING DEVICE (ANGLE ANCHOR)</t>
  </si>
  <si>
    <t>730-22.03</t>
  </si>
  <si>
    <t>GUYING DEVICE (VERTICAL ANCHOR)</t>
  </si>
  <si>
    <t>730-22.04</t>
  </si>
  <si>
    <t>GUYING DEVICE (OVERHEAD)</t>
  </si>
  <si>
    <t>730-22.36</t>
  </si>
  <si>
    <t>CCTV POLE 50FT POLE HEIGHT/LOWERING DEVICE</t>
  </si>
  <si>
    <t>730-23.01</t>
  </si>
  <si>
    <t>STEEL STRAIN POLE (SIGNAL SUPPORT)</t>
  </si>
  <si>
    <t>730-23.02</t>
  </si>
  <si>
    <t>STEEL STRAIN POLE (DESCRIPTION)</t>
  </si>
  <si>
    <t>730-23.03</t>
  </si>
  <si>
    <t>730-23.04</t>
  </si>
  <si>
    <t>730-23.05</t>
  </si>
  <si>
    <t>730-23.06</t>
  </si>
  <si>
    <t>730-23.07</t>
  </si>
  <si>
    <t>730-23.08</t>
  </si>
  <si>
    <t>730-23.09</t>
  </si>
  <si>
    <t>730-23.20</t>
  </si>
  <si>
    <t>CANTILEVER SIGNAL SUPPORT (DESCRIPTION)</t>
  </si>
  <si>
    <t>730-23.30</t>
  </si>
  <si>
    <t>PEDESTAL POLE (DESCRIPTION)</t>
  </si>
  <si>
    <t>730-23.31</t>
  </si>
  <si>
    <t>730-23.32</t>
  </si>
  <si>
    <t>CONCRETE STRAIN POLE (DESCRIPTION)</t>
  </si>
  <si>
    <t>730-23.33</t>
  </si>
  <si>
    <t>730-23.34</t>
  </si>
  <si>
    <t>730-23.35</t>
  </si>
  <si>
    <t>730-23.36</t>
  </si>
  <si>
    <t>730-23.37</t>
  </si>
  <si>
    <t>730-23.38</t>
  </si>
  <si>
    <t>730-23.39</t>
  </si>
  <si>
    <t>730-23.40</t>
  </si>
  <si>
    <t>CANTILEVER SIGNAL SUPPORT (1 ARM @ 15')</t>
  </si>
  <si>
    <t>730-23.41</t>
  </si>
  <si>
    <t>CANTILEVER SIGNAL SUPPORT (2 @ 15' &amp; 15')</t>
  </si>
  <si>
    <t>730-23.42</t>
  </si>
  <si>
    <t>CANTILEVER SIGNAL SUPPORT (2 @ 15' &amp; 20')</t>
  </si>
  <si>
    <t>730-23.43</t>
  </si>
  <si>
    <t>CANTILEVER SIGNAL SUPPORT (2 @ 15' &amp; 25')</t>
  </si>
  <si>
    <t>730-23.44</t>
  </si>
  <si>
    <t>CANTILEVER SIGNAL SUPPORT (2 @ 15' &amp; 30')</t>
  </si>
  <si>
    <t>730-23.45</t>
  </si>
  <si>
    <t>CANTILEVER SIGNAL SUPPORT (2 @ 15' &amp; 35')</t>
  </si>
  <si>
    <t>730-23.46</t>
  </si>
  <si>
    <t>CANTILEVER SIGNAL SUPPORT (2 @ 15' &amp; 40')</t>
  </si>
  <si>
    <t>730-23.47</t>
  </si>
  <si>
    <t>CANTILEVER SIGNAL SUPPORT (2 @ 15' &amp; 45')</t>
  </si>
  <si>
    <t>730-23.48</t>
  </si>
  <si>
    <t>CANTILEVER SIGNAL SUPPORT (1 ARM @ 20')</t>
  </si>
  <si>
    <t>730-23.49</t>
  </si>
  <si>
    <t>CANTILEVER SIGNAL SUPPORT (2 @ 20' &amp; 15')</t>
  </si>
  <si>
    <t>730-23.50</t>
  </si>
  <si>
    <t>CANTILEVER SIGNAL SUPPORT (2 @ 20' &amp; 20')</t>
  </si>
  <si>
    <t>730-23.51</t>
  </si>
  <si>
    <t>CANTILEVER SIGNAL SUPPORT (2 @ 20' &amp; 25')</t>
  </si>
  <si>
    <t>730-23.52</t>
  </si>
  <si>
    <t>CANTILEVER SIGNAL SUPPORT (2 @ 20' &amp; 30')</t>
  </si>
  <si>
    <t>730-23.53</t>
  </si>
  <si>
    <t>CANTILEVER SIGNAL SUPPORT (2 @ 20' &amp; 35')</t>
  </si>
  <si>
    <t>730-23.54</t>
  </si>
  <si>
    <t>CANTILEVER SIGNAL SUPPORT (2 @ 20' &amp; 40')</t>
  </si>
  <si>
    <t>730-23.55</t>
  </si>
  <si>
    <t>CANTILEVER SIGNAL SUPPORT (2 @ 20' &amp; 45')</t>
  </si>
  <si>
    <t>730-23.56</t>
  </si>
  <si>
    <t>CANTILEVER SIGNAL SUPPORT (1 ARM @ 25')</t>
  </si>
  <si>
    <t>730-23.57</t>
  </si>
  <si>
    <t>CANTILEVER SIGNAL SUPPORT (2 @ 25' &amp; 15')</t>
  </si>
  <si>
    <t>730-23.58</t>
  </si>
  <si>
    <t>CANTILEVER SIGNAL SUPPORT (2 @ 25' &amp; 20')</t>
  </si>
  <si>
    <t>730-23.59</t>
  </si>
  <si>
    <t>CANTILEVER SIGNAL SUPPORT (2 @ 25' &amp; 25')</t>
  </si>
  <si>
    <t>730-23.60</t>
  </si>
  <si>
    <t>CANTILEVER SIGNAL SUPPORT (2 @ 25' &amp; 30')</t>
  </si>
  <si>
    <t>730-23.61</t>
  </si>
  <si>
    <t>CANTILEVER SIGNAL SUPPORT (2 @ 25' &amp; 35')</t>
  </si>
  <si>
    <t>730-23.62</t>
  </si>
  <si>
    <t>CANTILEVER SIGNAL SUPPORT (2 @ 25' &amp; 40')</t>
  </si>
  <si>
    <t>730-23.63</t>
  </si>
  <si>
    <t>CANTILEVER SIGNAL SUPPORT (2 @ 25' &amp; 45')</t>
  </si>
  <si>
    <t>730-23.64</t>
  </si>
  <si>
    <t>CANTILEVER SIGNAL SUPPORT (1 ARM @ 30')</t>
  </si>
  <si>
    <t>730-23.65</t>
  </si>
  <si>
    <t>CANTILEVER SIGNAL SUPPORT (2 @ 30' &amp; 15')</t>
  </si>
  <si>
    <t>730-23.66</t>
  </si>
  <si>
    <t>CANTILEVER SIGNAL SUPPORT (2 @ 30' &amp; 20')</t>
  </si>
  <si>
    <t>730-23.67</t>
  </si>
  <si>
    <t>CANTILEVER SIGNAL SUPPORT (2 @ 30' &amp; 25')</t>
  </si>
  <si>
    <t>730-23.68</t>
  </si>
  <si>
    <t>CANTILEVER SIGNAL SUPPORT (2 @ 30' &amp; 30')</t>
  </si>
  <si>
    <t>730-23.69</t>
  </si>
  <si>
    <t>CANTILEVER SIGNAL SUPPORT (2 @ 30' &amp; 35')</t>
  </si>
  <si>
    <t>730-23.70</t>
  </si>
  <si>
    <t>CANTILEVER SIGNAL SUPPORT (2 @ 30' &amp; 40')</t>
  </si>
  <si>
    <t>730-23.71</t>
  </si>
  <si>
    <t>CANTILEVER SIGNAL SUPPORT (2 @ 30' &amp; 45')</t>
  </si>
  <si>
    <t>730-23.72</t>
  </si>
  <si>
    <t>CANTILEVER SIGNAL SUPPORT (1 ARM @ 35')</t>
  </si>
  <si>
    <t>730-23.73</t>
  </si>
  <si>
    <t>CANTILEVER SIGNAL SUPPORT (2 @ 35' &amp; 15')</t>
  </si>
  <si>
    <t>730-23.74</t>
  </si>
  <si>
    <t>CANTILEVER SIGNAL SUPPORT (2 @ 35' &amp; 20')</t>
  </si>
  <si>
    <t>730-23.75</t>
  </si>
  <si>
    <t>CANTILEVER SIGNAL SUPPORT (2 @ 35' &amp; 25')</t>
  </si>
  <si>
    <t>730-23.76</t>
  </si>
  <si>
    <t>CANTILEVER SIGNAL SUPPORT (2 @ 35' &amp; 30')</t>
  </si>
  <si>
    <t>730-23.77</t>
  </si>
  <si>
    <t>CANTILEVER SIGNAL SUPPORT (2 @ 35' &amp; 35')</t>
  </si>
  <si>
    <t>730-23.78</t>
  </si>
  <si>
    <t>CANTILEVER SIGNAL SUPPORT (2 @ 35' &amp; 40')</t>
  </si>
  <si>
    <t>730-23.79</t>
  </si>
  <si>
    <t>CANTILEVER SIGNAL SUPPORT (2 @ 35' &amp; 45')</t>
  </si>
  <si>
    <t>730-23.80</t>
  </si>
  <si>
    <t>CANTILEVER SIGNAL SUPPORT (1 ARM @ 40')</t>
  </si>
  <si>
    <t>730-23.81</t>
  </si>
  <si>
    <t>CANTILEVER SIGNAL SUPPORT (2 @ 40' &amp; 15')</t>
  </si>
  <si>
    <t>730-23.82</t>
  </si>
  <si>
    <t>CANTILEVER SIGNAL SUPPORT (2 @ 40' &amp; 20')</t>
  </si>
  <si>
    <t>730-23.83</t>
  </si>
  <si>
    <t>CANTILEVER SIGNAL SUPPORT (2 @ 40' &amp; 25')</t>
  </si>
  <si>
    <t>730-23.84</t>
  </si>
  <si>
    <t>CANTILEVER SIGNAL SUPPORT (2 @ 40' &amp; 30')</t>
  </si>
  <si>
    <t>730-23.85</t>
  </si>
  <si>
    <t>CANTILEVER SIGNAL SUPPORT (2 @ 40' &amp; 35')</t>
  </si>
  <si>
    <t>730-23.86</t>
  </si>
  <si>
    <t>CANTILEVER SIGNAL SUPPORT (2 @ 40' &amp; 40')</t>
  </si>
  <si>
    <t>730-23.87</t>
  </si>
  <si>
    <t>CANTILEVER SIGNAL SUPPORT (2 @ 40' &amp; 45')</t>
  </si>
  <si>
    <t>730-23.88</t>
  </si>
  <si>
    <t>CANTILEVER SIGNAL SUPPORT (1 ARM @ 45')</t>
  </si>
  <si>
    <t>730-23.89</t>
  </si>
  <si>
    <t>CANTILEVER SIGNAL SUPPORT (2 @ 45' &amp; 15')</t>
  </si>
  <si>
    <t>730-23.90</t>
  </si>
  <si>
    <t>CANTILEVER SIGNAL SUPPORT (2 @ 45' &amp; 20')</t>
  </si>
  <si>
    <t>730-23.91</t>
  </si>
  <si>
    <t>CANTILEVER SIGNAL SUPPORT ()</t>
  </si>
  <si>
    <t>730-23.92</t>
  </si>
  <si>
    <t>CANTILEVER SIGNAL SUPPORT (2 @ 45' &amp; 30')</t>
  </si>
  <si>
    <t>730-23.93</t>
  </si>
  <si>
    <t>CANTILEVER SIGNAL SUPPORT (2 @ 45' &amp; 35')</t>
  </si>
  <si>
    <t>730-23.94</t>
  </si>
  <si>
    <t>CANTILEVER SIGNAL SUPPORT (2 @ 45' &amp; 40')</t>
  </si>
  <si>
    <t>730-23.95</t>
  </si>
  <si>
    <t>CANTILEVER SIGNAL SUPPORT (2 @ 45' &amp; 45')</t>
  </si>
  <si>
    <t>730-23.96</t>
  </si>
  <si>
    <t>730-23.97</t>
  </si>
  <si>
    <t>730-23.98</t>
  </si>
  <si>
    <t>730-23.99</t>
  </si>
  <si>
    <t>730-24.01</t>
  </si>
  <si>
    <t>FOUNDATION (SIGNAL SUPPORT)</t>
  </si>
  <si>
    <t>730-24.02</t>
  </si>
  <si>
    <t>FOUNDATION (TRAFFIC SIGNAL CONTROLLER)</t>
  </si>
  <si>
    <t>730-24.03</t>
  </si>
  <si>
    <t>FOUNDATION - CANTILEVER SIGNAL SUPPORT,(_____)</t>
  </si>
  <si>
    <t>730-24.04</t>
  </si>
  <si>
    <t>730-24.05</t>
  </si>
  <si>
    <t>730-24.06</t>
  </si>
  <si>
    <t>730-24.07</t>
  </si>
  <si>
    <t>FOUNDATION (PEDESTRIAN POLE,_____)</t>
  </si>
  <si>
    <t>730-24.08</t>
  </si>
  <si>
    <t>FOUNDATION (DESCRIPTION)</t>
  </si>
  <si>
    <t>730-24.09</t>
  </si>
  <si>
    <t>730-24.10</t>
  </si>
  <si>
    <t>730-24.41</t>
  </si>
  <si>
    <t>730-24.42</t>
  </si>
  <si>
    <t>730-24.43</t>
  </si>
  <si>
    <t>730-24.44</t>
  </si>
  <si>
    <t>730-24.45</t>
  </si>
  <si>
    <t>730-24.46</t>
  </si>
  <si>
    <t>730-24.47</t>
  </si>
  <si>
    <t>730-24.48</t>
  </si>
  <si>
    <t>730-26.01</t>
  </si>
  <si>
    <t>PEDESTRIAN SIGNAL DISPLAY</t>
  </si>
  <si>
    <t>730-26.02</t>
  </si>
  <si>
    <t>PEDESTRIAN PUSHBUTTON WITH 12" SIGN</t>
  </si>
  <si>
    <t>730-26.03</t>
  </si>
  <si>
    <t>PEDESTRIAN SIGNAL HEAD, PUSHBUTTON &amp; 12" SIGN</t>
  </si>
  <si>
    <t>730-26.04</t>
  </si>
  <si>
    <t>AUDIBLE PEDESTRIAN SIGNAL</t>
  </si>
  <si>
    <t>730-26.05</t>
  </si>
  <si>
    <t>COUNTDOWN PEDESTRIAN SIGNAL</t>
  </si>
  <si>
    <t>730-26.06</t>
  </si>
  <si>
    <t>PEDESTRIAN PUSHBUTTON POST</t>
  </si>
  <si>
    <t>730-26.07</t>
  </si>
  <si>
    <t>FLASHING WARNING BEACON (DESCRIPTION)</t>
  </si>
  <si>
    <t>730-26.08</t>
  </si>
  <si>
    <t>730-26.09</t>
  </si>
  <si>
    <t>PEDESTRIAN PUSHBUTTON WITH 15IN SIGN</t>
  </si>
  <si>
    <t>730-26.10</t>
  </si>
  <si>
    <t>PEDESTRIAN SIGNAL HEAD W/PUSHBUTTON &amp; 15IN SIGN</t>
  </si>
  <si>
    <t>730-26.11</t>
  </si>
  <si>
    <t>COUNTDOWN PED SGNL HEAD W/AUDIBLE PUSH BUTTON &amp; 15IN SIGN</t>
  </si>
  <si>
    <t>730-30.01</t>
  </si>
  <si>
    <t>COMPUTER FOR SIGNAL SYSTEM</t>
  </si>
  <si>
    <t>730-30.02</t>
  </si>
  <si>
    <t>COMPUTER FOR SIGNAL SYSTEM (DESCRIPTION)</t>
  </si>
  <si>
    <t>730-35.01</t>
  </si>
  <si>
    <t>RF DATA SYSTEM (DESCRIPTION)</t>
  </si>
  <si>
    <t>730-35.05</t>
  </si>
  <si>
    <t>DATA SYSTEM POWER SUPPLY</t>
  </si>
  <si>
    <t>730-35.06</t>
  </si>
  <si>
    <t>BATTERY BACK-UP AND POWER CONDITIONER</t>
  </si>
  <si>
    <t>730-35.10</t>
  </si>
  <si>
    <t>ANTENNA (OMNI)</t>
  </si>
  <si>
    <t>730-35.11</t>
  </si>
  <si>
    <t>ANTENNA (YAGI)</t>
  </si>
  <si>
    <t>730-35.12</t>
  </si>
  <si>
    <t>ANTENNA (DESCRIPTION)</t>
  </si>
  <si>
    <t>730-35.13</t>
  </si>
  <si>
    <t>730-35.20</t>
  </si>
  <si>
    <t>RF DATA SYSTEM CABLE</t>
  </si>
  <si>
    <t>730-35.21</t>
  </si>
  <si>
    <t>RF DATA SYSTEM CABLE(DESCRIPTION)</t>
  </si>
  <si>
    <t>TEMPORARY TRAFFIC SIGNAL SYSTEM</t>
  </si>
  <si>
    <t>730-40.01</t>
  </si>
  <si>
    <t>PORTABLE TRAFFIC SIGNAL SYSTEM</t>
  </si>
  <si>
    <t>730-40.02</t>
  </si>
  <si>
    <t>730-41.25</t>
  </si>
  <si>
    <t>REWORK OF CONTROLLER</t>
  </si>
  <si>
    <t>730-41.26</t>
  </si>
  <si>
    <t>CONTROLLER BASE EXTENSION</t>
  </si>
  <si>
    <t>730-41.50</t>
  </si>
  <si>
    <t>BRIDGE SUSPENDED SIGNALS</t>
  </si>
  <si>
    <t>730-41.60</t>
  </si>
  <si>
    <t>BRIDGE SUSPENDED SIGNALS (DESCRIPTION)</t>
  </si>
  <si>
    <t>730-41.61</t>
  </si>
  <si>
    <t>730-41.62</t>
  </si>
  <si>
    <t>730-50</t>
  </si>
  <si>
    <t>TEMPORARY TRAFFIC SIGNAL SYSTEM (RADIO CONTROLLED)</t>
  </si>
  <si>
    <t>730-50.10</t>
  </si>
  <si>
    <t>SOLAR POWERED FLASHING ASSEMBLY</t>
  </si>
  <si>
    <t>735-20.01</t>
  </si>
  <si>
    <t>GRINDER PUMP &amp; CONTROLS</t>
  </si>
  <si>
    <t>735-20.02</t>
  </si>
  <si>
    <t>INSTALL INVERT IN EXIST MACERATOR CHANNEL</t>
  </si>
  <si>
    <t>735-20.03</t>
  </si>
  <si>
    <t>AIR VALVE &amp; ASSOCIATED PIPING &amp; MANHOLE</t>
  </si>
  <si>
    <t>735-20.04</t>
  </si>
  <si>
    <t>4IN VALVE ASSEMBLY</t>
  </si>
  <si>
    <t>735-20.05</t>
  </si>
  <si>
    <t>MISC ELECTRICAL REPAIRS</t>
  </si>
  <si>
    <t>740-06.01</t>
  </si>
  <si>
    <t>GEOMEMBRANE</t>
  </si>
  <si>
    <t>740-07.01</t>
  </si>
  <si>
    <t>GEO GRID REINFORCEMENT</t>
  </si>
  <si>
    <t>740-07.02</t>
  </si>
  <si>
    <t>GEOGRID REINFORCEMENT (SOIL SLOPES)</t>
  </si>
  <si>
    <t>740-07.03</t>
  </si>
  <si>
    <t>GEOGRID REINFORCEMENT TYPE 1</t>
  </si>
  <si>
    <t>740-07.04</t>
  </si>
  <si>
    <t>GEOGRID REINFORCEMENT TYPE 2</t>
  </si>
  <si>
    <t>740-07.05</t>
  </si>
  <si>
    <t>GEOGRID REINFORCEMENT TYPE 3</t>
  </si>
  <si>
    <t>740-07.06</t>
  </si>
  <si>
    <t>GEOGRID REINFORCEMENT TYPE 4</t>
  </si>
  <si>
    <t>740-08.01</t>
  </si>
  <si>
    <t>CELLULAR CONFINEMENT SYSTEM (DESCRIPTION)</t>
  </si>
  <si>
    <t>740-08.02</t>
  </si>
  <si>
    <t>740-08.03</t>
  </si>
  <si>
    <t>740-10.01</t>
  </si>
  <si>
    <t>GEOTEXTILE (TYPE I)(SUBSURFACE DRAINAGE)</t>
  </si>
  <si>
    <t>740-10.02</t>
  </si>
  <si>
    <t>GEOTEXTILE (TYPE II)(SEDIMENT CONTROL)</t>
  </si>
  <si>
    <t>740-10.03</t>
  </si>
  <si>
    <t>GEOTEXTILE (TYPE III)(EROSION CONTROL)</t>
  </si>
  <si>
    <t>740-10.04</t>
  </si>
  <si>
    <t>GEOTEXTILE (TYPE IV)(STABILIZATION)</t>
  </si>
  <si>
    <t>740-10.05</t>
  </si>
  <si>
    <t>GEOTEXTILE - TYPE V (DESCRIPTION)</t>
  </si>
  <si>
    <t>740-10.06</t>
  </si>
  <si>
    <t>GEOTEXTILE TUBE</t>
  </si>
  <si>
    <t>740-11.01</t>
  </si>
  <si>
    <t>TEMPORARY SEDIMENT TUBE 8IN</t>
  </si>
  <si>
    <t>TEMPORARY SEDIMENT TUBE 12IN</t>
  </si>
  <si>
    <t>740-11.03</t>
  </si>
  <si>
    <t>TEMPORARY SEDIMENT TUBE 18IN</t>
  </si>
  <si>
    <t>740-11.04</t>
  </si>
  <si>
    <t>TEMPORARY SEDIMENT TUBE 20IN</t>
  </si>
  <si>
    <t>740-11.05</t>
  </si>
  <si>
    <t>TEMPORARY SEDIMENT TUBE 24IN</t>
  </si>
  <si>
    <t>740-11.06</t>
  </si>
  <si>
    <t>TEMPORARY SEDIMENT TUBE CHECK DAM</t>
  </si>
  <si>
    <t>750-01.01</t>
  </si>
  <si>
    <t>SITE ONE MITIGATION</t>
  </si>
  <si>
    <t>750-01.02</t>
  </si>
  <si>
    <t>SITE TWO MITIGATION</t>
  </si>
  <si>
    <t>760-01.01</t>
  </si>
  <si>
    <t>TUNNEL CLEANING (MCCALLIE TUNNELS)</t>
  </si>
  <si>
    <t>760-01.02</t>
  </si>
  <si>
    <t>TUNNEL CLEANING (BACHMAN TUNNELS)</t>
  </si>
  <si>
    <t>760-01.03</t>
  </si>
  <si>
    <t>TUNNEL CLEANING (STRINGER RIDGE TUNNEL)</t>
  </si>
  <si>
    <t>760-01.04</t>
  </si>
  <si>
    <t>TUNNEL CLEANING (HENLEY STREET TUNNELS)</t>
  </si>
  <si>
    <t>760-01.05</t>
  </si>
  <si>
    <t>TUNNEL CLEANING (THOMPSON LANE TUNNELS)</t>
  </si>
  <si>
    <t>760-01.06</t>
  </si>
  <si>
    <t>TUNNEL CLEANING (CUMBERLAND GAP TUNNELS)</t>
  </si>
  <si>
    <t>760-01.07</t>
  </si>
  <si>
    <t>TUNNEL CLEANING (SMARTFIX I-40 RAMP)</t>
  </si>
  <si>
    <t>760-15.01</t>
  </si>
  <si>
    <t>1-PH CROSSARM CNSTR DEADEND (VA7)</t>
  </si>
  <si>
    <t>760-15.02</t>
  </si>
  <si>
    <t>1-PH DBLE SUPPORTS (VA2 VA1-1)</t>
  </si>
  <si>
    <t>760-15.03</t>
  </si>
  <si>
    <t>1-PH TAP (VA5-1 VA5-2)</t>
  </si>
  <si>
    <t>760-15.04</t>
  </si>
  <si>
    <t>1-PH SUPPORT (VA1)</t>
  </si>
  <si>
    <t>760-15.05</t>
  </si>
  <si>
    <t>1-PH DBLE DEADEND ANGLE (VA4)</t>
  </si>
  <si>
    <t>760-15.06</t>
  </si>
  <si>
    <t>1-PH VERTICAL DEADEND (VA6)</t>
  </si>
  <si>
    <t>760-15.07</t>
  </si>
  <si>
    <t>1-PH ANGLE (VA3)</t>
  </si>
  <si>
    <t>760-15.08</t>
  </si>
  <si>
    <t>1-PH DEADEND SINGLE (VA5)</t>
  </si>
  <si>
    <t>760-15.09</t>
  </si>
  <si>
    <t>3 PH CROSSARM DEADEND (SINGLE VC7-1)</t>
  </si>
  <si>
    <t>760-15.10</t>
  </si>
  <si>
    <t>3 PH CROSSARM DEADEND (DBLE VC8-3)</t>
  </si>
  <si>
    <t>760-15.11</t>
  </si>
  <si>
    <t>3 PH DBLE PRIMARY SUPPORTS (VC1-3)</t>
  </si>
  <si>
    <t>760-15.12</t>
  </si>
  <si>
    <t>3 PH DBLE PRIMARY SUPPORTS (ANGLE VC2-2)</t>
  </si>
  <si>
    <t>760-15.13</t>
  </si>
  <si>
    <t>3 PH VERTICAL DBLE DEADEND (VC4-1)</t>
  </si>
  <si>
    <t>760-15.14</t>
  </si>
  <si>
    <t>3 PH VERITCAL SINGLE DEADEND (VC5)</t>
  </si>
  <si>
    <t>760-15.15</t>
  </si>
  <si>
    <t>3 PH VERTICAL CNSTR ANGLE (VC3)</t>
  </si>
  <si>
    <t>760-15.16</t>
  </si>
  <si>
    <t>DOWN GUY 7/16 IN (E1-3)</t>
  </si>
  <si>
    <t>760-15.17</t>
  </si>
  <si>
    <t>GUY MARKER (E3-10)</t>
  </si>
  <si>
    <t>760-15.18</t>
  </si>
  <si>
    <t>OVERHEAD GUY 7/16 IN (E2-3)</t>
  </si>
  <si>
    <t>760-15.19</t>
  </si>
  <si>
    <t>ANCHOR ASMBLY PISA TWIN 10IN HELIX (F1-3S)</t>
  </si>
  <si>
    <t>760-15.20</t>
  </si>
  <si>
    <t>POLE GROUND (VM2-11 VM2-12)</t>
  </si>
  <si>
    <t>760-15.21</t>
  </si>
  <si>
    <t>LIGTHING ARRESTER (VM5-6)</t>
  </si>
  <si>
    <t>760-15.22</t>
  </si>
  <si>
    <t>FUSE CUTOUT (VM5-9)</t>
  </si>
  <si>
    <t>760-15.23</t>
  </si>
  <si>
    <t>SECONDARY ASSEMBLIES (K11 K11C J6 J8)</t>
  </si>
  <si>
    <t>760-15.24</t>
  </si>
  <si>
    <t>TRANSFORMER VG25KVA(ALL 25 KVA'S)*</t>
  </si>
  <si>
    <t>760-15.25</t>
  </si>
  <si>
    <t>TRANSFORMER VG15KVA (ALL 15 KVA'S)*</t>
  </si>
  <si>
    <t>760-15.26</t>
  </si>
  <si>
    <t>TRANSFORMER VG37.5KVA (ALL 37.5 KVA'S)*</t>
  </si>
  <si>
    <t>760-15.27</t>
  </si>
  <si>
    <t>TRANSFORMER VG10KVA (ALL 10 KVA'S)*</t>
  </si>
  <si>
    <t>760-15.28</t>
  </si>
  <si>
    <t>TRANSFORMER VG50KVA (ALL 50 KVA'S)*</t>
  </si>
  <si>
    <t>760-15.29</t>
  </si>
  <si>
    <t>WOOD POLE (45-3)</t>
  </si>
  <si>
    <t>760-15.30</t>
  </si>
  <si>
    <t>WOOD POLE (40-4)</t>
  </si>
  <si>
    <t>760-15.31</t>
  </si>
  <si>
    <t>WOOD POLE (50-2)</t>
  </si>
  <si>
    <t>760-15.32</t>
  </si>
  <si>
    <t>WOOD POLE (55-2)</t>
  </si>
  <si>
    <t>760-15.33</t>
  </si>
  <si>
    <t>WOOD POLE (60-2)</t>
  </si>
  <si>
    <t>760-15.34</t>
  </si>
  <si>
    <t>PRIMARY CONDUCTOR (336.4 KCM ACSR)*</t>
  </si>
  <si>
    <t>760-15.35</t>
  </si>
  <si>
    <t>NEUTRAL CONDUCTOR (3/0 ACSR)*</t>
  </si>
  <si>
    <t>760-15.36</t>
  </si>
  <si>
    <t>TAP CONDUCTOR (4 ACSR)</t>
  </si>
  <si>
    <t>760-15.37</t>
  </si>
  <si>
    <t>TAP CONDUCTOR (2 ACSR)</t>
  </si>
  <si>
    <t>760-15.38</t>
  </si>
  <si>
    <t>SECONDARY CABLE (4 TRIPLEX)</t>
  </si>
  <si>
    <t>760-15.39</t>
  </si>
  <si>
    <t>SECONDARY CABLE (2 TRIPLEX)</t>
  </si>
  <si>
    <t>760-15.40</t>
  </si>
  <si>
    <t>SECONDARY CABLE (1/0 TRIPLEX)</t>
  </si>
  <si>
    <t>760-15.41</t>
  </si>
  <si>
    <t>SECONDARY CABLE (4/0 TRIPLEX)</t>
  </si>
  <si>
    <t>760-15.42</t>
  </si>
  <si>
    <t>RMVE 30 FOOT WOOD POLE (30)</t>
  </si>
  <si>
    <t>760-15.43</t>
  </si>
  <si>
    <t>RMVE 35 FOOT WOOD POLE (35)</t>
  </si>
  <si>
    <t>760-15.44</t>
  </si>
  <si>
    <t>RMVE 40 FOOT WOOD POLE (40)</t>
  </si>
  <si>
    <t>760-15.45</t>
  </si>
  <si>
    <t>RMVE 45 FOOT WOOD POLE (45)</t>
  </si>
  <si>
    <t>760-15.46</t>
  </si>
  <si>
    <t>RMVE 50 FOOT WOOD POLE (50)</t>
  </si>
  <si>
    <t>760-15.47</t>
  </si>
  <si>
    <t>RMVE 55 FOOT WOOD POLE (55)</t>
  </si>
  <si>
    <t>760-15.48</t>
  </si>
  <si>
    <t>RMVE 60 FOOT WOOD POLE (60)</t>
  </si>
  <si>
    <t>760-15.49</t>
  </si>
  <si>
    <t>RMVE 1-PH SUPPORT (VA1)</t>
  </si>
  <si>
    <t>760-15.50</t>
  </si>
  <si>
    <t>RMVE 1-PH DBLE SUPPORT (VA1-1 VA2)</t>
  </si>
  <si>
    <t>760-15.51</t>
  </si>
  <si>
    <t>RMVE 1-PH ANGLE (VA3)</t>
  </si>
  <si>
    <t>760-15.52</t>
  </si>
  <si>
    <t>RMVE 1-PH DBLE DEADEND ANGLE (VA4)</t>
  </si>
  <si>
    <t>760-15.53</t>
  </si>
  <si>
    <t>RMVE 1-PH TAP (VA5-1 VA5-2 VA5-4)</t>
  </si>
  <si>
    <t>760-15.54</t>
  </si>
  <si>
    <t>RMVE 1-PH DEADEND SINGLE (VA5)</t>
  </si>
  <si>
    <t>760-15.55</t>
  </si>
  <si>
    <t>RMVE 1-PH VERTICAL DEADEND (A6)</t>
  </si>
  <si>
    <t>760-15.56</t>
  </si>
  <si>
    <t>RMVE 1-PH XARM CNSTR DEADEND (VA7)</t>
  </si>
  <si>
    <t>760-15.57</t>
  </si>
  <si>
    <t>RMVE 1-PH XARM DBLE DEADEND (VA8)</t>
  </si>
  <si>
    <t>760-15.58</t>
  </si>
  <si>
    <t>RMVE 1-PH DBLE XARM CNSTR (VA9)</t>
  </si>
  <si>
    <t>760-15.59</t>
  </si>
  <si>
    <t>RMVE 1-PH SINGLE XARM CNSTR (VA9-1)</t>
  </si>
  <si>
    <t>760-15.60</t>
  </si>
  <si>
    <t>RMVE 3-PH XARM SUPPORT (VC1)</t>
  </si>
  <si>
    <t>760-15.61</t>
  </si>
  <si>
    <t>RMVE 3-PH DBLE XARM SUPPORT (VC1-1)</t>
  </si>
  <si>
    <t>760-15.62</t>
  </si>
  <si>
    <t>RMVE 3-PH XARM SUPPORT (VC1-3)</t>
  </si>
  <si>
    <t>760-15.63</t>
  </si>
  <si>
    <t>RMVE 3-PH XARM SUPPORT (VC2-2)</t>
  </si>
  <si>
    <t>760-15.64</t>
  </si>
  <si>
    <t>RMVE 3-PH VERTICAL CNSTR (VC3-1 VC3)</t>
  </si>
  <si>
    <t>760-15.65</t>
  </si>
  <si>
    <t>RMVE 3-PH XARM DEADEND SINGLE (VC7)</t>
  </si>
  <si>
    <t>760-15.66</t>
  </si>
  <si>
    <t>RMVE 3-PH XARM DEADEND DBLE (VC8)</t>
  </si>
  <si>
    <t>760-15.67</t>
  </si>
  <si>
    <t>RMVE LIGHTING ARRESTER (VM5-6)</t>
  </si>
  <si>
    <t>760-15.68</t>
  </si>
  <si>
    <t>RMVE FUSE CUTOUT (VM5-9)</t>
  </si>
  <si>
    <t>760-15.69</t>
  </si>
  <si>
    <t>RMVE SRVCE DROPS ALL SIZES &amp; TYPES(6 TO 4/0)</t>
  </si>
  <si>
    <t>760-15.70</t>
  </si>
  <si>
    <t>RMVE SEC CABLE ALL SIZES &amp; TYPES (6 TO 4/0 )</t>
  </si>
  <si>
    <t>760-15.71</t>
  </si>
  <si>
    <t>RMVE CROSSARM PINS (VM5-5 VM5-2)</t>
  </si>
  <si>
    <t>760-15.72</t>
  </si>
  <si>
    <t>RMVE SECONDARY METERING (M8)</t>
  </si>
  <si>
    <t>760-15.73</t>
  </si>
  <si>
    <t>RMVE UG SRVCE &amp; CONDUIT (2 TO 4/0 TRIPLEX)</t>
  </si>
  <si>
    <t>760-15.74</t>
  </si>
  <si>
    <t>RMVE CONDUCTOR (ALL SIZE COPPER)</t>
  </si>
  <si>
    <t>760-15.75</t>
  </si>
  <si>
    <t>RMVE CONDUCTOR (4 ACSR)</t>
  </si>
  <si>
    <t>760-15.76</t>
  </si>
  <si>
    <t>RMVE CONDUCTOR (2 ACSR)</t>
  </si>
  <si>
    <t>760-15.77</t>
  </si>
  <si>
    <t>RMVE CONDUCTOR (1/0 ACSR)</t>
  </si>
  <si>
    <t>760-15.78</t>
  </si>
  <si>
    <t>RMVE SECONDARY ASSEMBLIES (ALL K &amp; J)</t>
  </si>
  <si>
    <t>760-15.79</t>
  </si>
  <si>
    <t>RMVE DOWN GUY &amp; GUY GUARD(ALL E1-)</t>
  </si>
  <si>
    <t>760-15.80</t>
  </si>
  <si>
    <t>RMVE ANCHOR (ALL F1-)</t>
  </si>
  <si>
    <t>760-15.81</t>
  </si>
  <si>
    <t>RMVE OVERHEAD GUY (ALL E2-)</t>
  </si>
  <si>
    <t>760-15.82</t>
  </si>
  <si>
    <t>RMVE SECURITY LIGHT (M26-5)</t>
  </si>
  <si>
    <t>760-15.83</t>
  </si>
  <si>
    <t>RMVE TRANSFORMER (10KVA TO 50KVA)</t>
  </si>
  <si>
    <t>760-15.84</t>
  </si>
  <si>
    <t>ROCK HOLE DRILL</t>
  </si>
  <si>
    <t>773-28.38</t>
  </si>
  <si>
    <t>FIBER OPTIC CABLE (168F)</t>
  </si>
  <si>
    <t>777-31.75</t>
  </si>
  <si>
    <t>8IN SDR-26 PVC SEWER PIPE COMPLETE &amp; INSTALLED</t>
  </si>
  <si>
    <t>778-10.01</t>
  </si>
  <si>
    <t>COND. DELASHING AND RELASHING</t>
  </si>
  <si>
    <t>790-01.01</t>
  </si>
  <si>
    <t>POLE 30FT CLASS 2 WOOD</t>
  </si>
  <si>
    <t>790-01.02</t>
  </si>
  <si>
    <t>POLE 30FT CLASS 3 WOOD</t>
  </si>
  <si>
    <t>790-01.03</t>
  </si>
  <si>
    <t>POLE 30FT CLASS 4 WOOD</t>
  </si>
  <si>
    <t>790-01.04</t>
  </si>
  <si>
    <t>POLE 30FT CLASS 5 WOOD</t>
  </si>
  <si>
    <t>790-01.05</t>
  </si>
  <si>
    <t>POLE 30FT CLASS 6 WOOD</t>
  </si>
  <si>
    <t>790-01.06</t>
  </si>
  <si>
    <t>POLE 30FT CLASS 7 WOOD</t>
  </si>
  <si>
    <t>790-01.07</t>
  </si>
  <si>
    <t>POLE 30FT CLASS 1 METAL</t>
  </si>
  <si>
    <t>790-01.08</t>
  </si>
  <si>
    <t>POLE 30FT CLASS 2 METAL</t>
  </si>
  <si>
    <t>790-01.09</t>
  </si>
  <si>
    <t>POLE 30FT CLASS H1 METAL</t>
  </si>
  <si>
    <t>790-01.10</t>
  </si>
  <si>
    <t>POLE 30FT CLASS H2 METAL</t>
  </si>
  <si>
    <t>790-01.11</t>
  </si>
  <si>
    <t>POLE 30FT CLASS 2 CONCRETE</t>
  </si>
  <si>
    <t>790-01.12</t>
  </si>
  <si>
    <t>POLE 30FT CLASS 3 CONCRETE</t>
  </si>
  <si>
    <t>790-01.13</t>
  </si>
  <si>
    <t>POLE 30FT CLASS 4 CONCRETE</t>
  </si>
  <si>
    <t>790-01.14</t>
  </si>
  <si>
    <t>POLE 30FT CLASS 5 CONCRETE</t>
  </si>
  <si>
    <t>790-01.15</t>
  </si>
  <si>
    <t>POLE 30FT CLASS 6 CONCRETE</t>
  </si>
  <si>
    <t>790-01.16</t>
  </si>
  <si>
    <t>POLE 30FT CLASS 7 CONCRETE</t>
  </si>
  <si>
    <t>790-01.17</t>
  </si>
  <si>
    <t>POLE 30FT CLASS 2 COMPOSITE</t>
  </si>
  <si>
    <t>790-01.18</t>
  </si>
  <si>
    <t>POLE 30FT CLASS 3 COMPOSITE</t>
  </si>
  <si>
    <t>790-01.19</t>
  </si>
  <si>
    <t>POLE 30FT CLASS 4 COMPOSITE</t>
  </si>
  <si>
    <t>790-01.20</t>
  </si>
  <si>
    <t>POLE 30FT CLASS 5 COMPOSITE</t>
  </si>
  <si>
    <t>790-01.21</t>
  </si>
  <si>
    <t>POLE 30FT CLASS 6 COMPOSITE</t>
  </si>
  <si>
    <t>790-01.22</t>
  </si>
  <si>
    <t>POLE 30FT CLASS 7 COMPOSITE</t>
  </si>
  <si>
    <t>790-01.99</t>
  </si>
  <si>
    <t>POLE 25FT CLASS 7 WOOD</t>
  </si>
  <si>
    <t>790-02.01</t>
  </si>
  <si>
    <t>POLE 35FT CLASS 2 WOOD</t>
  </si>
  <si>
    <t>790-02.02</t>
  </si>
  <si>
    <t>POLE 35FT CLASS 3 WOOD</t>
  </si>
  <si>
    <t>790-02.03</t>
  </si>
  <si>
    <t>POLE 35FT CLASS 4 WOOD</t>
  </si>
  <si>
    <t>790-02.04</t>
  </si>
  <si>
    <t>POLE 35FT CLASS 5 WOOD</t>
  </si>
  <si>
    <t>790-02.05</t>
  </si>
  <si>
    <t>POLE 35FT CLASS 6 WOOD</t>
  </si>
  <si>
    <t>790-02.06</t>
  </si>
  <si>
    <t>POLE 35FT CLASS 1 METAL</t>
  </si>
  <si>
    <t>790-02.07</t>
  </si>
  <si>
    <t>POLE 35FT CLASS 2 METAL</t>
  </si>
  <si>
    <t>790-02.08</t>
  </si>
  <si>
    <t>POLE 35FT CLASS H1 METAL</t>
  </si>
  <si>
    <t>790-02.09</t>
  </si>
  <si>
    <t>POLE 35FT CLASS H2 METAL</t>
  </si>
  <si>
    <t>790-02.10</t>
  </si>
  <si>
    <t>POLE 35FT CLASS 2 CONCRETE</t>
  </si>
  <si>
    <t>790-02.11</t>
  </si>
  <si>
    <t>POLE 35FT CLASS 3 CONCRETE</t>
  </si>
  <si>
    <t>790-02.12</t>
  </si>
  <si>
    <t>POLE 35FT CLASS 4 CONCRETE</t>
  </si>
  <si>
    <t>790-02.13</t>
  </si>
  <si>
    <t>POLE 35FT CLASS 5 CONCRETE</t>
  </si>
  <si>
    <t>790-02.14</t>
  </si>
  <si>
    <t>POLE 35FT CLASS 6 CONCRETE</t>
  </si>
  <si>
    <t>790-02.15</t>
  </si>
  <si>
    <t>POLE 35FT CLASS 2 COMPOSITE</t>
  </si>
  <si>
    <t>790-02.16</t>
  </si>
  <si>
    <t>POLE 35FT CLASS 3 COMPOSITE</t>
  </si>
  <si>
    <t>790-02.17</t>
  </si>
  <si>
    <t>POLE 35FT CLASS 4 COMPOSITE</t>
  </si>
  <si>
    <t>790-02.18</t>
  </si>
  <si>
    <t>POLE 35FT CLASS 5 COMPOSITE</t>
  </si>
  <si>
    <t>790-02.19</t>
  </si>
  <si>
    <t>POLE 35FT CLASS 6 COMPOSITE</t>
  </si>
  <si>
    <t>790-02.30</t>
  </si>
  <si>
    <t>POLE 35FT CLASS 1 WOOD</t>
  </si>
  <si>
    <t>790-03.01</t>
  </si>
  <si>
    <t>POLE 40FT CLASS 2 WOOD</t>
  </si>
  <si>
    <t>790-03.02</t>
  </si>
  <si>
    <t>POLE 40FT CLASS 3 WOOD</t>
  </si>
  <si>
    <t>790-03.03</t>
  </si>
  <si>
    <t>POLE 40FT CLASS 4 WOOD</t>
  </si>
  <si>
    <t>790-03.04</t>
  </si>
  <si>
    <t>POLE 40FT CLASS 5 WOOD</t>
  </si>
  <si>
    <t>790-03.05</t>
  </si>
  <si>
    <t>POLE 40FT CLASS 1 METAL</t>
  </si>
  <si>
    <t>790-03.06</t>
  </si>
  <si>
    <t>POLE 40FT CLASS 2 METAL</t>
  </si>
  <si>
    <t>790-03.07</t>
  </si>
  <si>
    <t>POLE 40FT CLASS H1 METAL</t>
  </si>
  <si>
    <t>790-03.08</t>
  </si>
  <si>
    <t>POLE 40FT CLASS H2 METAL</t>
  </si>
  <si>
    <t>790-03.09</t>
  </si>
  <si>
    <t>POLE 40FT CLASS H3 METAL</t>
  </si>
  <si>
    <t>790-03.10</t>
  </si>
  <si>
    <t>POLE 40FT CLASS 2 CONCRETE</t>
  </si>
  <si>
    <t>790-03.11</t>
  </si>
  <si>
    <t>POLE 40FT CLASS 3 CONCRETE</t>
  </si>
  <si>
    <t>790-03.12</t>
  </si>
  <si>
    <t>POLE 40FT CLASS 4 CONCRETE</t>
  </si>
  <si>
    <t>790-03.13</t>
  </si>
  <si>
    <t>POLE 40FT CLASS 5 CONCRETE</t>
  </si>
  <si>
    <t>790-03.14</t>
  </si>
  <si>
    <t>POLE 40FT CLASS 2 COMPOSITE</t>
  </si>
  <si>
    <t>790-03.15</t>
  </si>
  <si>
    <t>POLE 40FT CLASS 3 COMPOSITE</t>
  </si>
  <si>
    <t>790-03.16</t>
  </si>
  <si>
    <t>POLE 40FT CLASS 4 COMPOSITE</t>
  </si>
  <si>
    <t>790-03.17</t>
  </si>
  <si>
    <t>POLE 40FT CLASS 5 COMPOSITE</t>
  </si>
  <si>
    <t>790-03.30</t>
  </si>
  <si>
    <t>POLE 40FT CLASS 1 WOOD</t>
  </si>
  <si>
    <t>790-03.31</t>
  </si>
  <si>
    <t>POLE 40FT CLASS 3 METAL</t>
  </si>
  <si>
    <t>790-04.01</t>
  </si>
  <si>
    <t>POLE 45FT CLASS 1 WOOD</t>
  </si>
  <si>
    <t>790-04.02</t>
  </si>
  <si>
    <t>POLE 45FT CLASS 2 WOOD</t>
  </si>
  <si>
    <t>790-04.03</t>
  </si>
  <si>
    <t>POLE 45FT CLASS 3 WOOD</t>
  </si>
  <si>
    <t>790-04.04</t>
  </si>
  <si>
    <t>POLE 45FT CLASS 4 WOOD</t>
  </si>
  <si>
    <t>790-04.05</t>
  </si>
  <si>
    <t>POLE 45FT CLASS 5 WOOD</t>
  </si>
  <si>
    <t>790-04.06</t>
  </si>
  <si>
    <t>POLE 45FT CLASS 1 METAL</t>
  </si>
  <si>
    <t>790-04.07</t>
  </si>
  <si>
    <t>POLE 45FT CLASS 2 METAL</t>
  </si>
  <si>
    <t>790-04.08</t>
  </si>
  <si>
    <t>POLE 45FT CLASS H1 METAL</t>
  </si>
  <si>
    <t>790-04.09</t>
  </si>
  <si>
    <t>POLE 45FT CLASS H2 METAL</t>
  </si>
  <si>
    <t>790-04.10</t>
  </si>
  <si>
    <t>POLE 45FT CLASS H3 METAL</t>
  </si>
  <si>
    <t>790-04.11</t>
  </si>
  <si>
    <t>POLE 45FT CLASS 1 CONCRETE</t>
  </si>
  <si>
    <t>790-04.12</t>
  </si>
  <si>
    <t>POLE 45FT CLASS 2 CONCRETE</t>
  </si>
  <si>
    <t>790-04.13</t>
  </si>
  <si>
    <t>POLE 45FT CLASS 3 CONCRETE</t>
  </si>
  <si>
    <t>790-04.14</t>
  </si>
  <si>
    <t>POLE 45FT CLASS 4 CONCRETE</t>
  </si>
  <si>
    <t>790-04.15</t>
  </si>
  <si>
    <t>POLE 45FT CLASS 5 CONCRETE</t>
  </si>
  <si>
    <t>790-04.16</t>
  </si>
  <si>
    <t>POLE 45FT CLASS 1 COMPOSITE</t>
  </si>
  <si>
    <t>790-04.17</t>
  </si>
  <si>
    <t>POLE 45FT CLASS 2 COMPOSITE</t>
  </si>
  <si>
    <t>790-04.18</t>
  </si>
  <si>
    <t>POLE 45FT CLASS 3 COMPOSITE</t>
  </si>
  <si>
    <t>790-04.19</t>
  </si>
  <si>
    <t>POLE 45FT CLASS 4 COMPOSITE</t>
  </si>
  <si>
    <t>790-04.20</t>
  </si>
  <si>
    <t>POLE 45FT CLASS 5 COMPOSITE</t>
  </si>
  <si>
    <t>790-04.21</t>
  </si>
  <si>
    <t>POLE 45FT CLASS 3 MATERIAL</t>
  </si>
  <si>
    <t>790-05.01</t>
  </si>
  <si>
    <t>POLE 50FT CLASS 1 WOOD</t>
  </si>
  <si>
    <t>790-05.02</t>
  </si>
  <si>
    <t>POLE 50FT CLASS 2 WOOD</t>
  </si>
  <si>
    <t>790-05.03</t>
  </si>
  <si>
    <t>POLE 50FT CLASS 3 WOOD</t>
  </si>
  <si>
    <t>790-05.04</t>
  </si>
  <si>
    <t>POLE 50FT CLASS 4 WOOD</t>
  </si>
  <si>
    <t>790-05.05</t>
  </si>
  <si>
    <t>POLE 50FT CLASS 1 METAL</t>
  </si>
  <si>
    <t>790-05.06</t>
  </si>
  <si>
    <t>POLE 50FT CLASS 2 METAL</t>
  </si>
  <si>
    <t>790-05.07</t>
  </si>
  <si>
    <t>POLE 50FT CLASS H1 METAL</t>
  </si>
  <si>
    <t>790-05.08</t>
  </si>
  <si>
    <t>POLE 50FT CLASS H2 METAL</t>
  </si>
  <si>
    <t>790-05.09</t>
  </si>
  <si>
    <t>POLE 50FT CLASS H3 METAL</t>
  </si>
  <si>
    <t>790-05.10</t>
  </si>
  <si>
    <t>POLE 50FT CLASS 1 CONCRETE</t>
  </si>
  <si>
    <t>790-05.11</t>
  </si>
  <si>
    <t>POLE 50FT CLASS 2 CONCRETE</t>
  </si>
  <si>
    <t>790-05.12</t>
  </si>
  <si>
    <t>POLE 50FT CLASS 3 CONCRETE</t>
  </si>
  <si>
    <t>790-05.13</t>
  </si>
  <si>
    <t>POLE 50FT CLASS 1 COMPOSITE</t>
  </si>
  <si>
    <t>790-05.14</t>
  </si>
  <si>
    <t>POLE 50FT CLASS 2 COMPOSITE</t>
  </si>
  <si>
    <t>790-05.15</t>
  </si>
  <si>
    <t>POLE 50FT CLASS 3 COMPOSITE</t>
  </si>
  <si>
    <t>790-05.16</t>
  </si>
  <si>
    <t>POLE 50FT CLASS 3 METAL</t>
  </si>
  <si>
    <t>790-05.17</t>
  </si>
  <si>
    <t>POLE 50FT CLASS H4 METAL</t>
  </si>
  <si>
    <t>790-06.01</t>
  </si>
  <si>
    <t>POLE 55FT CLASS 1 WOOD</t>
  </si>
  <si>
    <t>790-06.02</t>
  </si>
  <si>
    <t>POLE 55FT CLASS 2 WOOD</t>
  </si>
  <si>
    <t>790-06.03</t>
  </si>
  <si>
    <t>POLE 55FT CLASS 3 WOOD</t>
  </si>
  <si>
    <t>790-06.04</t>
  </si>
  <si>
    <t>POLE 55FT CLASS 4 WOOD</t>
  </si>
  <si>
    <t>790-06.05</t>
  </si>
  <si>
    <t>POLE 55 FT CLASS 1 METAL</t>
  </si>
  <si>
    <t>790-06.06</t>
  </si>
  <si>
    <t>POLE 55 FT CLASS 2 METAL</t>
  </si>
  <si>
    <t>790-06.07</t>
  </si>
  <si>
    <t>POLE 55FT CLASS H1 METAL</t>
  </si>
  <si>
    <t>790-06.08</t>
  </si>
  <si>
    <t>POLE 55FT CLASS H2 METAL</t>
  </si>
  <si>
    <t>790-06.09</t>
  </si>
  <si>
    <t>POLE 55FT CLASS H3 METAL</t>
  </si>
  <si>
    <t>790-06.10</t>
  </si>
  <si>
    <t>POLE 55FT CLASS 1 CONCRETE</t>
  </si>
  <si>
    <t>790-06.11</t>
  </si>
  <si>
    <t>POLE 55FT CLASS 2 CONCRETE</t>
  </si>
  <si>
    <t>790-06.12</t>
  </si>
  <si>
    <t>POLE 55FT CLASS 3 CONCRETE</t>
  </si>
  <si>
    <t>790-06.13</t>
  </si>
  <si>
    <t>POLE 55FT CLASS 4 CONCRETE</t>
  </si>
  <si>
    <t>790-06.14</t>
  </si>
  <si>
    <t>POLE 55FT CLASS 1 COMPOSITE</t>
  </si>
  <si>
    <t>790-06.15</t>
  </si>
  <si>
    <t>POLE 55FT CLASS 2 COMPOSITE</t>
  </si>
  <si>
    <t>790-06.16</t>
  </si>
  <si>
    <t>POLE 55FT CLASS 3 COMPOSITE</t>
  </si>
  <si>
    <t>790-06.17</t>
  </si>
  <si>
    <t>POLE 55FT CLASS 4 COMPOSITE</t>
  </si>
  <si>
    <t>790-06.18</t>
  </si>
  <si>
    <t>POLE 55-60 FT CLASS H1 METAL(LABOR ONLY)</t>
  </si>
  <si>
    <t>790-06.19</t>
  </si>
  <si>
    <t>POLE 55FT CLASS H1 WOOD</t>
  </si>
  <si>
    <t>790-07.01</t>
  </si>
  <si>
    <t>POLE 60FT CLASS 1 WOOD</t>
  </si>
  <si>
    <t>790-07.02</t>
  </si>
  <si>
    <t>POLE 60FT CLASS 2 WOOD</t>
  </si>
  <si>
    <t>790-07.03</t>
  </si>
  <si>
    <t>POLE 60FT CLASS 3 WOOD</t>
  </si>
  <si>
    <t>790-07.04</t>
  </si>
  <si>
    <t>POLE 60FT CLASS 4 WOOD</t>
  </si>
  <si>
    <t>790-07.05</t>
  </si>
  <si>
    <t>POLE 60FT CLASS 1 METAL</t>
  </si>
  <si>
    <t>790-07.06</t>
  </si>
  <si>
    <t>POLE 60FT CLASS 2 METAL</t>
  </si>
  <si>
    <t>790-07.07</t>
  </si>
  <si>
    <t>POLE 60FT CLASS H1 METAL</t>
  </si>
  <si>
    <t>790-07.08</t>
  </si>
  <si>
    <t>POLE 60FT CLASS H2 METAL</t>
  </si>
  <si>
    <t>790-07.09</t>
  </si>
  <si>
    <t>POLE 60FT CLASS H3 METAL</t>
  </si>
  <si>
    <t>790-07.10</t>
  </si>
  <si>
    <t>POLE 60FT CLASS 1 CONCRETE</t>
  </si>
  <si>
    <t>790-07.11</t>
  </si>
  <si>
    <t>POLE 60FT CLASS 2 CONCRETE</t>
  </si>
  <si>
    <t>790-07.12</t>
  </si>
  <si>
    <t>POLE 60FT CLASS 3 CONCRETE</t>
  </si>
  <si>
    <t>790-07.13</t>
  </si>
  <si>
    <t>POLE 60FT CLASS 4 CONCRETE</t>
  </si>
  <si>
    <t>790-07.14</t>
  </si>
  <si>
    <t>POLE 60FT CLASS 1 COMPOSITE</t>
  </si>
  <si>
    <t>790-07.15</t>
  </si>
  <si>
    <t>POLE 60FT CLASS 2 COMPOSITE</t>
  </si>
  <si>
    <t>790-07.16</t>
  </si>
  <si>
    <t>POLE 60FT CLASS 3 COMPOSITE</t>
  </si>
  <si>
    <t>790-07.17</t>
  </si>
  <si>
    <t>POLE 60FT CLASS 4 COMPOSITE</t>
  </si>
  <si>
    <t>790-07.18</t>
  </si>
  <si>
    <t>POLE 60FT CLASS H5 METAL</t>
  </si>
  <si>
    <t>790-08.01</t>
  </si>
  <si>
    <t>POLE 65FT CLASS 2 WOOD</t>
  </si>
  <si>
    <t>790-08.02</t>
  </si>
  <si>
    <t>POLE 65FT CLASS 3 WOOD</t>
  </si>
  <si>
    <t>790-08.03</t>
  </si>
  <si>
    <t>POLE 65FT CLASS 4 WOOD</t>
  </si>
  <si>
    <t>790-08.04</t>
  </si>
  <si>
    <t>POLE 65FT CLASS H2 METAL</t>
  </si>
  <si>
    <t>790-08.05</t>
  </si>
  <si>
    <t>POLE 65FT CLASS H3 METAL</t>
  </si>
  <si>
    <t>790-08.06</t>
  </si>
  <si>
    <t>POLE 65FT CLASS H4 METAL</t>
  </si>
  <si>
    <t>790-08.07</t>
  </si>
  <si>
    <t>POLE 65FT CLASS 2 CONCRETE</t>
  </si>
  <si>
    <t>790-08.08</t>
  </si>
  <si>
    <t>POLE 65FT CLASS 3 CONCRETE</t>
  </si>
  <si>
    <t>790-08.09</t>
  </si>
  <si>
    <t>POLE 65FT CLASS 4 CONCRETE</t>
  </si>
  <si>
    <t>790-08.10</t>
  </si>
  <si>
    <t>POLE 65FT CLASS 2 COMPOSITE</t>
  </si>
  <si>
    <t>790-08.11</t>
  </si>
  <si>
    <t>POLE 65FT CLASS 3 COMPOSITE</t>
  </si>
  <si>
    <t>790-08.12</t>
  </si>
  <si>
    <t>POLE 65FT CLASS 4 COMPOSITE</t>
  </si>
  <si>
    <t>790-08.13</t>
  </si>
  <si>
    <t>POLE 65FT CLASS 2 METAL</t>
  </si>
  <si>
    <t>790-08.14</t>
  </si>
  <si>
    <t>POLE 65FT CLASS H1 METAL</t>
  </si>
  <si>
    <t>790-08.20</t>
  </si>
  <si>
    <t>POLE 65FT SELF SUPPORTING</t>
  </si>
  <si>
    <t>790-08.30</t>
  </si>
  <si>
    <t>POLE 65FT CLASS 1 WOOD</t>
  </si>
  <si>
    <t>790-08.31</t>
  </si>
  <si>
    <t>POLE 65FT CLASS H5 METAL</t>
  </si>
  <si>
    <t>790-08.32</t>
  </si>
  <si>
    <t>POLE 65FT CLASS 1 METAL</t>
  </si>
  <si>
    <t>790-09.01</t>
  </si>
  <si>
    <t>POLE 70FT CLASS 1 WOOD</t>
  </si>
  <si>
    <t>790-09.02</t>
  </si>
  <si>
    <t>POLE 70FT CLASS 2 WOOD</t>
  </si>
  <si>
    <t>790-09.03</t>
  </si>
  <si>
    <t>POLE 70FT CLASS 3 WOOD</t>
  </si>
  <si>
    <t>790-09.04</t>
  </si>
  <si>
    <t>POLE 70FT CLASS 4 WOOD</t>
  </si>
  <si>
    <t>790-09.05</t>
  </si>
  <si>
    <t>POLE 70FT CLASS H2 METAL</t>
  </si>
  <si>
    <t>790-09.06</t>
  </si>
  <si>
    <t>POLE 70FT CLASS H3 METAL</t>
  </si>
  <si>
    <t>790-09.07</t>
  </si>
  <si>
    <t>POLE 70FT CLASS H4 METAL</t>
  </si>
  <si>
    <t>790-09.08</t>
  </si>
  <si>
    <t>POLE 70FT CLASS H5 METAL</t>
  </si>
  <si>
    <t>790-09.09</t>
  </si>
  <si>
    <t>POLE 70FT CLASS 1 CONCRETE</t>
  </si>
  <si>
    <t>790-09.10</t>
  </si>
  <si>
    <t>POLE 70FT CLASS 2 CONCRETE</t>
  </si>
  <si>
    <t>790-09.11</t>
  </si>
  <si>
    <t>POLE 70FT CLASS 3 CONCRETE</t>
  </si>
  <si>
    <t>790-09.12</t>
  </si>
  <si>
    <t>POLE 70FT CLASS 4 CONCRETE</t>
  </si>
  <si>
    <t>790-09.13</t>
  </si>
  <si>
    <t>POLE 70FT CLASS 1 METAL</t>
  </si>
  <si>
    <t>790-10.01</t>
  </si>
  <si>
    <t>POLE 75FT CLASS 1 WOOD</t>
  </si>
  <si>
    <t>790-10.02</t>
  </si>
  <si>
    <t>POLE 75FT CLASS 2 WOOD</t>
  </si>
  <si>
    <t>790-10.03</t>
  </si>
  <si>
    <t>POLE 75FT CLASS 3 WOOD</t>
  </si>
  <si>
    <t>790-10.04</t>
  </si>
  <si>
    <t>POLE 75FT CLASS 4 WOOD</t>
  </si>
  <si>
    <t>790-10.05</t>
  </si>
  <si>
    <t>POLE 75FT CLASS H2 METAL</t>
  </si>
  <si>
    <t>790-10.06</t>
  </si>
  <si>
    <t>POLE 75FT CLASS H3 METAL</t>
  </si>
  <si>
    <t>790-10.07</t>
  </si>
  <si>
    <t>POLE 75FT CLASS H4 METAL</t>
  </si>
  <si>
    <t>790-10.08</t>
  </si>
  <si>
    <t>POLE 75FT CLASS H5 METAL</t>
  </si>
  <si>
    <t>790-10.09</t>
  </si>
  <si>
    <t>POLE 75FT CLASS 1 CONCRETE</t>
  </si>
  <si>
    <t>790-10.10</t>
  </si>
  <si>
    <t>POLE 75FT CLASS 2 CONCRETE</t>
  </si>
  <si>
    <t>790-10.11</t>
  </si>
  <si>
    <t>POLE 75FT CLASS 3 CONCRETE</t>
  </si>
  <si>
    <t>790-10.12</t>
  </si>
  <si>
    <t>POLE 75FT CLASS 4 CONCRETE</t>
  </si>
  <si>
    <t>790-11.01</t>
  </si>
  <si>
    <t>POLE 80FT CLASS 1 WOOD</t>
  </si>
  <si>
    <t>790-11.02</t>
  </si>
  <si>
    <t>POLE 80FT CLASS 2 WOOD</t>
  </si>
  <si>
    <t>790-11.03</t>
  </si>
  <si>
    <t>POLE 80FT CLASS 3 WOOD</t>
  </si>
  <si>
    <t>790-11.04</t>
  </si>
  <si>
    <t>POLE 80FT CLASS 4 WOOD</t>
  </si>
  <si>
    <t>790-11.05</t>
  </si>
  <si>
    <t>POLE 80FT CLASS H2 METAL</t>
  </si>
  <si>
    <t>790-11.06</t>
  </si>
  <si>
    <t>POLE 80FT CLASS H3 METAL</t>
  </si>
  <si>
    <t>790-11.07</t>
  </si>
  <si>
    <t>POLE 80FT CLASS H4 METAL</t>
  </si>
  <si>
    <t>790-11.08</t>
  </si>
  <si>
    <t>POLE 80FT CLASS H5 METAL</t>
  </si>
  <si>
    <t>790-11.09</t>
  </si>
  <si>
    <t>POLE 80FT CLASS H6 METAL</t>
  </si>
  <si>
    <t>790-11.10</t>
  </si>
  <si>
    <t>POLE 80FT CLASS 1 CONCRETE</t>
  </si>
  <si>
    <t>790-11.11</t>
  </si>
  <si>
    <t>POLE 80FT CLASS 2 CONCRETE</t>
  </si>
  <si>
    <t>790-11.12</t>
  </si>
  <si>
    <t>POLE 80FT CLASS 3 CONCRETE</t>
  </si>
  <si>
    <t>790-11.13</t>
  </si>
  <si>
    <t>POLE 80FT CLASS 4 CONCRETE</t>
  </si>
  <si>
    <t>790-11.14</t>
  </si>
  <si>
    <t>POLE 80FT CLASS H7 METAL</t>
  </si>
  <si>
    <t>790-11.15</t>
  </si>
  <si>
    <t>POLE 80FT CLASS H9 METAL</t>
  </si>
  <si>
    <t>790-11.16</t>
  </si>
  <si>
    <t>POLE 80FT CLASS 1 METAL</t>
  </si>
  <si>
    <t>790-11.17</t>
  </si>
  <si>
    <t>POLE 80FT CLASS H1 METAL</t>
  </si>
  <si>
    <t>790-12.01</t>
  </si>
  <si>
    <t>POLE 85FT CLASS 1 WOOD</t>
  </si>
  <si>
    <t>790-12.02</t>
  </si>
  <si>
    <t>POLE 85FT CLASS 2 WOOD</t>
  </si>
  <si>
    <t>790-12.03</t>
  </si>
  <si>
    <t>POLE 85FT CLASS 3 WOOD</t>
  </si>
  <si>
    <t>790-12.04</t>
  </si>
  <si>
    <t>POLE 85FT CLASS 4 WOOD</t>
  </si>
  <si>
    <t>790-12.05</t>
  </si>
  <si>
    <t>POLE 85FT CLASS H2 METAL</t>
  </si>
  <si>
    <t>790-12.06</t>
  </si>
  <si>
    <t>POLE 85FT CLASS H3 METAL</t>
  </si>
  <si>
    <t>790-12.07</t>
  </si>
  <si>
    <t>POLE 85FT CLASS H4 METAL</t>
  </si>
  <si>
    <t>790-12.08</t>
  </si>
  <si>
    <t>POLE 85FT CLASS H5 METAL</t>
  </si>
  <si>
    <t>790-12.09</t>
  </si>
  <si>
    <t>POLE 85FT CLASS H6 METAL</t>
  </si>
  <si>
    <t>790-12.10</t>
  </si>
  <si>
    <t>POLE 85FT CLASS 1 CONCRETE</t>
  </si>
  <si>
    <t>790-12.11</t>
  </si>
  <si>
    <t>POLE 85FT CLASS 2 CONCRETE</t>
  </si>
  <si>
    <t>790-12.12</t>
  </si>
  <si>
    <t>POLE 85FT CLASS 3 CONCRETE</t>
  </si>
  <si>
    <t>790-12.13</t>
  </si>
  <si>
    <t>POLE 85FT CLASS 4 CONCRETE</t>
  </si>
  <si>
    <t>790-13.01</t>
  </si>
  <si>
    <t>POLE 90FT CLASS 1 WOOD</t>
  </si>
  <si>
    <t>790-13.02</t>
  </si>
  <si>
    <t>POLE 90FT CLASS 2 WOOD</t>
  </si>
  <si>
    <t>790-13.03</t>
  </si>
  <si>
    <t>POLE 90FT CLASS 3 WOOD</t>
  </si>
  <si>
    <t>790-13.04</t>
  </si>
  <si>
    <t>POLE 90FT CLASS 4 WOOD</t>
  </si>
  <si>
    <t>790-13.05</t>
  </si>
  <si>
    <t>POLE 90FT CLASS H2 METAL</t>
  </si>
  <si>
    <t>790-13.06</t>
  </si>
  <si>
    <t>POLE 90FT CLASS H3 METAL</t>
  </si>
  <si>
    <t>790-13.07</t>
  </si>
  <si>
    <t>POLE 90FT CLASS H4 METAL</t>
  </si>
  <si>
    <t>790-13.08</t>
  </si>
  <si>
    <t>POLE 90FT CLASS H5 METAL</t>
  </si>
  <si>
    <t>790-13.09</t>
  </si>
  <si>
    <t>POLE 90FT CLASS H6 METAL</t>
  </si>
  <si>
    <t>790-13.10</t>
  </si>
  <si>
    <t>POLE 90FT CLASS 1 CONCRETE</t>
  </si>
  <si>
    <t>790-13.11</t>
  </si>
  <si>
    <t>POLE 90FT CLASS 2 CONCRETE</t>
  </si>
  <si>
    <t>790-13.12</t>
  </si>
  <si>
    <t>POLE 90FT CLASS 3 CONCRETE</t>
  </si>
  <si>
    <t>790-13.13</t>
  </si>
  <si>
    <t>POLE 90FT CLASS 4 CONCRETE</t>
  </si>
  <si>
    <t>790-13.14</t>
  </si>
  <si>
    <t>POLE 90FT CLASS 1 METAL</t>
  </si>
  <si>
    <t>790-13.15</t>
  </si>
  <si>
    <t>POLE 90FT CLASS H9 METAL</t>
  </si>
  <si>
    <t>790-14.01</t>
  </si>
  <si>
    <t>POLE 95FT CLASS 1 WOOD</t>
  </si>
  <si>
    <t>790-14.02</t>
  </si>
  <si>
    <t>POLE 95FT CLASS 2 WOOD</t>
  </si>
  <si>
    <t>790-14.03</t>
  </si>
  <si>
    <t>POLE 95FT CLASS 3 WOOD</t>
  </si>
  <si>
    <t>790-14.04</t>
  </si>
  <si>
    <t>POLE 95FT CLASS 4 WOOD</t>
  </si>
  <si>
    <t>790-14.05</t>
  </si>
  <si>
    <t>POLE 95FT CLASS H2 METAL</t>
  </si>
  <si>
    <t>790-14.06</t>
  </si>
  <si>
    <t>POLE 95FT CLASS H3 METAL</t>
  </si>
  <si>
    <t>790-14.07</t>
  </si>
  <si>
    <t>POLE 95FT CLASS H4 METAL</t>
  </si>
  <si>
    <t>790-14.08</t>
  </si>
  <si>
    <t>POLE 95FT CLASS H5 METAL</t>
  </si>
  <si>
    <t>790-14.09</t>
  </si>
  <si>
    <t>POLE 95FT CLASS H6 METAL</t>
  </si>
  <si>
    <t>790-14.10</t>
  </si>
  <si>
    <t>POLE 95FT CLASS H7 METAL</t>
  </si>
  <si>
    <t>790-14.11</t>
  </si>
  <si>
    <t>POLE 95FT CLASS 1 CONCRETE</t>
  </si>
  <si>
    <t>790-14.12</t>
  </si>
  <si>
    <t>POLE 95FT CLASS 2 CONCRETE</t>
  </si>
  <si>
    <t>790-14.13</t>
  </si>
  <si>
    <t>POLE 95FT CLASS 3 CONCRETE</t>
  </si>
  <si>
    <t>790-14.14</t>
  </si>
  <si>
    <t>POLE 95FT CLASS 4 CONCRETE</t>
  </si>
  <si>
    <t>790-15.01</t>
  </si>
  <si>
    <t>POLE 100FT CLASS H4 METAL</t>
  </si>
  <si>
    <t>790-15.02</t>
  </si>
  <si>
    <t>POLE 100FT CLASS H5 METAL</t>
  </si>
  <si>
    <t>790-15.03</t>
  </si>
  <si>
    <t>POLE 100FT CLASS H6 METAL</t>
  </si>
  <si>
    <t>790-15.04</t>
  </si>
  <si>
    <t>POLE 100FT CLASS H7 METAL</t>
  </si>
  <si>
    <t>790-15.05</t>
  </si>
  <si>
    <t>POLE 100FT CLASS H9 METAL</t>
  </si>
  <si>
    <t>790-16.01</t>
  </si>
  <si>
    <t>POLE 105FT CLASS H4 METAL</t>
  </si>
  <si>
    <t>790-16.02</t>
  </si>
  <si>
    <t>POLE 105FT CLASS H5 METAL</t>
  </si>
  <si>
    <t>790-16.03</t>
  </si>
  <si>
    <t>POLE 105FT CLASS H6 METAL</t>
  </si>
  <si>
    <t>790-16.04</t>
  </si>
  <si>
    <t>POLE 105FT CLASS H7 METAL</t>
  </si>
  <si>
    <t>790-17.01</t>
  </si>
  <si>
    <t>POLE 110FT CLASS H4 METAL</t>
  </si>
  <si>
    <t>790-17.02</t>
  </si>
  <si>
    <t>POLE 110FT CLASS H5 METAL</t>
  </si>
  <si>
    <t>790-17.03</t>
  </si>
  <si>
    <t>POLE 110FT CLASS H6 METAL</t>
  </si>
  <si>
    <t>790-17.04</t>
  </si>
  <si>
    <t>POLE 110FT CLASS H7 METAL</t>
  </si>
  <si>
    <t>790-18.01</t>
  </si>
  <si>
    <t>POLE 115FT CLASS H4 METAL</t>
  </si>
  <si>
    <t>790-18.02</t>
  </si>
  <si>
    <t>POLE 115FT CLASS H5 METAL</t>
  </si>
  <si>
    <t>790-18.03</t>
  </si>
  <si>
    <t>POLE 115FT CLASS H6 METAL</t>
  </si>
  <si>
    <t>790-18.04</t>
  </si>
  <si>
    <t>POLE 115FT CLASS H7 METAL</t>
  </si>
  <si>
    <t>790-19.01</t>
  </si>
  <si>
    <t>POLE 120FT CLASS H4 METAL</t>
  </si>
  <si>
    <t>790-19.02</t>
  </si>
  <si>
    <t>POLE 120FT CLASS H5 METAL</t>
  </si>
  <si>
    <t>790-19.03</t>
  </si>
  <si>
    <t>POLE 120FT CLASS H6 METAL</t>
  </si>
  <si>
    <t>790-19.04</t>
  </si>
  <si>
    <t>POLE 120FT CLASS H7 METAL</t>
  </si>
  <si>
    <t>790-20.01</t>
  </si>
  <si>
    <t>POLE(DESCRIPTION)</t>
  </si>
  <si>
    <t>790-20.02</t>
  </si>
  <si>
    <t>790-20.03</t>
  </si>
  <si>
    <t>790-20.04</t>
  </si>
  <si>
    <t>790-20.05</t>
  </si>
  <si>
    <t>790-20.06</t>
  </si>
  <si>
    <t>790-20.07</t>
  </si>
  <si>
    <t>790-20.08</t>
  </si>
  <si>
    <t>790-20.09</t>
  </si>
  <si>
    <t>POLE (SPECIFY POLE LENGTH, CLASS, AND MATERIAL)</t>
  </si>
  <si>
    <t>790-20.10</t>
  </si>
  <si>
    <t>790-20.11</t>
  </si>
  <si>
    <t>790-20.12</t>
  </si>
  <si>
    <t>790-20.13</t>
  </si>
  <si>
    <t>790-20.14</t>
  </si>
  <si>
    <t>790-20.30</t>
  </si>
  <si>
    <t>TOP EXISTING POLE</t>
  </si>
  <si>
    <t>790-20.31</t>
  </si>
  <si>
    <t>FIELD POLE MODIFICTION</t>
  </si>
  <si>
    <t>790-20.51</t>
  </si>
  <si>
    <t>4 FT. DIA DRILLED PIER FOUNDATION</t>
  </si>
  <si>
    <t>790-20.52</t>
  </si>
  <si>
    <t>5 FT. DIA DRILLED PIER FOUNDATION</t>
  </si>
  <si>
    <t>790-20.53</t>
  </si>
  <si>
    <t>6 FT. DIA DRILLED PIER FOUNDATION</t>
  </si>
  <si>
    <t>790-21.01</t>
  </si>
  <si>
    <t>1PH SGL PRIMARY SUPPORT 15KV</t>
  </si>
  <si>
    <t>790-21.02</t>
  </si>
  <si>
    <t>1PH SGL PRIMARY SUPPORT MISC 15KV</t>
  </si>
  <si>
    <t>790-21.03</t>
  </si>
  <si>
    <t>1PH SGL SUPPORT NARROW PROFILE 15KV</t>
  </si>
  <si>
    <t>790-21.04</t>
  </si>
  <si>
    <t>1PH SGL SUPPORT 15KV</t>
  </si>
  <si>
    <t>790-21.05</t>
  </si>
  <si>
    <t>1PH DBL PRIMARY SUPPORT 15KV</t>
  </si>
  <si>
    <t>790-21.06</t>
  </si>
  <si>
    <t>1PH PRIMARY MED ANGLE 15KV</t>
  </si>
  <si>
    <t>790-21.07</t>
  </si>
  <si>
    <t>1PH PRIMARY LG ANGLE 15KV</t>
  </si>
  <si>
    <t>790-21.08</t>
  </si>
  <si>
    <t>1PH DEADEND 15KV</t>
  </si>
  <si>
    <t>790-21.09</t>
  </si>
  <si>
    <t>1PH PRIMARY TAP 15KV</t>
  </si>
  <si>
    <t>790-21.10</t>
  </si>
  <si>
    <t>1PH VERTICAL DDE 15KV</t>
  </si>
  <si>
    <t>790-21.11</t>
  </si>
  <si>
    <t>1PH CROSSARM DEADEND 15KV</t>
  </si>
  <si>
    <t>790-21.12</t>
  </si>
  <si>
    <t>1PH CROSSARM DDE 15KV</t>
  </si>
  <si>
    <t>790-21.13</t>
  </si>
  <si>
    <t>1PH CROSSARM DBL LINE ARM 15KV</t>
  </si>
  <si>
    <t>790-21.14</t>
  </si>
  <si>
    <t>1PH CROSSARM SGL LINE ARM 15KV</t>
  </si>
  <si>
    <t>790-21.15</t>
  </si>
  <si>
    <t>1PH CROSSARM SGL PHASE JUNC 15KV</t>
  </si>
  <si>
    <t>790-21.16</t>
  </si>
  <si>
    <t>1PH PRIMARY TAP 15KV (LABOR ONLY)</t>
  </si>
  <si>
    <t>790-21.17</t>
  </si>
  <si>
    <t>2PH CROSSARM CONST DEADEND (SGL) 15KV (LABOR ONLY)</t>
  </si>
  <si>
    <t>790-22.01</t>
  </si>
  <si>
    <t>1PH SGL PRIMARY SUPPORT 25KV</t>
  </si>
  <si>
    <t>790-22.02</t>
  </si>
  <si>
    <t>1PH DBL PRIMARY SUPPORT 25KV</t>
  </si>
  <si>
    <t>790-22.03</t>
  </si>
  <si>
    <t>1PH SGL SUPPORT XARM 25KV</t>
  </si>
  <si>
    <t>790-22.04</t>
  </si>
  <si>
    <t>1PH SGL SUPPORT FBRGLS XARM 25KV</t>
  </si>
  <si>
    <t>790-22.05</t>
  </si>
  <si>
    <t>1PH SGL PTS ST PL 25KV</t>
  </si>
  <si>
    <t>790-22.06</t>
  </si>
  <si>
    <t>1PH DBL PTS MISC 25KV</t>
  </si>
  <si>
    <t>790-22.07</t>
  </si>
  <si>
    <t>1PH DBL PTS ANGLE 25KV</t>
  </si>
  <si>
    <t>790-22.08</t>
  </si>
  <si>
    <t>1PH DBL SUPPORT ON CROSSARM 25KV</t>
  </si>
  <si>
    <t>790-22.09</t>
  </si>
  <si>
    <t>1PH DBL PTS MED ANGLE ST PL 25KV</t>
  </si>
  <si>
    <t>790-22.10</t>
  </si>
  <si>
    <t>1PH SUSPENSION ANGLE 25KV</t>
  </si>
  <si>
    <t>790-22.11</t>
  </si>
  <si>
    <t>1PH DDE ANGLE 25KV</t>
  </si>
  <si>
    <t>790-22.12</t>
  </si>
  <si>
    <t>1PH DEAD END MISC 25KV</t>
  </si>
  <si>
    <t>790-22.13</t>
  </si>
  <si>
    <t>1PH DEAD END 25KV</t>
  </si>
  <si>
    <t>790-22.14</t>
  </si>
  <si>
    <t>1PH DEAD END TAP 25KV</t>
  </si>
  <si>
    <t>790-22.15</t>
  </si>
  <si>
    <t>1PH DEAD END TAP W/ EXTENSION 25KV</t>
  </si>
  <si>
    <t>790-22.16</t>
  </si>
  <si>
    <t>1PH DDE TANGENT 25KV</t>
  </si>
  <si>
    <t>790-22.17</t>
  </si>
  <si>
    <t>1PH DDE FEED THROUGH 25KV</t>
  </si>
  <si>
    <t>790-22.18</t>
  </si>
  <si>
    <t>1PH SGL DEAD END XARM 25KV</t>
  </si>
  <si>
    <t>790-22.19</t>
  </si>
  <si>
    <t>1PH CROSSARM DBL TANGENT 25KV</t>
  </si>
  <si>
    <t>790-22.20</t>
  </si>
  <si>
    <t>1PH CROSSARM SGL TANGENT 25KV</t>
  </si>
  <si>
    <t>790-23.01</t>
  </si>
  <si>
    <t>2PH CROSSARM SGL PRIM SUPPORT 15KV</t>
  </si>
  <si>
    <t>790-23.02</t>
  </si>
  <si>
    <t>2PH SGL SUPPORT NARROW PROFILE 15KV</t>
  </si>
  <si>
    <t>790-23.03</t>
  </si>
  <si>
    <t>2PH DBL SUPPORT NARROW PROFILE 15KV</t>
  </si>
  <si>
    <t>790-23.04</t>
  </si>
  <si>
    <t>2PH VERTICAL MED ANGLE 15KV</t>
  </si>
  <si>
    <t>790-23.05</t>
  </si>
  <si>
    <t>2PH VERTICAL LRG ANGLE 15KV</t>
  </si>
  <si>
    <t>790-23.06</t>
  </si>
  <si>
    <t>2PH VERTICAL CONST DEADEND (SGL) 15KV</t>
  </si>
  <si>
    <t>790-23.07</t>
  </si>
  <si>
    <t>2PH CROSSARM CONST DEADEND (SGL) 15KV</t>
  </si>
  <si>
    <t>790-23.08</t>
  </si>
  <si>
    <t>2PH CROSSARM CONST DEADEND (DBL) 15KV</t>
  </si>
  <si>
    <t>790-23.09</t>
  </si>
  <si>
    <t>2PH CROSSARM CONST DBL LINE ARM 15KV</t>
  </si>
  <si>
    <t>790-23.10</t>
  </si>
  <si>
    <t>2PH CROSSARM CONST SGL LINE ARM 15KV</t>
  </si>
  <si>
    <t>790-23.11</t>
  </si>
  <si>
    <t>2PH CROSSARM CONST SGL PHASE JUNC. 15KV</t>
  </si>
  <si>
    <t>790-23.12</t>
  </si>
  <si>
    <t>790-24.01</t>
  </si>
  <si>
    <t>2PH CROSSARM SGL 25KV</t>
  </si>
  <si>
    <t>790-24.02</t>
  </si>
  <si>
    <t>2PH DBL CROSSARM, ANGLE 25KV</t>
  </si>
  <si>
    <t>790-24.03</t>
  </si>
  <si>
    <t>2PH VERTICAL SUSP MED ANGLE 25KV</t>
  </si>
  <si>
    <t>790-24.04</t>
  </si>
  <si>
    <t>2PH DDE LRG ANGLE 25KV</t>
  </si>
  <si>
    <t>790-24.05</t>
  </si>
  <si>
    <t>2PH DDE ANGLE LRG COND 25KV</t>
  </si>
  <si>
    <t>790-24.06</t>
  </si>
  <si>
    <t>2PH DEAD END 25KV</t>
  </si>
  <si>
    <t>790-24.07</t>
  </si>
  <si>
    <t>2PH DEAD END LRG COND 25KV</t>
  </si>
  <si>
    <t>790-24.08</t>
  </si>
  <si>
    <t>2PH DEAD END CROSSARM 25KV</t>
  </si>
  <si>
    <t>790-24.09</t>
  </si>
  <si>
    <t>2PH DE XARM LG COND EPOXY INS 25KV</t>
  </si>
  <si>
    <t>790-24.10</t>
  </si>
  <si>
    <t>2PH DDE XARM 25KV</t>
  </si>
  <si>
    <t>790-24.11</t>
  </si>
  <si>
    <t>2PH DDE XARM EPOXY INSULATOR 25KV</t>
  </si>
  <si>
    <t>790-24.12</t>
  </si>
  <si>
    <t>2PH DBL CROSSARM TANGENT 25KV</t>
  </si>
  <si>
    <t>790-24.13</t>
  </si>
  <si>
    <t>2PH SGL CROSSARM TANGENT 25KV</t>
  </si>
  <si>
    <t>790-25.01</t>
  </si>
  <si>
    <t>3PH CROSSARM SGL 15KV</t>
  </si>
  <si>
    <t>790-25.02</t>
  </si>
  <si>
    <t>3PH NARROW PROFILE SGL 15KV</t>
  </si>
  <si>
    <t>790-25.03</t>
  </si>
  <si>
    <t>3PH NARROW PROFILE SGL LG COND 15KV</t>
  </si>
  <si>
    <t>790-25.04</t>
  </si>
  <si>
    <t>3PH ALLEY ARM 15KV</t>
  </si>
  <si>
    <t>790-25.05</t>
  </si>
  <si>
    <t>3PH DBL ALLEY ARM 15KV</t>
  </si>
  <si>
    <t>790-25.06</t>
  </si>
  <si>
    <t>3PH CROSSARM DBL 15KV</t>
  </si>
  <si>
    <t>790-25.07</t>
  </si>
  <si>
    <t>3PH CROSSARM DBL LRG COND 15KV</t>
  </si>
  <si>
    <t>790-25.08</t>
  </si>
  <si>
    <t>3PH CROSSARM SGL LRG COND 15KV</t>
  </si>
  <si>
    <t>790-25.09</t>
  </si>
  <si>
    <t>3PH CROSSARM SGL DBL PTS LRG COND 15KV</t>
  </si>
  <si>
    <t>790-25.10</t>
  </si>
  <si>
    <t>3PH CROSSARM DBL PRIM SUPPORT 15KV</t>
  </si>
  <si>
    <t>790-25.11</t>
  </si>
  <si>
    <t>3PH CROSSARM DBL PRIM SUP LRG COND 15KV</t>
  </si>
  <si>
    <t>790-25.12</t>
  </si>
  <si>
    <t>3PH CROSSARM DBL 10FT PRIM SUP 15KV</t>
  </si>
  <si>
    <t>790-25.13</t>
  </si>
  <si>
    <t>3PH NARROW PROFILE DBL SUPPORT 15KV</t>
  </si>
  <si>
    <t>790-25.14</t>
  </si>
  <si>
    <t>3PH NARROW PROFILE LG COND SM ANGLE 15KV</t>
  </si>
  <si>
    <t>790-25.15</t>
  </si>
  <si>
    <t>3PH VERTICAL 15KV</t>
  </si>
  <si>
    <t>790-25.16</t>
  </si>
  <si>
    <t>3PH VERTICAL LRG COND 15KV</t>
  </si>
  <si>
    <t>790-25.17</t>
  </si>
  <si>
    <t>3PH VERTICAL DEADEND LARGE ANGLE 15KV</t>
  </si>
  <si>
    <t>790-25.18</t>
  </si>
  <si>
    <t>3PH VERTICAL DEADEND LRG ANG LG COND 15KV</t>
  </si>
  <si>
    <t>790-25.19</t>
  </si>
  <si>
    <t>3PH VERTICAL DEADEND 15KV</t>
  </si>
  <si>
    <t>790-25.20</t>
  </si>
  <si>
    <t>3PH VERTICAL DEADEND LG COND 15KV</t>
  </si>
  <si>
    <t>790-25.21</t>
  </si>
  <si>
    <t>3PH CROSSARM DEADEND SGL 15KV</t>
  </si>
  <si>
    <t>790-25.22</t>
  </si>
  <si>
    <t>3PH XARM DEADEND SGL NARROW PROFILE 15KV</t>
  </si>
  <si>
    <t>790-25.23</t>
  </si>
  <si>
    <t>3PH CROSSARM DDE 15KV</t>
  </si>
  <si>
    <t>790-25.24</t>
  </si>
  <si>
    <t>3PH CROSSARM DDE LRG COND 15KV</t>
  </si>
  <si>
    <t>790-25.25</t>
  </si>
  <si>
    <t>3PH CROSSARM DDE NARROW PROFILE 15KV</t>
  </si>
  <si>
    <t>790-25.26</t>
  </si>
  <si>
    <t>3PH CROSSARM DDE 10FT ARMS 15KV</t>
  </si>
  <si>
    <t>790-25.27</t>
  </si>
  <si>
    <t>3PH CROSSARM DDE 10FT ARMS LRG COND 15KV</t>
  </si>
  <si>
    <t>790-25.28</t>
  </si>
  <si>
    <t>3PH CROSSARM SGL 10FT 15KV</t>
  </si>
  <si>
    <t>790-25.29</t>
  </si>
  <si>
    <t>3PH CROSSARM SGL 10FT LRG COND 15KV</t>
  </si>
  <si>
    <t>790-25.30</t>
  </si>
  <si>
    <t>3PH CROSSARM DBL 10FT LRG COND 15KV</t>
  </si>
  <si>
    <t>790-25.31</t>
  </si>
  <si>
    <t>3PH CROSSARM SGL 1PH JUNC 15KV</t>
  </si>
  <si>
    <t>790-25.32</t>
  </si>
  <si>
    <t>3PH CROSSARM SGL 2PH JUNC 15KV</t>
  </si>
  <si>
    <t>790-25.33</t>
  </si>
  <si>
    <t>3PH COVERED AERIAL CBL TANGET BRKT 15KV</t>
  </si>
  <si>
    <t>790-25.34</t>
  </si>
  <si>
    <t>3PH COVERED AERIAL CBL SPACER BRKT 15KV</t>
  </si>
  <si>
    <t>790-25.35</t>
  </si>
  <si>
    <t>3PH COVERED AERIAL CBL ANGLE ASSMBLY 15KV</t>
  </si>
  <si>
    <t>790-25.36</t>
  </si>
  <si>
    <t>3PH COVERED AERIAL CBL DE ASSEMBLY 15KV</t>
  </si>
  <si>
    <t>790-25.37</t>
  </si>
  <si>
    <t>3PH 8FT FIBERGLASS CROSSARM DEADEND 15kV</t>
  </si>
  <si>
    <t>790-25.38</t>
  </si>
  <si>
    <t>3PH 10FT FIBERGLASS CROSSARM DEADEND 15kV</t>
  </si>
  <si>
    <t>790-25.39</t>
  </si>
  <si>
    <t>3PH 8FT FIBERGLASS DOUBLE DEADEND 15kV</t>
  </si>
  <si>
    <t>790-25.40</t>
  </si>
  <si>
    <t>3PH 10FT FIBERGLASS DOUBLE DEADEND 15kV</t>
  </si>
  <si>
    <t>790-25.41</t>
  </si>
  <si>
    <t>3PH FIBERGLASS 8FT CROSSARM DOUBLE SUPPORT</t>
  </si>
  <si>
    <t>790-25.42</t>
  </si>
  <si>
    <t>3PH CROSSARM DOUBLE SMALL ANGLE 15kV</t>
  </si>
  <si>
    <t>790-25.43</t>
  </si>
  <si>
    <t>3PH FIBERGLASS DOUBLE 10FT LARGE CONDUCTOR 15kV</t>
  </si>
  <si>
    <t>790-25.44</t>
  </si>
  <si>
    <t>3PH FIBERGLASS DOUBLE DEADEND 15kV</t>
  </si>
  <si>
    <t>790-25.45</t>
  </si>
  <si>
    <t>3PH DOUBLE 10FT LARGE CONDUCTOR 15kV</t>
  </si>
  <si>
    <t>790-25.46</t>
  </si>
  <si>
    <t>3PH FIBERGLASS WITH NEUTRAL ON ARM</t>
  </si>
  <si>
    <t>790-25.47</t>
  </si>
  <si>
    <t>3PH CROSSARM DBL 15KV (LABOR ONLY)</t>
  </si>
  <si>
    <t>790-25.48</t>
  </si>
  <si>
    <t>3PH CROSSARM DDE 15KV (LABOR ONLY)</t>
  </si>
  <si>
    <t>790-25.49</t>
  </si>
  <si>
    <t>3PH CROSSARM DEADEND (SGL) 15KV (LABOR ONLY)</t>
  </si>
  <si>
    <t>790-25.50</t>
  </si>
  <si>
    <t>3PH COVERED AERIAL CABLE TAP POLE ASSEMBLY 15 kV</t>
  </si>
  <si>
    <t>790-25.51</t>
  </si>
  <si>
    <t>3PH COVERED AERIAL CABLE DDE ASSEMBLY 15 kV</t>
  </si>
  <si>
    <t>790-25.52</t>
  </si>
  <si>
    <t>3PH COVERED AERIAL CABLE GOLB ASSEMBLY 15 kV</t>
  </si>
  <si>
    <t>790-25.53</t>
  </si>
  <si>
    <t>3PH COVERED AERIAL CABLE TO OPEN WIRE ASSEMBLY 15 kV</t>
  </si>
  <si>
    <t>790-25.54</t>
  </si>
  <si>
    <t>3PH COVERED AERIAL CABLE DISC SWITCH ASSEMBLY 15 kV</t>
  </si>
  <si>
    <t>790-25.55</t>
  </si>
  <si>
    <t>3PH COVERED AERIAL CABLE LARGE ANGLE ASSEMBLY 15 kV</t>
  </si>
  <si>
    <t>790-25.56</t>
  </si>
  <si>
    <t>3PH VERTICAL DBL DEADEND 15kV</t>
  </si>
  <si>
    <t>790-25.57</t>
  </si>
  <si>
    <t>3PH COVERED AERIAL CBL DE ANGLE ASSMBLY 15KV</t>
  </si>
  <si>
    <t>790-25.58</t>
  </si>
  <si>
    <t>3PH COVERED AERIAL CBL DE W/RISER ASSMBLY 15KV</t>
  </si>
  <si>
    <t>790-25.59</t>
  </si>
  <si>
    <t>3PH DBL CKT COVERED AERIAL CBL ANGLE ASSMBLY 15KV</t>
  </si>
  <si>
    <t>790-25.60</t>
  </si>
  <si>
    <t>3PH STACKED DBL CKT COVERED AERIAL CBL ANGLE ASSMBLY 15KV</t>
  </si>
  <si>
    <t>790-25.61</t>
  </si>
  <si>
    <t>3PH DBL CKT COVERED AERIAL CBL TANGENT BRACKET 15KV</t>
  </si>
  <si>
    <t>790-26.01</t>
  </si>
  <si>
    <t>3PH CROSSARM 25KV</t>
  </si>
  <si>
    <t>790-26.02</t>
  </si>
  <si>
    <t>3PH CROSSARM DBL LRG COND 25KV</t>
  </si>
  <si>
    <t>790-26.03</t>
  </si>
  <si>
    <t>3PH CROSSARM SGL LRG COND 25KV</t>
  </si>
  <si>
    <t>790-26.04</t>
  </si>
  <si>
    <t>3PH CROSSARM SGL LRG COND ON ST POLE 25KV</t>
  </si>
  <si>
    <t>790-26.06</t>
  </si>
  <si>
    <t>3PH CROSSARM SGL FBRGLS DBL PRIM SUP 25KV</t>
  </si>
  <si>
    <t>790-26.07</t>
  </si>
  <si>
    <t>3PH CROSSARM SGL LRG COND ON ST PL 25KV</t>
  </si>
  <si>
    <t>790-26.08</t>
  </si>
  <si>
    <t>3PH CROSSARM SGL TEMP DDE 25KV</t>
  </si>
  <si>
    <t>790-26.09</t>
  </si>
  <si>
    <t>3PH CROSSARM SGL ON ST POLE 25KV</t>
  </si>
  <si>
    <t>790-26.10</t>
  </si>
  <si>
    <t>3PH VERTICAL TANGENT 25KV</t>
  </si>
  <si>
    <t>790-26.11</t>
  </si>
  <si>
    <t>3PH VERTICAL TANGENT SM ANGLE 25KV</t>
  </si>
  <si>
    <t>790-26.12</t>
  </si>
  <si>
    <t>3PH CROSSARM DBL SM ANGLE 25KV</t>
  </si>
  <si>
    <t>790-26.13</t>
  </si>
  <si>
    <t>3PH CROSSARM DBL SM ANGLE LRG COND 25KV</t>
  </si>
  <si>
    <t>790-26.14</t>
  </si>
  <si>
    <t>3PH CROSSARM DBL 10FT SM ANGLE 25KV</t>
  </si>
  <si>
    <t>790-26.15</t>
  </si>
  <si>
    <t>3PH XARM DBL 10FT LRG COND SM ANGLE 25KV</t>
  </si>
  <si>
    <t>790-26.16</t>
  </si>
  <si>
    <t>3PH XARM FBRGLS LRG COND MED ANGLE 25KV</t>
  </si>
  <si>
    <t>790-26.17</t>
  </si>
  <si>
    <t>3PH VERTICAL MED ANGLE 25KV</t>
  </si>
  <si>
    <t>790-26.18</t>
  </si>
  <si>
    <t>3PH VERTICAL SM ANGLE SUSP BKT 25KV</t>
  </si>
  <si>
    <t>790-26.19</t>
  </si>
  <si>
    <t>3PH VERTICAL SM ANGLE SUS BKT STL PL 25KV</t>
  </si>
  <si>
    <t>790-26.20</t>
  </si>
  <si>
    <t>3PH VERTICAL ANGLE LRG COND 25KV</t>
  </si>
  <si>
    <t>790-26.21</t>
  </si>
  <si>
    <t>3PH VERTICAL DDE ANGLE 25KV</t>
  </si>
  <si>
    <t>790-26.22</t>
  </si>
  <si>
    <t>3PH VERTICAL DDE ANGLE LRG COND 25KV</t>
  </si>
  <si>
    <t>790-26.23</t>
  </si>
  <si>
    <t>3PH VERTICAL DEAD END 25KV</t>
  </si>
  <si>
    <t>790-26.24</t>
  </si>
  <si>
    <t>3PH VERTICAL DEAD END LRG COND 25KV</t>
  </si>
  <si>
    <t>790-26.25</t>
  </si>
  <si>
    <t>3PH CROSSARM DDE 25KV</t>
  </si>
  <si>
    <t>790-26.26</t>
  </si>
  <si>
    <t>3PH CROSSARM DEAD END 25KV</t>
  </si>
  <si>
    <t>790-26.27</t>
  </si>
  <si>
    <t>3PH CROSSARM DBL DDE 25KV</t>
  </si>
  <si>
    <t>790-26.28</t>
  </si>
  <si>
    <t>3PH DBL 10FT XARM DDE 25KV</t>
  </si>
  <si>
    <t>790-26.29</t>
  </si>
  <si>
    <t>3PH DDE UNBALANCED LOAD 25KV</t>
  </si>
  <si>
    <t>790-26.30</t>
  </si>
  <si>
    <t>3PH CROSSARM DBL-DDE-INV ARM 25KV</t>
  </si>
  <si>
    <t>790-26.31</t>
  </si>
  <si>
    <t>3PH CROSSARM DBL-DDE-INV ARM-EP INS 25KV</t>
  </si>
  <si>
    <t>790-26.32</t>
  </si>
  <si>
    <t>3PH CROSSARM 10FT FBRGLS X-ARM DDE 25KV</t>
  </si>
  <si>
    <t>790-26.33</t>
  </si>
  <si>
    <t>3PH XARM DBL DDE UNBAL LOAD INV ARM 25KV</t>
  </si>
  <si>
    <t>790-26.34</t>
  </si>
  <si>
    <t>3PH CROSSARM TPL DDE 25KV</t>
  </si>
  <si>
    <t>790-26.35</t>
  </si>
  <si>
    <t>3PH CROSSARM DBL 10FT TANGENT 25KV</t>
  </si>
  <si>
    <t>790-26.36</t>
  </si>
  <si>
    <t>3PH CROSSARM SGL 10FT 25KV</t>
  </si>
  <si>
    <t>790-26.37</t>
  </si>
  <si>
    <t>3PH XARM DBL 10FT LG COND NOX SM ANG 25KV</t>
  </si>
  <si>
    <t>790-26.38</t>
  </si>
  <si>
    <t>3PH CROSSARM 10FT LRG COND 25KV</t>
  </si>
  <si>
    <t>790-26.39</t>
  </si>
  <si>
    <t>3PH XARM FBRGLS NEUT ON ARM BRCLESS 25KV</t>
  </si>
  <si>
    <t>790-26.40</t>
  </si>
  <si>
    <t>3PH COVERED AERIAL CBL TANGET BRKT 25KV</t>
  </si>
  <si>
    <t>790-26.41</t>
  </si>
  <si>
    <t>3PH COVERED AERIAL CBL SPACER BRKT 25KV</t>
  </si>
  <si>
    <t>790-26.42</t>
  </si>
  <si>
    <t>3PH COVERED AERIAL CBL ANGLE ASSMBLY 25KV</t>
  </si>
  <si>
    <t>790-26.43</t>
  </si>
  <si>
    <t>3PH COVERED AERIAL CBL DE ASSEMBLY 25KV</t>
  </si>
  <si>
    <t>790-26.44</t>
  </si>
  <si>
    <t>3PH ALLEY ARM 25KV</t>
  </si>
  <si>
    <t>790-26.45</t>
  </si>
  <si>
    <t>3PH CROSSARM FBRGLS DDE 25KV</t>
  </si>
  <si>
    <t>790-26.46</t>
  </si>
  <si>
    <t>3PH DDE CROSSARM CONST NOX 25KV</t>
  </si>
  <si>
    <t>790-26.47</t>
  </si>
  <si>
    <t>3PH SPECIAL CONST CROSSARM DDE 25KV</t>
  </si>
  <si>
    <t>790-27.01</t>
  </si>
  <si>
    <t>DBL CKT CROSSARM 15KV</t>
  </si>
  <si>
    <t>790-27.02</t>
  </si>
  <si>
    <t>DBL CKT CROSSARM SGL LRG COND 15KV</t>
  </si>
  <si>
    <t>790-27.03</t>
  </si>
  <si>
    <t>DBL CKT NARROW PROFILE MED COND 25KV</t>
  </si>
  <si>
    <t>790-27.04</t>
  </si>
  <si>
    <t>DBL CKT CROSSARM 3 LEVEL 15KV</t>
  </si>
  <si>
    <t>790-27.05</t>
  </si>
  <si>
    <t>DBL CKT DBL CROSSARM 3 LEVEL 15KV</t>
  </si>
  <si>
    <t>790-27.06</t>
  </si>
  <si>
    <t>DBL CKT DBL XARM SM ANG 15KV</t>
  </si>
  <si>
    <t>790-27.07</t>
  </si>
  <si>
    <t>DBL CKT DBL XARM SM ANG 3 LEVEL 15KV</t>
  </si>
  <si>
    <t>790-27.08</t>
  </si>
  <si>
    <t>DBL CKT VERTICAL MED ANGLE 15KV</t>
  </si>
  <si>
    <t>790-27.09</t>
  </si>
  <si>
    <t>DBL CKT VERTICAL LARGE ANGLE 15KV</t>
  </si>
  <si>
    <t>790-27.10</t>
  </si>
  <si>
    <t>DBL CKT CROSSARM DDE 15KV</t>
  </si>
  <si>
    <t>790-27.11</t>
  </si>
  <si>
    <t>DBL CKT CROSSARM 3PH TAP 15KV</t>
  </si>
  <si>
    <t>790-27.12</t>
  </si>
  <si>
    <t>DBL CKT CROSSARM 15KV (LABOR ONLY)</t>
  </si>
  <si>
    <t>790-28.01</t>
  </si>
  <si>
    <t>DBL CKT MED COND CONST 25KV</t>
  </si>
  <si>
    <t>790-28.02</t>
  </si>
  <si>
    <t>DBL CKT LRG COND CONST 25KV</t>
  </si>
  <si>
    <t>790-28.03</t>
  </si>
  <si>
    <t>DBL CKT SM ANGLE CONST 25KV</t>
  </si>
  <si>
    <t>790-28.04</t>
  </si>
  <si>
    <t>DBL CKT LRG COND SM ANGLE CONST 25KV</t>
  </si>
  <si>
    <t>790-28.05</t>
  </si>
  <si>
    <t>DBL CKT VERTICAL ANGLE 25KV</t>
  </si>
  <si>
    <t>790-28.06</t>
  </si>
  <si>
    <t>DBL CKT DDE VERTICAL ANGLE 25KV</t>
  </si>
  <si>
    <t>790-28.07</t>
  </si>
  <si>
    <t>DBL CKT CROSSARM DDE 25KV</t>
  </si>
  <si>
    <t>790-30.01</t>
  </si>
  <si>
    <t>SECONDARY ASSEMBLIES SMALL ANGLE</t>
  </si>
  <si>
    <t>790-30.02</t>
  </si>
  <si>
    <t>SECONDARY ASSEMBLIES LRG ANGLE</t>
  </si>
  <si>
    <t>790-30.03</t>
  </si>
  <si>
    <t>SECONDARY ASSEMBLIES DEADEND</t>
  </si>
  <si>
    <t>790-30.04</t>
  </si>
  <si>
    <t>SECONDARY ASSEMBLIES MISC</t>
  </si>
  <si>
    <t>790-30.05</t>
  </si>
  <si>
    <t>SECONDARY RACKS</t>
  </si>
  <si>
    <t>790-30.06</t>
  </si>
  <si>
    <t>SECONDARY CONDUCTOR 6 AL DUPLEX</t>
  </si>
  <si>
    <t>790-30.07</t>
  </si>
  <si>
    <t>SECONDARY CONDUCTOR 4 AL DUPLEX</t>
  </si>
  <si>
    <t>790-30.08</t>
  </si>
  <si>
    <t>SECONDARY CONDUCTOR 2 AL DUPLEX</t>
  </si>
  <si>
    <t>790-30.09</t>
  </si>
  <si>
    <t>SECONDARY CONDUCTOR 1/0 AL DUPLEX</t>
  </si>
  <si>
    <t>790-30.10</t>
  </si>
  <si>
    <t>SECONDARY CONDUCTOR__ AL DUPLEX</t>
  </si>
  <si>
    <t>790-30.11</t>
  </si>
  <si>
    <t>SECONDARY CONDUCTOR 6 AL TRIPLEX</t>
  </si>
  <si>
    <t>790-30.12</t>
  </si>
  <si>
    <t>SECONDARY CONDUCTOR 4 AL TRIPLEX</t>
  </si>
  <si>
    <t>790-30.13</t>
  </si>
  <si>
    <t>SECONDARY CONDUCTOR 2 AL TRIPLEX</t>
  </si>
  <si>
    <t>790-30.14</t>
  </si>
  <si>
    <t>SECONDARY CONDUCTOR 1/0 AL TRIPLEX</t>
  </si>
  <si>
    <t>790-30.15</t>
  </si>
  <si>
    <t>SECONDARY CONDUCTOR 2/0 AL TRIPLEX</t>
  </si>
  <si>
    <t>790-30.16</t>
  </si>
  <si>
    <t>SECONDARY CONDUCTOR 3/0 AL TRIPLEX</t>
  </si>
  <si>
    <t>790-30.17</t>
  </si>
  <si>
    <t>SECONDARY CONDUCTOR 4/0 AL TRIPLEX</t>
  </si>
  <si>
    <t>790-30.18</t>
  </si>
  <si>
    <t>SECONDARY CONDUCTOR__ AL TRIPLEX</t>
  </si>
  <si>
    <t>790-30.19</t>
  </si>
  <si>
    <t>SECONDARY CONDUCTOR 6 AL QPLEX</t>
  </si>
  <si>
    <t>790-30.20</t>
  </si>
  <si>
    <t>SECONDARY CONDUCTOR 4 AL QPLEX</t>
  </si>
  <si>
    <t>790-30.21</t>
  </si>
  <si>
    <t>SECONDARY CONDUCTOR 2 AL QPLEX</t>
  </si>
  <si>
    <t>790-30.22</t>
  </si>
  <si>
    <t>SECONDARY CONDUCTOR 1/0 AL QPLEX</t>
  </si>
  <si>
    <t>790-30.23</t>
  </si>
  <si>
    <t>SECONDARY CONDUCTOR 2/0 AL QPLEX</t>
  </si>
  <si>
    <t>790-30.24</t>
  </si>
  <si>
    <t>SECONDARY CONDUCTOR 3/0 AL QPLEX</t>
  </si>
  <si>
    <t>790-30.25</t>
  </si>
  <si>
    <t>SECONDARY CONDUCTOR 4/0 AL QPLEX</t>
  </si>
  <si>
    <t>790-30.26</t>
  </si>
  <si>
    <t>SECONDARY CONDUCTOR__ AL QUADRUPLEX</t>
  </si>
  <si>
    <t>790-30.27</t>
  </si>
  <si>
    <t>SECONDARY CONDUCTOR 6 AL SGL COND</t>
  </si>
  <si>
    <t>790-30.28</t>
  </si>
  <si>
    <t>SECONDARY CONDUCTOR 4 AL SGL COND</t>
  </si>
  <si>
    <t>790-30.29</t>
  </si>
  <si>
    <t>SECONDARY CONDUCTOR 2 AL SGL COND</t>
  </si>
  <si>
    <t>790-30.30</t>
  </si>
  <si>
    <t>SECONDARY CONDUCTOR 1/0 AL SGL COND</t>
  </si>
  <si>
    <t>790-30.31</t>
  </si>
  <si>
    <t>SECONDARY CONDUCTOR 2/0 AL SGL COND</t>
  </si>
  <si>
    <t>790-30.32</t>
  </si>
  <si>
    <t>SECONDARY CONDUCTOR 3/0 AL SGL COND</t>
  </si>
  <si>
    <t>790-30.33</t>
  </si>
  <si>
    <t>SECONDARY CONDUCTOR 4/0 AL SGL COND</t>
  </si>
  <si>
    <t>790-30.34</t>
  </si>
  <si>
    <t>SECONDARY CONDUCTOR 226.8MCM AL SGL COND</t>
  </si>
  <si>
    <t>790-30.35</t>
  </si>
  <si>
    <t>SECONDARY CONDUCTOR 336.4MCM AL SGL COND</t>
  </si>
  <si>
    <t>790-30.36</t>
  </si>
  <si>
    <t>SECONDARY CONDUCTOR 397.5MCM AL SGL COND</t>
  </si>
  <si>
    <t>790-30.37</t>
  </si>
  <si>
    <t>SECONDARY CONDUCTOR 477MCM AL SGL COND</t>
  </si>
  <si>
    <t>790-30.38</t>
  </si>
  <si>
    <t>SECONDARY CONDUCTOR 556.5MCM AL SGL COND</t>
  </si>
  <si>
    <t>790-30.39</t>
  </si>
  <si>
    <t>SECONDARY CONDUCTOR 635MCM AL SGL COND</t>
  </si>
  <si>
    <t>790-30.40</t>
  </si>
  <si>
    <t>SECONDARY CONDUCTOR 795MCM AL SGL COND</t>
  </si>
  <si>
    <t>790-30.41</t>
  </si>
  <si>
    <t>SECONDARY CONDUCTOR 1033MCM AL SGL COND</t>
  </si>
  <si>
    <t>790-30.42</t>
  </si>
  <si>
    <t>SECONDARY CONDUCTOR___ SGL COND</t>
  </si>
  <si>
    <t>790-30.43</t>
  </si>
  <si>
    <t>CDR 12 WACSR ESC</t>
  </si>
  <si>
    <t>790-30.44</t>
  </si>
  <si>
    <t>CDR 12 WCU ESC</t>
  </si>
  <si>
    <t>790-30.45</t>
  </si>
  <si>
    <t>CONDUCTOR 1 #2 WP ACSR EL. SVC (CDR2 WACSR ESC)</t>
  </si>
  <si>
    <t>790-30.50</t>
  </si>
  <si>
    <t>SECONDARY ASSEMBLIES, MISC (LABOR ONLY)</t>
  </si>
  <si>
    <t>790-31.01</t>
  </si>
  <si>
    <t>SERVICE ASSEMBLY-HOUSE TYPE</t>
  </si>
  <si>
    <t>790-31.02</t>
  </si>
  <si>
    <t>SERVICE ASSEMBLY-POLE TYPE</t>
  </si>
  <si>
    <t>790-31.03</t>
  </si>
  <si>
    <t>SERVICE ASSEMBLY-MAST TYPE</t>
  </si>
  <si>
    <t>790-31.04</t>
  </si>
  <si>
    <t>SERVICE CONDUCTOR 6 AL DUPLEX</t>
  </si>
  <si>
    <t>790-31.05</t>
  </si>
  <si>
    <t>SERVICE CONDUCTOR 4 AL DUPLEX</t>
  </si>
  <si>
    <t>790-31.06</t>
  </si>
  <si>
    <t>SERVICE CONDUCTOR 2 AL DUPLEX</t>
  </si>
  <si>
    <t>790-31.07</t>
  </si>
  <si>
    <t>SERVICE CONDUCTOR 1/0 AL DUPLEX</t>
  </si>
  <si>
    <t>790-31.08</t>
  </si>
  <si>
    <t>SERVICE CONDUCTOR__ AL DUPLEX</t>
  </si>
  <si>
    <t>790-31.09</t>
  </si>
  <si>
    <t>SERVICE CONDUCTOR 6 AL TRIPLEX</t>
  </si>
  <si>
    <t>790-31.10</t>
  </si>
  <si>
    <t>SERVICE CONDUCTOR 4 AL TRIPLEX</t>
  </si>
  <si>
    <t>790-31.11</t>
  </si>
  <si>
    <t>SERVICE CONDUCTOR 2 AL TRIPLEX</t>
  </si>
  <si>
    <t>790-31.12</t>
  </si>
  <si>
    <t>SERVICE CONDUCTOR 1/0 AL TRIPLEX</t>
  </si>
  <si>
    <t>790-31.13</t>
  </si>
  <si>
    <t>SERVICE CONDUCTOR 2/0 AL TRIPLEX</t>
  </si>
  <si>
    <t>790-31.14</t>
  </si>
  <si>
    <t>SERVICE CONDUCTOR 3/0 AL TRIPLEX</t>
  </si>
  <si>
    <t>790-31.15</t>
  </si>
  <si>
    <t>SERVICE CONDUCTOR 4/0 AL TRIPLEX</t>
  </si>
  <si>
    <t>790-31.16</t>
  </si>
  <si>
    <t>SERVICE CONDUCTOR__ AL TRIPLEX</t>
  </si>
  <si>
    <t>790-31.17</t>
  </si>
  <si>
    <t>SERVICE CONDUCTOR 6 AL QPLEX</t>
  </si>
  <si>
    <t>790-31.18</t>
  </si>
  <si>
    <t>SERVICE CONDUCTOR 4 AL QPLEX</t>
  </si>
  <si>
    <t>790-31.19</t>
  </si>
  <si>
    <t>SERVICE CONDUCTOR 2 AL QPLEX</t>
  </si>
  <si>
    <t>790-31.20</t>
  </si>
  <si>
    <t>SERVICE CONDUCTOR 1/0 AL QPLEX</t>
  </si>
  <si>
    <t>790-31.21</t>
  </si>
  <si>
    <t>SERVICE CONDUCTOR 2/0 AL QPLEX</t>
  </si>
  <si>
    <t>790-31.22</t>
  </si>
  <si>
    <t>SERVICE CONDUCTOR 3/0 AL QPLEX</t>
  </si>
  <si>
    <t>790-31.23</t>
  </si>
  <si>
    <t>SERVICE CONDUCTOR 4/0 AL QPLEX</t>
  </si>
  <si>
    <t>790-31.24</t>
  </si>
  <si>
    <t>SERVICE CONDUCTOR__ AL QUADRUPLEX</t>
  </si>
  <si>
    <t>790-31.25</t>
  </si>
  <si>
    <t>SERVICE CONDUCTOR 6 AL SGL COND</t>
  </si>
  <si>
    <t>790-31.26</t>
  </si>
  <si>
    <t>SERVICE CONDUCTOR 4 AL SGL COND</t>
  </si>
  <si>
    <t>790-31.27</t>
  </si>
  <si>
    <t>SERVICE CONDUCTOR 2 AL SGL COND</t>
  </si>
  <si>
    <t>790-31.28</t>
  </si>
  <si>
    <t>SERVICE CONDUCTOR 1/0 AL SGL COND</t>
  </si>
  <si>
    <t>790-31.29</t>
  </si>
  <si>
    <t>SERVICE CONDUCTOR 2/0 AL SGL COND</t>
  </si>
  <si>
    <t>790-31.30</t>
  </si>
  <si>
    <t>SERVICE CONDUCTOR 3/0 AL SGL COND</t>
  </si>
  <si>
    <t>790-31.31</t>
  </si>
  <si>
    <t>SERVICE CONDUCTOR 4/0 AL SGL COND</t>
  </si>
  <si>
    <t>790-31.32</t>
  </si>
  <si>
    <t>SERVICE CONDUCTOR 226.8MCM AL SGL COND</t>
  </si>
  <si>
    <t>790-31.33</t>
  </si>
  <si>
    <t>SERVICE CONDUCTOR 336.4MCM AL SGL COND</t>
  </si>
  <si>
    <t>790-31.34</t>
  </si>
  <si>
    <t>SERVICE CONDUCTOR 397.5MCM AL SGL COND</t>
  </si>
  <si>
    <t>790-31.35</t>
  </si>
  <si>
    <t>SERVICE CONDUCTOR 477MCM AL SGL COND</t>
  </si>
  <si>
    <t>790-31.36</t>
  </si>
  <si>
    <t>SERVICE CONDUCTOR 556.5MCM AL SGL COND</t>
  </si>
  <si>
    <t>790-31.37</t>
  </si>
  <si>
    <t>SERVICE CONDUCTOR 635MCM AL SGL COND</t>
  </si>
  <si>
    <t>790-31.38</t>
  </si>
  <si>
    <t>SERVICE CONDUCTOR 795MCM AL SGL COND</t>
  </si>
  <si>
    <t>790-31.39</t>
  </si>
  <si>
    <t>SERVICE CONDUCTOR 1033MCM AL SGL COND</t>
  </si>
  <si>
    <t>790-31.40</t>
  </si>
  <si>
    <t>SERVICE CONDUCTOR__ SGL COND</t>
  </si>
  <si>
    <t>790-31.41</t>
  </si>
  <si>
    <t>SERVICE CONDUCTOR 500 CU QPLEX</t>
  </si>
  <si>
    <t>790-32.01</t>
  </si>
  <si>
    <t>DOWN GUY - THROUGH BOLT TYPE</t>
  </si>
  <si>
    <t>790-32.02</t>
  </si>
  <si>
    <t>DOWN GUY - THROUGH BOLT TYPE HEAVY DUTY</t>
  </si>
  <si>
    <t>790-32.03</t>
  </si>
  <si>
    <t>DOWN GUY - THROUGH BOLT ST PL</t>
  </si>
  <si>
    <t>790-32.04</t>
  </si>
  <si>
    <t>DOWN GUY - WRAP TYPE</t>
  </si>
  <si>
    <t>790-32.05</t>
  </si>
  <si>
    <t>DOWN GUY - POLE BAND TYPE LG COND</t>
  </si>
  <si>
    <t>790-32.06</t>
  </si>
  <si>
    <t>DOWN GUY - INSULATED</t>
  </si>
  <si>
    <t>790-32.07</t>
  </si>
  <si>
    <t>OH GUY - THROUGH BOLT TYPE</t>
  </si>
  <si>
    <t>790-32.08</t>
  </si>
  <si>
    <t>OH GUY - THROUGH BOLT TYPE HEAVY DUTY</t>
  </si>
  <si>
    <t>790-32.09</t>
  </si>
  <si>
    <t>OH GUY - WRAP TYPE</t>
  </si>
  <si>
    <t>790-32.10</t>
  </si>
  <si>
    <t>OH GUY - WRAP TYPE HEAVY DUTY</t>
  </si>
  <si>
    <t>790-32.11</t>
  </si>
  <si>
    <t>OH GUY - CROSSARM DEADEND</t>
  </si>
  <si>
    <t>790-32.12</t>
  </si>
  <si>
    <t>OH GUY - CROSSARM DEADEND HEAVY DUTY</t>
  </si>
  <si>
    <t>790-32.13</t>
  </si>
  <si>
    <t>DOWN GUY - TWO GUYS</t>
  </si>
  <si>
    <t>790-32.14</t>
  </si>
  <si>
    <t>DOWN GUY - TWO GUYS HEAVY DUTY</t>
  </si>
  <si>
    <t>790-32.15</t>
  </si>
  <si>
    <t>DOWN GUY - THREE GUYS LG COND</t>
  </si>
  <si>
    <t>790-32.16</t>
  </si>
  <si>
    <t>DOWN GUY - THREE GUYS LG COND HEAVY DUTY</t>
  </si>
  <si>
    <t>790-32.17</t>
  </si>
  <si>
    <t>DOWN GUY - FOUR GUYS LG COND</t>
  </si>
  <si>
    <t>790-32.18</t>
  </si>
  <si>
    <t>DOWN GUY - FOUR GUYS LG COND HEAVY DUTY</t>
  </si>
  <si>
    <t>790-32.19</t>
  </si>
  <si>
    <t>DN GUY HVY CONST - 1 PREFORM</t>
  </si>
  <si>
    <t>790-32.20</t>
  </si>
  <si>
    <t>DN GUY HVY CONST-3 BOLT CLAMPS</t>
  </si>
  <si>
    <t>790-32.21</t>
  </si>
  <si>
    <t>OH GUY HVY CONST -THROUGH BOLT TYPE</t>
  </si>
  <si>
    <t>790-32.22</t>
  </si>
  <si>
    <t>OH GUY HVY CONST-COMB WRAP/THRU BLT</t>
  </si>
  <si>
    <t>790-32.23</t>
  </si>
  <si>
    <t>GUY GUARD</t>
  </si>
  <si>
    <t>790-32.24</t>
  </si>
  <si>
    <t>GUY (DESCRIPTION)</t>
  </si>
  <si>
    <t>790-32.25</t>
  </si>
  <si>
    <t>ANCHOR (DESCRIPTION)</t>
  </si>
  <si>
    <t>790-32.26</t>
  </si>
  <si>
    <t>DOWN GUY LIGHT CONSTRUCTION - PREFORM</t>
  </si>
  <si>
    <t>790-32.27</t>
  </si>
  <si>
    <t>OVERHEAD GUY LIGHT CONSTRUCTION - PREFORM</t>
  </si>
  <si>
    <t>790-32.28</t>
  </si>
  <si>
    <t>DOUBLE OVERHEAD GUY LIGHT CONSTRUCTION - PREFORM</t>
  </si>
  <si>
    <t>790-32.29</t>
  </si>
  <si>
    <t>DOWN GUY HEAVY CONSTRUCTION - PREFORM</t>
  </si>
  <si>
    <t>790-32.30</t>
  </si>
  <si>
    <t>OVERHEAD GUY HEAVY CONSTRUCTION - PREFORM</t>
  </si>
  <si>
    <t>790-32.31</t>
  </si>
  <si>
    <t>DOUBLE OVERHEAD GUY HEAVY CONSTRUCTION - PREFORM</t>
  </si>
  <si>
    <t>790-33.01</t>
  </si>
  <si>
    <t>EXPANDING TYPE ANCHOR 6,000LB-8,000LB</t>
  </si>
  <si>
    <t>790-33.02</t>
  </si>
  <si>
    <t>EXPANDING TYPE ANCHOR 10,000LB-12,000LB</t>
  </si>
  <si>
    <t>790-33.03</t>
  </si>
  <si>
    <t>SCREW TYPE ANCHOR 6,000LB-8,000LB</t>
  </si>
  <si>
    <t>790-33.04</t>
  </si>
  <si>
    <t>SCREW TYPE ANCHOR 10,000LB-12,000LB</t>
  </si>
  <si>
    <t>790-33.05</t>
  </si>
  <si>
    <t>PLATE TYPE ANCHOR 6,000LB-8,000LB</t>
  </si>
  <si>
    <t>790-33.06</t>
  </si>
  <si>
    <t>PLATE TYPE ANCHOR 10,000LB-12,000LB</t>
  </si>
  <si>
    <t>790-33.07</t>
  </si>
  <si>
    <t>CONE TYPE ANCHOR 6,000LB-8,000LB</t>
  </si>
  <si>
    <t>790-33.08</t>
  </si>
  <si>
    <t>CONE TYPE ANCHOR 10,000LB</t>
  </si>
  <si>
    <t>790-33.09</t>
  </si>
  <si>
    <t>LOG TYPE ANCHOR 8IN-9IN DIA</t>
  </si>
  <si>
    <t>790-33.10</t>
  </si>
  <si>
    <t>LOG TYPE ANCHOR 10IN-12IN DIA</t>
  </si>
  <si>
    <t>790-33.11</t>
  </si>
  <si>
    <t>SERVICE ANCHOR SCREW TYPE</t>
  </si>
  <si>
    <t>790-33.12</t>
  </si>
  <si>
    <t>SERVICE ANCHOR EXPANSION TYPE</t>
  </si>
  <si>
    <t>790-33.13</t>
  </si>
  <si>
    <t>3/4IN TRIPLE EYE</t>
  </si>
  <si>
    <t>790-33.14</t>
  </si>
  <si>
    <t>3/4IN TWIN EYE</t>
  </si>
  <si>
    <t>790-33.15</t>
  </si>
  <si>
    <t>1IN TRIPLE EYE</t>
  </si>
  <si>
    <t>790-33.16</t>
  </si>
  <si>
    <t>ROCK ANCHOR TRIPLE EYE</t>
  </si>
  <si>
    <t>790-33.17</t>
  </si>
  <si>
    <t>ROCK ANCHOR EXPANDING TYPE</t>
  </si>
  <si>
    <t>790-33.18</t>
  </si>
  <si>
    <t>ROCK ANCHOR GUY BOLT TYPE</t>
  </si>
  <si>
    <t>790-33.19</t>
  </si>
  <si>
    <t>ROCK ANCHOR TRIPLE EYE 53IN EXPANDING</t>
  </si>
  <si>
    <t>790-33.20</t>
  </si>
  <si>
    <t>ANCHOR TRIPLE EYE POWER INSTALLED</t>
  </si>
  <si>
    <t>790-33.21</t>
  </si>
  <si>
    <t>ANCHOR TWIN EYE POWER INSTALLED</t>
  </si>
  <si>
    <t>790-33.22</t>
  </si>
  <si>
    <t>SWAMP ANCHOR 10IN</t>
  </si>
  <si>
    <t>790-33.23</t>
  </si>
  <si>
    <t>SWAMP ANCHOR 12IN</t>
  </si>
  <si>
    <t>790-33.24</t>
  </si>
  <si>
    <t>SWAMP ANCHOR 15IN</t>
  </si>
  <si>
    <t>790-33.25</t>
  </si>
  <si>
    <t>SCREW TYPE ANCHOR 15,000LB</t>
  </si>
  <si>
    <t>790-33.26</t>
  </si>
  <si>
    <t>SCREW TYPE ANCHOR 28,000LB</t>
  </si>
  <si>
    <t>790-33.27</t>
  </si>
  <si>
    <t>SCREW TYPE ANCHOR 32,000LB</t>
  </si>
  <si>
    <t>790-33.30</t>
  </si>
  <si>
    <t>SCREW TYPE ANCHOR 16,000LB (F1-2D-P)</t>
  </si>
  <si>
    <t>790-33.31</t>
  </si>
  <si>
    <t>SCREW TYPE ANCHOR 23,000LB (F1-5D-P)</t>
  </si>
  <si>
    <t>790-33.32</t>
  </si>
  <si>
    <t>SCREW TYPE ANCHOR 36,000LB (F1-6T-P)</t>
  </si>
  <si>
    <t>790-36.01</t>
  </si>
  <si>
    <t>SWITCH-900A-UNDERSLUNG</t>
  </si>
  <si>
    <t>790-36.02</t>
  </si>
  <si>
    <t>TRANSFER CAPACITOR BANK</t>
  </si>
  <si>
    <t>790-36.03</t>
  </si>
  <si>
    <t>TRANSFER PCR SWITCH</t>
  </si>
  <si>
    <t>790-36.04</t>
  </si>
  <si>
    <t>TRANSFER SERVICE</t>
  </si>
  <si>
    <t>790-36.05</t>
  </si>
  <si>
    <t>TRANSFER SECONDARY</t>
  </si>
  <si>
    <t>790-36.06</t>
  </si>
  <si>
    <t>TRANSFER LIGHT</t>
  </si>
  <si>
    <t>790-36.07</t>
  </si>
  <si>
    <t>TRANSFER 3-PHASE ASSEMBLY</t>
  </si>
  <si>
    <t>790-36.08</t>
  </si>
  <si>
    <t>TRANSFER SECONDARY/SERVICE ASSEMBLY</t>
  </si>
  <si>
    <t>790-36.09</t>
  </si>
  <si>
    <t>TRANSFER - 1TR XFMR ASSEMBLY</t>
  </si>
  <si>
    <t>790-36.10</t>
  </si>
  <si>
    <t>TRANSFER - LIGHT ASSEMBLY</t>
  </si>
  <si>
    <t>790-36.11</t>
  </si>
  <si>
    <t>TRANSFER EXISTING 1PH TRANSFORMER/RECLOSER</t>
  </si>
  <si>
    <t>790-36.12</t>
  </si>
  <si>
    <t>TRANSFER EXISTING 3PH TRANSFORMER/RECLOSER</t>
  </si>
  <si>
    <t>790-36.13</t>
  </si>
  <si>
    <t>TRANSFER STREET LIGHT</t>
  </si>
  <si>
    <t>790-36.14</t>
  </si>
  <si>
    <t>TRANSFER CONDUCTOR</t>
  </si>
  <si>
    <t>790-36.15</t>
  </si>
  <si>
    <t>TRANSFER FRAMING/ASSOCIATED APPARATUS</t>
  </si>
  <si>
    <t>790-36.16</t>
  </si>
  <si>
    <t>TRANSFER UG PRI CONDUCTOR</t>
  </si>
  <si>
    <t>790-40.01</t>
  </si>
  <si>
    <t>OH COND 4 7/1 ACSR SWANATE</t>
  </si>
  <si>
    <t>790-40.02</t>
  </si>
  <si>
    <t>OH COND 2 7/1 ACSR SPARATE</t>
  </si>
  <si>
    <t>790-40.03</t>
  </si>
  <si>
    <t>OH COND 1/0 6/1 ACSR RAVEN</t>
  </si>
  <si>
    <t>790-40.04</t>
  </si>
  <si>
    <t>OH COND 2/0 6/1 ACSR QUAIL</t>
  </si>
  <si>
    <t>790-40.05</t>
  </si>
  <si>
    <t>OH COND 3/0 6/1 ACSR PIGEON</t>
  </si>
  <si>
    <t>790-40.06</t>
  </si>
  <si>
    <t>OH COND 4/0 6/1 ACSR PENGUIN</t>
  </si>
  <si>
    <t>790-40.07</t>
  </si>
  <si>
    <t>OH COND 266.8 18/1 ACSR WAXWING</t>
  </si>
  <si>
    <t>790-40.08</t>
  </si>
  <si>
    <t>OH COND 266.8 26/7 ACSR PARTRIDGE</t>
  </si>
  <si>
    <t>790-40.09</t>
  </si>
  <si>
    <t>OH COND 336.4 18/1 ACSR MERLIN</t>
  </si>
  <si>
    <t>790-40.10</t>
  </si>
  <si>
    <t>OH COND 336.4 26/7 ACSR LINNET</t>
  </si>
  <si>
    <t>790-40.11</t>
  </si>
  <si>
    <t>OH COND 336.4 30/7 ACSR ORIOLE</t>
  </si>
  <si>
    <t>790-40.12</t>
  </si>
  <si>
    <t>OH COND 397.5 18/1 ACSR CHICKADEE</t>
  </si>
  <si>
    <t>790-40.13</t>
  </si>
  <si>
    <t>OH COND 397.5 26/7 ACSR IBIS</t>
  </si>
  <si>
    <t>790-40.14</t>
  </si>
  <si>
    <t>OH COND 397.5 30/7 ACSR LARK</t>
  </si>
  <si>
    <t>790-40.15</t>
  </si>
  <si>
    <t>OH COND 477 18/1 ACSR PELICAN</t>
  </si>
  <si>
    <t>790-40.16</t>
  </si>
  <si>
    <t>OH COND 477 26/7 ACSR HAWK</t>
  </si>
  <si>
    <t>790-40.17</t>
  </si>
  <si>
    <t>OH COND 477 30/7 ACSR HEN</t>
  </si>
  <si>
    <t>790-40.18</t>
  </si>
  <si>
    <t>OH COND 556.5 18/1 ACSR OSPREY</t>
  </si>
  <si>
    <t>790-40.19</t>
  </si>
  <si>
    <t>OH COND 556.5 26/7 ACSR DOVE</t>
  </si>
  <si>
    <t>790-40.20</t>
  </si>
  <si>
    <t>OH COND 556.5 30/7 ACSR EAGLE</t>
  </si>
  <si>
    <t>790-40.21</t>
  </si>
  <si>
    <t>OH COND 636 18/1 ACSR KINGBIRD</t>
  </si>
  <si>
    <t>790-40.22</t>
  </si>
  <si>
    <t>OH COND 636 26/7 ACSR GROSBEAK</t>
  </si>
  <si>
    <t>790-40.23</t>
  </si>
  <si>
    <t>OH COND 795 36/1 ACSR COOT</t>
  </si>
  <si>
    <t>790-40.24</t>
  </si>
  <si>
    <t>OH COND 795 26/7 ACSR DRAKE</t>
  </si>
  <si>
    <t>790-40.25</t>
  </si>
  <si>
    <t>OH COND 795 45/7 ACSR TERN</t>
  </si>
  <si>
    <t>790-40.26</t>
  </si>
  <si>
    <t>OH COND 954 45/7 ACSR RAIL</t>
  </si>
  <si>
    <t>790-40.27</t>
  </si>
  <si>
    <t>OH COND 954 54/7 ACSR CARDINAL</t>
  </si>
  <si>
    <t>790-40.28</t>
  </si>
  <si>
    <t>OH COND 1033.5 45/7 ACSR ORTOLAN</t>
  </si>
  <si>
    <t>790-40.29</t>
  </si>
  <si>
    <t>OH COND 1033.5 54/7 ACSR CURLEW</t>
  </si>
  <si>
    <t>790-40.30</t>
  </si>
  <si>
    <t>OH COND 1272 45/7 ACSR BITTERN</t>
  </si>
  <si>
    <t>790-40.31</t>
  </si>
  <si>
    <t>OH COND 1272 54/19 ACSR PHEASANT</t>
  </si>
  <si>
    <t>790-40.32</t>
  </si>
  <si>
    <t>OH COND 1590 45/7 ACSR LAPWING</t>
  </si>
  <si>
    <t>790-40.33</t>
  </si>
  <si>
    <t>OH COND 1590 54/19 ACSR FALCON</t>
  </si>
  <si>
    <t>790-40.34</t>
  </si>
  <si>
    <t>OH COND 4 7 AAC ROSE</t>
  </si>
  <si>
    <t>790-40.35</t>
  </si>
  <si>
    <t>OH COND 2 7 AAC IRIS</t>
  </si>
  <si>
    <t>790-40.36</t>
  </si>
  <si>
    <t>OH COND 1/0 7 AAC POPPY</t>
  </si>
  <si>
    <t>790-40.37</t>
  </si>
  <si>
    <t>OH COND 2/0 7 AAC ASTER</t>
  </si>
  <si>
    <t>790-40.38</t>
  </si>
  <si>
    <t>OH COND 3/0 7 AAC PHLOX</t>
  </si>
  <si>
    <t>790-40.39</t>
  </si>
  <si>
    <t>OH COND 4/0 7 AAC OXLIP</t>
  </si>
  <si>
    <t>790-40.40</t>
  </si>
  <si>
    <t>OH COND 266.8 7 AAC DAISY</t>
  </si>
  <si>
    <t>790-40.41</t>
  </si>
  <si>
    <t>OH COND 266.8 19 AAC LAUREL</t>
  </si>
  <si>
    <t>790-40.42</t>
  </si>
  <si>
    <t>OH COND 336.4 19 AAC TULIP</t>
  </si>
  <si>
    <t>790-40.43</t>
  </si>
  <si>
    <t>OH COND 397.5 19 AAC CANNA</t>
  </si>
  <si>
    <t>790-40.44</t>
  </si>
  <si>
    <t>OH COND 477 19 AAC COSMOS</t>
  </si>
  <si>
    <t>790-40.45</t>
  </si>
  <si>
    <t>OH COND 477 37 AAC SYRINGA</t>
  </si>
  <si>
    <t>790-40.46</t>
  </si>
  <si>
    <t>OH COND 556.5 19 AAC DAHLIA</t>
  </si>
  <si>
    <t>790-40.47</t>
  </si>
  <si>
    <t>OH COND 556.5 37 AAC MISTLETOE</t>
  </si>
  <si>
    <t>790-40.48</t>
  </si>
  <si>
    <t>OH COND 636 37 AAC ORCHID</t>
  </si>
  <si>
    <t>790-40.49</t>
  </si>
  <si>
    <t>OH COND 795 37 AAC ARBUTUS</t>
  </si>
  <si>
    <t>790-40.50</t>
  </si>
  <si>
    <t>OH COND 795 61 AAC LILAC</t>
  </si>
  <si>
    <t>790-40.51</t>
  </si>
  <si>
    <t>OH COND 2 AL AERIAL SPACER CABLE 15KV</t>
  </si>
  <si>
    <t>790-40.52</t>
  </si>
  <si>
    <t>OH COND 1/0 AL AERIAL SPACER CABLE 15KV</t>
  </si>
  <si>
    <t>790-40.53</t>
  </si>
  <si>
    <t>OH COND 2/0 AL AERIAL SPACER CABLE 15KV</t>
  </si>
  <si>
    <t>790-40.54</t>
  </si>
  <si>
    <t>OH COND 3/0 AL AERIAL SPACER CABLE 15KV</t>
  </si>
  <si>
    <t>790-40.55</t>
  </si>
  <si>
    <t>OH COND 4/0 AL AERIAL SPACER CABLE 15KV</t>
  </si>
  <si>
    <t>790-40.56</t>
  </si>
  <si>
    <t>OH COND 266.8MCM AL AERIAL SPACER CABLE 15KV</t>
  </si>
  <si>
    <t>790-40.57</t>
  </si>
  <si>
    <t>OH COND 336.4MCM AL AERIAL SPACER CABLE 15KV</t>
  </si>
  <si>
    <t>790-40.58</t>
  </si>
  <si>
    <t>OH COND 397.5MCM AL AERIAL SPACER CABLE 15KV</t>
  </si>
  <si>
    <t>790-40.59</t>
  </si>
  <si>
    <t>OH COND 477MCM AL AERIAL SPACER CABLE 15KV</t>
  </si>
  <si>
    <t>790-40.60</t>
  </si>
  <si>
    <t>OH COND 556.5MCM AL AERIAL SPACER CABLE 15KV</t>
  </si>
  <si>
    <t>790-40.61</t>
  </si>
  <si>
    <t>OH COND 636MCM AL AERIAL SPACER CABLE 15KV</t>
  </si>
  <si>
    <t>790-40.62</t>
  </si>
  <si>
    <t>OH COND 2 AL AERIAL SPACER CABLE 25KV</t>
  </si>
  <si>
    <t>790-40.63</t>
  </si>
  <si>
    <t>OH COND 1/0 AL AERIAL SPACER CABLE 25KV</t>
  </si>
  <si>
    <t>790-40.64</t>
  </si>
  <si>
    <t>OH COND 2/0 AL AERIAL SPACER CABLE 25KV</t>
  </si>
  <si>
    <t>790-40.65</t>
  </si>
  <si>
    <t>OH COND 3/0 AL AERIAL SPACER CABLE 25KV</t>
  </si>
  <si>
    <t>790-40.66</t>
  </si>
  <si>
    <t>OH COND 4/0 AL AERIAL SPACER CABLE 25KV</t>
  </si>
  <si>
    <t>790-40.67</t>
  </si>
  <si>
    <t>OH COND 266.8MCM AL AERIAL SPACER CABLE 25KV</t>
  </si>
  <si>
    <t>790-40.68</t>
  </si>
  <si>
    <t>OH COND 336.4MCM AL AERIAL SPACER CABLE 25KV</t>
  </si>
  <si>
    <t>790-40.69</t>
  </si>
  <si>
    <t>OH COND 397.5MCM AL AERIAL SPACER CABLE 25KV</t>
  </si>
  <si>
    <t>790-40.70</t>
  </si>
  <si>
    <t>OH COND 477MCM AL AERIAL SPACER CABLE 25KV</t>
  </si>
  <si>
    <t>790-40.71</t>
  </si>
  <si>
    <t>OH COND 556.5MCM AL AERIAL SPACER CABLE 25KV</t>
  </si>
  <si>
    <t>790-40.72</t>
  </si>
  <si>
    <t>OH COND 636MCM AL AERIAL SPACER CABLE 25KV</t>
  </si>
  <si>
    <t>790-40.73</t>
  </si>
  <si>
    <t>OH PRI COND _____ _____ ____ ________</t>
  </si>
  <si>
    <t>790-40.74</t>
  </si>
  <si>
    <t>790-40.75</t>
  </si>
  <si>
    <t>790-40.76</t>
  </si>
  <si>
    <t>OH STATIC COND _____ _____ ___________</t>
  </si>
  <si>
    <t>790-40.77</t>
  </si>
  <si>
    <t>OH COND 1033.5 37/1 BLUEBELL</t>
  </si>
  <si>
    <t>790-40.78</t>
  </si>
  <si>
    <t>OH COND 1033.5 AL AERIAL SPACER CABLE 15KV</t>
  </si>
  <si>
    <t>790-40.79</t>
  </si>
  <si>
    <t>OH COND .052 AWA AERIAL SPACER CABLE MSNGR</t>
  </si>
  <si>
    <t>790-41.01</t>
  </si>
  <si>
    <t>UG PRI COND 2 AL 15KV</t>
  </si>
  <si>
    <t>790-41.02</t>
  </si>
  <si>
    <t>UG PRI COND 1 AL 15KV</t>
  </si>
  <si>
    <t>790-41.03</t>
  </si>
  <si>
    <t>UG PRI COND 1/0 AL 15KV</t>
  </si>
  <si>
    <t>790-41.04</t>
  </si>
  <si>
    <t>UG PRI COND 2/0 AL 15KV</t>
  </si>
  <si>
    <t>790-41.05</t>
  </si>
  <si>
    <t>UG PRI COND 3/0 AL 15KV</t>
  </si>
  <si>
    <t>790-41.06</t>
  </si>
  <si>
    <t>UG PRI COND 4/0 AL 15KV</t>
  </si>
  <si>
    <t>790-41.07</t>
  </si>
  <si>
    <t>UG PRI COND 250MCM AL 15KV</t>
  </si>
  <si>
    <t>790-41.08</t>
  </si>
  <si>
    <t>UG PRI COND 350MCM AL 15KV</t>
  </si>
  <si>
    <t>790-41.09</t>
  </si>
  <si>
    <t>UG PRI COND 500MCM AL 15KV</t>
  </si>
  <si>
    <t>790-41.10</t>
  </si>
  <si>
    <t>UG PRI COND 750MCM AL 15KV</t>
  </si>
  <si>
    <t>790-41.11</t>
  </si>
  <si>
    <t>UG PRI COND 1000MCM AL 15KV</t>
  </si>
  <si>
    <t>790-41.12</t>
  </si>
  <si>
    <t>UG PRI COND 1 AL 25KV</t>
  </si>
  <si>
    <t>790-41.13</t>
  </si>
  <si>
    <t>UG PRI COND 1/0 AL 25KV</t>
  </si>
  <si>
    <t>790-41.14</t>
  </si>
  <si>
    <t>UG PRI COND 2/0 AL 25KV</t>
  </si>
  <si>
    <t>790-41.15</t>
  </si>
  <si>
    <t>UG PRI COND 3/0 AL 25KV</t>
  </si>
  <si>
    <t>790-41.16</t>
  </si>
  <si>
    <t>UG PRI COND 4/0 AL 25KV</t>
  </si>
  <si>
    <t>790-41.17</t>
  </si>
  <si>
    <t>UG PRI COND 250MCM AL 25KV</t>
  </si>
  <si>
    <t>790-41.18</t>
  </si>
  <si>
    <t>UG PRI COND 350MCM AL 25KV</t>
  </si>
  <si>
    <t>790-41.19</t>
  </si>
  <si>
    <t>UG PRI COND 500MCM AL 25KV</t>
  </si>
  <si>
    <t>790-41.20</t>
  </si>
  <si>
    <t>UG PRI COND 750MCM AL 25KV</t>
  </si>
  <si>
    <t>790-41.21</t>
  </si>
  <si>
    <t>UG PRI COND 1000MCM AL 25KV</t>
  </si>
  <si>
    <t>790-41.22</t>
  </si>
  <si>
    <t>UG PRI COND 2 CU 15KV</t>
  </si>
  <si>
    <t>790-41.23</t>
  </si>
  <si>
    <t>UG PRI COND 1 CU 15KV</t>
  </si>
  <si>
    <t>790-41.24</t>
  </si>
  <si>
    <t>UG PRI COND 1/0 CU 15KV</t>
  </si>
  <si>
    <t>790-41.25</t>
  </si>
  <si>
    <t>UG PRI COND 2/0 CU 15KV</t>
  </si>
  <si>
    <t>790-41.26</t>
  </si>
  <si>
    <t>UG PRI COND 3/0 CU 15KV</t>
  </si>
  <si>
    <t>790-41.27</t>
  </si>
  <si>
    <t>UG PRI COND 4/0 CU 15KV</t>
  </si>
  <si>
    <t>790-41.28</t>
  </si>
  <si>
    <t>UG PRI COND 250MCM CU 15KV</t>
  </si>
  <si>
    <t>790-41.29</t>
  </si>
  <si>
    <t>UG PRI COND 350MCM CU 15KV</t>
  </si>
  <si>
    <t>790-41.30</t>
  </si>
  <si>
    <t>UG PRI COND 500MCM CU 15KV</t>
  </si>
  <si>
    <t>790-41.31</t>
  </si>
  <si>
    <t>UG PRI COND 750MCM CU 15KV</t>
  </si>
  <si>
    <t>790-41.32</t>
  </si>
  <si>
    <t>UG PRI COND 1000MCM CU 15KV</t>
  </si>
  <si>
    <t>790-41.33</t>
  </si>
  <si>
    <t>UG PRI COND 2 CU 25KV</t>
  </si>
  <si>
    <t>790-41.34</t>
  </si>
  <si>
    <t>UG PRI COND 1/0 CU 25KV</t>
  </si>
  <si>
    <t>790-41.35</t>
  </si>
  <si>
    <t>UG PRI COND 2/0 CU 25KV</t>
  </si>
  <si>
    <t>790-41.36</t>
  </si>
  <si>
    <t>UG PRI COND 3/0 CU 25KV</t>
  </si>
  <si>
    <t>790-41.37</t>
  </si>
  <si>
    <t>UG PRI COND 4/0 CU 25KV</t>
  </si>
  <si>
    <t>790-41.38</t>
  </si>
  <si>
    <t>UG PRI COND 250MCM CU 25KV</t>
  </si>
  <si>
    <t>790-41.39</t>
  </si>
  <si>
    <t>UG PRI COND 350MCM CU 25KV</t>
  </si>
  <si>
    <t>790-41.40</t>
  </si>
  <si>
    <t>UG PRI COND 500MCM CU 25KV</t>
  </si>
  <si>
    <t>790-41.41</t>
  </si>
  <si>
    <t>UG PRI COND 750MCM CU 25KV</t>
  </si>
  <si>
    <t>790-41.42</t>
  </si>
  <si>
    <t>UG PRI COND 1000MCM CU 25KV</t>
  </si>
  <si>
    <t>790-41.43</t>
  </si>
  <si>
    <t>UG PRI COND ____ __ __ ____ ________</t>
  </si>
  <si>
    <t>790-41.44</t>
  </si>
  <si>
    <t>UG SEC COND 4 AL TPLX</t>
  </si>
  <si>
    <t>790-41.45</t>
  </si>
  <si>
    <t>UG SEC COND 2 AL TPLX</t>
  </si>
  <si>
    <t>790-41.46</t>
  </si>
  <si>
    <t>UG SEC COND 1/0 AL TPLX</t>
  </si>
  <si>
    <t>790-41.47</t>
  </si>
  <si>
    <t>UG SEC COND 2/0 AL TPLX</t>
  </si>
  <si>
    <t>790-41.48</t>
  </si>
  <si>
    <t>UG SEC COND 3/0 AL TPLX</t>
  </si>
  <si>
    <t>790-41.49</t>
  </si>
  <si>
    <t>UG SEC COND 4/0 AL TPLX</t>
  </si>
  <si>
    <t>790-41.50</t>
  </si>
  <si>
    <t>UG SEC COND 250 AL TPLX</t>
  </si>
  <si>
    <t>790-41.51</t>
  </si>
  <si>
    <t>UG SEC COND 350 AL TPLX</t>
  </si>
  <si>
    <t>790-41.52</t>
  </si>
  <si>
    <t>UG SEC COND 500 AL TPLX</t>
  </si>
  <si>
    <t>790-41.53</t>
  </si>
  <si>
    <t>UG SEC COND 4 AL QPLX</t>
  </si>
  <si>
    <t>790-41.54</t>
  </si>
  <si>
    <t>UG SEC COND 2 AL QPLX</t>
  </si>
  <si>
    <t>790-41.55</t>
  </si>
  <si>
    <t>UG SEC COND 1/0 AL QPLX</t>
  </si>
  <si>
    <t>790-41.56</t>
  </si>
  <si>
    <t>UG SEC COND 2/0 AL QPLX</t>
  </si>
  <si>
    <t>790-41.57</t>
  </si>
  <si>
    <t>UG SEC COND 3/0 AL QPLX</t>
  </si>
  <si>
    <t>790-41.58</t>
  </si>
  <si>
    <t>UG SEC COND 4/0 AL QPLX</t>
  </si>
  <si>
    <t>790-41.59</t>
  </si>
  <si>
    <t>UG SEC COND 250 AL QPLX</t>
  </si>
  <si>
    <t>790-41.60</t>
  </si>
  <si>
    <t>UG SEC COND 350 AL QPLX</t>
  </si>
  <si>
    <t>790-41.61</t>
  </si>
  <si>
    <t>UG SEC COND 500 AL QPLX</t>
  </si>
  <si>
    <t>790-41.62</t>
  </si>
  <si>
    <t>UG SEC COND TPLX ____ __ __</t>
  </si>
  <si>
    <t>790-41.63</t>
  </si>
  <si>
    <t>UG SEC COND QDLX ____ __ __</t>
  </si>
  <si>
    <t>790-41.64</t>
  </si>
  <si>
    <t>UG SEC COND SGL COND ____ __ __</t>
  </si>
  <si>
    <t>790-41.65</t>
  </si>
  <si>
    <t>UG PRI COND 1/0 AL TPX 15KV</t>
  </si>
  <si>
    <t>790-41.66</t>
  </si>
  <si>
    <t>UG PRI COND 4/0 AL TPX 15KV</t>
  </si>
  <si>
    <t>790-42.01</t>
  </si>
  <si>
    <t>CONDUIT - ROLLED PLASTIC 1-1/4IN DIA</t>
  </si>
  <si>
    <t>790-42.02</t>
  </si>
  <si>
    <t>CONDUIT - ROLLED PLASTIC 2IN DIA</t>
  </si>
  <si>
    <t>790-42.03</t>
  </si>
  <si>
    <t>CONDUIT - ROLLED PLASTIC __IN DIA</t>
  </si>
  <si>
    <t>790-42.04</t>
  </si>
  <si>
    <t>2IN DIA GALVINIZED METAL PIPE</t>
  </si>
  <si>
    <t>790-42.05</t>
  </si>
  <si>
    <t>3IN DIA GALVINIZED METAL PIPE</t>
  </si>
  <si>
    <t>790-42.06</t>
  </si>
  <si>
    <t>4IN DIA GALVANIZED METAL PIPE</t>
  </si>
  <si>
    <t>790-42.07</t>
  </si>
  <si>
    <t>6IN DIA GALVINIZED METAL PIPE</t>
  </si>
  <si>
    <t>790-42.08</t>
  </si>
  <si>
    <t>2IN DIA PVC PIPE</t>
  </si>
  <si>
    <t>790-42.09</t>
  </si>
  <si>
    <t>3IN DIA PVC PIPE</t>
  </si>
  <si>
    <t>790-42.10</t>
  </si>
  <si>
    <t>4IN DIA PVC PIPE</t>
  </si>
  <si>
    <t>790-42.11</t>
  </si>
  <si>
    <t>6IN DIA PVC PIPE</t>
  </si>
  <si>
    <t>790-42.12</t>
  </si>
  <si>
    <t>CONDUIT - POLE MTD - 2IN SCH 80 PVC</t>
  </si>
  <si>
    <t>790-42.13</t>
  </si>
  <si>
    <t>CONDUIT - POLE MTD - 3IN SCH 80 PVC</t>
  </si>
  <si>
    <t>790-42.14</t>
  </si>
  <si>
    <t>CONDUIT - POLE MTD - 4IN SCH 80 PVC</t>
  </si>
  <si>
    <t>790-42.15</t>
  </si>
  <si>
    <t>CONDUIT - POLE MTD - 6IN SCH 80 PVC</t>
  </si>
  <si>
    <t>790-42.16</t>
  </si>
  <si>
    <t>1 DUCT @ 36IN-48IN DEPTH</t>
  </si>
  <si>
    <t>790-42.17</t>
  </si>
  <si>
    <t>2 DUCT BANK @ 36IN-48IN DEPTH</t>
  </si>
  <si>
    <t>790-42.18</t>
  </si>
  <si>
    <t>3 DUCT BANK @ 36IN-48IN DEPTH</t>
  </si>
  <si>
    <t>790-42.19</t>
  </si>
  <si>
    <t>4 DUCT BANK @ 36IN-48IN DEPTH</t>
  </si>
  <si>
    <t>790-42.20</t>
  </si>
  <si>
    <t>6 DUCT BANK @ 36IN-48IN DEPTH</t>
  </si>
  <si>
    <t>790-42.21</t>
  </si>
  <si>
    <t>8 DUCT BANK @ 36IN-48IN DEPTH</t>
  </si>
  <si>
    <t>790-42.22</t>
  </si>
  <si>
    <t>9 DUCT BANK @ 36IN-48IN DEPTH</t>
  </si>
  <si>
    <t>790-42.23</t>
  </si>
  <si>
    <t>10 DUCT BANK @ 36IN-48IN DEPTH</t>
  </si>
  <si>
    <t>790-42.24</t>
  </si>
  <si>
    <t>12 DUCT BANK @ 36IN-48IN EPTH</t>
  </si>
  <si>
    <t>790-42.25</t>
  </si>
  <si>
    <t>16 DUCT BANK @ 36IN-48IN DEPTH</t>
  </si>
  <si>
    <t>790-42.26</t>
  </si>
  <si>
    <t>__ DUCT BANK @ __IN-__IN DEPTH</t>
  </si>
  <si>
    <t>790-42.27</t>
  </si>
  <si>
    <t>790-42.28</t>
  </si>
  <si>
    <t>790-42.29</t>
  </si>
  <si>
    <t>790-42.41</t>
  </si>
  <si>
    <t>BRIDGE HANGER SYSTEM AND PIPE</t>
  </si>
  <si>
    <t>790-42.51</t>
  </si>
  <si>
    <t>5IN PVC PIPE</t>
  </si>
  <si>
    <t>790-43.01</t>
  </si>
  <si>
    <t>LOADBREAK ELBOW 200A 15KV</t>
  </si>
  <si>
    <t>790-43.02</t>
  </si>
  <si>
    <t>FUSED ELBOW TERMINATION 200A 15KV</t>
  </si>
  <si>
    <t>790-43.03</t>
  </si>
  <si>
    <t>LOADBREAK PARKING BUSHING 200A 15KV</t>
  </si>
  <si>
    <t>790-43.04</t>
  </si>
  <si>
    <t>LOADBREAK JUNCTION 2 PT 200A 15KV</t>
  </si>
  <si>
    <t>790-43.05</t>
  </si>
  <si>
    <t>LOADBREAK JUNCTION 3 PT 200A 15KV</t>
  </si>
  <si>
    <t>790-43.06</t>
  </si>
  <si>
    <t>LOADBREAK JUNCTION 4 PT 200A 15KV</t>
  </si>
  <si>
    <t>790-43.07</t>
  </si>
  <si>
    <t>LOADBREAK JUNCTION 5 PT 200A 15KV</t>
  </si>
  <si>
    <t>790-43.08</t>
  </si>
  <si>
    <t>ELBOW ARRESTER 200A 15KV</t>
  </si>
  <si>
    <t>790-43.09</t>
  </si>
  <si>
    <t>FEED THRU LOAD BREAK INSERT 200A 15KV</t>
  </si>
  <si>
    <t>790-43.10</t>
  </si>
  <si>
    <t>SPLICE 200A 15KV</t>
  </si>
  <si>
    <t>790-43.11</t>
  </si>
  <si>
    <t>OUTDOOR TERMINATOR URD 15KV</t>
  </si>
  <si>
    <t>790-43.12</t>
  </si>
  <si>
    <t>INDOOR TERMINATOR URD 15KV</t>
  </si>
  <si>
    <t>790-43.13</t>
  </si>
  <si>
    <t>DEADBREAK ELBOW 600A 15KV</t>
  </si>
  <si>
    <t>790-43.14</t>
  </si>
  <si>
    <t>SPLICE 600A 15KV</t>
  </si>
  <si>
    <t>790-43.15</t>
  </si>
  <si>
    <t>DEADBREAK ELBOW 900A 15KV</t>
  </si>
  <si>
    <t>790-43.16</t>
  </si>
  <si>
    <t>SPLICE 900A 15KV</t>
  </si>
  <si>
    <t>790-43.17</t>
  </si>
  <si>
    <t>LOADBREAK ELBOW 200A 25KV</t>
  </si>
  <si>
    <t>790-43.18</t>
  </si>
  <si>
    <t>FUSED ELBOW TERMINATION 200A 25KV</t>
  </si>
  <si>
    <t>790-43.19</t>
  </si>
  <si>
    <t>LOADBREAK PARKING BUSHING 200A 25KV</t>
  </si>
  <si>
    <t>790-43.20</t>
  </si>
  <si>
    <t>LOADBREAK JUNCTION 2 PT 200A 25KV</t>
  </si>
  <si>
    <t>790-43.21</t>
  </si>
  <si>
    <t>LOADBREAK JUNCTION 3 PT 200A 25KV</t>
  </si>
  <si>
    <t>790-43.22</t>
  </si>
  <si>
    <t>LOADBREAK JUNCTION 4 PT 200A 25KV</t>
  </si>
  <si>
    <t>790-43.23</t>
  </si>
  <si>
    <t>LOADBREAK JUNCTION 5 PT 200A 25KV</t>
  </si>
  <si>
    <t>790-43.24</t>
  </si>
  <si>
    <t>ELBOW ARRESTER 200A 25KV</t>
  </si>
  <si>
    <t>790-43.25</t>
  </si>
  <si>
    <t>FEED THRU LOAD BREAK INSERT 200A 25KV</t>
  </si>
  <si>
    <t>790-43.26</t>
  </si>
  <si>
    <t>SPLICE 200A 25KV</t>
  </si>
  <si>
    <t>790-43.27</t>
  </si>
  <si>
    <t>OUTDOOR TERMINATOR URD 25KV</t>
  </si>
  <si>
    <t>790-43.28</t>
  </si>
  <si>
    <t>INDOOR TERMINATOR URD 25KV</t>
  </si>
  <si>
    <t>790-43.29</t>
  </si>
  <si>
    <t>DEADBREAK ELBOW 600A 25KV</t>
  </si>
  <si>
    <t>790-43.30</t>
  </si>
  <si>
    <t>SPLICE 600A 25KV</t>
  </si>
  <si>
    <t>790-43.31</t>
  </si>
  <si>
    <t>DEADBREAK ELBOW 900A 25KV</t>
  </si>
  <si>
    <t>790-43.32</t>
  </si>
  <si>
    <t>SPLICE 900A 25KV</t>
  </si>
  <si>
    <t>790-43.33</t>
  </si>
  <si>
    <t>UG FAULT INDICATOR</t>
  </si>
  <si>
    <t>790-43.34</t>
  </si>
  <si>
    <t>UG GROUND ROD ASSEMBLY</t>
  </si>
  <si>
    <t>790-43.35</t>
  </si>
  <si>
    <t>PAD MTD SW 1-600A W/ 3-200A FSD TPS 15KV</t>
  </si>
  <si>
    <t>790-43.36</t>
  </si>
  <si>
    <t>PAD MTD SW 2-600A W/ 2-200A FSD TPS 15KV</t>
  </si>
  <si>
    <t>790-43.37</t>
  </si>
  <si>
    <t>PAD MTD SW 3-600A W/ 1-200A FSD TPS 15KV</t>
  </si>
  <si>
    <t>790-43.38</t>
  </si>
  <si>
    <t>PAD MTD SW 4-600A 15KV</t>
  </si>
  <si>
    <t>790-43.39</t>
  </si>
  <si>
    <t>PAD MTD SW 1-600A W/ 3-200A FSD TPS 25KV</t>
  </si>
  <si>
    <t>790-43.40</t>
  </si>
  <si>
    <t>PAD MTD SW 2-600A W/ 2-200A FSD TPS 25KV</t>
  </si>
  <si>
    <t>790-43.41</t>
  </si>
  <si>
    <t>PAD MTD SW 3-600A W/ 1-200A FSD TPS 25KV</t>
  </si>
  <si>
    <t>790-43.42</t>
  </si>
  <si>
    <t>PAD MTD SW 4-600A 25KV</t>
  </si>
  <si>
    <t>790-43.43</t>
  </si>
  <si>
    <t>PAD MTD SWITCH DEAD FRONT PME-12</t>
  </si>
  <si>
    <t>790-43.44</t>
  </si>
  <si>
    <t>PAD MTD SWITCH DEAD FRONT PME-10</t>
  </si>
  <si>
    <t>790-43.45</t>
  </si>
  <si>
    <t>FIBERGLASS VAULT-TRANS PAD-SMALL</t>
  </si>
  <si>
    <t>790-43.46</t>
  </si>
  <si>
    <t>SECONDARY PULLBOX LARGE</t>
  </si>
  <si>
    <t>790-43.47</t>
  </si>
  <si>
    <t>PRIMARY PULLBOX</t>
  </si>
  <si>
    <t>790-43.48</t>
  </si>
  <si>
    <t>SEC PULLBOX SMALL (REPLACE ONLY)</t>
  </si>
  <si>
    <t>790-43.49</t>
  </si>
  <si>
    <t>CURRENT LIMITING FUSE</t>
  </si>
  <si>
    <t>790-43.50</t>
  </si>
  <si>
    <t>SECONDARY RISER W/ 2IN CONDUIT</t>
  </si>
  <si>
    <t>790-43.51</t>
  </si>
  <si>
    <t>SECONDARY RISER W/ 3IN CONDUIT</t>
  </si>
  <si>
    <t>790-43.52</t>
  </si>
  <si>
    <t>SECONDARY RISER W/ 4IN CONDUIT</t>
  </si>
  <si>
    <t>790-43.53</t>
  </si>
  <si>
    <t>1PH PRIMARY RISER W/ 3IN CONDUIT</t>
  </si>
  <si>
    <t>790-43.54</t>
  </si>
  <si>
    <t>1PH PRIMARY RISER W/ 4IN CONDUIT</t>
  </si>
  <si>
    <t>790-43.55</t>
  </si>
  <si>
    <t>2PH PRIMARY RISER W/ 3IN CONDUIT</t>
  </si>
  <si>
    <t>790-43.56</t>
  </si>
  <si>
    <t>2PH PRIMARY RISER W/ 4IN CONDUIT</t>
  </si>
  <si>
    <t>790-43.57</t>
  </si>
  <si>
    <t>3PH PRIMARY RISER W/ 3IN CONDUIT</t>
  </si>
  <si>
    <t>790-43.58</t>
  </si>
  <si>
    <t>3PH PRIMARY RISER W/ 6IN CONDUIT</t>
  </si>
  <si>
    <t>790-43.59</t>
  </si>
  <si>
    <t>SECONDARY RISER (DESCRIPTION)</t>
  </si>
  <si>
    <t>790-43.60</t>
  </si>
  <si>
    <t>PRIMARY RISER (DESCRIPTION)</t>
  </si>
  <si>
    <t>790-43.61</t>
  </si>
  <si>
    <t>RISER ASSEMBLY 2-5IN GALV METAL PIPE</t>
  </si>
  <si>
    <t>790-43.62</t>
  </si>
  <si>
    <t>3PH PRIMARY RISER W/ 4IN CONDUIT</t>
  </si>
  <si>
    <t>790-43.63</t>
  </si>
  <si>
    <t>CONCRETE ENCASED RISER INSTALLATION</t>
  </si>
  <si>
    <t>790-43.64</t>
  </si>
  <si>
    <t>URD SPLICE 46KV</t>
  </si>
  <si>
    <t>790-43.65</t>
  </si>
  <si>
    <t>PRIMARY UNDERGROUND TERM 25KV</t>
  </si>
  <si>
    <t>790-44.04</t>
  </si>
  <si>
    <t>SWITCHGEAR VAULT 8FT DEPTH</t>
  </si>
  <si>
    <t>790-44.10</t>
  </si>
  <si>
    <t>SWITCHGEAR VAULT 20FT DEPTH</t>
  </si>
  <si>
    <t>790-44.11</t>
  </si>
  <si>
    <t>PRIMARY VAULT (INSTALLATION ONLY)</t>
  </si>
  <si>
    <t>790-44.12</t>
  </si>
  <si>
    <t>VISTA VAULT (INSTALLATION ONLY)</t>
  </si>
  <si>
    <t>790-44.13</t>
  </si>
  <si>
    <t>REPLACE ELECTRIC VAULT FRAME AND GRATE</t>
  </si>
  <si>
    <t>790-46.01</t>
  </si>
  <si>
    <t>1PH TRANSFORMER</t>
  </si>
  <si>
    <t>790-46.02</t>
  </si>
  <si>
    <t>1PH TRANSFORMER CONV W/POLE MTD FUSE &amp; LA</t>
  </si>
  <si>
    <t>790-46.03</t>
  </si>
  <si>
    <t>1PH TRANSFORMER CONV W/XARM MTD FUSE &amp; LA</t>
  </si>
  <si>
    <t>790-47.01</t>
  </si>
  <si>
    <t>2PH XFMR BNK POLE MTD NO FUSE/ARRESTERS</t>
  </si>
  <si>
    <t>790-47.02</t>
  </si>
  <si>
    <t>2PH XFMR BNK POLE MTD W/ FUSE/ARRESTERS</t>
  </si>
  <si>
    <t>790-49.01</t>
  </si>
  <si>
    <t>3PH XFMR BNK POLE MTD NO FUSE/ARRESTERS</t>
  </si>
  <si>
    <t>790-49.02</t>
  </si>
  <si>
    <t>3PH XFMR BNK POLE MTD W/ FUSE/ARRESTERS</t>
  </si>
  <si>
    <t>790-49.03</t>
  </si>
  <si>
    <t>3PH XFMR BNK PLTFRM MTD W/ FUSE/ARRESTERS</t>
  </si>
  <si>
    <t>790-49.04</t>
  </si>
  <si>
    <t>3PH XFMR BNK PLTFRM MTD NO FUSE/ARRESTERS</t>
  </si>
  <si>
    <t>790-49.05</t>
  </si>
  <si>
    <t>3PH XFMR BNK MISC</t>
  </si>
  <si>
    <t>790-50.01</t>
  </si>
  <si>
    <t>1PH PAD MTD TRANSFORMER RADIAL FEED</t>
  </si>
  <si>
    <t>790-50.02</t>
  </si>
  <si>
    <t>1PH PAD MTD TRANSFORMER LOOP FEED</t>
  </si>
  <si>
    <t>790-50.03</t>
  </si>
  <si>
    <t>1PH TRANSFORMER PAD</t>
  </si>
  <si>
    <t>790-51.01</t>
  </si>
  <si>
    <t>3PH PAD MTD XFORMER RADIAL FEED W/ELBOW</t>
  </si>
  <si>
    <t>790-51.02</t>
  </si>
  <si>
    <t>3PH PAD MTD TRANSFORMER LOOP FEED W/ELBOW</t>
  </si>
  <si>
    <t>790-51.03</t>
  </si>
  <si>
    <t>3PH PAD MTD XFORMER RADIAL FEED W/TERM</t>
  </si>
  <si>
    <t>790-51.04</t>
  </si>
  <si>
    <t>3PH PAD MTD TRANSFORMER LOOP FEED W/TERM</t>
  </si>
  <si>
    <t>790-51.05</t>
  </si>
  <si>
    <t>3PH PAD MTD TRANSCLOSURE</t>
  </si>
  <si>
    <t>790-51.06</t>
  </si>
  <si>
    <t>3PH TRANSFORMER PAD - CONCRETE</t>
  </si>
  <si>
    <t>790-51.07</t>
  </si>
  <si>
    <t>3PH TRANSFORMER PAD - GROUND SLEEVE</t>
  </si>
  <si>
    <t>790-52.01</t>
  </si>
  <si>
    <t>1.5KVA 1PH OH XFORMER 7.2KV 120/240</t>
  </si>
  <si>
    <t>790-52.02</t>
  </si>
  <si>
    <t>5KVA 1PH OH XFORMER 7.2KV 120/240</t>
  </si>
  <si>
    <t>790-52.03</t>
  </si>
  <si>
    <t>10KVA 1PH OH XFORMER 7.2KV 120/240</t>
  </si>
  <si>
    <t>790-52.04</t>
  </si>
  <si>
    <t>15KVA 1PH OH XFORMER 7.2KV 120/240</t>
  </si>
  <si>
    <t>790-52.05</t>
  </si>
  <si>
    <t>15KVA 1PH OH XFORMER 7.2KV DUAL VOLTAGE</t>
  </si>
  <si>
    <t>790-52.06</t>
  </si>
  <si>
    <t>25KVA 1PH OH XFORMER 7.2KV 120/240</t>
  </si>
  <si>
    <t>790-52.07</t>
  </si>
  <si>
    <t>25KVA 1PH OH XFORMER 7.2KV 277</t>
  </si>
  <si>
    <t>790-52.08</t>
  </si>
  <si>
    <t>25KVA 1PH OH XFORMER 7.2KV DUAL VOLTAGE</t>
  </si>
  <si>
    <t>790-52.09</t>
  </si>
  <si>
    <t>37.5KVA 1PH OH XFORMER 7.2KV 120/240</t>
  </si>
  <si>
    <t>790-52.10</t>
  </si>
  <si>
    <t>37.5KVA 1PH OH XFORMER 7.2KV DUAL VOLTAGE</t>
  </si>
  <si>
    <t>790-52.11</t>
  </si>
  <si>
    <t>50KVA 1PH OH XFORMER 7.2KV 120/240</t>
  </si>
  <si>
    <t>790-52.12</t>
  </si>
  <si>
    <t>50KVA 1PH OH XFORMER 7.2KV DUAL VOLTAGE</t>
  </si>
  <si>
    <t>790-52.13</t>
  </si>
  <si>
    <t>50KVA 1PH OH XFORMER 7.2KV 277</t>
  </si>
  <si>
    <t>790-52.14</t>
  </si>
  <si>
    <t>75KVA 1PH OH XFORMER 7.2KV 277</t>
  </si>
  <si>
    <t>790-52.15</t>
  </si>
  <si>
    <t>75KVA 1PH OH XFORMER 7.2KV DUAL VOLTAGE</t>
  </si>
  <si>
    <t>790-52.16</t>
  </si>
  <si>
    <t>75KKVA 1PH OH XFORMER 7.2KV 120/240</t>
  </si>
  <si>
    <t>790-52.17</t>
  </si>
  <si>
    <t>100KVA 1PH OH XFORMER 7.2KV 120/240</t>
  </si>
  <si>
    <t>790-52.18</t>
  </si>
  <si>
    <t>100KVA 1PH OH XFORMER 7.2KV 277</t>
  </si>
  <si>
    <t>790-52.19</t>
  </si>
  <si>
    <t>150KVA 1PH OH XFORMER 7.2KV 120/240</t>
  </si>
  <si>
    <t>790-52.20</t>
  </si>
  <si>
    <t>150KVA 1PH OH XFORMER 7.2KV 277</t>
  </si>
  <si>
    <t>790-52.21</t>
  </si>
  <si>
    <t>167KVA 1PH OH XFORMER 7.2KV 120/240</t>
  </si>
  <si>
    <t>790-52.22</t>
  </si>
  <si>
    <t>167KVA 1PH OH XFORMER 7.2KV 277</t>
  </si>
  <si>
    <t>790-53.01</t>
  </si>
  <si>
    <t>25KVA 1PH PAD MT XFMR 7.2KV 240/120</t>
  </si>
  <si>
    <t>790-53.02</t>
  </si>
  <si>
    <t>25KVA 1PH PAD MT XFMR 7.2KV DUAL VOLTAGE</t>
  </si>
  <si>
    <t>790-53.03</t>
  </si>
  <si>
    <t>37.5KVA 1PH PAD MT XFMR 7.2KV 240/120</t>
  </si>
  <si>
    <t>790-53.04</t>
  </si>
  <si>
    <t>37.5KVA 1PH PAD MT XFMR 7.2KV DUAL VOLTAGE</t>
  </si>
  <si>
    <t>790-53.05</t>
  </si>
  <si>
    <t>50KVA 1PH PAD MT XFMR 7.2KV 240/120</t>
  </si>
  <si>
    <t>790-53.06</t>
  </si>
  <si>
    <t>50KVA 1PH PAD MT XFMR 7.2KV DUAL VOLTAGE</t>
  </si>
  <si>
    <t>790-53.07</t>
  </si>
  <si>
    <t>75KVA 1PH PAD MT XFMR 7.2KV 240/120</t>
  </si>
  <si>
    <t>790-53.08</t>
  </si>
  <si>
    <t>75KVA 1PH PAD MT XFMR 7.2KV DUAL VOLTGE</t>
  </si>
  <si>
    <t>790-53.09</t>
  </si>
  <si>
    <t>100KVA 1PH PAD MT XFMR 7.2KV 240/120</t>
  </si>
  <si>
    <t>790-53.10</t>
  </si>
  <si>
    <t>100KVA 1PH PAD MT XFMR 7.2KV DUAL VOLTGE</t>
  </si>
  <si>
    <t>790-53.11</t>
  </si>
  <si>
    <t>167KVA 1PH PAD MT XFMR 7.2KV 240/120</t>
  </si>
  <si>
    <t>790-53.12</t>
  </si>
  <si>
    <t>1PH PAD MT XFORMER 7.2KV (DESCRIPTION)</t>
  </si>
  <si>
    <t>790-54.01</t>
  </si>
  <si>
    <t>1.5KVA 1PH OH XFORMER 14 .4KV 120/240</t>
  </si>
  <si>
    <t>790-54.02</t>
  </si>
  <si>
    <t>5KVA 1PH OH XFORMER 14.4KV 120/240</t>
  </si>
  <si>
    <t>790-54.03</t>
  </si>
  <si>
    <t>10KVA 1PH OH XFORMER 14.4KV 120/240</t>
  </si>
  <si>
    <t>790-54.04</t>
  </si>
  <si>
    <t>15KVA 1PH OH XFORMER 14.4KV 120/240</t>
  </si>
  <si>
    <t>790-54.05</t>
  </si>
  <si>
    <t>15KVA 1PH OH XFORMER 14.4KV DUAL VOLTAGE</t>
  </si>
  <si>
    <t>790-54.06</t>
  </si>
  <si>
    <t>25KVA 1PH OH XFORMER 14.4KV 120/240</t>
  </si>
  <si>
    <t>790-54.07</t>
  </si>
  <si>
    <t>25KVA 1PH OH XFORMER 14.4KV 277</t>
  </si>
  <si>
    <t>790-54.08</t>
  </si>
  <si>
    <t>25KVA 1PH OH XFORMER 14.4KV DUAL VOLTAGE</t>
  </si>
  <si>
    <t>790-54.09</t>
  </si>
  <si>
    <t>37.5KVA 1PH OH XFORMER 14.4KV 120/240</t>
  </si>
  <si>
    <t>790-54.10</t>
  </si>
  <si>
    <t>37.5KVA 1PH OH XFORMER 14.4KV DUAL VOLTAGE</t>
  </si>
  <si>
    <t>790-54.11</t>
  </si>
  <si>
    <t>50KVA 1PH OH XFORMER 14.4KV 120/240</t>
  </si>
  <si>
    <t>790-54.12</t>
  </si>
  <si>
    <t>50KVA 1PH OH XFORMER 14.4KV DUAL VOLTAGE</t>
  </si>
  <si>
    <t>790-54.13</t>
  </si>
  <si>
    <t>50KVA 1PH OH XFORMER 14.4KV 277</t>
  </si>
  <si>
    <t>790-54.14</t>
  </si>
  <si>
    <t>75KVA 1PH OH XFORMER 14.4KV 277</t>
  </si>
  <si>
    <t>790-54.15</t>
  </si>
  <si>
    <t>75KVA 1PH OH XFORMER 14.4KV DUAL VOLTAGE</t>
  </si>
  <si>
    <t>790-54.16</t>
  </si>
  <si>
    <t>75KKVA 1PH OH XFORMER 14.4KV 120/240</t>
  </si>
  <si>
    <t>790-54.17</t>
  </si>
  <si>
    <t>100KVA 1PH OH XFORMER 14.4KV 120/240</t>
  </si>
  <si>
    <t>790-54.18</t>
  </si>
  <si>
    <t>100KVA 1PH OH XFORMER 14.4KV 277</t>
  </si>
  <si>
    <t>790-54.19</t>
  </si>
  <si>
    <t>150KVA 1PH OH XFORMER 14.4KV 120/240</t>
  </si>
  <si>
    <t>790-54.20</t>
  </si>
  <si>
    <t>150KVA 1PH OH XFORMER 14.4KV 277</t>
  </si>
  <si>
    <t>790-54.21</t>
  </si>
  <si>
    <t>167KVA 1PH OH XFORMER 14.4KV 120/240</t>
  </si>
  <si>
    <t>790-54.22</t>
  </si>
  <si>
    <t>167KVA 1PH OH XFORMER 14.4KV 277</t>
  </si>
  <si>
    <t>790-55.01</t>
  </si>
  <si>
    <t>25KVA 1PH PAD MT XFMR 14.4KV 240/120</t>
  </si>
  <si>
    <t>790-55.02</t>
  </si>
  <si>
    <t>25KVA 1PH PAD MT XFMR 14.4KV DUAL VOLTAGE</t>
  </si>
  <si>
    <t>790-55.03</t>
  </si>
  <si>
    <t>37.5KVA 1PH PAD MT XFMR 14.4KV 240/120</t>
  </si>
  <si>
    <t>790-55.04</t>
  </si>
  <si>
    <t>37.5KVA 1PH PAD MT XFMR 14.4KV DUAL VOLTAGE</t>
  </si>
  <si>
    <t>790-55.05</t>
  </si>
  <si>
    <t>50KVA 1PH PAD MT XFMR 14.4KV 240/120</t>
  </si>
  <si>
    <t>790-55.06</t>
  </si>
  <si>
    <t>50KVA 1PH PAD MT XFMR 14.4KV DUAL VOLTAGE</t>
  </si>
  <si>
    <t>790-55.07</t>
  </si>
  <si>
    <t>75KVA 1PH PAD MT XFMR14.4KV 240/120</t>
  </si>
  <si>
    <t>790-55.08</t>
  </si>
  <si>
    <t>75KVA 1PH PAD MT XFMR 14.4KV DUAL VOLTGE</t>
  </si>
  <si>
    <t>790-55.09</t>
  </si>
  <si>
    <t>100KVA 1PH PAD MT XFMR 14.4KV 240/120</t>
  </si>
  <si>
    <t>790-55.10</t>
  </si>
  <si>
    <t>100KVA 1PH PAD MT XFMR 14.4KV DUAL VOLTAGE</t>
  </si>
  <si>
    <t>790-55.11</t>
  </si>
  <si>
    <t>167KVA 1PH PAD MT XFMR 14.4KV 240/120</t>
  </si>
  <si>
    <t>790-55.12</t>
  </si>
  <si>
    <t>1PH PAD MT XFMR 14.4KV (DESCRIPTION)</t>
  </si>
  <si>
    <t>790-56.01</t>
  </si>
  <si>
    <t>75KVA 3PH PAD MT XFMR 15KV 208/120</t>
  </si>
  <si>
    <t>790-56.02</t>
  </si>
  <si>
    <t>75KVA 3PH PAD MT XFMR 15KV 480/277</t>
  </si>
  <si>
    <t>790-56.03</t>
  </si>
  <si>
    <t>150KVA 3PH PAD MT XFMR 15KV 208/120</t>
  </si>
  <si>
    <t>790-56.04</t>
  </si>
  <si>
    <t>150KVA 3PH PAD MT XFMR 15KV 480/277</t>
  </si>
  <si>
    <t>790-56.05</t>
  </si>
  <si>
    <t>225KVA 3PH PAD MT XFMR 15KV 208/120</t>
  </si>
  <si>
    <t>790-56.06</t>
  </si>
  <si>
    <t>225KVA 3PH PAD MT XFMR 15KV 480/277</t>
  </si>
  <si>
    <t>790-56.07</t>
  </si>
  <si>
    <t>300KVA 3PH PAD MT XFMR 15KV 208/120</t>
  </si>
  <si>
    <t>790-56.08</t>
  </si>
  <si>
    <t>300KVA 3PH PAD MT XFMR 15KV 480/277</t>
  </si>
  <si>
    <t>790-56.09</t>
  </si>
  <si>
    <t>500KVA 3PH PAD MT XFMR 15KV 208/120</t>
  </si>
  <si>
    <t>790-56.10</t>
  </si>
  <si>
    <t>500KVA 3PH PAD MT XFMR 15KV 480/277</t>
  </si>
  <si>
    <t>790-56.11</t>
  </si>
  <si>
    <t>750KVA 3PH PAD MT XFMR 15KV 208/120</t>
  </si>
  <si>
    <t>790-56.12</t>
  </si>
  <si>
    <t>750KVA 3PH PAD MT XFMR 15KV 480/277</t>
  </si>
  <si>
    <t>790-56.13</t>
  </si>
  <si>
    <t>1000KVA 3PH PAD MT XFMR 15KV 208/120</t>
  </si>
  <si>
    <t>790-56.14</t>
  </si>
  <si>
    <t>1000KVA 3PH PAD MT XFMR 15KV 480/277</t>
  </si>
  <si>
    <t>790-56.15</t>
  </si>
  <si>
    <t>1500KVA 3PH PAD MT XFMR 15KV 480/277</t>
  </si>
  <si>
    <t>790-56.16</t>
  </si>
  <si>
    <t>2000KVA 3PH PAD MT XFMR 15KV 480/277</t>
  </si>
  <si>
    <t>790-56.17</t>
  </si>
  <si>
    <t>3PH PAD MT XFMR 15KV (DESCRIPTION)</t>
  </si>
  <si>
    <t>790-57.01</t>
  </si>
  <si>
    <t>75KVA 3PH PAD MT XFMR 25KV 208/120</t>
  </si>
  <si>
    <t>790-57.02</t>
  </si>
  <si>
    <t>75KVA 3PH PAD MT XFMR 25KV 480/277</t>
  </si>
  <si>
    <t>790-57.03</t>
  </si>
  <si>
    <t>150KVA 3PH PAD MT XFMR 25KV 208/120</t>
  </si>
  <si>
    <t>790-57.04</t>
  </si>
  <si>
    <t>150KVA 3PH PAD MT XFMR 25KV 480/277</t>
  </si>
  <si>
    <t>790-57.05</t>
  </si>
  <si>
    <t>225KVA 3PH PAD MT XFMR 25KV 208/120</t>
  </si>
  <si>
    <t>790-57.06</t>
  </si>
  <si>
    <t>335KVA 3PH PAD MT XFMR 25KV 480/277</t>
  </si>
  <si>
    <t>790-57.07</t>
  </si>
  <si>
    <t>300KVA 3PH PAD MT XFMR 25KV 208/120</t>
  </si>
  <si>
    <t>790-57.08</t>
  </si>
  <si>
    <t>300KVA 3PH PAD MT XFMR 25KV 480/277</t>
  </si>
  <si>
    <t>790-57.09</t>
  </si>
  <si>
    <t>500KVA 3PH PAD MT XFMR 25KV 208/120</t>
  </si>
  <si>
    <t>790-57.10</t>
  </si>
  <si>
    <t>500KVA 3PH PAD MT XFMR 25KV 480/277</t>
  </si>
  <si>
    <t>790-57.11</t>
  </si>
  <si>
    <t>750KVA 3PH PAD MT XFMR 25KV 208/120</t>
  </si>
  <si>
    <t>790-57.12</t>
  </si>
  <si>
    <t>750 KVA 3PH PAD MT XFMR 25KV 480/277</t>
  </si>
  <si>
    <t>790-57.13</t>
  </si>
  <si>
    <t>1000 KVA 3PH PAD MT XFMR 25KV 208/120</t>
  </si>
  <si>
    <t>790-57.14</t>
  </si>
  <si>
    <t>1000 KVA 3PH PAD MT XFMR 25KV 480/277</t>
  </si>
  <si>
    <t>790-57.15</t>
  </si>
  <si>
    <t>1500 KVA 3PH PAD MT XFMR 25KV 480/277</t>
  </si>
  <si>
    <t>790-57.16</t>
  </si>
  <si>
    <t>2500 KVA 3PH PAD MT XFMR 25KV 480/277</t>
  </si>
  <si>
    <t>790-57.17</t>
  </si>
  <si>
    <t>3PH PAD MT XFMR 25KV (DESCRIPTION)</t>
  </si>
  <si>
    <t>790-58.01</t>
  </si>
  <si>
    <t>REGULATOR BYPASS SWITCH, SINGLE 15KV</t>
  </si>
  <si>
    <t>790-58.02</t>
  </si>
  <si>
    <t>HOOK STICK SWITCH VERTICAL, SINGLE 15KV</t>
  </si>
  <si>
    <t>790-58.03</t>
  </si>
  <si>
    <t>CUTOUT KNIFE SWITCH, SNGL LOADBREAK 15KV</t>
  </si>
  <si>
    <t>790-58.04</t>
  </si>
  <si>
    <t>HOOK STICK SWITH LINE TENSION, SNGL 15KV</t>
  </si>
  <si>
    <t>790-58.05</t>
  </si>
  <si>
    <t>GOLB SWITCH 15KV</t>
  </si>
  <si>
    <t>790-58.06</t>
  </si>
  <si>
    <t>GOAB SWITCH 15KV</t>
  </si>
  <si>
    <t>790-58.07</t>
  </si>
  <si>
    <t>PAD MTD SWITCH DEAD FRNT 15KV</t>
  </si>
  <si>
    <t>790-58.08</t>
  </si>
  <si>
    <t>790-58.09</t>
  </si>
  <si>
    <t>3PH FUSE CUTOUT BRKT MT 15kV</t>
  </si>
  <si>
    <t>790-59.01</t>
  </si>
  <si>
    <t>REGULATOR BYPASS SWITCH - SINGLE 25KV</t>
  </si>
  <si>
    <t>790-59.02</t>
  </si>
  <si>
    <t>HOOK STICK SWITCH VERTICAL - SINGLE 25KV</t>
  </si>
  <si>
    <t>790-59.03</t>
  </si>
  <si>
    <t>CUTOUT KNIFE SWITCH-SNGL LOADBREAK 25KV</t>
  </si>
  <si>
    <t>790-59.04</t>
  </si>
  <si>
    <t>HOOK STICK SWITH LINE TENSION-SNGL 25KV</t>
  </si>
  <si>
    <t>790-59.05</t>
  </si>
  <si>
    <t>GOLB SWITCH 25KV</t>
  </si>
  <si>
    <t>790-59.06</t>
  </si>
  <si>
    <t>GOAB SWITCH 25KV</t>
  </si>
  <si>
    <t>790-59.07</t>
  </si>
  <si>
    <t>PAD MTD SWITCH DEAD FRNT 25KV</t>
  </si>
  <si>
    <t>790-60.01</t>
  </si>
  <si>
    <t>1PH FUSE CUTOUT XARM MOUNT 15KV</t>
  </si>
  <si>
    <t>790-60.02</t>
  </si>
  <si>
    <t>1PH FUSE CUTOUT BRKT MOUNT 15KV</t>
  </si>
  <si>
    <t>790-60.03</t>
  </si>
  <si>
    <t>1PH SECTIONALIZER OR RECLOSER 15KV</t>
  </si>
  <si>
    <t>790-60.04</t>
  </si>
  <si>
    <t>2 - 1PH SECTIONALIZERS OR RECLOSERS 15KV</t>
  </si>
  <si>
    <t>790-60.05</t>
  </si>
  <si>
    <t>3 - 1PH SECTIONALIZERS OR RECLOSERS 15KV</t>
  </si>
  <si>
    <t>790-60.06</t>
  </si>
  <si>
    <t>1PH SECTLR OR RECL W/ BYPASS SW 15KV</t>
  </si>
  <si>
    <t>790-60.07</t>
  </si>
  <si>
    <t>2- 1PH SECTLR OR RECL W/ BYPASS SW 15KV</t>
  </si>
  <si>
    <t>790-60.08</t>
  </si>
  <si>
    <t>3 - 1PH SECTLR OR RECL W/ BYPASS SW 15KV</t>
  </si>
  <si>
    <t>790-60.09</t>
  </si>
  <si>
    <t>3PH SECTIONALIZER OR RECL 15KV</t>
  </si>
  <si>
    <t>790-60.10</t>
  </si>
  <si>
    <t>3PH SECTLR OR RECL W/ BYPASS SW 15KV</t>
  </si>
  <si>
    <t>790-60.11</t>
  </si>
  <si>
    <t>3PH SECTLR OR RECL W/ BYP SW ELECTNC 15KV</t>
  </si>
  <si>
    <t>790-60.12</t>
  </si>
  <si>
    <t>790-60.13</t>
  </si>
  <si>
    <t>1PH FUSE CUTOUT XARM MOUNT (LABOR ONLY)</t>
  </si>
  <si>
    <t>790-60.14</t>
  </si>
  <si>
    <t>3PH SECTIONALIZING CABINET 15KV</t>
  </si>
  <si>
    <t>790-61.01</t>
  </si>
  <si>
    <t>1PH FUSE CUTOUT XARM MOUNT 25KV</t>
  </si>
  <si>
    <t>790-61.02</t>
  </si>
  <si>
    <t>1PH FUSE CUTOUT BRKT MOUNT 25KV</t>
  </si>
  <si>
    <t>790-61.03</t>
  </si>
  <si>
    <t>1PH SECTIONALIZERS OR RECLOSER 25KV</t>
  </si>
  <si>
    <t>790-61.04</t>
  </si>
  <si>
    <t>2 - 1PH SECTIONALIZERS OR RECLOSERS 25KV</t>
  </si>
  <si>
    <t>790-61.05</t>
  </si>
  <si>
    <t>790-61.06</t>
  </si>
  <si>
    <t>1PH SECTLR OR RECL W/ BYPASS SW 25KV</t>
  </si>
  <si>
    <t>790-61.07</t>
  </si>
  <si>
    <t>2 - 1PH SECTLR OR RECL W/ BYPASS SW 25KV</t>
  </si>
  <si>
    <t>790-61.08</t>
  </si>
  <si>
    <t>3 - 1PH SECTLR OR RECL W/ BYPASS SW 25KV</t>
  </si>
  <si>
    <t>790-61.09</t>
  </si>
  <si>
    <t>3PH SECTIONALIZER OR RECL 25KV</t>
  </si>
  <si>
    <t>790-61.10</t>
  </si>
  <si>
    <t>3PH SECTLR OR RECL W/ BYPASS SW 25KV</t>
  </si>
  <si>
    <t>790-61.11</t>
  </si>
  <si>
    <t>3PH SECTLR OR RECL W/ BYP SW ELECTC 25KV</t>
  </si>
  <si>
    <t>790-62.01</t>
  </si>
  <si>
    <t>1PH HYDR SECT 140A CONT 6500A MAX 15KV</t>
  </si>
  <si>
    <t>790-62.02</t>
  </si>
  <si>
    <t>1PH ELECTR SECT 200A CONT 4000A MAX 15KV</t>
  </si>
  <si>
    <t>790-62.03</t>
  </si>
  <si>
    <t>1PH HYDR RECL 50A CONT 1250A INT 15KV</t>
  </si>
  <si>
    <t>790-62.04</t>
  </si>
  <si>
    <t>1PH HYDR RECL 100A CONT 2500A INT 15KV</t>
  </si>
  <si>
    <t>790-62.05</t>
  </si>
  <si>
    <t>1PH HYDR RECL 200A CONT 2500A INT 15KV</t>
  </si>
  <si>
    <t>790-62.06</t>
  </si>
  <si>
    <t>1PH HYDR RECL 280A CONT 5000A INT 15KV</t>
  </si>
  <si>
    <t>790-62.07</t>
  </si>
  <si>
    <t>1PH HYDR RECL 280A CONT 6000A INT 15KV</t>
  </si>
  <si>
    <t>790-62.08</t>
  </si>
  <si>
    <t>1PH HYDR RECL 560A CONT 10000A INT 15KV</t>
  </si>
  <si>
    <t>790-62.09</t>
  </si>
  <si>
    <t>1PH ELECTR RECL 800A CONT 10000A INT 15KV</t>
  </si>
  <si>
    <t>790-62.10</t>
  </si>
  <si>
    <t>3PH HYDR SECT 200A CONT 9000A MAX 15KV</t>
  </si>
  <si>
    <t>790-62.11</t>
  </si>
  <si>
    <t>3PH HYDR RECL 100A CONT 2000A INT 15KV</t>
  </si>
  <si>
    <t>790-62.12</t>
  </si>
  <si>
    <t>3PH HYDR RECL 200A CONT 2000A INT 15KV</t>
  </si>
  <si>
    <t>790-62.13</t>
  </si>
  <si>
    <t>3PH HYDR RECL 560A CONT 10000A INT 15KV</t>
  </si>
  <si>
    <t>790-62.14</t>
  </si>
  <si>
    <t>3PH HYDR RECL 560A CONT 12000A INT 15KV</t>
  </si>
  <si>
    <t>790-62.15</t>
  </si>
  <si>
    <t>3PH ELECTR RECL 560ACONT 10000A INT 15KV</t>
  </si>
  <si>
    <t>790-62.16</t>
  </si>
  <si>
    <t>3PH ELECTR RECL 560ACONT 12000A INT 15KV</t>
  </si>
  <si>
    <t>790-62.17</t>
  </si>
  <si>
    <t>3PH ELECTR RECL 800ACONT 12500A INT 15KV</t>
  </si>
  <si>
    <t>790-62.18</t>
  </si>
  <si>
    <t>3PH ELECTR REC 1000ACONT 12500A INT 15KV</t>
  </si>
  <si>
    <t>790-62.19</t>
  </si>
  <si>
    <t>3PH ELECTR RECL 800ACONT 16000A INT 15KV</t>
  </si>
  <si>
    <t>790-62.20</t>
  </si>
  <si>
    <t>3PH OVR-3SP ELECTRONIC RECLOSER 15KV</t>
  </si>
  <si>
    <t>790-62.21</t>
  </si>
  <si>
    <t>3PH TYPE SDR ELECTRONIC RECLOSER 15KV</t>
  </si>
  <si>
    <t>790-63.01</t>
  </si>
  <si>
    <t>1PH HYDR RECL 100A CONT 2500A INT 25KV</t>
  </si>
  <si>
    <t>790-63.02</t>
  </si>
  <si>
    <t>1PH HYDR RECL 280A CONT 4000A INT 25KV</t>
  </si>
  <si>
    <t>790-63.03</t>
  </si>
  <si>
    <t>1PH HYDR RECL 280A CONT 6000A INT 25KV</t>
  </si>
  <si>
    <t>790-63.04</t>
  </si>
  <si>
    <t>1PH HYDR RECL 560A CONT 8000A INT 25KV</t>
  </si>
  <si>
    <t>790-63.05</t>
  </si>
  <si>
    <t>1PH ELECTR RECL 800A CONT 10000A INT 25KV</t>
  </si>
  <si>
    <t>790-63.06</t>
  </si>
  <si>
    <t>1PH ELECTR SECT 200A CONT 4000A MAX 25KV</t>
  </si>
  <si>
    <t>790-63.07</t>
  </si>
  <si>
    <t>3PH ELECTR SECT 200A CONT 4000A MAX 25KV</t>
  </si>
  <si>
    <t>790-63.08</t>
  </si>
  <si>
    <t>3PH HYDR SECT 200A CONT 9000A MAX 25KV</t>
  </si>
  <si>
    <t>790-63.09</t>
  </si>
  <si>
    <t>3PH HYDR RECL 560A CONT 8000A INT 25KV</t>
  </si>
  <si>
    <t>790-63.10</t>
  </si>
  <si>
    <t>3PH HYDR RECL 560A CONT 12000A INT 25KV</t>
  </si>
  <si>
    <t>790-63.11</t>
  </si>
  <si>
    <t>3PH ELECTR RECL 560A CONT 8000A INT 25KV</t>
  </si>
  <si>
    <t>790-63.12</t>
  </si>
  <si>
    <t>3PH ELECTR RECL 560A CONT 12000A INT 25KV</t>
  </si>
  <si>
    <t>790-63.13</t>
  </si>
  <si>
    <t>3PH ELECTR RECL 800ACONT 12500A INT 25KV</t>
  </si>
  <si>
    <t>790-63.14</t>
  </si>
  <si>
    <t>3PH ELECTR REC 1000A CONT 16000A INT 25KV</t>
  </si>
  <si>
    <t>790-63.15</t>
  </si>
  <si>
    <t>3PH ELECTR RECL 800A CONT 16000A INT 25KV</t>
  </si>
  <si>
    <t>790-63.16</t>
  </si>
  <si>
    <t>3PH OVR-3SP ELECTRONIC RECLOSER 25KV</t>
  </si>
  <si>
    <t>790-63.17</t>
  </si>
  <si>
    <t>3PH TYPE SDR ELECTRONIC RECLOSER 25KV</t>
  </si>
  <si>
    <t>790-64.01</t>
  </si>
  <si>
    <t>SEC MTG 1PH 120/240 VOLTS</t>
  </si>
  <si>
    <t>790-64.02</t>
  </si>
  <si>
    <t>SEC MTG 1PH 120/240 VOLTS RESIDENTIAL</t>
  </si>
  <si>
    <t>790-64.03</t>
  </si>
  <si>
    <t>SEC MTG 1PH 120/240 VOLTS MOBILE HOME</t>
  </si>
  <si>
    <t>790-64.04</t>
  </si>
  <si>
    <t>SEC MTG 1PH 120/240 VOLTS MULT MTRS</t>
  </si>
  <si>
    <t>790-64.05</t>
  </si>
  <si>
    <t>SEC MTG 1PH 120/240 VOLTS UG RESID</t>
  </si>
  <si>
    <t>790-64.06</t>
  </si>
  <si>
    <t>SEC MTG 1PH 120/240 VOLTS FARM POLE</t>
  </si>
  <si>
    <t>790-64.07</t>
  </si>
  <si>
    <t>PRI MTG 1PH</t>
  </si>
  <si>
    <t>790-64.08</t>
  </si>
  <si>
    <t>SEC MTG 3PH PADMOUNT TRANSFORMER</t>
  </si>
  <si>
    <t>790-64.09</t>
  </si>
  <si>
    <t>SEC MTG 3PH W/ TRANSFORMER CABINET</t>
  </si>
  <si>
    <t>790-64.10</t>
  </si>
  <si>
    <t>SEC MTG 3PH 120/240 VOLTS (4 WIRE ?)</t>
  </si>
  <si>
    <t>790-64.11</t>
  </si>
  <si>
    <t>SEC MTG 3PH 240 OR 480 VOLTS (3 W GRD ?)</t>
  </si>
  <si>
    <t>790-64.12</t>
  </si>
  <si>
    <t>SEC MTG 3PH 120/208 V (4 WIRE GRD WYE)</t>
  </si>
  <si>
    <t>790-64.13</t>
  </si>
  <si>
    <t>PRI MTG 3PH XARM MOUNT</t>
  </si>
  <si>
    <t>790-64.14</t>
  </si>
  <si>
    <t>PRI MTG 3PH CLUSTER MOUNT</t>
  </si>
  <si>
    <t>790-65.01</t>
  </si>
  <si>
    <t>FAULT CURRENT INDICATOR, 1 PH</t>
  </si>
  <si>
    <t>790-65.02</t>
  </si>
  <si>
    <t>FAULT INDICATOR THREE PHASE</t>
  </si>
  <si>
    <t>790-65.03</t>
  </si>
  <si>
    <t>LIGHTNING ARRESTER ARM MTD 9 KV</t>
  </si>
  <si>
    <t>790-65.04</t>
  </si>
  <si>
    <t>LIGHTNING ARRESTER POLE MTD 9 KV</t>
  </si>
  <si>
    <t>790-65.05</t>
  </si>
  <si>
    <t>LIGHTNING ARRESTER ARM MTD 18 KV</t>
  </si>
  <si>
    <t>790-65.06</t>
  </si>
  <si>
    <t>LIGHTNING ARRESTER POLE MTD 18 KV</t>
  </si>
  <si>
    <t>790-65.07</t>
  </si>
  <si>
    <t>LIGHTNING ARRESTOR 18KV INTERMEDIATE</t>
  </si>
  <si>
    <t>790-65.08</t>
  </si>
  <si>
    <t>LIGHTNING ARRESTER 3PH 9 KV</t>
  </si>
  <si>
    <t>790-65.09</t>
  </si>
  <si>
    <t>LIGHTNING ARRESTER 3PH 18 KV</t>
  </si>
  <si>
    <t>790-65.10</t>
  </si>
  <si>
    <t>1PH REGULATOR POLE MOUNTED</t>
  </si>
  <si>
    <t>790-65.11</t>
  </si>
  <si>
    <t>3PH REGULATOR PLATFORM MOUNT</t>
  </si>
  <si>
    <t>790-65.12</t>
  </si>
  <si>
    <t>3PH REGULATOR GROUND MOUNT</t>
  </si>
  <si>
    <t>790-65.13</t>
  </si>
  <si>
    <t>1PH CAPACITOR ASSEMBLY 15KV</t>
  </si>
  <si>
    <t>790-65.14</t>
  </si>
  <si>
    <t>2PH CAPACITOR ASSEMBLY 15KV</t>
  </si>
  <si>
    <t>790-65.15</t>
  </si>
  <si>
    <t>3PH CAPACITOR ASSEMBLY 15KV</t>
  </si>
  <si>
    <t>790-65.16</t>
  </si>
  <si>
    <t>3PH CAPACITOR ASSEMBLY SWITCHED 15KV</t>
  </si>
  <si>
    <t>790-65.17</t>
  </si>
  <si>
    <t>3PH CAPACITOR ASSEMBLY 25KV</t>
  </si>
  <si>
    <t>790-65.18</t>
  </si>
  <si>
    <t>CAPACITOR RADIO SWITCH</t>
  </si>
  <si>
    <t>790-65.19</t>
  </si>
  <si>
    <t>3PH FUSE CUTOUT BRKT MT</t>
  </si>
  <si>
    <t>790-66.01</t>
  </si>
  <si>
    <t>1PH 50A REGULATOR 15KV</t>
  </si>
  <si>
    <t>790-66.02</t>
  </si>
  <si>
    <t>1PH 75A REGULATOR 15KV</t>
  </si>
  <si>
    <t>790-66.03</t>
  </si>
  <si>
    <t>1PH 100A REGULATOR 15KV</t>
  </si>
  <si>
    <t>790-66.04</t>
  </si>
  <si>
    <t>1PH 150A REGULATOR 15KV</t>
  </si>
  <si>
    <t>790-66.05</t>
  </si>
  <si>
    <t>1PH 219A REGULATOR 15KV</t>
  </si>
  <si>
    <t>790-66.06</t>
  </si>
  <si>
    <t>1PH 328A REGULATOR 15KV</t>
  </si>
  <si>
    <t>790-66.07</t>
  </si>
  <si>
    <t>1PH 438A REGULATOR 15KV</t>
  </si>
  <si>
    <t>790-66.08</t>
  </si>
  <si>
    <t>1PH 548A REGULATOR 15KV</t>
  </si>
  <si>
    <t>790-66.09</t>
  </si>
  <si>
    <t>1PH 668A REGULATOR 15KV</t>
  </si>
  <si>
    <t>790-66.10</t>
  </si>
  <si>
    <t>1PH 875A REGULATOR 15KV</t>
  </si>
  <si>
    <t>790-66.11</t>
  </si>
  <si>
    <t>1PH 1164A REGULATOR 15KV</t>
  </si>
  <si>
    <t>790-67.01</t>
  </si>
  <si>
    <t>1PH 50A REGULATOR 25KV</t>
  </si>
  <si>
    <t>790-67.02</t>
  </si>
  <si>
    <t>1PH 100A REGULATOR 25KV</t>
  </si>
  <si>
    <t>790-67.03</t>
  </si>
  <si>
    <t>1PH 200A REGULATOR 25KV</t>
  </si>
  <si>
    <t>790-67.04</t>
  </si>
  <si>
    <t>1PH 231A REGULATOR 25KV</t>
  </si>
  <si>
    <t>790-67.05</t>
  </si>
  <si>
    <t>1PH 300A REGULATOR 25KV</t>
  </si>
  <si>
    <t>790-67.06</t>
  </si>
  <si>
    <t>1PH 400A REGULATOR 25KV</t>
  </si>
  <si>
    <t>790-67.07</t>
  </si>
  <si>
    <t>1PH 500A REGULATOR 25KV</t>
  </si>
  <si>
    <t>790-67.08</t>
  </si>
  <si>
    <t>1PH 578A REGULATOR 25KV</t>
  </si>
  <si>
    <t>790-68.01</t>
  </si>
  <si>
    <t>POLE GROUND ROD TYPE</t>
  </si>
  <si>
    <t>790-68.02</t>
  </si>
  <si>
    <t>POLE GROUND PLATE TYPE</t>
  </si>
  <si>
    <t>790-68.03</t>
  </si>
  <si>
    <t>POLE GROUND WRAP TYPE</t>
  </si>
  <si>
    <t>790-68.04</t>
  </si>
  <si>
    <t>GROUND ASSEMBLY TRENCH TYPE</t>
  </si>
  <si>
    <t>790-68.05</t>
  </si>
  <si>
    <t>GALVONIC ANODE ASSEMBLY</t>
  </si>
  <si>
    <t>790-68.06</t>
  </si>
  <si>
    <t>POLE TOP PROTECTION ASSEMBLY</t>
  </si>
  <si>
    <t>790-68.07</t>
  </si>
  <si>
    <t>POLE GROUND FOR AIR BREAK SWITCH</t>
  </si>
  <si>
    <t>790-68.08</t>
  </si>
  <si>
    <t>POLE GROUND W/ PLTFM FOR AIR BREAK SWCH</t>
  </si>
  <si>
    <t>790-68.09</t>
  </si>
  <si>
    <t>GROUND PLASTIC MOULDING</t>
  </si>
  <si>
    <t>790-68.10</t>
  </si>
  <si>
    <t>MISCELLANEOUS ASSEMBLIES</t>
  </si>
  <si>
    <t>790-68.11</t>
  </si>
  <si>
    <t>DEAD END SHOE</t>
  </si>
  <si>
    <t>790-68.12</t>
  </si>
  <si>
    <t>LARGE BRACES</t>
  </si>
  <si>
    <t>790-68.13</t>
  </si>
  <si>
    <t>SGL PHASE MOUNTING BRACKET - FIBERGLASS</t>
  </si>
  <si>
    <t>790-68.14</t>
  </si>
  <si>
    <t>3 MOUNTING BRACKET - FIBERGLASS</t>
  </si>
  <si>
    <t>790-68.15</t>
  </si>
  <si>
    <t>1PH VOLTAGE REG POLE MTD</t>
  </si>
  <si>
    <t>790-68.16</t>
  </si>
  <si>
    <t>THREE 1PH VOLTAGE REG PLATFORM MTD</t>
  </si>
  <si>
    <t>790-68.17</t>
  </si>
  <si>
    <t>SEC METERING GUIDE 3-PH 120/240V</t>
  </si>
  <si>
    <t>790-68.18</t>
  </si>
  <si>
    <t>SEC METERING GUIDE 3-PH 120/240V 4 W DLT</t>
  </si>
  <si>
    <t>790-68.19</t>
  </si>
  <si>
    <t>GUIDE TO YARD POLE METER INSTALL PUMP</t>
  </si>
  <si>
    <t>790-68.20</t>
  </si>
  <si>
    <t>GUIDE TO YARD POLE METER INSTALL BLDG</t>
  </si>
  <si>
    <t>790-68.21</t>
  </si>
  <si>
    <t>SEC METERING GUIDE 3-PH 120/208V 4 W GND</t>
  </si>
  <si>
    <t>790-68.22</t>
  </si>
  <si>
    <t>SEC METERING GUIDE 3-PH 240V 3 WIRE GND</t>
  </si>
  <si>
    <t>790-68.23</t>
  </si>
  <si>
    <t>PRI METERING GUIDE 3-PH 4 WIRE WYE</t>
  </si>
  <si>
    <t>790-68.24</t>
  </si>
  <si>
    <t>SGL PHASE CAPACITOR ASSEMBLY</t>
  </si>
  <si>
    <t>790-68.25</t>
  </si>
  <si>
    <t>TWO OR THREE PHASE CAPACITOR ASSY</t>
  </si>
  <si>
    <t>790-69.01</t>
  </si>
  <si>
    <t>CROSSARM - 8FT</t>
  </si>
  <si>
    <t>790-69.02</t>
  </si>
  <si>
    <t>CROSSARM - 10FT</t>
  </si>
  <si>
    <t>790-69.03</t>
  </si>
  <si>
    <t>10FT DBL CROSSARM</t>
  </si>
  <si>
    <t>790-69.04</t>
  </si>
  <si>
    <t>FIBERGLASS CROSSARM ASSEMBLY</t>
  </si>
  <si>
    <t>790-69.05</t>
  </si>
  <si>
    <t>CROSSARM - 12FT</t>
  </si>
  <si>
    <t>790-69.06</t>
  </si>
  <si>
    <t>HARDWARE FOR SGL PH CONV TRANS</t>
  </si>
  <si>
    <t>790-69.07</t>
  </si>
  <si>
    <t>HARDWARE FOR SGL PH CONV TRANS DE</t>
  </si>
  <si>
    <t>790-69.08</t>
  </si>
  <si>
    <t>GROUND-GROUND ROD</t>
  </si>
  <si>
    <t>790-69.09</t>
  </si>
  <si>
    <t>GND-ASSY GND ROD WITH ALUMINUM</t>
  </si>
  <si>
    <t>790-69.10</t>
  </si>
  <si>
    <t>GROUND ASSEMBLY TRENCH TYPE ALUMINUM</t>
  </si>
  <si>
    <t>790-69.11</t>
  </si>
  <si>
    <t>GROUND-GROUND ROD FOR ST POLE</t>
  </si>
  <si>
    <t>790-69.12</t>
  </si>
  <si>
    <t>GROUND ASSEMBLY GROUND PLATE TYPE</t>
  </si>
  <si>
    <t>790-69.13</t>
  </si>
  <si>
    <t>GND ASSY WOOD POLE TO SUBS GND GRID</t>
  </si>
  <si>
    <t>790-69.14</t>
  </si>
  <si>
    <t>GND ASSY ST POLE TO SUBS GND GRID</t>
  </si>
  <si>
    <t>790-69.15</t>
  </si>
  <si>
    <t>GROUND ASSEMBLY FOR GOLB</t>
  </si>
  <si>
    <t>790-69.16</t>
  </si>
  <si>
    <t>GND ASSY HORIZ GOLB HOOKSTICK</t>
  </si>
  <si>
    <t>790-69.17</t>
  </si>
  <si>
    <t>GND ASSY HORIZ GOLB HKSK ST PL</t>
  </si>
  <si>
    <t>790-69.18</t>
  </si>
  <si>
    <t>GND ASSY GOLB ON ST POLE</t>
  </si>
  <si>
    <t>790-69.19</t>
  </si>
  <si>
    <t>GND ASSY VERTICAL GOLB HOOKSTICK</t>
  </si>
  <si>
    <t>790-69.20</t>
  </si>
  <si>
    <t>GND ASSY VERTICAL GOLB HKSK ST POLE</t>
  </si>
  <si>
    <t>790-69.21</t>
  </si>
  <si>
    <t>1-SGL PHASE RECLOSER</t>
  </si>
  <si>
    <t>790-69.22</t>
  </si>
  <si>
    <t>POLE TOP PIN</t>
  </si>
  <si>
    <t>790-69.23</t>
  </si>
  <si>
    <t>PAIR OF 10IN OR THREE 6IN BELLS</t>
  </si>
  <si>
    <t>790-69.24</t>
  </si>
  <si>
    <t>EPOXY DEAD END</t>
  </si>
  <si>
    <t>790-69.25</t>
  </si>
  <si>
    <t>PAIR 10IN OR 3-6IN BELLS FOR METAL POLE</t>
  </si>
  <si>
    <t>790-69.26</t>
  </si>
  <si>
    <t>EXTENSION LINK - EPOXY -1FT</t>
  </si>
  <si>
    <t>790-69.27</t>
  </si>
  <si>
    <t>EXTENSION LINK - EPOXY -4FT</t>
  </si>
  <si>
    <t>790-69.28</t>
  </si>
  <si>
    <t>EXTENSION LINK - EPOXY -6FT</t>
  </si>
  <si>
    <t>790-69.29</t>
  </si>
  <si>
    <t>SADDLE PIN</t>
  </si>
  <si>
    <t>790-69.30</t>
  </si>
  <si>
    <t>POLE TOP PIN FOR ST POLE</t>
  </si>
  <si>
    <t>790-69.31</t>
  </si>
  <si>
    <t>STICK PIN</t>
  </si>
  <si>
    <t>790-69.32</t>
  </si>
  <si>
    <t>ARM PIN</t>
  </si>
  <si>
    <t>790-69.33</t>
  </si>
  <si>
    <t>DEADEND ASSEMBLY</t>
  </si>
  <si>
    <t>790-69.41</t>
  </si>
  <si>
    <t>EXTENSION LINK - EPOXY -8FT</t>
  </si>
  <si>
    <t>790-69.42</t>
  </si>
  <si>
    <t>EXTENSION LINK - EPOXY -10FT</t>
  </si>
  <si>
    <t>790-69.43</t>
  </si>
  <si>
    <t>1PH SENSOR MOUNT</t>
  </si>
  <si>
    <t>790-69.44</t>
  </si>
  <si>
    <t>3PH SENSOR MOUNT</t>
  </si>
  <si>
    <t>790-70.01</t>
  </si>
  <si>
    <t>STREET LIGHT ON WOOD POLE</t>
  </si>
  <si>
    <t>790-70.02</t>
  </si>
  <si>
    <t>STREET LIGHT UNDERGROUND FED</t>
  </si>
  <si>
    <t>790-70.03</t>
  </si>
  <si>
    <t>STREET LIGHT PRESTRESSED CONCRETE POLE</t>
  </si>
  <si>
    <t>790-70.04</t>
  </si>
  <si>
    <t>STREET LIGHT W/ FRNG ANC BASE &amp; MTL POLE</t>
  </si>
  <si>
    <t>790-70.05</t>
  </si>
  <si>
    <t>STREET LIGHT INTERSTATE TYPE</t>
  </si>
  <si>
    <t>790-70.06</t>
  </si>
  <si>
    <t>STREET LIGHT BASE, POWER INSTALLED</t>
  </si>
  <si>
    <t>790-70.07</t>
  </si>
  <si>
    <t>STREET LIGHT CONCRETE FOOTING</t>
  </si>
  <si>
    <t>790-70.08</t>
  </si>
  <si>
    <t>HIGH MAST LIGHTING</t>
  </si>
  <si>
    <t>790-70.09</t>
  </si>
  <si>
    <t>CONCRETE FOODING FOR HIGH MAST LIGHTING</t>
  </si>
  <si>
    <t>790-70.10</t>
  </si>
  <si>
    <t>FLOOD LIGHT</t>
  </si>
  <si>
    <t>790-70.11</t>
  </si>
  <si>
    <t>STREET LIGHT - HPS (DESCRIPTION)</t>
  </si>
  <si>
    <t>790-70.12</t>
  </si>
  <si>
    <t>790-70.13</t>
  </si>
  <si>
    <t>790-70.14</t>
  </si>
  <si>
    <t>790-70.20</t>
  </si>
  <si>
    <t>STREET LIGHT (DESCRIPTION)</t>
  </si>
  <si>
    <t>790-70.21</t>
  </si>
  <si>
    <t>790-70.22</t>
  </si>
  <si>
    <t>790-70.23</t>
  </si>
  <si>
    <t>790-71.01</t>
  </si>
  <si>
    <t>SGL ARM PIN TYPE INS NO OHGW 46KV MAX</t>
  </si>
  <si>
    <t>790-71.02</t>
  </si>
  <si>
    <t>DBL ARM PIN TYPE INS NO OHGW 46KV MAX</t>
  </si>
  <si>
    <t>790-71.03</t>
  </si>
  <si>
    <t>SGL ARM LINE POST INS NO OHGW 46KV MAX</t>
  </si>
  <si>
    <t>790-71.04</t>
  </si>
  <si>
    <t>DBL ARM LINE POST INS NO OHGW 46KV MAX</t>
  </si>
  <si>
    <t>790-71.05</t>
  </si>
  <si>
    <t>SGL ARM PIN TYPE INS 46KV MAX</t>
  </si>
  <si>
    <t>790-71.06</t>
  </si>
  <si>
    <t>DBL ARM PIN TYPE INS 46KV MAX</t>
  </si>
  <si>
    <t>790-71.07</t>
  </si>
  <si>
    <t>SGL ARM LINE POST INS 46KV MAX</t>
  </si>
  <si>
    <t>790-71.08</t>
  </si>
  <si>
    <t>DBL ARM LINE POST INS 46KV MAX</t>
  </si>
  <si>
    <t>790-71.09</t>
  </si>
  <si>
    <t>DBL CKT SGL ARM PIN INS NO OHGW 46KV MAX</t>
  </si>
  <si>
    <t>790-71.10</t>
  </si>
  <si>
    <t>DBL CKT DBL ARM PIN INS NO OHGW 46KV MAX</t>
  </si>
  <si>
    <t>790-71.11</t>
  </si>
  <si>
    <t>DBL CKT SGL ARM LN POST NO OHGW 46KV MAX</t>
  </si>
  <si>
    <t>790-71.12</t>
  </si>
  <si>
    <t>DBL CKT DBL ARM LN POST NO OHGW 46KV MAX</t>
  </si>
  <si>
    <t>790-71.13</t>
  </si>
  <si>
    <t>DBL CKT SGL ARM PIN INS 46KV MAX</t>
  </si>
  <si>
    <t>790-71.14</t>
  </si>
  <si>
    <t>DBL CKT DBL ARM PIN INS 46KV MAX</t>
  </si>
  <si>
    <t>790-71.15</t>
  </si>
  <si>
    <t>DBL CKT SGL ARM LN POSTS 46KV MAX</t>
  </si>
  <si>
    <t>790-71.16</t>
  </si>
  <si>
    <t>DBL CKT DBL ARN LN POSTS 46KV MAX</t>
  </si>
  <si>
    <t>790-71.17</t>
  </si>
  <si>
    <t>HOR LN POSTS NO OHGW 69KV MAX</t>
  </si>
  <si>
    <t>790-71.18</t>
  </si>
  <si>
    <t>SML ANG HOR LN POSTS NO OHGW 69KV MAX</t>
  </si>
  <si>
    <t>790-71.20</t>
  </si>
  <si>
    <t>TANGENT HOR LN POSTS 69KV MAX</t>
  </si>
  <si>
    <t>790-71.21</t>
  </si>
  <si>
    <t>SML ANGLE HOR LINE POSTS 69KV MAX</t>
  </si>
  <si>
    <t>790-71.22</t>
  </si>
  <si>
    <t>TANGENT LN POST/SUSP INS 69KV MAX</t>
  </si>
  <si>
    <t>790-71.23</t>
  </si>
  <si>
    <t>SGL ARM SUSP INS 69KV MAX</t>
  </si>
  <si>
    <t>790-71.24</t>
  </si>
  <si>
    <t>DBL ARM SUSP INS 69KV MAX</t>
  </si>
  <si>
    <t>790-71.25</t>
  </si>
  <si>
    <t>SML ANG SUSP INS 69KV MAX</t>
  </si>
  <si>
    <t>790-71.26</t>
  </si>
  <si>
    <t>790-71.27</t>
  </si>
  <si>
    <t>TANGENT SUSP INS 69KV MAX</t>
  </si>
  <si>
    <t>790-71.28</t>
  </si>
  <si>
    <t>MED VERT ANG NO OHGW 69KV MAX</t>
  </si>
  <si>
    <t>790-71.29</t>
  </si>
  <si>
    <t>MED VERT ANG 69KV MAX</t>
  </si>
  <si>
    <t>790-71.30</t>
  </si>
  <si>
    <t>LRG VERT ANG NO OHGW 69KV MAX</t>
  </si>
  <si>
    <t>790-71.31</t>
  </si>
  <si>
    <t>LRG VERT ANG 69KV MAX</t>
  </si>
  <si>
    <t>790-71.32</t>
  </si>
  <si>
    <t>DDE VERT LRG VERT ANG NO OHGW 69KV MAX</t>
  </si>
  <si>
    <t>790-71.33</t>
  </si>
  <si>
    <t>DDE LRG VERT ANG 69KV MAX</t>
  </si>
  <si>
    <t>790-71.34</t>
  </si>
  <si>
    <t>SGL ARM W/ SUSP INS &amp; 3 BRKTS 69KV MAX</t>
  </si>
  <si>
    <t>790-71.35</t>
  </si>
  <si>
    <t>DBL CKT SGL ARM W/ SUSP INS 69KV MAX</t>
  </si>
  <si>
    <t>790-71.36</t>
  </si>
  <si>
    <t>DBL CKT DBL ARM W/ SUSP INS 69KV MAX</t>
  </si>
  <si>
    <t>790-71.37</t>
  </si>
  <si>
    <t>SGL ARM W/ SUSP INS &amp; BRKTS 69KV MAX</t>
  </si>
  <si>
    <t>790-71.38</t>
  </si>
  <si>
    <t>DBL ARM W/ SUSP INS &amp; BRKTS 69KV MAX</t>
  </si>
  <si>
    <t>790-71.39</t>
  </si>
  <si>
    <t>ANG SML W/ SUSP INS 69KV MAX</t>
  </si>
  <si>
    <t>790-71.40</t>
  </si>
  <si>
    <t>SGL ARM WISHBONE 69KV MAX</t>
  </si>
  <si>
    <t>790-71.41</t>
  </si>
  <si>
    <t>DBL ARM WISHBONE 69KV MAX</t>
  </si>
  <si>
    <t>790-71.42</t>
  </si>
  <si>
    <t>H-FRAME SGL ARM NO OHGW 69KV MAX</t>
  </si>
  <si>
    <t>790-71.43</t>
  </si>
  <si>
    <t>H-FRAME SGL ARM SM ANG 69KV MAX</t>
  </si>
  <si>
    <t>790-71.44</t>
  </si>
  <si>
    <t>ANG MED 3 POLE 69KV MAX</t>
  </si>
  <si>
    <t>790-71.45</t>
  </si>
  <si>
    <t>ANG LRG 3 POLE 69KV MAX</t>
  </si>
  <si>
    <t>790-71.46</t>
  </si>
  <si>
    <t>DDE LRG ANG 3 POLE NO OHGW 69KV MAX</t>
  </si>
  <si>
    <t>790-71.47</t>
  </si>
  <si>
    <t>DDE LRG ANG 3 POLE 69KV MAX</t>
  </si>
  <si>
    <t>790-71.48</t>
  </si>
  <si>
    <t>DDE TANGENT 3 POLE NO OHGW 69KV MAX</t>
  </si>
  <si>
    <t>790-71.49</t>
  </si>
  <si>
    <t>DDE TANGENT 3 POLE 69KV MAX</t>
  </si>
  <si>
    <t>790-71.50</t>
  </si>
  <si>
    <t>DDE 2 POLE 69KV MAX</t>
  </si>
  <si>
    <t>790-71.51</t>
  </si>
  <si>
    <t>H-FRAME SINGLE ARM BRACKETS 69KV MAX</t>
  </si>
  <si>
    <t>790-71.52</t>
  </si>
  <si>
    <t>TANGENT SGL ARM 115KV MAX</t>
  </si>
  <si>
    <t>790-71.53</t>
  </si>
  <si>
    <t>TANGENT DBL ARM 115KV MAX</t>
  </si>
  <si>
    <t>790-71.54</t>
  </si>
  <si>
    <t>SML ANG DBL ARM 115KV MAX</t>
  </si>
  <si>
    <t>790-71.55</t>
  </si>
  <si>
    <t>TANGENT SGL ARM 138KV MAX</t>
  </si>
  <si>
    <t>790-71.56</t>
  </si>
  <si>
    <t>TANGENT DBL ARM 138KV MAX</t>
  </si>
  <si>
    <t>790-71.57</t>
  </si>
  <si>
    <t>SML ANG DBL ARM 138KV MAX</t>
  </si>
  <si>
    <t>790-71.58</t>
  </si>
  <si>
    <t>H-FRAME SGL ARM 161KV MAX</t>
  </si>
  <si>
    <t>790-71.59</t>
  </si>
  <si>
    <t>H-FRAME SGL ARM SM ANG 161KV MAX</t>
  </si>
  <si>
    <t>790-71.60</t>
  </si>
  <si>
    <t>ANG INTERMEDIATE 3 POLE 161KV MAX</t>
  </si>
  <si>
    <t>790-71.61</t>
  </si>
  <si>
    <t>ANG MED 3 POLE 161KV MAX</t>
  </si>
  <si>
    <t>790-71.62</t>
  </si>
  <si>
    <t>ANG LRG 3 POLE 161KV MAX</t>
  </si>
  <si>
    <t>790-71.63</t>
  </si>
  <si>
    <t>DDE LRG ANG 3 POLE 161KV MAX</t>
  </si>
  <si>
    <t>790-71.64</t>
  </si>
  <si>
    <t>DDE 3 POLE W/ DAVIT ARM 161KV MAX</t>
  </si>
  <si>
    <t>790-71.65</t>
  </si>
  <si>
    <t>DDE TANGENT 3 POLE 161KV MAX</t>
  </si>
  <si>
    <t>790-71.66</t>
  </si>
  <si>
    <t>TANGENT W/ UPSWEPT ARMS 161KV MAX</t>
  </si>
  <si>
    <t>790-71.67</t>
  </si>
  <si>
    <t>HORIZ POST TANGENT 161KV MAX</t>
  </si>
  <si>
    <t>790-71.68</t>
  </si>
  <si>
    <t>HORIZ POST SM ANG 161KV MAX</t>
  </si>
  <si>
    <t>790-71.69</t>
  </si>
  <si>
    <t>VERTICAL DDE 161KV MAX</t>
  </si>
  <si>
    <t>790-71.70</t>
  </si>
  <si>
    <t>INTERMEDIATE ANGLE SINGLE POLE 161KV ASSEMBLY</t>
  </si>
  <si>
    <t>790-71.71</t>
  </si>
  <si>
    <t>LARGE ANGLE SINGLE POLE 161KV ASSEMBLY</t>
  </si>
  <si>
    <t>790-71.75</t>
  </si>
  <si>
    <t>VERTICAL DDE 69KV MAX</t>
  </si>
  <si>
    <t>790-71.80</t>
  </si>
  <si>
    <t>ELEC ASSY 69KV P1/P2</t>
  </si>
  <si>
    <t>790-72.01</t>
  </si>
  <si>
    <t>ANCHOR POWER SCREW</t>
  </si>
  <si>
    <t>790-72.02</t>
  </si>
  <si>
    <t>ANCHOR SINGLE ROD LOG</t>
  </si>
  <si>
    <t>790-72.03</t>
  </si>
  <si>
    <t>ANCHOR METAL CROSS PLATE</t>
  </si>
  <si>
    <t>790-72.04</t>
  </si>
  <si>
    <t>ANCHOR DOUBLE ROD LOG</t>
  </si>
  <si>
    <t>790-72.05</t>
  </si>
  <si>
    <t>GUY WRAP TYPE</t>
  </si>
  <si>
    <t>790-72.06</t>
  </si>
  <si>
    <t>GUY 3 BOLT CLAMP W/ THIMBLE CLEVIS</t>
  </si>
  <si>
    <t>790-72.07</t>
  </si>
  <si>
    <t>GUY FACTORY FORMED WITH THIMBLE CLEVIS</t>
  </si>
  <si>
    <t>790-72.08</t>
  </si>
  <si>
    <t>GUY AUTOMATIC W/ THIMBLE CLEVIS</t>
  </si>
  <si>
    <t>790-72.09</t>
  </si>
  <si>
    <t>GUY THREE BOLT CLAMP W/ GUY THIMBLE</t>
  </si>
  <si>
    <t>790-72.10</t>
  </si>
  <si>
    <t>LIGHT DUTY GUYING PLATE - GUY ATTACHMENT</t>
  </si>
  <si>
    <t>790-72.11</t>
  </si>
  <si>
    <t>GUY LIGHT DUTY WRAP</t>
  </si>
  <si>
    <t>790-72.12</t>
  </si>
  <si>
    <t>GUY LIGHT DUTY POLE EYE PLATES</t>
  </si>
  <si>
    <t>790-72.13</t>
  </si>
  <si>
    <t>LIGHT DUTY BRACKET &amp; GUY ATTACHMENTS</t>
  </si>
  <si>
    <t>790-72.14</t>
  </si>
  <si>
    <t>GUY THREE BOLT CLAMP W/ LINK</t>
  </si>
  <si>
    <t>790-72.15</t>
  </si>
  <si>
    <t>MEDIUM DUTY GUYING TEE</t>
  </si>
  <si>
    <t>790-72.16</t>
  </si>
  <si>
    <t>MEDIUM DUTY POLE BANDS</t>
  </si>
  <si>
    <t>790-72.17</t>
  </si>
  <si>
    <t>MEDIUM DUTY POLE EYE PLATES</t>
  </si>
  <si>
    <t>790-72.18</t>
  </si>
  <si>
    <t>MEDIUM DUTY BRACKET &amp; GUY ATTACHMENT</t>
  </si>
  <si>
    <t>790-72.19</t>
  </si>
  <si>
    <t>ANGLE GUYING &amp; DE POLE TIE ASSEMBLY</t>
  </si>
  <si>
    <t>790-73.01</t>
  </si>
  <si>
    <t>INS STRING W/ SUSPENSIONS CLAMP</t>
  </si>
  <si>
    <t>790-73.02</t>
  </si>
  <si>
    <t>INS STRING W/ CUSHIONED SUSP</t>
  </si>
  <si>
    <t>790-73.03</t>
  </si>
  <si>
    <t>LINE POST</t>
  </si>
  <si>
    <t>790-73.04</t>
  </si>
  <si>
    <t>OHGW CUSHIONED SUSP &amp; SUSP CLAMP</t>
  </si>
  <si>
    <t>790-73.05</t>
  </si>
  <si>
    <t>SGL &amp; DBL BOLT OHGW SUPPORT ASSEMBLY</t>
  </si>
  <si>
    <t>790-73.06</t>
  </si>
  <si>
    <t>POLE GROUND &amp; BUTT WRAP GROUND ASSEMBLY</t>
  </si>
  <si>
    <t>790-73.07</t>
  </si>
  <si>
    <t>BAYONET-METAL-FOR OVHD GND WIRE</t>
  </si>
  <si>
    <t>790-73.08</t>
  </si>
  <si>
    <t>CROSSBRACE ASSEMBLY - 20,000LB MAX</t>
  </si>
  <si>
    <t>790-73.09</t>
  </si>
  <si>
    <t>CROSSARM SPACER ASSEMBLY</t>
  </si>
  <si>
    <t>790-73.10</t>
  </si>
  <si>
    <t>METAL UPSWEPT ARM ASSEMBLY</t>
  </si>
  <si>
    <t>790-73.11</t>
  </si>
  <si>
    <t>SWITCH GOAB 1W 600A 69KV MAX</t>
  </si>
  <si>
    <t>790-73.12</t>
  </si>
  <si>
    <t>SWITCH GOAB 2W 600A 69KV MAX</t>
  </si>
  <si>
    <t>790-73.13</t>
  </si>
  <si>
    <t>SWITCH GOAB 3W 600A 69KV MAX</t>
  </si>
  <si>
    <t>790-73.14</t>
  </si>
  <si>
    <t>SWITCH GOAB 4W 600A 69KV MAX</t>
  </si>
  <si>
    <t>790-73.15</t>
  </si>
  <si>
    <t>SWITCH GOAB 1W 1200A 69KV MAX</t>
  </si>
  <si>
    <t>790-73.16</t>
  </si>
  <si>
    <t>SWITCH GOAB 2W 1200A 69KV MAX</t>
  </si>
  <si>
    <t>790-73.17</t>
  </si>
  <si>
    <t>SWITCH GOAB 3W 1200A 69KV MAX</t>
  </si>
  <si>
    <t>790-73.18</t>
  </si>
  <si>
    <t>SWITCH GOAB 4W 1200A 69KV MAX</t>
  </si>
  <si>
    <t>790-74.01</t>
  </si>
  <si>
    <t>6M STRAND</t>
  </si>
  <si>
    <t>790-74.02</t>
  </si>
  <si>
    <t>10M STRAND</t>
  </si>
  <si>
    <t>790-74.03</t>
  </si>
  <si>
    <t>16M STRAND</t>
  </si>
  <si>
    <t>790-74.04</t>
  </si>
  <si>
    <t>12 FIBER (MATERIAL ONLY)</t>
  </si>
  <si>
    <t>790-74.05</t>
  </si>
  <si>
    <t>24 FIBER(MATERIAL ONLY)</t>
  </si>
  <si>
    <t>790-74.06</t>
  </si>
  <si>
    <t>36 FIBER(MATERIAL ONLY)</t>
  </si>
  <si>
    <t>790-74.07</t>
  </si>
  <si>
    <t>48 FIBER(MATERIAL ONLY)</t>
  </si>
  <si>
    <t>790-74.08</t>
  </si>
  <si>
    <t>96 FIBER(MATERIAL ONLY)</t>
  </si>
  <si>
    <t>790-74.09</t>
  </si>
  <si>
    <t>108 FIBER(MATERIAL ONLY)</t>
  </si>
  <si>
    <t>790-74.10</t>
  </si>
  <si>
    <t>144 FIBER(MATERIAL ONLY)</t>
  </si>
  <si>
    <t>790-74.11</t>
  </si>
  <si>
    <t>192 FIBER(MATERIAL ONLY)</t>
  </si>
  <si>
    <t>790-74.12</t>
  </si>
  <si>
    <t>216 FIBER(MATERIAL ONLY)</t>
  </si>
  <si>
    <t>790-74.13</t>
  </si>
  <si>
    <t>288 FIBER(MATERIAL ONLY)</t>
  </si>
  <si>
    <t>790-74.14</t>
  </si>
  <si>
    <t>312 FIBER(MATERIAL ONLY)</t>
  </si>
  <si>
    <t>790-74.15</t>
  </si>
  <si>
    <t>432 FIBER(MATERIAL ONLY)</t>
  </si>
  <si>
    <t>790-74.16</t>
  </si>
  <si>
    <t>576 FIBER(MATERIAL ONLY)</t>
  </si>
  <si>
    <t>790-74.17</t>
  </si>
  <si>
    <t>720 FIBER(MATERIAL ONLY)</t>
  </si>
  <si>
    <t>790-74.18</t>
  </si>
  <si>
    <t>864 FIBER(MATERIAL ONLY)</t>
  </si>
  <si>
    <t>790-74.19</t>
  </si>
  <si>
    <t>12-96 FIBER(INSTALLATION ONLY)</t>
  </si>
  <si>
    <t>790-74.20</t>
  </si>
  <si>
    <t>108-144 FIBER(INSTALLATION ONLY)</t>
  </si>
  <si>
    <t>790-74.21</t>
  </si>
  <si>
    <t>192-216 FIBER(INSTALLATION ONLY)</t>
  </si>
  <si>
    <t>790-74.22</t>
  </si>
  <si>
    <t>288-432 FIBER(INSTALLATION ONLY)</t>
  </si>
  <si>
    <t>790-74.23</t>
  </si>
  <si>
    <t>576-720 FIBER(INSTALLATION ONLY)</t>
  </si>
  <si>
    <t>790-74.24</t>
  </si>
  <si>
    <t>864 FIBER(INSTALLATION ONLY)</t>
  </si>
  <si>
    <t>790-74.25</t>
  </si>
  <si>
    <t>FIBER SPLICE-12 FIBER RIBBON</t>
  </si>
  <si>
    <t>790-74.26</t>
  </si>
  <si>
    <t>FIBER OPTIC MAINTENANCE LOOP</t>
  </si>
  <si>
    <t>790-74.27</t>
  </si>
  <si>
    <t>1IN INNERDUCT</t>
  </si>
  <si>
    <t>790-74.28</t>
  </si>
  <si>
    <t>1 1/4IN INNERDUCT</t>
  </si>
  <si>
    <t>790-74.29</t>
  </si>
  <si>
    <t>1 1/2IN INNERDUCT</t>
  </si>
  <si>
    <t>790-74.30</t>
  </si>
  <si>
    <t>MULTI DUCT</t>
  </si>
  <si>
    <t>790-98.01</t>
  </si>
  <si>
    <t>REMOVE WIRE</t>
  </si>
  <si>
    <t>790-98.02</t>
  </si>
  <si>
    <t>REMOVE POLES</t>
  </si>
  <si>
    <t>790-98.03</t>
  </si>
  <si>
    <t>REMOVE FRAMING/ASSOCIATED APPARATUS</t>
  </si>
  <si>
    <t>790-98.04</t>
  </si>
  <si>
    <t>REMOVE FIBER OPTIC CABLE</t>
  </si>
  <si>
    <t>790-98.05</t>
  </si>
  <si>
    <t>RETIRE IN PLACE MANHOLE</t>
  </si>
  <si>
    <t>790-98.20</t>
  </si>
  <si>
    <t>TREE AND BRUSH REMOVAL OFF ROW</t>
  </si>
  <si>
    <t>790-99.01</t>
  </si>
  <si>
    <t>RESERVED FOR TDOT USE ONLY</t>
  </si>
  <si>
    <t>790-99.02</t>
  </si>
  <si>
    <t>790-99.03</t>
  </si>
  <si>
    <t>790-99.04</t>
  </si>
  <si>
    <t>791-01.01</t>
  </si>
  <si>
    <t>&lt;2IN STEEL GAS MAIN</t>
  </si>
  <si>
    <t>791-01.02</t>
  </si>
  <si>
    <t>2IN STEEL GAS MAIN</t>
  </si>
  <si>
    <t>791-01.03</t>
  </si>
  <si>
    <t>3IN STEEL GAS MAIN</t>
  </si>
  <si>
    <t>791-01.04</t>
  </si>
  <si>
    <t>4IN STEEL GAS MAIN</t>
  </si>
  <si>
    <t>791-01.05</t>
  </si>
  <si>
    <t>6IN STEEL GAS MAIN</t>
  </si>
  <si>
    <t>791-01.06</t>
  </si>
  <si>
    <t>8IN STEEL GAS MAIN</t>
  </si>
  <si>
    <t>791-01.07</t>
  </si>
  <si>
    <t>10IN STEEL GAS MAIN</t>
  </si>
  <si>
    <t>791-01.08</t>
  </si>
  <si>
    <t>12IN STEEL GAS MAIN</t>
  </si>
  <si>
    <t>791-01.09</t>
  </si>
  <si>
    <t>(__)IN STEEL GAS MAIN</t>
  </si>
  <si>
    <t>791-01.10</t>
  </si>
  <si>
    <t>12IN OPEN CUT STEEL CASING PIPE</t>
  </si>
  <si>
    <t>791-01.12</t>
  </si>
  <si>
    <t>8IN PVC CASING OPEN CUT</t>
  </si>
  <si>
    <t>791-01.20</t>
  </si>
  <si>
    <t>8IN HIGH PRESSURE STEEL GAS MAIN</t>
  </si>
  <si>
    <t>791-01.21</t>
  </si>
  <si>
    <t>8IN PWRCRETE COATED HP STL GAS MN- OPEN CUT</t>
  </si>
  <si>
    <t>791-01.22</t>
  </si>
  <si>
    <t>8IN POWERCRETE CTD HP STL GAS MN-DIR DRILL</t>
  </si>
  <si>
    <t>791-01.23</t>
  </si>
  <si>
    <t>2IN POWERCRETE COATED STL GAS MAIN-OPEN CUT</t>
  </si>
  <si>
    <t>791-01.24</t>
  </si>
  <si>
    <t>2IN POWERCRETE CTD STL GAS MN- DIR DRILL</t>
  </si>
  <si>
    <t>791-01.25</t>
  </si>
  <si>
    <t>3IN PWRCRETE CTD STL GAS MN-OPN CUT</t>
  </si>
  <si>
    <t>791-01.26</t>
  </si>
  <si>
    <t>4IN PWRCRETE CTD STL GAS MN-OPN CUT</t>
  </si>
  <si>
    <t>791-01.27</t>
  </si>
  <si>
    <t>6IN PWRCRETE STL GAS MN- HDD ROCK</t>
  </si>
  <si>
    <t>791-02.01</t>
  </si>
  <si>
    <t>&lt;2IN MDPE GAS MAIN</t>
  </si>
  <si>
    <t>791-02.02</t>
  </si>
  <si>
    <t>2IN MDPE GAS MAIN</t>
  </si>
  <si>
    <t>791-02.03</t>
  </si>
  <si>
    <t>3IN MDPE GAS MAIN</t>
  </si>
  <si>
    <t>791-02.04</t>
  </si>
  <si>
    <t>4IN MDPE GAS MAIN</t>
  </si>
  <si>
    <t>791-02.05</t>
  </si>
  <si>
    <t>6IN MDPE GAS MAIN</t>
  </si>
  <si>
    <t>791-02.06</t>
  </si>
  <si>
    <t>8IN MDPE GAS MAIN</t>
  </si>
  <si>
    <t>791-02.07</t>
  </si>
  <si>
    <t>10IN MDPE GAS MAIN</t>
  </si>
  <si>
    <t>791-02.08</t>
  </si>
  <si>
    <t>12IN MDPE GAS MAIN</t>
  </si>
  <si>
    <t>791-02.09</t>
  </si>
  <si>
    <t>__IN MDPE GAS MAIN</t>
  </si>
  <si>
    <t>791-02.27</t>
  </si>
  <si>
    <t>&lt;=2 IN PE TEMP. BY-PASS FOR TIE-IN</t>
  </si>
  <si>
    <t>791-03.01</t>
  </si>
  <si>
    <t>&lt;2IN HDPE GAS MAIN</t>
  </si>
  <si>
    <t>791-03.02</t>
  </si>
  <si>
    <t>2IN HDPE GAS MAIN</t>
  </si>
  <si>
    <t>791-03.03</t>
  </si>
  <si>
    <t>3IN HDPE GAS MAIN</t>
  </si>
  <si>
    <t>791-03.04</t>
  </si>
  <si>
    <t>4IN HDPE GAS MAIN</t>
  </si>
  <si>
    <t>791-03.05</t>
  </si>
  <si>
    <t>6IN HDPE GAS MAIN</t>
  </si>
  <si>
    <t>791-03.06</t>
  </si>
  <si>
    <t>8IN HDPE GAS MAIN</t>
  </si>
  <si>
    <t>791-03.07</t>
  </si>
  <si>
    <t>10IN HDPE GAS MAIN</t>
  </si>
  <si>
    <t>791-03.08</t>
  </si>
  <si>
    <t>12IN HDPE GAS MAIN</t>
  </si>
  <si>
    <t>791-03.09</t>
  </si>
  <si>
    <t>__IN HDPE GAS MAIN</t>
  </si>
  <si>
    <t>791-03.10</t>
  </si>
  <si>
    <t>791-04.01</t>
  </si>
  <si>
    <t>HDD &lt;2IN PE PIPE - UNCONSOLIDATED</t>
  </si>
  <si>
    <t>791-04.02</t>
  </si>
  <si>
    <t>HDD 2IN PE PIPE - UNCONSOLIDATED</t>
  </si>
  <si>
    <t>791-04.03</t>
  </si>
  <si>
    <t>HDD 3IN PE PIPE - UNCONSOLIDATED</t>
  </si>
  <si>
    <t>791-04.04</t>
  </si>
  <si>
    <t>HDD 4IN PE PIPE - UNCONSOLIDATED</t>
  </si>
  <si>
    <t>791-04.05</t>
  </si>
  <si>
    <t>HDD 6IN PE PIPE - UNCONSOLIDATED</t>
  </si>
  <si>
    <t>791-04.06</t>
  </si>
  <si>
    <t>HDD 8IN PE PIPE - UNCONSOLIDATED</t>
  </si>
  <si>
    <t>791-04.07</t>
  </si>
  <si>
    <t>HDD 12IN PE PIPE - UNCONSOLIDATED</t>
  </si>
  <si>
    <t>791-04.08</t>
  </si>
  <si>
    <t>HDD 16IN PE PIPE - UNCONSOLIDATED</t>
  </si>
  <si>
    <t>791-04.09</t>
  </si>
  <si>
    <t>HDD __IN PE PIPE - UNCONSOLIDATED</t>
  </si>
  <si>
    <t>791-04.10</t>
  </si>
  <si>
    <t>HDD &lt;2IN PE PIPE - ROCK</t>
  </si>
  <si>
    <t>791-04.11</t>
  </si>
  <si>
    <t>HDD 2IN PE PIPE - ROCK</t>
  </si>
  <si>
    <t>791-04.12</t>
  </si>
  <si>
    <t>HDD 3IN PE PIPE - ROCK</t>
  </si>
  <si>
    <t>791-04.13</t>
  </si>
  <si>
    <t>HDD 4IN PE PIPE - ROCK</t>
  </si>
  <si>
    <t>791-04.14</t>
  </si>
  <si>
    <t>HDD 6IN PE PIPE - ROCK</t>
  </si>
  <si>
    <t>791-04.15</t>
  </si>
  <si>
    <t>HDD 8IN PE PIPE - ROCK</t>
  </si>
  <si>
    <t>791-04.16</t>
  </si>
  <si>
    <t>HDD 12IN PE PIPE - ROCK</t>
  </si>
  <si>
    <t>791-04.17</t>
  </si>
  <si>
    <t>HDD 16IN PE PIPE - ROCK</t>
  </si>
  <si>
    <t>791-04.18</t>
  </si>
  <si>
    <t>HDD __IN PE PIPE - ROCK</t>
  </si>
  <si>
    <t>791-04.19</t>
  </si>
  <si>
    <t>HDD &lt;2IN STEEL PIPE - UNCONSOLIDATED</t>
  </si>
  <si>
    <t>791-04.20</t>
  </si>
  <si>
    <t>HDD 2IN STEEL PIPE - UNCONSOLIDATED</t>
  </si>
  <si>
    <t>791-04.21</t>
  </si>
  <si>
    <t>HDD 3IN STEEL PIPE - UNCONSOLIDATED</t>
  </si>
  <si>
    <t>791-04.22</t>
  </si>
  <si>
    <t>HDD 4IN STEEL PIPE - UNCONSOLIDATED</t>
  </si>
  <si>
    <t>791-04.23</t>
  </si>
  <si>
    <t>HDD 6IN STEEL PIPE - UNCONSOLIDATED</t>
  </si>
  <si>
    <t>791-04.24</t>
  </si>
  <si>
    <t>HDD 8IN STEEL PIPE - UNCONSOLIDATED</t>
  </si>
  <si>
    <t>791-04.25</t>
  </si>
  <si>
    <t>HDD 12IN STEEL PIPE - UNCONSOLIDATED</t>
  </si>
  <si>
    <t>791-04.26</t>
  </si>
  <si>
    <t>HDD 16IN STEEL PIPE - UNCONSOLIDATED</t>
  </si>
  <si>
    <t>791-04.27</t>
  </si>
  <si>
    <t>HDD __IN STEEL PIPE - UNCONSOLIDATED</t>
  </si>
  <si>
    <t>791-04.28</t>
  </si>
  <si>
    <t>HDD &lt;2IN STEEL PIPE - ROCK</t>
  </si>
  <si>
    <t>791-04.29</t>
  </si>
  <si>
    <t>HDD 2IN STEEL PIPE - ROCK</t>
  </si>
  <si>
    <t>791-04.30</t>
  </si>
  <si>
    <t>HDD 3IN STEEL PIPE - ROCK</t>
  </si>
  <si>
    <t>791-04.31</t>
  </si>
  <si>
    <t>HDD 4IN STEEL PIPE - ROCK</t>
  </si>
  <si>
    <t>791-04.32</t>
  </si>
  <si>
    <t>HDD 6IN STEEL PIPE - ROCK</t>
  </si>
  <si>
    <t>791-04.33</t>
  </si>
  <si>
    <t>HDD 8IN STEEL PIPE - ROCK</t>
  </si>
  <si>
    <t>791-04.34</t>
  </si>
  <si>
    <t>HDD 12IN STEEL PIPE - ROCK</t>
  </si>
  <si>
    <t>791-04.35</t>
  </si>
  <si>
    <t>HDD 16IN STEEL PIPE - ROCK</t>
  </si>
  <si>
    <t>791-04.36</t>
  </si>
  <si>
    <t>HDD __IN STEEL PIPE - ROCK</t>
  </si>
  <si>
    <t>791-05.01</t>
  </si>
  <si>
    <t>BORE/JACK 4IN - STEEL CASING PIPE - UNCON.</t>
  </si>
  <si>
    <t>791-05.02</t>
  </si>
  <si>
    <t>BORE/JACK 6IN - STEEL CASING PIPE - UNCON.</t>
  </si>
  <si>
    <t>791-05.03</t>
  </si>
  <si>
    <t>BORE/JACK 8IN - STEEL CASING PIPE - UNCON.</t>
  </si>
  <si>
    <t>791-05.04</t>
  </si>
  <si>
    <t>BORE/JACK 12IN - STEEL CASING PIPE - UNCON.</t>
  </si>
  <si>
    <t>791-05.05</t>
  </si>
  <si>
    <t>BORE/JACK 16IN - STEEL CASING PIPE - UNCON.</t>
  </si>
  <si>
    <t>791-05.06</t>
  </si>
  <si>
    <t>BORE/JACK 18IN - STEEL CASING PIPE - UNCON.</t>
  </si>
  <si>
    <t>791-05.07</t>
  </si>
  <si>
    <t>BORE/JACK___IN - STEEL CASING PIPE - UNCON.</t>
  </si>
  <si>
    <t>791-05.08</t>
  </si>
  <si>
    <t>791-05.09</t>
  </si>
  <si>
    <t>791-05.10</t>
  </si>
  <si>
    <t>791-05.11</t>
  </si>
  <si>
    <t>791-05.12</t>
  </si>
  <si>
    <t>791-05.13</t>
  </si>
  <si>
    <t>791-05.14</t>
  </si>
  <si>
    <t>BORE/JACK ___IN - STEEL CASING PIPE - UNCON.</t>
  </si>
  <si>
    <t>791-05.15</t>
  </si>
  <si>
    <t>BORE/JACK 2IN - STEEL CASING PIPE - ROCK</t>
  </si>
  <si>
    <t>791-05.16</t>
  </si>
  <si>
    <t>BORE/JACK 3IN - STEEL CASING PIPE - ROCK</t>
  </si>
  <si>
    <t>791-05.17</t>
  </si>
  <si>
    <t>BORE/JACK 4IN - STEEL CASING PIPE - ROCK</t>
  </si>
  <si>
    <t>791-05.18</t>
  </si>
  <si>
    <t>BORE/JACK 6IN - STEEL CASING PIPE - ROCK</t>
  </si>
  <si>
    <t>791-05.19</t>
  </si>
  <si>
    <t>BORE/JACK 8IN - STEEL CASING PIPE - ROCK</t>
  </si>
  <si>
    <t>791-05.20</t>
  </si>
  <si>
    <t>BORE/JACK 10IN - STEEL CASING PIPE - ROCK</t>
  </si>
  <si>
    <t>791-05.21</t>
  </si>
  <si>
    <t>BORE/JACK 12IN - STEEL CASING PIPE - ROCK</t>
  </si>
  <si>
    <t>791-05.22</t>
  </si>
  <si>
    <t>BORE/JACK 14IN - STEEL CASING PIPE - ROCK</t>
  </si>
  <si>
    <t>791-05.23</t>
  </si>
  <si>
    <t>BORE/JACK 16IN - STEEL CASING PIPE - ROCK</t>
  </si>
  <si>
    <t>791-05.24</t>
  </si>
  <si>
    <t>BORE/JACK 18IN - STEEL CASING PIPE - ROCK</t>
  </si>
  <si>
    <t>791-05.25</t>
  </si>
  <si>
    <t>BORE/JACK 20IN - STEEL CASING PIPE - ROCK</t>
  </si>
  <si>
    <t>791-05.31</t>
  </si>
  <si>
    <t>4IN STEEL CASING PIPE OPEN CUT</t>
  </si>
  <si>
    <t>791-05.44</t>
  </si>
  <si>
    <t>BORE/JACK 6IN - STEEL CARRIER PIPE</t>
  </si>
  <si>
    <t>791-05.51</t>
  </si>
  <si>
    <t>4IN STEEL CASING OPEN CUT</t>
  </si>
  <si>
    <t>791-05.52</t>
  </si>
  <si>
    <t>6IN STEEL CASING OPEN CUT</t>
  </si>
  <si>
    <t>791-05.53</t>
  </si>
  <si>
    <t>8IN STEEL CASING OPEN CUT</t>
  </si>
  <si>
    <t>791-05.54</t>
  </si>
  <si>
    <t>10IN STEEL CASING OPEN CUT</t>
  </si>
  <si>
    <t>791-05.55</t>
  </si>
  <si>
    <t>12IN STEEL CASING OPEN CUT</t>
  </si>
  <si>
    <t>791-05.58</t>
  </si>
  <si>
    <t>16IN STEEL CASING OPEN CUT</t>
  </si>
  <si>
    <t>791-05.73</t>
  </si>
  <si>
    <t>12IN STEEL CASING</t>
  </si>
  <si>
    <t>791-05.76</t>
  </si>
  <si>
    <t>6IN STEEL CASING</t>
  </si>
  <si>
    <t>791-06.01</t>
  </si>
  <si>
    <t>CONNECT TO 1-1/4IN EX. PE MAIN</t>
  </si>
  <si>
    <t>791-06.02</t>
  </si>
  <si>
    <t>CONNECT TO 2IN EX. PE MAIN</t>
  </si>
  <si>
    <t>791-06.03</t>
  </si>
  <si>
    <t>CONNECT TO 4IN EX. PE MAIN</t>
  </si>
  <si>
    <t>791-06.04</t>
  </si>
  <si>
    <t>CONNECT TO 6IN EX. PE MAIN</t>
  </si>
  <si>
    <t>791-06.05</t>
  </si>
  <si>
    <t>CONNECT TO 8IN EX. PE MAIN</t>
  </si>
  <si>
    <t>791-06.06</t>
  </si>
  <si>
    <t>CONNECT TO 12IN EX. PE MAIN</t>
  </si>
  <si>
    <t>791-06.07</t>
  </si>
  <si>
    <t>CONNECT TO 16IN EX. PE MAIN</t>
  </si>
  <si>
    <t>791-06.08</t>
  </si>
  <si>
    <t>CONNECT TO 18IN EX. PE MAIN</t>
  </si>
  <si>
    <t>791-06.09</t>
  </si>
  <si>
    <t>CONNECT TO __IN EX. PE MAIN</t>
  </si>
  <si>
    <t>791-06.10</t>
  </si>
  <si>
    <t>CONNECT TO 2IN EX. STL MAIN</t>
  </si>
  <si>
    <t>791-06.11</t>
  </si>
  <si>
    <t>CONNECT TO 4IN EX. STL MAIN</t>
  </si>
  <si>
    <t>791-06.12</t>
  </si>
  <si>
    <t>CONNECT TO 6IN EX. STL MAIN</t>
  </si>
  <si>
    <t>791-06.13</t>
  </si>
  <si>
    <t>CONNECT TO 8IN EX. STL MAIN</t>
  </si>
  <si>
    <t>791-06.14</t>
  </si>
  <si>
    <t>CONNECT TO 12IN EX. STL MAIN</t>
  </si>
  <si>
    <t>791-06.15</t>
  </si>
  <si>
    <t>CONNECT TO 16IN EX. STL MAIN</t>
  </si>
  <si>
    <t>791-06.16</t>
  </si>
  <si>
    <t>CONNECT TO 18IN EX. STL MAIN</t>
  </si>
  <si>
    <t>791-06.17</t>
  </si>
  <si>
    <t>CONNECT TO __IN EX. STL MAIN</t>
  </si>
  <si>
    <t>791-06.18</t>
  </si>
  <si>
    <t>CONNECT TO 4IN EX. CI/DI MAIN</t>
  </si>
  <si>
    <t>791-06.19</t>
  </si>
  <si>
    <t>CONNECT TO 6IN EX. CI/DI MAIN</t>
  </si>
  <si>
    <t>791-06.20</t>
  </si>
  <si>
    <t>CONNECT TO 8IN EX. CI/DI MAIN</t>
  </si>
  <si>
    <t>791-06.21</t>
  </si>
  <si>
    <t>CONNECT TO __IN EX. CI/DI MAIN</t>
  </si>
  <si>
    <t>791-06.31</t>
  </si>
  <si>
    <t>CONNECT TO 2IN EX. STL MAIN W/ STOPPLE</t>
  </si>
  <si>
    <t>791-06.32</t>
  </si>
  <si>
    <t>CONNECT TO 4IN EX. STL MAIN W/ STOPPLE</t>
  </si>
  <si>
    <t>791-06.33</t>
  </si>
  <si>
    <t>CONNECT TO 6IN EX. STL MAIN W/ STOPPLE</t>
  </si>
  <si>
    <t>791-06.34</t>
  </si>
  <si>
    <t>CONNECT TO 8IN EX. STL MAIN W/ STOPPLE</t>
  </si>
  <si>
    <t>791-06.35</t>
  </si>
  <si>
    <t>CONNECT TO 12IN EX. STL MAIN W/ STOPPLE</t>
  </si>
  <si>
    <t>791-06.36</t>
  </si>
  <si>
    <t>CONNECT TO 16IN EX. STL MAIN W/ STOPPLE</t>
  </si>
  <si>
    <t>791-06.37</t>
  </si>
  <si>
    <t>CONNECT TO 18IN EX. STL MAIN W/ STOPPLE</t>
  </si>
  <si>
    <t>791-06.38</t>
  </si>
  <si>
    <t>CONNECT TO __IN EX. STL MAIN W/ STOPPLE</t>
  </si>
  <si>
    <t>791-06.39</t>
  </si>
  <si>
    <t>CONNECT TO 4IN EX. CI/DI MAIN W/ STOPPLE</t>
  </si>
  <si>
    <t>791-06.40</t>
  </si>
  <si>
    <t>CONNECT TO 6IN EX. CI/DI MAIN W/ STOPPLE</t>
  </si>
  <si>
    <t>791-06.41</t>
  </si>
  <si>
    <t>CONNECT TO 8IN EX. CI/DI MAIN W/ STOPPLE</t>
  </si>
  <si>
    <t>791-06.42</t>
  </si>
  <si>
    <t>CONNECT TO __IN EX. CI/DI MAIN W/ STOPPLE</t>
  </si>
  <si>
    <t>791-06.43</t>
  </si>
  <si>
    <t>CONNECT TO 3IN EX PE MAIN</t>
  </si>
  <si>
    <t>791-06.44</t>
  </si>
  <si>
    <t>CONNECT TO 3/4IN EX. STL MAIN W/STOPPLE</t>
  </si>
  <si>
    <t>791-06.45</t>
  </si>
  <si>
    <t>CONNECT TO 1IN EX. STL MAIN W/STOPPLE</t>
  </si>
  <si>
    <t>791-06.46</t>
  </si>
  <si>
    <t>CONNECT TO 2-1/2IN EX. STL MAIN W/STOPPLE</t>
  </si>
  <si>
    <t>791-06.47</t>
  </si>
  <si>
    <t>CONNECT TO 3/4IN EX. PE MAIN</t>
  </si>
  <si>
    <t>791-06.48</t>
  </si>
  <si>
    <t>CONNECT TO 3/4IN EX. STEEL MAIN</t>
  </si>
  <si>
    <t>791-06.51</t>
  </si>
  <si>
    <t>2IN PE HOT TAP CONNECTION</t>
  </si>
  <si>
    <t>791-06.52</t>
  </si>
  <si>
    <t>4IN PE HOT TAP CONNECTION</t>
  </si>
  <si>
    <t>791-06.53</t>
  </si>
  <si>
    <t>3IN PE HOT TAP CONNECTION</t>
  </si>
  <si>
    <t>791-07.01</t>
  </si>
  <si>
    <t>2IN PE GAS VALVE ASSEMBLY</t>
  </si>
  <si>
    <t>791-07.02</t>
  </si>
  <si>
    <t>4IN PE GAS VALVE ASSEMBLY</t>
  </si>
  <si>
    <t>791-07.03</t>
  </si>
  <si>
    <t>6IN PE GAS VALVE ASSEMBLY</t>
  </si>
  <si>
    <t>791-07.04</t>
  </si>
  <si>
    <t>8IN PE GAS VALVE ASSEMBLY</t>
  </si>
  <si>
    <t>791-07.05</t>
  </si>
  <si>
    <t>12IN PE GAS VALVE ASSEMBLY</t>
  </si>
  <si>
    <t>791-07.06</t>
  </si>
  <si>
    <t>16IN PE GAS VALVE ASSEMBLY</t>
  </si>
  <si>
    <t>791-07.07</t>
  </si>
  <si>
    <t>18IN PE GAS VALVE ASSEMBLY</t>
  </si>
  <si>
    <t>791-07.08</t>
  </si>
  <si>
    <t>(__)IN PE GAS VALVE ASSEMBLY</t>
  </si>
  <si>
    <t>791-07.09</t>
  </si>
  <si>
    <t>2IN STEEL GAS VALVE ASSEMBLY</t>
  </si>
  <si>
    <t>791-07.10</t>
  </si>
  <si>
    <t>4IN STEEL GAS VALVE ASSEMBLY</t>
  </si>
  <si>
    <t>791-07.11</t>
  </si>
  <si>
    <t>6IN STEEL GAS VALVE ASSEMBLY</t>
  </si>
  <si>
    <t>791-07.12</t>
  </si>
  <si>
    <t>8IN STEEL GAS VALVE ASSEMBLY</t>
  </si>
  <si>
    <t>791-07.13</t>
  </si>
  <si>
    <t>12IN STEEL GAS VALVE ASSEMBLY</t>
  </si>
  <si>
    <t>791-07.14</t>
  </si>
  <si>
    <t>16IN STEEL GAS VALVE ASSEMBLY</t>
  </si>
  <si>
    <t>791-07.15</t>
  </si>
  <si>
    <t>18IN STEEL GAS VALVE ASSEMBLY</t>
  </si>
  <si>
    <t>791-07.16</t>
  </si>
  <si>
    <t>(__)IN STEEL GAS VALVE ASSEMBLY</t>
  </si>
  <si>
    <t>791-07.17</t>
  </si>
  <si>
    <t>8IN HIGH PRESSURE STEEL GAS VAVLE ASSEMBLY</t>
  </si>
  <si>
    <t>791-07.18</t>
  </si>
  <si>
    <t>2 IN TEE VALVE ASSEMBLY</t>
  </si>
  <si>
    <t>791-07.21</t>
  </si>
  <si>
    <t>EXCESS FLOW VALVE (EFV)</t>
  </si>
  <si>
    <t>791-07.25</t>
  </si>
  <si>
    <t>1IN PE GAS VALVE ASSEMBLY</t>
  </si>
  <si>
    <t>791-07.26</t>
  </si>
  <si>
    <t>3IN PE GAS VALVE ASSEMBLY</t>
  </si>
  <si>
    <t>791-07.30</t>
  </si>
  <si>
    <t>4WAY PE VALVE SYSTEM (4-6IN)</t>
  </si>
  <si>
    <t>791-07.31</t>
  </si>
  <si>
    <t>4WAY PE VALVE SYSTEM (2 - 6 IN, 2 - 4 IN)</t>
  </si>
  <si>
    <t>791-07.32</t>
  </si>
  <si>
    <t>4WAY PE VALVE SYSTEM (2-6IN,1-4IN,1-2IN)</t>
  </si>
  <si>
    <t>791-07.33</t>
  </si>
  <si>
    <t>3WAY PE VALVE SYSTEM (3 - 6 IN)</t>
  </si>
  <si>
    <t>791-07.34</t>
  </si>
  <si>
    <t>3WAY PE VALVE SYSTEM (3 - 4 IN)</t>
  </si>
  <si>
    <t>791-07.35</t>
  </si>
  <si>
    <t>2WAY PE VALVE SYSTEM (2 - 6 IN)</t>
  </si>
  <si>
    <t>791-08.01</t>
  </si>
  <si>
    <t>1/2IN SERVICE ASSEMBLY</t>
  </si>
  <si>
    <t>791-08.02</t>
  </si>
  <si>
    <t>3/4IN SERVICE ASSEMBLY</t>
  </si>
  <si>
    <t>791-08.03</t>
  </si>
  <si>
    <t>1IN SERVICE ASSEMBLY</t>
  </si>
  <si>
    <t>791-08.04</t>
  </si>
  <si>
    <t>1-1/4IN SERVICE ASSEMBLY</t>
  </si>
  <si>
    <t>791-08.05</t>
  </si>
  <si>
    <t>2IN SERVICE ASSEMBLY</t>
  </si>
  <si>
    <t>791-08.06</t>
  </si>
  <si>
    <t>1/2IN PE SERVICE PIPE</t>
  </si>
  <si>
    <t>791-08.07</t>
  </si>
  <si>
    <t>3/4IN PE SERVICE PIPE</t>
  </si>
  <si>
    <t>791-08.08</t>
  </si>
  <si>
    <t>1IN PE SERVICE PIPE</t>
  </si>
  <si>
    <t>791-08.09</t>
  </si>
  <si>
    <t>1-1/4IN PE SERVICE PIPE</t>
  </si>
  <si>
    <t>791-08.10</t>
  </si>
  <si>
    <t>2IN PE SERVICE PIPE</t>
  </si>
  <si>
    <t>791-08.11</t>
  </si>
  <si>
    <t>1/2IN STEEL SERVICE PIPE</t>
  </si>
  <si>
    <t>791-08.12</t>
  </si>
  <si>
    <t>3/4IN STEEL SERVICE PIPE</t>
  </si>
  <si>
    <t>791-08.13</t>
  </si>
  <si>
    <t>1IN STEEL SERVICE PIPE</t>
  </si>
  <si>
    <t>791-08.14</t>
  </si>
  <si>
    <t>1-1/4IN STEEL SERVICE PIPE</t>
  </si>
  <si>
    <t>791-08.15</t>
  </si>
  <si>
    <t>2IN STEEL SERVICE PIPE</t>
  </si>
  <si>
    <t>791-08.16</t>
  </si>
  <si>
    <t>HDD 1/2IN PE SERVICE PIPE</t>
  </si>
  <si>
    <t>791-08.17</t>
  </si>
  <si>
    <t>HDD 3/4IN PE SERVICE PIPE</t>
  </si>
  <si>
    <t>791-08.18</t>
  </si>
  <si>
    <t>HDD 1IN PE SERVICE PIPE</t>
  </si>
  <si>
    <t>791-08.19</t>
  </si>
  <si>
    <t>HDD 1-1/4IN PE SERVICE PIPE</t>
  </si>
  <si>
    <t>791-08.20</t>
  </si>
  <si>
    <t>HDD 2IN PE SERVICE PIPE</t>
  </si>
  <si>
    <t>791-08.21</t>
  </si>
  <si>
    <t>HDD 1/2IN STEEL SERVICE PIPE</t>
  </si>
  <si>
    <t>791-08.22</t>
  </si>
  <si>
    <t>HDD 3/4IN STEEL SERVICE PIPE</t>
  </si>
  <si>
    <t>791-08.23</t>
  </si>
  <si>
    <t>HDD 1IN STEEL SERVICE PIPE</t>
  </si>
  <si>
    <t>791-08.24</t>
  </si>
  <si>
    <t>HDD 1-1/4IN STEEL SERVICE PIPE</t>
  </si>
  <si>
    <t>791-08.25</t>
  </si>
  <si>
    <t>HDD 2IN STEEL SERVICE PIPE</t>
  </si>
  <si>
    <t>791-08.26</t>
  </si>
  <si>
    <t>HDD 5/8 PE SERVICE PIPE</t>
  </si>
  <si>
    <t>791-08.27</t>
  </si>
  <si>
    <t>5/8IN SERVICE ASSEMBLY</t>
  </si>
  <si>
    <t>791-08.28</t>
  </si>
  <si>
    <t>HDD 5/8IN SERVICE PIPE</t>
  </si>
  <si>
    <t>791-08.29</t>
  </si>
  <si>
    <t>5/8IN PE SERVICE PIPE</t>
  </si>
  <si>
    <t>791-08.31</t>
  </si>
  <si>
    <t>1IN HDPE SERVICE ASSEMBLY</t>
  </si>
  <si>
    <t>791-08.33</t>
  </si>
  <si>
    <t>1IN HDPE SERVICE PIPE</t>
  </si>
  <si>
    <t>791-08.40</t>
  </si>
  <si>
    <t>RECONNECT SERVICE ASSEMBLY</t>
  </si>
  <si>
    <t>791-08.41</t>
  </si>
  <si>
    <t>GAS MAIN REMOVAL</t>
  </si>
  <si>
    <t>791-08.50</t>
  </si>
  <si>
    <t>1-1/2IN STEEL SERVICE PIPE</t>
  </si>
  <si>
    <t>791-08.51</t>
  </si>
  <si>
    <t>1-1/2IN STEEL SERVICE ASSEMBLY</t>
  </si>
  <si>
    <t>791-09.01</t>
  </si>
  <si>
    <t>791-09.02</t>
  </si>
  <si>
    <t>3-WIRE CATHODIC PROTECTION STATION</t>
  </si>
  <si>
    <t>791-09.03</t>
  </si>
  <si>
    <t>17LB MAGNESIUM ANODES</t>
  </si>
  <si>
    <t>791-09.04</t>
  </si>
  <si>
    <t>REGULATOR STATION</t>
  </si>
  <si>
    <t>791-09.05</t>
  </si>
  <si>
    <t>RESTORE ASPHALT</t>
  </si>
  <si>
    <t>791-09.06</t>
  </si>
  <si>
    <t>RESTORE CONCRETE</t>
  </si>
  <si>
    <t>791-09.07</t>
  </si>
  <si>
    <t>RESTORE GRAVEL</t>
  </si>
  <si>
    <t>791-09.08</t>
  </si>
  <si>
    <t>REMOVE REGULATOR STATION</t>
  </si>
  <si>
    <t>791-09.09</t>
  </si>
  <si>
    <t>REGULATOR STATION TIE-IN ONLY</t>
  </si>
  <si>
    <t>791-09.15</t>
  </si>
  <si>
    <t>2IN PE TIE-IN (2X2IN TO EXIST)</t>
  </si>
  <si>
    <t>791-09.16</t>
  </si>
  <si>
    <t>4 IN PE TIE-IN (4X4IN OR 4X2IN NEW TO EXIST)</t>
  </si>
  <si>
    <t>791-09.17</t>
  </si>
  <si>
    <t>6 IN PE TIE-IN (6X4IN OR 6X2IN NEW TO EXIST)</t>
  </si>
  <si>
    <t>791-09.18</t>
  </si>
  <si>
    <t>2X2 IN PE BRANCH TIE-IN W/ 2 IN VALVE</t>
  </si>
  <si>
    <t>791-09.19</t>
  </si>
  <si>
    <t>4X2 IN PE BRANCH TIE-IN W/ 2 IN VALVE</t>
  </si>
  <si>
    <t>791-09.20</t>
  </si>
  <si>
    <t>6X2 IN PE BRANCH TIE-IN W/ 2 IN VALVE</t>
  </si>
  <si>
    <t>791-09.21</t>
  </si>
  <si>
    <t>CATHODIC PROTECTION JUNCTION BOX</t>
  </si>
  <si>
    <t>791-10.01</t>
  </si>
  <si>
    <t>RETIRE IN PLACE 3/4IN SERV CUT &amp; PLUG</t>
  </si>
  <si>
    <t>791-10.02</t>
  </si>
  <si>
    <t>RETIRE IN PLACE 1IN SERV CUT &amp; PLUG</t>
  </si>
  <si>
    <t>791-10.03</t>
  </si>
  <si>
    <t>RET. IN PLACE 1-1/4IN SERV CUT &amp; PLUG</t>
  </si>
  <si>
    <t>791-10.04</t>
  </si>
  <si>
    <t>RETIRE IN PLACE 2IN SERV CUT &amp; PLUG</t>
  </si>
  <si>
    <t>791-10.05</t>
  </si>
  <si>
    <t>RETIRE IN PLACE 4IN SERV CUT &amp; PLUG</t>
  </si>
  <si>
    <t>791-10.06</t>
  </si>
  <si>
    <t>RETIRE IN PLACE 6IN SERV CUT &amp; PLUG</t>
  </si>
  <si>
    <t>791-10.07</t>
  </si>
  <si>
    <t>RETIRE IN PLACE 8IN SERV CUT &amp; PLUG</t>
  </si>
  <si>
    <t>791-10.08</t>
  </si>
  <si>
    <t>RETIRE IN PLACE 12IN SERV CUT &amp; PLUG</t>
  </si>
  <si>
    <t>791-10.09</t>
  </si>
  <si>
    <t>RETIRE IN PLACE 18IN SERV CUT &amp; PLUG</t>
  </si>
  <si>
    <t>791-10.10</t>
  </si>
  <si>
    <t>RETIRE GAS MAIN</t>
  </si>
  <si>
    <t>791-10.11</t>
  </si>
  <si>
    <t>RETIRE IN PLACE 3IN SERV CUT &amp; PLUG</t>
  </si>
  <si>
    <t>791-11.01</t>
  </si>
  <si>
    <t>CLASS A CONCRETE</t>
  </si>
  <si>
    <t>791-12.04</t>
  </si>
  <si>
    <t>32LB MAGNESIUM ANODE</t>
  </si>
  <si>
    <t>791-12.30</t>
  </si>
  <si>
    <t>8IN ANSI 300 WELD-IN INSULATOR</t>
  </si>
  <si>
    <t>791-12.31</t>
  </si>
  <si>
    <t>12IN ANSI 300 WELD-IN INSULATOR</t>
  </si>
  <si>
    <t>791-12.32</t>
  </si>
  <si>
    <t>2IN ANSI 600 WELD-IN INSULATOR</t>
  </si>
  <si>
    <t>791-12.33</t>
  </si>
  <si>
    <t>4IN ANSI 600 WELD-IN INSULATOR</t>
  </si>
  <si>
    <t>791-12.34</t>
  </si>
  <si>
    <t>6IN ANSI 600 WELD-IN INSULATOR</t>
  </si>
  <si>
    <t>791-12.35</t>
  </si>
  <si>
    <t>16IN ANSI 300 WELD-IN INSULATOR</t>
  </si>
  <si>
    <t>791-15.50</t>
  </si>
  <si>
    <t>MICRO TUNNELING (ROCK) W/48IN STEEL CASING</t>
  </si>
  <si>
    <t>791-15.60</t>
  </si>
  <si>
    <t>16IN STEEL CASING</t>
  </si>
  <si>
    <t>791-99.01</t>
  </si>
  <si>
    <t>ADDER FOR FULL CLEAN STONE BACKFILL</t>
  </si>
  <si>
    <t>791-99.02</t>
  </si>
  <si>
    <t>CLEAN UP RESTORATION &amp; CLOSEOUT</t>
  </si>
  <si>
    <t>791-99.11</t>
  </si>
  <si>
    <t>ADDITIONAL MATERIAL (DESCRIPTION)</t>
  </si>
  <si>
    <t>791-99.12</t>
  </si>
  <si>
    <t>ADDITIONAL COMPENSATION (DESCRIPTION)</t>
  </si>
  <si>
    <t>791-99.13</t>
  </si>
  <si>
    <t>MATERIAL REIMBURSEMENT (DESCRIPTION)</t>
  </si>
  <si>
    <t>793-01.01</t>
  </si>
  <si>
    <t>793-01.02</t>
  </si>
  <si>
    <t>793-01.03</t>
  </si>
  <si>
    <t>793-01.04</t>
  </si>
  <si>
    <t>793-01.05</t>
  </si>
  <si>
    <t>793-01.06</t>
  </si>
  <si>
    <t>793-01.07</t>
  </si>
  <si>
    <t>793-01.08</t>
  </si>
  <si>
    <t>793-01.09</t>
  </si>
  <si>
    <t>793-01.10</t>
  </si>
  <si>
    <t>793-01.11</t>
  </si>
  <si>
    <t>793-01.12</t>
  </si>
  <si>
    <t>793-01.13</t>
  </si>
  <si>
    <t>793-01.14</t>
  </si>
  <si>
    <t>793-01.15</t>
  </si>
  <si>
    <t>793-01.16</t>
  </si>
  <si>
    <t>793-01.17</t>
  </si>
  <si>
    <t>793-01.18</t>
  </si>
  <si>
    <t>793-01.19</t>
  </si>
  <si>
    <t>793-01.20</t>
  </si>
  <si>
    <t>793-01.21</t>
  </si>
  <si>
    <t>793-01.22</t>
  </si>
  <si>
    <t>793-01.23</t>
  </si>
  <si>
    <t>793-01.24</t>
  </si>
  <si>
    <t>793-01.25</t>
  </si>
  <si>
    <t>793-01.26</t>
  </si>
  <si>
    <t>793-01.27</t>
  </si>
  <si>
    <t>793-01.28</t>
  </si>
  <si>
    <t>793-01.29</t>
  </si>
  <si>
    <t>793-01.30</t>
  </si>
  <si>
    <t>793-01.31</t>
  </si>
  <si>
    <t>793-01.32</t>
  </si>
  <si>
    <t>793-01.33</t>
  </si>
  <si>
    <t>POLE (DESCRIPTION)</t>
  </si>
  <si>
    <t>793-01.34</t>
  </si>
  <si>
    <t>793-01.35</t>
  </si>
  <si>
    <t>793-01.36</t>
  </si>
  <si>
    <t>793-01.37</t>
  </si>
  <si>
    <t>PUSH BRACE</t>
  </si>
  <si>
    <t>793-01.38</t>
  </si>
  <si>
    <t>ANCHOR 1/2IN</t>
  </si>
  <si>
    <t>793-01.39</t>
  </si>
  <si>
    <t>ANCHOR 5/8IN</t>
  </si>
  <si>
    <t>793-01.40</t>
  </si>
  <si>
    <t>ANCHOR 3/4IN</t>
  </si>
  <si>
    <t>793-01.41</t>
  </si>
  <si>
    <t>ANCHOR 1IN</t>
  </si>
  <si>
    <t>793-01.42</t>
  </si>
  <si>
    <t>ANCHOR 1 1/4IN</t>
  </si>
  <si>
    <t>793-01.43</t>
  </si>
  <si>
    <t>ANCHOR 1 1/2 IN</t>
  </si>
  <si>
    <t>793-01.60</t>
  </si>
  <si>
    <t>POLE STUB WOOD</t>
  </si>
  <si>
    <t>793-02.07</t>
  </si>
  <si>
    <t>GUY WIRE 6.6M OR 1/4IN</t>
  </si>
  <si>
    <t>793-02.08</t>
  </si>
  <si>
    <t>GUY WIRE 10M OR 3/8IN</t>
  </si>
  <si>
    <t>793-02.90</t>
  </si>
  <si>
    <t>GUY WIRE (DESCRIPTION)</t>
  </si>
  <si>
    <t>793-02.91</t>
  </si>
  <si>
    <t>793-02.92</t>
  </si>
  <si>
    <t>OVERHEAD GUY WIRE (DESCRIPTION)</t>
  </si>
  <si>
    <t>793-02.93</t>
  </si>
  <si>
    <t>793-02.94</t>
  </si>
  <si>
    <t>793-03.01</t>
  </si>
  <si>
    <t>25 PAIR GROUP AERIAL SPLICE</t>
  </si>
  <si>
    <t>793-03.02</t>
  </si>
  <si>
    <t>793-03.03</t>
  </si>
  <si>
    <t>793-03.04</t>
  </si>
  <si>
    <t>793-03.05</t>
  </si>
  <si>
    <t>25 to 100 PAIR CABLE</t>
  </si>
  <si>
    <t>793-03.06</t>
  </si>
  <si>
    <t>200 to 400 PAIR CABLE</t>
  </si>
  <si>
    <t>793-03.07</t>
  </si>
  <si>
    <t>600 to 900 PAIR CABLE</t>
  </si>
  <si>
    <t>793-03.08</t>
  </si>
  <si>
    <t>1200 PAIR OR GREATER CABLE</t>
  </si>
  <si>
    <t>793-03.09</t>
  </si>
  <si>
    <t>SELF SUPPORTING 25-100 PAIR CABLE</t>
  </si>
  <si>
    <t>793-03.10</t>
  </si>
  <si>
    <t>SELF SUPPORTING 150-300 PAIR CABLE</t>
  </si>
  <si>
    <t>793-03.11</t>
  </si>
  <si>
    <t>25 PAIR CABLE</t>
  </si>
  <si>
    <t>793-03.12</t>
  </si>
  <si>
    <t>50 PAIR CABLE</t>
  </si>
  <si>
    <t>793-03.13</t>
  </si>
  <si>
    <t>75 PAIR CABLE</t>
  </si>
  <si>
    <t>793-03.14</t>
  </si>
  <si>
    <t>100 PAIR CABLE</t>
  </si>
  <si>
    <t>793-03.15</t>
  </si>
  <si>
    <t>150 PAIRCABLE</t>
  </si>
  <si>
    <t>793-03.16</t>
  </si>
  <si>
    <t>200 PAIRCABLE</t>
  </si>
  <si>
    <t>793-03.17</t>
  </si>
  <si>
    <t>300 PAIR CABLE</t>
  </si>
  <si>
    <t>793-03.18</t>
  </si>
  <si>
    <t>400 PAIR CABLE</t>
  </si>
  <si>
    <t>793-03.19</t>
  </si>
  <si>
    <t>600 PAIR CABLE</t>
  </si>
  <si>
    <t>793-03.20</t>
  </si>
  <si>
    <t>900 PAIR CABLE</t>
  </si>
  <si>
    <t>793-03.21</t>
  </si>
  <si>
    <t>1200 PAIR CABLE</t>
  </si>
  <si>
    <t>793-03.22</t>
  </si>
  <si>
    <t>1500 PAIR CABLE</t>
  </si>
  <si>
    <t>793-03.41</t>
  </si>
  <si>
    <t>AERIAL CABLE (DESCRIPTION)</t>
  </si>
  <si>
    <t>793-04.01</t>
  </si>
  <si>
    <t>RELASH/DELASH CABLE</t>
  </si>
  <si>
    <t>793-04.02</t>
  </si>
  <si>
    <t>2 PAIR AERIAL DROP</t>
  </si>
  <si>
    <t>793-04.03</t>
  </si>
  <si>
    <t>6 PAIR AERIAL DROP</t>
  </si>
  <si>
    <t>793-04.04</t>
  </si>
  <si>
    <t>10 PAIR AERIAL TERMINAL</t>
  </si>
  <si>
    <t>793-04.05</t>
  </si>
  <si>
    <t>25 PAIR AERIAL TERMINAL</t>
  </si>
  <si>
    <t>793-04.06</t>
  </si>
  <si>
    <t>READY ACCESS CLOSURE</t>
  </si>
  <si>
    <t>793-04.07</t>
  </si>
  <si>
    <t>AERIAL SPLICE CLOSURE</t>
  </si>
  <si>
    <t>793-04.08</t>
  </si>
  <si>
    <t>TRANSFER AERIAL CABLE</t>
  </si>
  <si>
    <t>793-04.09</t>
  </si>
  <si>
    <t>TRANSFER AERIAL DROP</t>
  </si>
  <si>
    <t>793-04.10</t>
  </si>
  <si>
    <t>TRANSFER BURIED DROP</t>
  </si>
  <si>
    <t>793-04.11</t>
  </si>
  <si>
    <t>TRANSFER DIP CABLE</t>
  </si>
  <si>
    <t>793-04.12</t>
  </si>
  <si>
    <t>UNDERGROUND SPLICE CLOSURE</t>
  </si>
  <si>
    <t>793-04.21</t>
  </si>
  <si>
    <t>3 PAIR AERIAL DROP</t>
  </si>
  <si>
    <t>793-04.25</t>
  </si>
  <si>
    <t>HOT SPLICE EXISTING CABLES</t>
  </si>
  <si>
    <t>793-05.01</t>
  </si>
  <si>
    <t>RISER STUB 25 PAIR</t>
  </si>
  <si>
    <t>793-05.02</t>
  </si>
  <si>
    <t>RISER STUB 50 PAIR</t>
  </si>
  <si>
    <t>793-05.03</t>
  </si>
  <si>
    <t>RISER STUB 75 PAIR</t>
  </si>
  <si>
    <t>793-05.04</t>
  </si>
  <si>
    <t>RISER STUB 100 PAIR</t>
  </si>
  <si>
    <t>793-05.05</t>
  </si>
  <si>
    <t>RISER STUB 150 PAIR</t>
  </si>
  <si>
    <t>793-05.06</t>
  </si>
  <si>
    <t>RISER STUB 200 PAIR</t>
  </si>
  <si>
    <t>793-05.07</t>
  </si>
  <si>
    <t>RISER STUB 300 PAIR</t>
  </si>
  <si>
    <t>793-05.08</t>
  </si>
  <si>
    <t>RISER STUB 400 PAIR</t>
  </si>
  <si>
    <t>793-05.09</t>
  </si>
  <si>
    <t>RISER STUB 600 PAIR</t>
  </si>
  <si>
    <t>793-05.10</t>
  </si>
  <si>
    <t>RISER STUB 900 PAIR</t>
  </si>
  <si>
    <t>793-05.11</t>
  </si>
  <si>
    <t>RISER STUB 1200 PAIR</t>
  </si>
  <si>
    <t>793-05.12</t>
  </si>
  <si>
    <t>RISER STUB 1500 PAIR</t>
  </si>
  <si>
    <t>793-05.13</t>
  </si>
  <si>
    <t>RISER STUB 1800 PAIR</t>
  </si>
  <si>
    <t>793-05.14</t>
  </si>
  <si>
    <t>RISER STUB 2400 PAIR</t>
  </si>
  <si>
    <t>793-05.15</t>
  </si>
  <si>
    <t>RISER STUB 3000 PAIR</t>
  </si>
  <si>
    <t>793-05.16</t>
  </si>
  <si>
    <t>RISER STUB 3600 PAIR</t>
  </si>
  <si>
    <t>793-06.01</t>
  </si>
  <si>
    <t>POLE MOUNTED FIBER BOX</t>
  </si>
  <si>
    <t>793-06.02</t>
  </si>
  <si>
    <t>POLE MOUNTED XBOX</t>
  </si>
  <si>
    <t>793-06.03</t>
  </si>
  <si>
    <t>POLE MOUNTED CARRIER</t>
  </si>
  <si>
    <t>793-07.01</t>
  </si>
  <si>
    <t>793-07.02</t>
  </si>
  <si>
    <t>793-07.03</t>
  </si>
  <si>
    <t>793-07.04</t>
  </si>
  <si>
    <t>793-07.05</t>
  </si>
  <si>
    <t>793-07.06</t>
  </si>
  <si>
    <t>793-07.07</t>
  </si>
  <si>
    <t>793-07.08</t>
  </si>
  <si>
    <t>793-07.09</t>
  </si>
  <si>
    <t>793-07.10</t>
  </si>
  <si>
    <t>793-07.11</t>
  </si>
  <si>
    <t>793-07.12</t>
  </si>
  <si>
    <t>793-07.13</t>
  </si>
  <si>
    <t>793-07.14</t>
  </si>
  <si>
    <t>793-07.15</t>
  </si>
  <si>
    <t>793-07.16</t>
  </si>
  <si>
    <t>793-07.17</t>
  </si>
  <si>
    <t>793-07.18</t>
  </si>
  <si>
    <t>793-07.19</t>
  </si>
  <si>
    <t>793-07.20</t>
  </si>
  <si>
    <t>793-07.21</t>
  </si>
  <si>
    <t>793-07.22</t>
  </si>
  <si>
    <t>793-07.23</t>
  </si>
  <si>
    <t>793-07.25</t>
  </si>
  <si>
    <t>SINGLE FIBER OPTIC CABLE SPLICE</t>
  </si>
  <si>
    <t>793-07.26</t>
  </si>
  <si>
    <t>120 FIBER(MATERIAL ONLY)</t>
  </si>
  <si>
    <t>793-07.27</t>
  </si>
  <si>
    <t>60 FIBER(MATERIAL ONLY)</t>
  </si>
  <si>
    <t>793-07.28</t>
  </si>
  <si>
    <t>(288+) FIBER SPLICING</t>
  </si>
  <si>
    <t>793-07.31</t>
  </si>
  <si>
    <t>SINGLE FIBER AERIAL DROP</t>
  </si>
  <si>
    <t>793-07.41</t>
  </si>
  <si>
    <t>HOT SPLICE EXISTING FIBER CABLES</t>
  </si>
  <si>
    <t>793-07.42</t>
  </si>
  <si>
    <t>HOT SPLICE EXISTING RIBBON FIBERS</t>
  </si>
  <si>
    <t>793-07.51</t>
  </si>
  <si>
    <t>72 FIBER (MATERIAL ONLY)</t>
  </si>
  <si>
    <t>793-07.61</t>
  </si>
  <si>
    <t>FIBER 4 PORT MST(100) ELASH</t>
  </si>
  <si>
    <t>793-07.62</t>
  </si>
  <si>
    <t>FIBER 4 PORT MST(250) ELASH</t>
  </si>
  <si>
    <t>793-07.63</t>
  </si>
  <si>
    <t>FIBER 4 PORT MST(500) ELASH</t>
  </si>
  <si>
    <t>793-07.71</t>
  </si>
  <si>
    <t>(144) AERIAL FIBER SPLICE CLOSURE 4 TRAYS</t>
  </si>
  <si>
    <t>793-07.72</t>
  </si>
  <si>
    <t>FIBER(24) AERIAL PRESSURIZED SPLICE CLOSURE</t>
  </si>
  <si>
    <t>793-07.73</t>
  </si>
  <si>
    <t>FIBER(48) AERIAL PRESSURIZED SPLICE CLOSURE</t>
  </si>
  <si>
    <t>793-07.74</t>
  </si>
  <si>
    <t>FIBER(144) AERIAL PRESSURIZED SPLICE CLOSURE</t>
  </si>
  <si>
    <t>793-09.01</t>
  </si>
  <si>
    <t>25 PAIR BURIED CABLE</t>
  </si>
  <si>
    <t>793-09.02</t>
  </si>
  <si>
    <t>50 PAIR BURIED CABLE</t>
  </si>
  <si>
    <t>793-09.03</t>
  </si>
  <si>
    <t>75 PAIR BURIED CABLE</t>
  </si>
  <si>
    <t>793-09.04</t>
  </si>
  <si>
    <t>100 PAIR BURIED CABLE</t>
  </si>
  <si>
    <t>793-09.05</t>
  </si>
  <si>
    <t>150 PAIR BURIED CABLE</t>
  </si>
  <si>
    <t>793-09.06</t>
  </si>
  <si>
    <t>200 PAIR BURIED CABLE</t>
  </si>
  <si>
    <t>793-09.07</t>
  </si>
  <si>
    <t>300 PAIR BURIED CABLE</t>
  </si>
  <si>
    <t>793-09.08</t>
  </si>
  <si>
    <t>400 PAIR BURIED CABLE</t>
  </si>
  <si>
    <t>793-09.09</t>
  </si>
  <si>
    <t>600 PAIR BURIED CABLE</t>
  </si>
  <si>
    <t>793-09.10</t>
  </si>
  <si>
    <t>900 PAIR BURIED CABLE</t>
  </si>
  <si>
    <t>793-09.11</t>
  </si>
  <si>
    <t>1200 PAIR BURIED CABLE</t>
  </si>
  <si>
    <t>793-09.12</t>
  </si>
  <si>
    <t>1500 PAIR BURIED CABLE</t>
  </si>
  <si>
    <t>793-09.13</t>
  </si>
  <si>
    <t>1800 PAIR BURIED CABLE</t>
  </si>
  <si>
    <t>793-09.14</t>
  </si>
  <si>
    <t>2100 PAIR BURIED CABLE</t>
  </si>
  <si>
    <t>793-09.15</t>
  </si>
  <si>
    <t>2400 PAIR BURIED CABLE</t>
  </si>
  <si>
    <t>793-09.16</t>
  </si>
  <si>
    <t>3000 PAIR BURIED CABLE</t>
  </si>
  <si>
    <t>793-09.17</t>
  </si>
  <si>
    <t>3600 PAIR BURIED CABLE</t>
  </si>
  <si>
    <t>793-10.01</t>
  </si>
  <si>
    <t>BURIED CABLE @ 24IN DEPTH</t>
  </si>
  <si>
    <t>793-10.02</t>
  </si>
  <si>
    <t>BURIED CABLE @ 36IN DEPTH</t>
  </si>
  <si>
    <t>793-10.03</t>
  </si>
  <si>
    <t>BURIED CABLE @ 42IN DEPTH</t>
  </si>
  <si>
    <t>793-10.04</t>
  </si>
  <si>
    <t>BURIED CABLE @ 48IN DEPTH</t>
  </si>
  <si>
    <t>793-10.05</t>
  </si>
  <si>
    <t>BURIED CABLE @ 60IN DEPTH</t>
  </si>
  <si>
    <t>793-10.06</t>
  </si>
  <si>
    <t>BURIED CABLE @ 72IN DEPTH</t>
  </si>
  <si>
    <t>793-10.07</t>
  </si>
  <si>
    <t>BURIED CABLE @ 84IN DEPTH</t>
  </si>
  <si>
    <t>793-10.08</t>
  </si>
  <si>
    <t>BURIED CABLE @___IN DEPTH</t>
  </si>
  <si>
    <t>793-10.20</t>
  </si>
  <si>
    <t>EXPOSE EXISTING CABLE/CONDUIT (ALL DEPTHS)</t>
  </si>
  <si>
    <t>793-11.01</t>
  </si>
  <si>
    <t>25 GROUP BURIED SPLICE</t>
  </si>
  <si>
    <t>793-11.02</t>
  </si>
  <si>
    <t>4IN PEDESTAL</t>
  </si>
  <si>
    <t>793-11.03</t>
  </si>
  <si>
    <t>4IN PEDESTAL W/TERMINAL</t>
  </si>
  <si>
    <t>793-11.04</t>
  </si>
  <si>
    <t>6IN PEDESTAL</t>
  </si>
  <si>
    <t>793-11.05</t>
  </si>
  <si>
    <t>6IN PEDESTAL W/TERMINAL</t>
  </si>
  <si>
    <t>793-11.06</t>
  </si>
  <si>
    <t>8IN PEDESTAL</t>
  </si>
  <si>
    <t>793-11.07</t>
  </si>
  <si>
    <t>8IN PEDESTAL W/TERMINAL</t>
  </si>
  <si>
    <t>793-11.08</t>
  </si>
  <si>
    <t>10IN PEDESTAL</t>
  </si>
  <si>
    <t>793-11.09</t>
  </si>
  <si>
    <t>10IN PEDESTAL W/TERMINAL</t>
  </si>
  <si>
    <t>793-11.10</t>
  </si>
  <si>
    <t>12IN PEDESTAL</t>
  </si>
  <si>
    <t>793-11.11</t>
  </si>
  <si>
    <t>12IN PEDESTAL W/TERMINAL</t>
  </si>
  <si>
    <t>793-11.12</t>
  </si>
  <si>
    <t>SPLICE CABINET</t>
  </si>
  <si>
    <t>793-11.13</t>
  </si>
  <si>
    <t>BURIED RISER GUARD</t>
  </si>
  <si>
    <t>793-11.14</t>
  </si>
  <si>
    <t>2 PAIR BURIED DROP</t>
  </si>
  <si>
    <t>793-11.15</t>
  </si>
  <si>
    <t>5 PAIR BURIED DROP</t>
  </si>
  <si>
    <t>793-11.16</t>
  </si>
  <si>
    <t>CONCRETE HANDHOLE 5FTX3FTX3FT</t>
  </si>
  <si>
    <t>793-11.17</t>
  </si>
  <si>
    <t>COMPOSITE HANDHOLE 5FTX3FTX3FT</t>
  </si>
  <si>
    <t>793-11.18</t>
  </si>
  <si>
    <t>HANDHOLE 30INX58IN</t>
  </si>
  <si>
    <t>793-11.19</t>
  </si>
  <si>
    <t>MARKER POST</t>
  </si>
  <si>
    <t>793-11.20</t>
  </si>
  <si>
    <t>HANDHOLE 30INX48IN</t>
  </si>
  <si>
    <t>793-11.21</t>
  </si>
  <si>
    <t>HANDHOLE (36IN X 24IN X 24IN)</t>
  </si>
  <si>
    <t>793-11.22</t>
  </si>
  <si>
    <t>HANDHOLE 36INX48INX36IN</t>
  </si>
  <si>
    <t>793-11.25</t>
  </si>
  <si>
    <t>CONCRETE HANDHOLE 4FT X 4FT X 4FT</t>
  </si>
  <si>
    <t>793-11.31</t>
  </si>
  <si>
    <t>REMOVE HANDHOLE</t>
  </si>
  <si>
    <t>793-11.32</t>
  </si>
  <si>
    <t>ENTER EXISTING HANDHOLE</t>
  </si>
  <si>
    <t>793-11.36</t>
  </si>
  <si>
    <t>3 PAIR BURIED DROP</t>
  </si>
  <si>
    <t>793-11.50</t>
  </si>
  <si>
    <t>REARRANGE EXISTING SPLICE CASE</t>
  </si>
  <si>
    <t>793-11.51</t>
  </si>
  <si>
    <t>REARRANGE WORKING FIBER SPLICE</t>
  </si>
  <si>
    <t>793-11.52</t>
  </si>
  <si>
    <t>REMOVE FIBER SPLICE CASE</t>
  </si>
  <si>
    <t>793-11.58</t>
  </si>
  <si>
    <t>793-11.60</t>
  </si>
  <si>
    <t>LONG EXTENSION ARM</t>
  </si>
  <si>
    <t>793-12.01</t>
  </si>
  <si>
    <t>DIG SPLICE PIT 80 C.F.</t>
  </si>
  <si>
    <t>793-12.02</t>
  </si>
  <si>
    <t>REARRANGEMENT EXISTING CABLE</t>
  </si>
  <si>
    <t>793-12.03</t>
  </si>
  <si>
    <t>100 PAIR UG CABLE</t>
  </si>
  <si>
    <t>793-12.04</t>
  </si>
  <si>
    <t>150 PAIR UG CABLE</t>
  </si>
  <si>
    <t>793-12.05</t>
  </si>
  <si>
    <t>200 PAIR UG CABLE</t>
  </si>
  <si>
    <t>793-12.06</t>
  </si>
  <si>
    <t>300 PAIR UG CABLE</t>
  </si>
  <si>
    <t>793-12.07</t>
  </si>
  <si>
    <t>400 PAIR UG CABLE</t>
  </si>
  <si>
    <t>793-12.08</t>
  </si>
  <si>
    <t>600 PAIR UG CABLE</t>
  </si>
  <si>
    <t>793-12.09</t>
  </si>
  <si>
    <t>900 PAIR UG CABLE</t>
  </si>
  <si>
    <t>793-12.10</t>
  </si>
  <si>
    <t>1200 PAIR UG CABLE</t>
  </si>
  <si>
    <t>793-12.11</t>
  </si>
  <si>
    <t>1500 PAIR UG CABLE</t>
  </si>
  <si>
    <t>793-12.12</t>
  </si>
  <si>
    <t>1800 PAIR UG CABLE</t>
  </si>
  <si>
    <t>793-12.13</t>
  </si>
  <si>
    <t>2100 PAIR UG CABLE</t>
  </si>
  <si>
    <t>793-12.14</t>
  </si>
  <si>
    <t>2400 PAIR UG CABLE</t>
  </si>
  <si>
    <t>793-12.15</t>
  </si>
  <si>
    <t>3000 PAIR UG CABLE</t>
  </si>
  <si>
    <t>793-12.16</t>
  </si>
  <si>
    <t>3600 PAIR UG CABLE</t>
  </si>
  <si>
    <t>793-12.17</t>
  </si>
  <si>
    <t>UG CABLE(DESCRIPTION)</t>
  </si>
  <si>
    <t>793-12.18</t>
  </si>
  <si>
    <t>793-12.19</t>
  </si>
  <si>
    <t>793-12.20</t>
  </si>
  <si>
    <t>793-13.01</t>
  </si>
  <si>
    <t>2IN CASING</t>
  </si>
  <si>
    <t>793-13.02</t>
  </si>
  <si>
    <t>4IN CASING</t>
  </si>
  <si>
    <t>793-13.03</t>
  </si>
  <si>
    <t>6IN CASING</t>
  </si>
  <si>
    <t>793-13.04</t>
  </si>
  <si>
    <t>12IN CASING</t>
  </si>
  <si>
    <t>793-13.05</t>
  </si>
  <si>
    <t>16IN CASING</t>
  </si>
  <si>
    <t>793-13.06</t>
  </si>
  <si>
    <t>25 PAIR GROUP UG SPLICE</t>
  </si>
  <si>
    <t>793-13.07</t>
  </si>
  <si>
    <t>4IN SCHEDULE 40 PVC</t>
  </si>
  <si>
    <t>793-13.08</t>
  </si>
  <si>
    <t>4IN RGS PIPE</t>
  </si>
  <si>
    <t>793-13.09</t>
  </si>
  <si>
    <t>2IN SCHEDULE 40 PVC</t>
  </si>
  <si>
    <t>793-13.10</t>
  </si>
  <si>
    <t>3IN SCHEDULE 40 PVC</t>
  </si>
  <si>
    <t>793-13.11</t>
  </si>
  <si>
    <t>1 DUCT FORMATION @ 24IN DEPTH</t>
  </si>
  <si>
    <t>793-13.12</t>
  </si>
  <si>
    <t>1 DUCT FORMATION @ 36IN DEPTH</t>
  </si>
  <si>
    <t>793-13.13</t>
  </si>
  <si>
    <t>1 DUCT FORMATION @ 48IN DEPTH</t>
  </si>
  <si>
    <t>793-13.14</t>
  </si>
  <si>
    <t>1 DUCT FORMATION @ 60IN DEPTH</t>
  </si>
  <si>
    <t>793-13.15</t>
  </si>
  <si>
    <t>1 DUCT FORMATION @ 72IN DEPTH</t>
  </si>
  <si>
    <t>793-13.16</t>
  </si>
  <si>
    <t>2 DUCT FORMATION @ 24IN DEPTH</t>
  </si>
  <si>
    <t>793-13.17</t>
  </si>
  <si>
    <t>2 DUCT FORMATION @ 36IN DEPTH</t>
  </si>
  <si>
    <t>793-13.18</t>
  </si>
  <si>
    <t>2 DUCT FORMATION @ 48IN DEPTH</t>
  </si>
  <si>
    <t>793-13.19</t>
  </si>
  <si>
    <t>2 DUCT FORMATION @ 60IN DEPTH</t>
  </si>
  <si>
    <t>793-13.20</t>
  </si>
  <si>
    <t>2 DUCT FORMATION @ 72IN DEPTH</t>
  </si>
  <si>
    <t>793-13.21</t>
  </si>
  <si>
    <t>3 DUCT FORMATION @ 24IN DEPTH</t>
  </si>
  <si>
    <t>793-13.22</t>
  </si>
  <si>
    <t>3 DUCT FORMATION @ 36IN DEPTH</t>
  </si>
  <si>
    <t>793-13.23</t>
  </si>
  <si>
    <t>3 DUCT FORMATION @ 48IN DEPTH</t>
  </si>
  <si>
    <t>793-13.24</t>
  </si>
  <si>
    <t>3 DUCT FORMATION @ 60IN DEPTH</t>
  </si>
  <si>
    <t>793-13.25</t>
  </si>
  <si>
    <t>3 DUCT FORMATION @ 72IN DEPTH</t>
  </si>
  <si>
    <t>793-13.26</t>
  </si>
  <si>
    <t>4 DUCT FORMATION @ 24IN DEPTH</t>
  </si>
  <si>
    <t>793-13.27</t>
  </si>
  <si>
    <t>4 DUCT FORMATION @ 36IN DEPTH</t>
  </si>
  <si>
    <t>793-13.28</t>
  </si>
  <si>
    <t>4 DUCT FORMATION @ 48IN DEPTH</t>
  </si>
  <si>
    <t>793-13.29</t>
  </si>
  <si>
    <t>4 DUCT FORMATION @ 60IN DEPTH</t>
  </si>
  <si>
    <t>793-13.30</t>
  </si>
  <si>
    <t>4 DUCT FORMATION @ 72IN DEPTH</t>
  </si>
  <si>
    <t>793-13.31</t>
  </si>
  <si>
    <t>6 DUCT FORMATION @ 24IN DEPTH</t>
  </si>
  <si>
    <t>793-13.32</t>
  </si>
  <si>
    <t>6 DUCT FORMATION @ 36IN DEPTH</t>
  </si>
  <si>
    <t>793-13.33</t>
  </si>
  <si>
    <t>6 DUCT FORMATION @ 48IN DEPTH</t>
  </si>
  <si>
    <t>793-13.34</t>
  </si>
  <si>
    <t>6 DUCT FORMATION @ 60IN DEPTH</t>
  </si>
  <si>
    <t>793-13.35</t>
  </si>
  <si>
    <t>6 DUCT FORMATION @ 72IN DEPTH</t>
  </si>
  <si>
    <t>793-13.36</t>
  </si>
  <si>
    <t>9 DUCT FORMATION @ 24IN DEPTH</t>
  </si>
  <si>
    <t>793-13.37</t>
  </si>
  <si>
    <t>9 DUCT FORMATION @ 36IN DEPTH</t>
  </si>
  <si>
    <t>793-13.38</t>
  </si>
  <si>
    <t>9 DUCT FORMATION @ 48IN DEPTH</t>
  </si>
  <si>
    <t>793-13.39</t>
  </si>
  <si>
    <t>9 DUCT FORMATION @ 60IN DEPTH</t>
  </si>
  <si>
    <t>793-13.40</t>
  </si>
  <si>
    <t>9 DUCT FORMATION @ 72IN DEPTH</t>
  </si>
  <si>
    <t>793-13.41</t>
  </si>
  <si>
    <t>12 DUCT FORMATION @ 24IN DEPTH</t>
  </si>
  <si>
    <t>793-13.42</t>
  </si>
  <si>
    <t>12 DUCT FORMATION @ 36IN DEPTH</t>
  </si>
  <si>
    <t>793-13.43</t>
  </si>
  <si>
    <t>12 DUCT FORMATION @ 48IN DEPTH</t>
  </si>
  <si>
    <t>793-13.44</t>
  </si>
  <si>
    <t>12 DUCT FORMATION @ 60IN DEPTH</t>
  </si>
  <si>
    <t>793-13.45</t>
  </si>
  <si>
    <t>12 DUCT FORMATION @ 72IN DEPTH</t>
  </si>
  <si>
    <t>793-13.46</t>
  </si>
  <si>
    <t>16 DUCT FORMATION @ 24IN DEPTH</t>
  </si>
  <si>
    <t>793-13.47</t>
  </si>
  <si>
    <t>16 DUCT FORMATION @ 36IN DEPTH</t>
  </si>
  <si>
    <t>793-13.48</t>
  </si>
  <si>
    <t>16 DUCT FORMATION @ 48IN DEPTH</t>
  </si>
  <si>
    <t>793-13.49</t>
  </si>
  <si>
    <t>16 DUCT FORMATION @ 60IN DEPTH</t>
  </si>
  <si>
    <t>793-13.50</t>
  </si>
  <si>
    <t>16 DUCT FORMATION @ 72IN DEPTH</t>
  </si>
  <si>
    <t>793-13.51</t>
  </si>
  <si>
    <t>___DUCT FORMATION @ ___IN DEPTH</t>
  </si>
  <si>
    <t>793-13.52</t>
  </si>
  <si>
    <t>793-13.53</t>
  </si>
  <si>
    <t>793-13.54</t>
  </si>
  <si>
    <t>793-14.01</t>
  </si>
  <si>
    <t>SAND ENCASEMENT PER DUCT</t>
  </si>
  <si>
    <t>793-14.02</t>
  </si>
  <si>
    <t>CONCRETE ENCASEMENT PER DUCT</t>
  </si>
  <si>
    <t>793-14.03</t>
  </si>
  <si>
    <t>MH PRECAST 6-FT W X 12-FT L X 7-FT H</t>
  </si>
  <si>
    <t>793-14.04</t>
  </si>
  <si>
    <t>MH PRECAST 6-FT W X 15-FT L X 7-FT H</t>
  </si>
  <si>
    <t>793-14.05</t>
  </si>
  <si>
    <t>MH PRECAST 4-FT W X 8-FT L X 6-FT H</t>
  </si>
  <si>
    <t>793-14.06</t>
  </si>
  <si>
    <t>CAST IN PLACE MANHOLE</t>
  </si>
  <si>
    <t>793-14.07</t>
  </si>
  <si>
    <t>MH PRECAST (DESCRIPTION)</t>
  </si>
  <si>
    <t>793-14.08</t>
  </si>
  <si>
    <t>793-14.09</t>
  </si>
  <si>
    <t>BRIDGE CONDUIT HANGER SYSTEM</t>
  </si>
  <si>
    <t>793-14.10</t>
  </si>
  <si>
    <t>4IN CORE DRILL INTO MANHOLE</t>
  </si>
  <si>
    <t>793-14.11</t>
  </si>
  <si>
    <t>793-14.12</t>
  </si>
  <si>
    <t>793-14.13</t>
  </si>
  <si>
    <t>793-14.14</t>
  </si>
  <si>
    <t>793-14.15</t>
  </si>
  <si>
    <t>36IN FRAME AND COVER ASSEMBLY</t>
  </si>
  <si>
    <t>793-14.16</t>
  </si>
  <si>
    <t>30IN FRAME AND COVER ASSEMBLY</t>
  </si>
  <si>
    <t>793-14.17</t>
  </si>
  <si>
    <t>793-14.18</t>
  </si>
  <si>
    <t>LOWER CONDUIT PER 12ININCREMENTS</t>
  </si>
  <si>
    <t>793-14.19</t>
  </si>
  <si>
    <t>4IN SCH 80 ORANGE FLEXPIPE</t>
  </si>
  <si>
    <t>793-14.20</t>
  </si>
  <si>
    <t>PLACE MANHOLE OVER EXISTING CABLE</t>
  </si>
  <si>
    <t>793-14.21</t>
  </si>
  <si>
    <t>ROD DUCTS</t>
  </si>
  <si>
    <t>793-14.22</t>
  </si>
  <si>
    <t>UNDERGROUND CABLE</t>
  </si>
  <si>
    <t>793-14.23</t>
  </si>
  <si>
    <t>AIR PIPE/EQUIPMENT</t>
  </si>
  <si>
    <t>793-14.24</t>
  </si>
  <si>
    <t>LOAD COIL</t>
  </si>
  <si>
    <t>793-14.25</t>
  </si>
  <si>
    <t>APPARATUS CASE</t>
  </si>
  <si>
    <t>793-14.26</t>
  </si>
  <si>
    <t>UNDERGROUND TO OVERHEAD RISER</t>
  </si>
  <si>
    <t>793-14.30</t>
  </si>
  <si>
    <t>FIBEROPTIC PULL BOX (12IN X 12IN)</t>
  </si>
  <si>
    <t>793-15.01</t>
  </si>
  <si>
    <t>TRANSFER CABLE ATTACHMENT</t>
  </si>
  <si>
    <t>793-15.02</t>
  </si>
  <si>
    <t>TRANSFER DROP ATTACHMENT</t>
  </si>
  <si>
    <t>793-15.03</t>
  </si>
  <si>
    <t>TRANSFER OH GUY ATTACHMENT</t>
  </si>
  <si>
    <t>793-15.04</t>
  </si>
  <si>
    <t>TRANSFER DOWN GUY ATTACHMENT</t>
  </si>
  <si>
    <t>793-15.05</t>
  </si>
  <si>
    <t>TRANSFER DIP CABLE/EQUIPMENT</t>
  </si>
  <si>
    <t>793-15.06</t>
  </si>
  <si>
    <t>CARRIER SITE PREPARATION</t>
  </si>
  <si>
    <t>793-15.07</t>
  </si>
  <si>
    <t>PAD MOUNTED CARRIER</t>
  </si>
  <si>
    <t>793-15.21</t>
  </si>
  <si>
    <t>HDD 2IN PVC CASING IN ROCK</t>
  </si>
  <si>
    <t>793-15.22</t>
  </si>
  <si>
    <t>HDD 4IN PVC CASING IN ROCK</t>
  </si>
  <si>
    <t>793-15.23</t>
  </si>
  <si>
    <t>HDD 6IN PVC CASING IN ROCK</t>
  </si>
  <si>
    <t>793-15.24</t>
  </si>
  <si>
    <t>HDD 8IN PVC CASING IN ROCK</t>
  </si>
  <si>
    <t>793-16.01</t>
  </si>
  <si>
    <t>MH(RETIRE/REMOVE/GRAVEL BACKFILL)</t>
  </si>
  <si>
    <t>793-16.02</t>
  </si>
  <si>
    <t>DIRECTIONAL BORE 2IN/FLEX SLEEVE</t>
  </si>
  <si>
    <t>793-16.03</t>
  </si>
  <si>
    <t>DIRECTIONAL BORE 3IN/FLEX SLEEVE</t>
  </si>
  <si>
    <t>793-16.04</t>
  </si>
  <si>
    <t>DIRECTIONAL BORE 4IN/FLEX SLEEVE</t>
  </si>
  <si>
    <t>793-16.05</t>
  </si>
  <si>
    <t>STRAIGHT BORE/SLEEVE 2IN</t>
  </si>
  <si>
    <t>793-16.06</t>
  </si>
  <si>
    <t>STRAIGHT BORE/SLEEVE 4IN</t>
  </si>
  <si>
    <t>793-16.07</t>
  </si>
  <si>
    <t>BORE/JACK 8IN CASING - UNCONSOLIDATED</t>
  </si>
  <si>
    <t>793-16.08</t>
  </si>
  <si>
    <t>BORE/JACK 12IN CASING - UNCONSOLIDATED</t>
  </si>
  <si>
    <t>793-16.09</t>
  </si>
  <si>
    <t>BORE/JACK 16IN CASING - UNCONSOLIDATED</t>
  </si>
  <si>
    <t>793-16.10</t>
  </si>
  <si>
    <t>BORE/JACK 24IN CASING - UNCONSOLIDATED</t>
  </si>
  <si>
    <t>793-16.11</t>
  </si>
  <si>
    <t>BORE/JACK 36IN CASING - UNCONSOLIDATED</t>
  </si>
  <si>
    <t>793-16.12</t>
  </si>
  <si>
    <t>BORE/JACK 42IN CASING - UNCONSOLIDATED</t>
  </si>
  <si>
    <t>793-16.13</t>
  </si>
  <si>
    <t>BORE/JACK 8IN CASING - ROCK</t>
  </si>
  <si>
    <t>793-16.14</t>
  </si>
  <si>
    <t>BORE/JACK 12IN CASING - ROCK</t>
  </si>
  <si>
    <t>793-16.15</t>
  </si>
  <si>
    <t>BORE/JACK 16IN CASING - ROCK</t>
  </si>
  <si>
    <t>793-16.16</t>
  </si>
  <si>
    <t>BORE/JACK 24IN CASING - ROCK</t>
  </si>
  <si>
    <t>793-16.17</t>
  </si>
  <si>
    <t>BORE/JACK 36IN CASING - ROCK</t>
  </si>
  <si>
    <t>793-16.18</t>
  </si>
  <si>
    <t>BORE/JACK 42IN CASING - ROCK</t>
  </si>
  <si>
    <t>793-16.19</t>
  </si>
  <si>
    <t>REMOVE TRANSITE CONDUIT</t>
  </si>
  <si>
    <t>793-16.20</t>
  </si>
  <si>
    <t>4 IN DUCT PLUG</t>
  </si>
  <si>
    <t>793-16.21</t>
  </si>
  <si>
    <t>ADJUST MANHOLE LID</t>
  </si>
  <si>
    <t>793-16.22</t>
  </si>
  <si>
    <t>GROUND BED</t>
  </si>
  <si>
    <t>793-16.23</t>
  </si>
  <si>
    <t>BORE/JACK 18IN CASING - UNCONSOLIDATED</t>
  </si>
  <si>
    <t>793-16.24</t>
  </si>
  <si>
    <t>BORE 8IN WITHOUT CASING - ROCK</t>
  </si>
  <si>
    <t>793-16.41</t>
  </si>
  <si>
    <t>DIRECTIONAL BORE 1.5IN INNERDUCT X 3</t>
  </si>
  <si>
    <t>793-17.11</t>
  </si>
  <si>
    <t>OPEN CUT 4IN HDPE DR11 FIBEROPTIC CONDUIT</t>
  </si>
  <si>
    <t>793-17.21</t>
  </si>
  <si>
    <t>BORE/JACK 4IN HDPE DR 11 FIBEROPTIC CONDUIT</t>
  </si>
  <si>
    <t>793-80.01</t>
  </si>
  <si>
    <t>REMOVE CONDUIT/DUCT BANK FROM EXISTING CABLE</t>
  </si>
  <si>
    <t>793-80.02</t>
  </si>
  <si>
    <t>RELOCATE CABLE/INNER DUCT FROM INSIDE MANHOLE</t>
  </si>
  <si>
    <t>793-80.03</t>
  </si>
  <si>
    <t>PLACE 4IN SPLIT DUCT AROUND CABLE/INNER DUCTS</t>
  </si>
  <si>
    <t>793-80.04</t>
  </si>
  <si>
    <t>EXPOSE AND FILL CASING</t>
  </si>
  <si>
    <t>793-97.01</t>
  </si>
  <si>
    <t>793-97.02</t>
  </si>
  <si>
    <t>793-97.03</t>
  </si>
  <si>
    <t>793-98.01</t>
  </si>
  <si>
    <t>REMOVE AERIAL CABLE AND WIRE</t>
  </si>
  <si>
    <t>793-98.02</t>
  </si>
  <si>
    <t>REMOVE CROSSCONNECT CABINET</t>
  </si>
  <si>
    <t>793-98.03</t>
  </si>
  <si>
    <t>REMOVE CARRIER CABINET</t>
  </si>
  <si>
    <t>793-98.04</t>
  </si>
  <si>
    <t>REMOVE POLES ALL SIZES</t>
  </si>
  <si>
    <t>793-98.05</t>
  </si>
  <si>
    <t>RETIRE BURIED FACILITIES IN PLACE</t>
  </si>
  <si>
    <t>793-98.06</t>
  </si>
  <si>
    <t>REMOVE PEDESTALS</t>
  </si>
  <si>
    <t>793-98.07</t>
  </si>
  <si>
    <t>REMOVE UNDERGROUND TO OVERHEAD RISER</t>
  </si>
  <si>
    <t>793-98.08</t>
  </si>
  <si>
    <t>REMOVE ANCHOR (ANY SIZE)</t>
  </si>
  <si>
    <t>793-98.20</t>
  </si>
  <si>
    <t>793-98.21</t>
  </si>
  <si>
    <t>TRIM UTILITY RIGHT-OF-WAY</t>
  </si>
  <si>
    <t>795-01.01</t>
  </si>
  <si>
    <t>4IN DIP RESTRAINED JOINT WATER LINE</t>
  </si>
  <si>
    <t>795-01.02</t>
  </si>
  <si>
    <t>4IN DIP SLIP JOINT WATER LINE</t>
  </si>
  <si>
    <t>795-01.03</t>
  </si>
  <si>
    <t>6IN DIP RESTRAINED JOINT WATER LINE</t>
  </si>
  <si>
    <t>795-01.04</t>
  </si>
  <si>
    <t>6IN DIP SLIP JOINT WATER LINE</t>
  </si>
  <si>
    <t>795-01.05</t>
  </si>
  <si>
    <t>8IN DIP RESTRAINED JOINT WATER LINE</t>
  </si>
  <si>
    <t>795-01.06</t>
  </si>
  <si>
    <t>8IN DIP SLIP JOINT WATER LINE</t>
  </si>
  <si>
    <t>795-01.07</t>
  </si>
  <si>
    <t>10IN DIP RESTRAINED JOINT WATER LINE</t>
  </si>
  <si>
    <t>795-01.08</t>
  </si>
  <si>
    <t>10IN DIP SLIP JOINT WATER LINE</t>
  </si>
  <si>
    <t>795-01.09</t>
  </si>
  <si>
    <t>12IN DIP RESTRAINED JOINT WATER LINE</t>
  </si>
  <si>
    <t>795-01.10</t>
  </si>
  <si>
    <t>12IN DIP SLIP JOINT WATER LINE</t>
  </si>
  <si>
    <t>795-01.11</t>
  </si>
  <si>
    <t>14IN DIP RESTRAINED JOINT WATER LINE</t>
  </si>
  <si>
    <t>795-01.12</t>
  </si>
  <si>
    <t>14IN DIP SLIP JOINT WATER LINE</t>
  </si>
  <si>
    <t>795-01.13</t>
  </si>
  <si>
    <t>16IN DIP RESTRAINED JOINT WATER LINE</t>
  </si>
  <si>
    <t>795-01.14</t>
  </si>
  <si>
    <t>16IN DIP SLIP JOINT WATER LINE</t>
  </si>
  <si>
    <t>795-01.15</t>
  </si>
  <si>
    <t>18IN DIP RESTRAINED JOINT WATER LINE</t>
  </si>
  <si>
    <t>795-01.16</t>
  </si>
  <si>
    <t>18IN DIP SLIP JOINT WATER LINE</t>
  </si>
  <si>
    <t>795-01.17</t>
  </si>
  <si>
    <t>20IN DIP RESTRAINED JOINT WATER LINE</t>
  </si>
  <si>
    <t>795-01.18</t>
  </si>
  <si>
    <t>20IN DIP SLIP JOINT WATER LINE</t>
  </si>
  <si>
    <t>795-01.19</t>
  </si>
  <si>
    <t>24IN DIP RESTRAINED JOINT WATER LINE</t>
  </si>
  <si>
    <t>795-01.20</t>
  </si>
  <si>
    <t>24IN DIP SLIP JOINT WATER LINE</t>
  </si>
  <si>
    <t>795-01.21</t>
  </si>
  <si>
    <t>30IN DIP RESTRAINED JOINT WATER LINE</t>
  </si>
  <si>
    <t>795-01.22</t>
  </si>
  <si>
    <t>30IN DIP SLIP JOINT WATER LINE</t>
  </si>
  <si>
    <t>795-01.23</t>
  </si>
  <si>
    <t>36IN DIP RESTRAINED JOINT WATER LINE</t>
  </si>
  <si>
    <t>795-01.24</t>
  </si>
  <si>
    <t>36IN DIP SLIP JOINT WATER LINE</t>
  </si>
  <si>
    <t>795-01.26</t>
  </si>
  <si>
    <t>2IN DIP SLIP JOINT WATER LINE</t>
  </si>
  <si>
    <t>795-01.27</t>
  </si>
  <si>
    <t>3IN DIP SLIP JOINT WATER LINE</t>
  </si>
  <si>
    <t>795-01.31</t>
  </si>
  <si>
    <t>3IN DIP RESTRAINED JOINT WATER LINE</t>
  </si>
  <si>
    <t>795-01.99</t>
  </si>
  <si>
    <t>12IN DIP SLIP JOINT W/GEOTECH FABRIC STONE</t>
  </si>
  <si>
    <t>795-02.01</t>
  </si>
  <si>
    <t>2IN HDPE WATER LINE</t>
  </si>
  <si>
    <t>795-02.02</t>
  </si>
  <si>
    <t>3IN HDPE WATER LINE</t>
  </si>
  <si>
    <t>795-02.03</t>
  </si>
  <si>
    <t>4IN HDPE WATER LINE</t>
  </si>
  <si>
    <t>795-02.04</t>
  </si>
  <si>
    <t>6IN HDPE WATER LINE</t>
  </si>
  <si>
    <t>795-02.05</t>
  </si>
  <si>
    <t>8IN HDPE WATER LINE</t>
  </si>
  <si>
    <t>795-02.06</t>
  </si>
  <si>
    <t>10IN HDPE WATER LINE</t>
  </si>
  <si>
    <t>795-02.07</t>
  </si>
  <si>
    <t>12IN HDPE WATER LINE</t>
  </si>
  <si>
    <t>795-02.08</t>
  </si>
  <si>
    <t>14IN HDPE WATER LINE</t>
  </si>
  <si>
    <t>795-02.09</t>
  </si>
  <si>
    <t>16IN HDPE WATER LINE</t>
  </si>
  <si>
    <t>795-02.10</t>
  </si>
  <si>
    <t>18IN HDPE WATER LINE</t>
  </si>
  <si>
    <t>795-02.11</t>
  </si>
  <si>
    <t>20IN HDPE WATER LINE</t>
  </si>
  <si>
    <t>795-02.12</t>
  </si>
  <si>
    <t>24IN HDPE WATER LINE</t>
  </si>
  <si>
    <t>795-02.13</t>
  </si>
  <si>
    <t>30IN HDPE WATER LINE</t>
  </si>
  <si>
    <t>795-02.14</t>
  </si>
  <si>
    <t>36IN HDPE WATER LINE</t>
  </si>
  <si>
    <t>795-02.34</t>
  </si>
  <si>
    <t>8IN HDPE WATER LINE (HDD)</t>
  </si>
  <si>
    <t>795-03.01</t>
  </si>
  <si>
    <t>1-1/2IN PVC WATER LINE</t>
  </si>
  <si>
    <t>795-03.02</t>
  </si>
  <si>
    <t>2IN PVC WATER LINE</t>
  </si>
  <si>
    <t>795-03.03</t>
  </si>
  <si>
    <t>3IN PVC WATER LINE</t>
  </si>
  <si>
    <t>795-03.04</t>
  </si>
  <si>
    <t>4IN PVC WATER LINE</t>
  </si>
  <si>
    <t>795-03.05</t>
  </si>
  <si>
    <t>6IN PVC WATER LINE</t>
  </si>
  <si>
    <t>795-03.06</t>
  </si>
  <si>
    <t>8IN PVC WATER LINE</t>
  </si>
  <si>
    <t>795-03.07</t>
  </si>
  <si>
    <t>10IN PVC WATER LINE</t>
  </si>
  <si>
    <t>795-03.08</t>
  </si>
  <si>
    <t>12IN PVC WATER LINE</t>
  </si>
  <si>
    <t>795-03.09</t>
  </si>
  <si>
    <t>14IN PVC WATER LINE</t>
  </si>
  <si>
    <t>795-03.10</t>
  </si>
  <si>
    <t>16IN PVC WATER LINE</t>
  </si>
  <si>
    <t>795-03.11</t>
  </si>
  <si>
    <t>18IN PVC WATER LINE</t>
  </si>
  <si>
    <t>795-03.12</t>
  </si>
  <si>
    <t>20IN PVC WATER LINE</t>
  </si>
  <si>
    <t>795-03.13</t>
  </si>
  <si>
    <t>24IN PVC WATER LINE</t>
  </si>
  <si>
    <t>795-03.14</t>
  </si>
  <si>
    <t>30IN PVC WATER LINE</t>
  </si>
  <si>
    <t>795-03.15</t>
  </si>
  <si>
    <t>36IN PVC WATER LINE</t>
  </si>
  <si>
    <t>795-03.34</t>
  </si>
  <si>
    <t>6IN C900 PVC WATER LINE</t>
  </si>
  <si>
    <t>795-03.35</t>
  </si>
  <si>
    <t>8IN C900 PVC WATER LINE</t>
  </si>
  <si>
    <t>795-03.36</t>
  </si>
  <si>
    <t>10IN C900 PVC WATER LINE</t>
  </si>
  <si>
    <t>795-03.37</t>
  </si>
  <si>
    <t>12IN C900 PVC WATER LINE</t>
  </si>
  <si>
    <t>795-04.01</t>
  </si>
  <si>
    <t>4IN FPVC WATER LINE</t>
  </si>
  <si>
    <t>795-04.02</t>
  </si>
  <si>
    <t>6IN FPVC WATER LINE</t>
  </si>
  <si>
    <t>795-04.03</t>
  </si>
  <si>
    <t>8IN FPVC WATER LINE</t>
  </si>
  <si>
    <t>795-04.04</t>
  </si>
  <si>
    <t>10IN FPVC WATER LINE</t>
  </si>
  <si>
    <t>795-04.05</t>
  </si>
  <si>
    <t>12IN FPVC WATER LINE</t>
  </si>
  <si>
    <t>795-04.06</t>
  </si>
  <si>
    <t>14IN FPVC WATER LINE</t>
  </si>
  <si>
    <t>795-04.07</t>
  </si>
  <si>
    <t>16IN FPVC WATER LINE</t>
  </si>
  <si>
    <t>795-04.08</t>
  </si>
  <si>
    <t>18IN FPVC WATER LINE</t>
  </si>
  <si>
    <t>795-04.09</t>
  </si>
  <si>
    <t>20IN FPVC WATER LINE</t>
  </si>
  <si>
    <t>795-04.10</t>
  </si>
  <si>
    <t>24IN FPVC WATER LINE</t>
  </si>
  <si>
    <t>795-04.11</t>
  </si>
  <si>
    <t>30IN FPVC WATER LINE</t>
  </si>
  <si>
    <t>795-04.12</t>
  </si>
  <si>
    <t>36IN FPVC WATER LINE</t>
  </si>
  <si>
    <t>795-05.01</t>
  </si>
  <si>
    <t>HDD 2IN HDPE CARRIER PIPE-UNCON</t>
  </si>
  <si>
    <t>795-05.02</t>
  </si>
  <si>
    <t>HDD 4IN HDPE CASING PIPE-UNCON</t>
  </si>
  <si>
    <t>795-05.03</t>
  </si>
  <si>
    <t>HDD 6IN HDPE CASING PIPE-UNCON</t>
  </si>
  <si>
    <t>795-05.04</t>
  </si>
  <si>
    <t>HDD 8IN HDPE CASING PIPE-UNCON</t>
  </si>
  <si>
    <t>795-05.05</t>
  </si>
  <si>
    <t>HDD 10IN HDPE CASING PIPE-UNCON</t>
  </si>
  <si>
    <t>795-05.06</t>
  </si>
  <si>
    <t>HDD 12IN HDPE CASING PIPE-UNCON</t>
  </si>
  <si>
    <t>795-05.07</t>
  </si>
  <si>
    <t>HDD 14IN HDPE CASING PIPE-UNCON</t>
  </si>
  <si>
    <t>795-05.08</t>
  </si>
  <si>
    <t>HDD 16IN HDPE CASING PIPE-UNCON</t>
  </si>
  <si>
    <t>795-05.09</t>
  </si>
  <si>
    <t>HDD 18IN HDPE CASING PIPE-UNCON</t>
  </si>
  <si>
    <t>795-05.10</t>
  </si>
  <si>
    <t>HDD 20IN HDPE CASING PIPE-UNCON</t>
  </si>
  <si>
    <t>795-05.11</t>
  </si>
  <si>
    <t>HDD 24IN HDPE CASING PIPE-UNCON</t>
  </si>
  <si>
    <t>795-05.12</t>
  </si>
  <si>
    <t>HDD 30IN HDPE CASING PIPE-UNCON</t>
  </si>
  <si>
    <t>795-05.13</t>
  </si>
  <si>
    <t>HDD 36IN HDPE CASING PIPE-UNCON</t>
  </si>
  <si>
    <t>795-05.14</t>
  </si>
  <si>
    <t>HDD __IN HDPE CASING PIPE-UNCON</t>
  </si>
  <si>
    <t>795-05.15</t>
  </si>
  <si>
    <t>HDD 2IN HDPE CARRIER PIPE-ROCK</t>
  </si>
  <si>
    <t>795-05.16</t>
  </si>
  <si>
    <t>HDD 4IN HDPE CASING PIPE-ROCK</t>
  </si>
  <si>
    <t>795-05.17</t>
  </si>
  <si>
    <t>HDD 6IN HDPE CASING PIPE-ROCK</t>
  </si>
  <si>
    <t>795-05.18</t>
  </si>
  <si>
    <t>HDD 8IN HDPE CASING PIPE-ROCK</t>
  </si>
  <si>
    <t>795-05.19</t>
  </si>
  <si>
    <t>HDD 10IN HDPE CASING PIPE-ROCK</t>
  </si>
  <si>
    <t>795-05.20</t>
  </si>
  <si>
    <t>HDD 12IN HDPE CASING PIPE-ROCK</t>
  </si>
  <si>
    <t>795-05.21</t>
  </si>
  <si>
    <t>HDD 14IN HDPE CASING PIPE-ROCK</t>
  </si>
  <si>
    <t>795-05.22</t>
  </si>
  <si>
    <t>HDD 16IN HDPE CASING PIPE-ROCK</t>
  </si>
  <si>
    <t>795-05.23</t>
  </si>
  <si>
    <t>HDD 18IN HDPE CASING PIPE-ROCK</t>
  </si>
  <si>
    <t>795-05.24</t>
  </si>
  <si>
    <t>HDD 20IN HDPE CASING PIPE-ROCK</t>
  </si>
  <si>
    <t>795-05.25</t>
  </si>
  <si>
    <t>HDD 24IN HDPE CASING PIPE-ROCK</t>
  </si>
  <si>
    <t>795-05.26</t>
  </si>
  <si>
    <t>HDD 30IN HDPE CASING PIPE-ROCK</t>
  </si>
  <si>
    <t>795-05.27</t>
  </si>
  <si>
    <t>HDD 36IN HDPE CASING PIPE-ROCK</t>
  </si>
  <si>
    <t>795-05.28</t>
  </si>
  <si>
    <t>HDD __IN HDPE CASING PIPE-ROCK</t>
  </si>
  <si>
    <t>795-05.29</t>
  </si>
  <si>
    <t>HDD 4IN FPVC CASING PIPE-UNCON</t>
  </si>
  <si>
    <t>795-05.30</t>
  </si>
  <si>
    <t>HDD 6IN FPVC CASING PIPE-UNCON</t>
  </si>
  <si>
    <t>795-05.31</t>
  </si>
  <si>
    <t>795-05.32</t>
  </si>
  <si>
    <t>HDD 8IN FPVC CASING PIPE-UNCON</t>
  </si>
  <si>
    <t>795-05.33</t>
  </si>
  <si>
    <t>HDD 10IN FPVC CASING PIPE-UNCON</t>
  </si>
  <si>
    <t>795-05.34</t>
  </si>
  <si>
    <t>HDD 12IN FPVC CASING PIPE-UNCON</t>
  </si>
  <si>
    <t>795-05.35</t>
  </si>
  <si>
    <t>HDD 14IN FPVC CASING PIPE-UNCON</t>
  </si>
  <si>
    <t>795-05.36</t>
  </si>
  <si>
    <t>HDD 16IN FPVC CASING PIPE-UNCON</t>
  </si>
  <si>
    <t>795-05.37</t>
  </si>
  <si>
    <t>HDD 18IN FPVC CASING PIPE-UNCON</t>
  </si>
  <si>
    <t>795-05.38</t>
  </si>
  <si>
    <t>HDD 20IN FPVC CASING PIPE-UNCON</t>
  </si>
  <si>
    <t>795-05.39</t>
  </si>
  <si>
    <t>HDD 24IN FPVC CASING PIPE-UNCON</t>
  </si>
  <si>
    <t>795-05.40</t>
  </si>
  <si>
    <t>HDD 30IN FPVC CASING PIPE-UNCON</t>
  </si>
  <si>
    <t>795-05.41</t>
  </si>
  <si>
    <t>HDD 36IN FPVC CASING PIPE-UNCON</t>
  </si>
  <si>
    <t>795-05.42</t>
  </si>
  <si>
    <t>HDD __IN FPVC CASING PIPE-UNCON</t>
  </si>
  <si>
    <t>795-05.43</t>
  </si>
  <si>
    <t>HDD 4IN FPVC CASING PIPE-ROCK</t>
  </si>
  <si>
    <t>795-05.44</t>
  </si>
  <si>
    <t>HDD 6IN FPVC CASING PIPE-ROCK</t>
  </si>
  <si>
    <t>795-05.45</t>
  </si>
  <si>
    <t>HDD 8IN FPVC CASING PIPE-ROCK</t>
  </si>
  <si>
    <t>795-05.46</t>
  </si>
  <si>
    <t>HDD 10IN FPVC CASING PIPE-ROCK</t>
  </si>
  <si>
    <t>795-05.47</t>
  </si>
  <si>
    <t>HDD 12IN FPVC CASING PIPE-ROCK</t>
  </si>
  <si>
    <t>795-05.48</t>
  </si>
  <si>
    <t>HDD 14IN FPVC CASING PIPE-ROCK</t>
  </si>
  <si>
    <t>795-05.49</t>
  </si>
  <si>
    <t>HDD 16IN FPVC CASING PIPE-ROCK</t>
  </si>
  <si>
    <t>795-05.50</t>
  </si>
  <si>
    <t>HDD 18IN FPVC CASING PIPE-ROCK</t>
  </si>
  <si>
    <t>795-05.51</t>
  </si>
  <si>
    <t>HDD 20IN FPVC CASING PIPE-ROCK</t>
  </si>
  <si>
    <t>795-05.52</t>
  </si>
  <si>
    <t>HDD 24IN FPVC CASING PIPE-ROCK</t>
  </si>
  <si>
    <t>795-05.53</t>
  </si>
  <si>
    <t>HDD 30IN FPVC CASING PIPE-ROCK</t>
  </si>
  <si>
    <t>795-05.54</t>
  </si>
  <si>
    <t>HDD 36IN FPVC CASING PIPE-ROCK</t>
  </si>
  <si>
    <t>795-05.55</t>
  </si>
  <si>
    <t>HDD __IN FPVC CASING PIPE-ROCK</t>
  </si>
  <si>
    <t>795-05.56</t>
  </si>
  <si>
    <t>BORE/JACK 2IN STEEL CASING PIPE-UNCON</t>
  </si>
  <si>
    <t>795-05.57</t>
  </si>
  <si>
    <t>BORE/JACK 4IN STEEL CASING PIPE-UNCON</t>
  </si>
  <si>
    <t>795-05.58</t>
  </si>
  <si>
    <t>BORE/JACK 28IN STEEL CASING PIPE-UNCON</t>
  </si>
  <si>
    <t>795-05.60</t>
  </si>
  <si>
    <t>BORE/JACK 6IN STEEL CASING PIPE-UNCON.</t>
  </si>
  <si>
    <t>795-05.61</t>
  </si>
  <si>
    <t>BORE/JACK 8IN STEEL CASING PIPE-UNCON.</t>
  </si>
  <si>
    <t>795-05.62</t>
  </si>
  <si>
    <t>BORE/JACK 10IN STEEL CASING PIPE-UNCON.</t>
  </si>
  <si>
    <t>795-05.63</t>
  </si>
  <si>
    <t>BORE/JACK 12IN STEEL CASING PIPE-UNCON.</t>
  </si>
  <si>
    <t>795-05.64</t>
  </si>
  <si>
    <t>BORE/JACK 14IN STEEL CASING PIPE-UNCON.</t>
  </si>
  <si>
    <t>795-05.65</t>
  </si>
  <si>
    <t>BORE/JACK 16IN STEEL CASING PIPE-UNCON.</t>
  </si>
  <si>
    <t>795-05.66</t>
  </si>
  <si>
    <t>BORE/JACK 18IN STEEL CASING PIPE-UNCON.</t>
  </si>
  <si>
    <t>795-05.67</t>
  </si>
  <si>
    <t>BORE/JACK 20IN STEEL CASING PIPE-UNCON.</t>
  </si>
  <si>
    <t>795-05.68</t>
  </si>
  <si>
    <t>BORE/JACK 24IN STEEL CASING PIPE-UNCON.</t>
  </si>
  <si>
    <t>795-05.69</t>
  </si>
  <si>
    <t>BORE/JACK 30IN STEEL CASING PIPE-UNCON.</t>
  </si>
  <si>
    <t>795-05.70</t>
  </si>
  <si>
    <t>BORE/JACK 36IN STEEL CASING PIPE-UNCON.</t>
  </si>
  <si>
    <t>795-05.71</t>
  </si>
  <si>
    <t>BORE/JACK __IN STEEL CASING PIPE-UNCON</t>
  </si>
  <si>
    <t>795-05.72</t>
  </si>
  <si>
    <t>795-05.73</t>
  </si>
  <si>
    <t>795-05.74</t>
  </si>
  <si>
    <t>BORE/JACK 6IN STEEL CASING PIPE-ROCK.</t>
  </si>
  <si>
    <t>795-05.75</t>
  </si>
  <si>
    <t>BORE/JACK 8IN STEEL CASING PIPE-ROCK.</t>
  </si>
  <si>
    <t>795-05.76</t>
  </si>
  <si>
    <t>BORE/JACK 10IN STEEL CASING PIPE-ROCK.</t>
  </si>
  <si>
    <t>795-05.77</t>
  </si>
  <si>
    <t>BORE/JACK 12IN STEEL CASING PIPE-ROCK.</t>
  </si>
  <si>
    <t>795-05.78</t>
  </si>
  <si>
    <t>BORE/JACK 14IN STEEL CASING PIPE-ROCK.</t>
  </si>
  <si>
    <t>795-05.79</t>
  </si>
  <si>
    <t>BORE/JACK 16IN STEEL CASING PIPE-ROCK.</t>
  </si>
  <si>
    <t>795-05.80</t>
  </si>
  <si>
    <t>BORE/JACK 18IN STEEL CASING PIPE-ROCK.</t>
  </si>
  <si>
    <t>795-05.81</t>
  </si>
  <si>
    <t>BORE/JACK 20IN STEEL CASING PIPE-ROCK.</t>
  </si>
  <si>
    <t>795-05.82</t>
  </si>
  <si>
    <t>BORE/JACK 24IN STEEL CASING PIPE-ROCK.</t>
  </si>
  <si>
    <t>795-05.83</t>
  </si>
  <si>
    <t>BORE/JACK 30IN STEEL CASING PIPE-ROCK.</t>
  </si>
  <si>
    <t>795-05.84</t>
  </si>
  <si>
    <t>BORE/JACK 36IN STEEL CASING PIPE-ROCK.</t>
  </si>
  <si>
    <t>795-05.85</t>
  </si>
  <si>
    <t>BORE/JACK 48IN STEEL CASING PIPE-ROCK.</t>
  </si>
  <si>
    <t>795-05.86</t>
  </si>
  <si>
    <t>BORE/JACK __IN STEEL CASING PIPE-ROCK</t>
  </si>
  <si>
    <t>795-05.87</t>
  </si>
  <si>
    <t>795-05.88</t>
  </si>
  <si>
    <t>795-05.91</t>
  </si>
  <si>
    <t>2IN PVC CASING PIPE OPEN CUT</t>
  </si>
  <si>
    <t>795-05.92</t>
  </si>
  <si>
    <t>4IN PVC CASING PIPE OPEN CUT</t>
  </si>
  <si>
    <t>795-05.99</t>
  </si>
  <si>
    <t>FLOWABLE FILL (TRENCH PLUGS)</t>
  </si>
  <si>
    <t>795-06.01</t>
  </si>
  <si>
    <t>CONNECT TO 2IN WATER LINE</t>
  </si>
  <si>
    <t>795-06.02</t>
  </si>
  <si>
    <t>CONNECT TO 3IN WATER LINE</t>
  </si>
  <si>
    <t>795-06.03</t>
  </si>
  <si>
    <t>CONNECT TO 4IN WATER LINE</t>
  </si>
  <si>
    <t>795-06.04</t>
  </si>
  <si>
    <t>CONNECT TO 6IN WATER LINE</t>
  </si>
  <si>
    <t>795-06.05</t>
  </si>
  <si>
    <t>CONNECT TO 8IN WATER LINE</t>
  </si>
  <si>
    <t>795-06.06</t>
  </si>
  <si>
    <t>CONNECT TO 10IN WATER LINE</t>
  </si>
  <si>
    <t>795-06.07</t>
  </si>
  <si>
    <t>CONNECT TO 12IN WATER LINE</t>
  </si>
  <si>
    <t>795-06.08</t>
  </si>
  <si>
    <t>CONNECT TO 14IN WATER LINE</t>
  </si>
  <si>
    <t>795-06.09</t>
  </si>
  <si>
    <t>CONNECT TO 16IN WATER LINE</t>
  </si>
  <si>
    <t>795-06.10</t>
  </si>
  <si>
    <t>CONNECT TO 18IN WATER LINE</t>
  </si>
  <si>
    <t>795-06.11</t>
  </si>
  <si>
    <t>CONNECT TO 20IN WATER LINE</t>
  </si>
  <si>
    <t>795-06.12</t>
  </si>
  <si>
    <t>CONNECT TO 24IN WATER LINE</t>
  </si>
  <si>
    <t>795-06.13</t>
  </si>
  <si>
    <t>CONNECT TO 30IN WATER LINE</t>
  </si>
  <si>
    <t>795-06.14</t>
  </si>
  <si>
    <t>CONNECT TO 36IN WATER LINE</t>
  </si>
  <si>
    <t>795-06.15</t>
  </si>
  <si>
    <t>CONNECT TO 3/4IN WATER LINE</t>
  </si>
  <si>
    <t>795-06.23</t>
  </si>
  <si>
    <t>TIE TO 3IN MAIN, INCL. VALVE &amp; FITTINGS</t>
  </si>
  <si>
    <t>795-06.25</t>
  </si>
  <si>
    <t>TIE TO 6IN MAIN INCL VALVE &amp; FITTINGS</t>
  </si>
  <si>
    <t>795-06.30</t>
  </si>
  <si>
    <t>CUT/CAP EXISTING LINES (ALL SIZES)</t>
  </si>
  <si>
    <t>795-06.31</t>
  </si>
  <si>
    <t>CUT AND CAP 2IN WATER LINE</t>
  </si>
  <si>
    <t>795-06.32</t>
  </si>
  <si>
    <t>CUT AND CAP 4IN WATERLINE</t>
  </si>
  <si>
    <t>795-06.33</t>
  </si>
  <si>
    <t>CUT AND CAP 6IN WATERLINE</t>
  </si>
  <si>
    <t>795-06.34</t>
  </si>
  <si>
    <t>CUT AND CAP 8IN WATERLINE</t>
  </si>
  <si>
    <t>795-06.35</t>
  </si>
  <si>
    <t>CUT AND CAP SERVICE LINE</t>
  </si>
  <si>
    <t>795-06.36</t>
  </si>
  <si>
    <t>CUT &amp; CAP 10IN WATERLINE</t>
  </si>
  <si>
    <t>795-06.37</t>
  </si>
  <si>
    <t>CUT AND CAP 12IN WATERLINE</t>
  </si>
  <si>
    <t>795-06.39</t>
  </si>
  <si>
    <t>CUT AND CAP 16IN WATER LINE</t>
  </si>
  <si>
    <t>795-06.40</t>
  </si>
  <si>
    <t>CUT AND CAP 3IN WATERLINE</t>
  </si>
  <si>
    <t>795-06.41</t>
  </si>
  <si>
    <t>CONNECT TO 2 1/2 IN WATER LINE</t>
  </si>
  <si>
    <t>795-06.42</t>
  </si>
  <si>
    <t>CUT AND CAP 20IN WATERLINE</t>
  </si>
  <si>
    <t>795-06.43</t>
  </si>
  <si>
    <t>CUT AND CAP 24IN WATERLINE</t>
  </si>
  <si>
    <t>795-06.44</t>
  </si>
  <si>
    <t>CUT AND CAP 30IN WATERLINE</t>
  </si>
  <si>
    <t>795-06.45</t>
  </si>
  <si>
    <t>CUT AND CAP 36IN WATERLINE</t>
  </si>
  <si>
    <t>795-06.61</t>
  </si>
  <si>
    <t>HDD 2IN PVC CARRIER PIPE</t>
  </si>
  <si>
    <t>795-07.01</t>
  </si>
  <si>
    <t>4IN X 4IN TAPPING SLEEVE AND VALVE</t>
  </si>
  <si>
    <t>795-07.02</t>
  </si>
  <si>
    <t>6IN X 4IN TAPPING SLEEVE AND VALVE</t>
  </si>
  <si>
    <t>795-07.03</t>
  </si>
  <si>
    <t>6IN X 6IN TAPPING SLEEVE AND VALVE</t>
  </si>
  <si>
    <t>795-07.04</t>
  </si>
  <si>
    <t>8IN X 4IN TAPPING SLEEVE AND VALVE</t>
  </si>
  <si>
    <t>795-07.05</t>
  </si>
  <si>
    <t>8IN X 6IN TAPPING SLEEVE AND VALVE</t>
  </si>
  <si>
    <t>795-07.06</t>
  </si>
  <si>
    <t>8IN X 8IN TAPPING SLEEVE AND VALVE</t>
  </si>
  <si>
    <t>795-07.07</t>
  </si>
  <si>
    <t>10IN X 4IN TAPPING SLEEVE AND VALVE</t>
  </si>
  <si>
    <t>795-07.08</t>
  </si>
  <si>
    <t>10IN X 6IN TAPPING SLEEVE AND VALVE</t>
  </si>
  <si>
    <t>795-07.09</t>
  </si>
  <si>
    <t>10IN X 8IN TAPPING SLEEVE AND VALVE</t>
  </si>
  <si>
    <t>795-07.10</t>
  </si>
  <si>
    <t>10IN X 10IN TAPPING SLEEVE AND VALVE</t>
  </si>
  <si>
    <t>795-07.11</t>
  </si>
  <si>
    <t>12IN X 4IN TAPPING SLEEVE AND VALVE</t>
  </si>
  <si>
    <t>795-07.12</t>
  </si>
  <si>
    <t>12IN X 6IN TAPPING SLEEVE AND VALVE</t>
  </si>
  <si>
    <t>795-07.13</t>
  </si>
  <si>
    <t>12IN X 8IN TAPPING SLEEVE AND VALVE</t>
  </si>
  <si>
    <t>795-07.14</t>
  </si>
  <si>
    <t>12IN X 10IN TAPPING SLEEVE AND VALVE</t>
  </si>
  <si>
    <t>795-07.15</t>
  </si>
  <si>
    <t>12IN X 12IN TAPPING SLEEVE AND VALVE</t>
  </si>
  <si>
    <t>795-07.16</t>
  </si>
  <si>
    <t>16IN X 4IN TAPPING SLEEVE AND VALVE</t>
  </si>
  <si>
    <t>795-07.17</t>
  </si>
  <si>
    <t>16IN X 6IN TAPPING SLEEVE AND VALVE</t>
  </si>
  <si>
    <t>795-07.18</t>
  </si>
  <si>
    <t>16IN X 8IN TAPPING SLEEVE AND VALVE</t>
  </si>
  <si>
    <t>795-07.19</t>
  </si>
  <si>
    <t>16IN X 10IN TAPPING SLEEVE AND VALVE</t>
  </si>
  <si>
    <t>795-07.20</t>
  </si>
  <si>
    <t>16IN X 12IN TAPPING SLEEVE AND VALVE</t>
  </si>
  <si>
    <t>795-07.21</t>
  </si>
  <si>
    <t>16IN X 16IN TAPPING SLEEVE AND VALVE</t>
  </si>
  <si>
    <t>795-07.22</t>
  </si>
  <si>
    <t>14IN X 6IN TAPPING SLEEVE AND VALVE</t>
  </si>
  <si>
    <t>795-07.23</t>
  </si>
  <si>
    <t>18IN X 12IN TAPPING SLEEVE &amp; VALVE</t>
  </si>
  <si>
    <t>795-07.27</t>
  </si>
  <si>
    <t>20IN X 20IN TPPNG SLVE &amp; VLVE</t>
  </si>
  <si>
    <t>795-07.29</t>
  </si>
  <si>
    <t>24IN X 24IN TPPNG SLVE &amp; VLVE</t>
  </si>
  <si>
    <t>795-07.30</t>
  </si>
  <si>
    <t>INSERTION VALVE (4IN)</t>
  </si>
  <si>
    <t>795-07.31</t>
  </si>
  <si>
    <t>INSERTION VALVE (6IN)</t>
  </si>
  <si>
    <t>795-07.32</t>
  </si>
  <si>
    <t>INSERTION VALVE (8IN)</t>
  </si>
  <si>
    <t>795-07.33</t>
  </si>
  <si>
    <t>INSERTION VALVE (10IN)</t>
  </si>
  <si>
    <t>795-07.34</t>
  </si>
  <si>
    <t>INSERTION VALVE (12IN)</t>
  </si>
  <si>
    <t>795-07.35</t>
  </si>
  <si>
    <t>2IN X 2IN TAPPING SADDLE AND VALVE</t>
  </si>
  <si>
    <t>795-07.50</t>
  </si>
  <si>
    <t>8IN MULTI-DIRECTIONAL FLOW METER</t>
  </si>
  <si>
    <t>795-07.51</t>
  </si>
  <si>
    <t>FLOW METER</t>
  </si>
  <si>
    <t>795-07.61</t>
  </si>
  <si>
    <t>__IN X __IN TAPPING SLEEVE AND VALVE</t>
  </si>
  <si>
    <t>795-07.62</t>
  </si>
  <si>
    <t>795-07.63</t>
  </si>
  <si>
    <t>795-08.01</t>
  </si>
  <si>
    <t>2IN GATE VALVE ASSEMBLY</t>
  </si>
  <si>
    <t>795-08.02</t>
  </si>
  <si>
    <t>3IN GATE VALVE ASSEMBLY</t>
  </si>
  <si>
    <t>795-08.03</t>
  </si>
  <si>
    <t>4IN GATE VALVE ASSEMBLY</t>
  </si>
  <si>
    <t>795-08.04</t>
  </si>
  <si>
    <t>6IN GATE VALVE ASSEMBLY</t>
  </si>
  <si>
    <t>795-08.05</t>
  </si>
  <si>
    <t>8IN GATE VALVE ASSEMBLY</t>
  </si>
  <si>
    <t>795-08.06</t>
  </si>
  <si>
    <t>10IN GATE VALVE ASSEMBLY</t>
  </si>
  <si>
    <t>795-08.07</t>
  </si>
  <si>
    <t>10IN PRV ASSEMBLY</t>
  </si>
  <si>
    <t>795-08.08</t>
  </si>
  <si>
    <t>12IN BUTTERFLY VALVE ASSEMBLY</t>
  </si>
  <si>
    <t>795-08.09</t>
  </si>
  <si>
    <t>12IN GATE VALVE ASSEMBLY</t>
  </si>
  <si>
    <t>795-08.10</t>
  </si>
  <si>
    <t>12IN PRV ASSEMBLY</t>
  </si>
  <si>
    <t>795-08.11</t>
  </si>
  <si>
    <t>14IN BUTTERFLY VALVE ASSEMBLY</t>
  </si>
  <si>
    <t>795-08.12</t>
  </si>
  <si>
    <t>14IN GATE VALVE ASSEMBLY</t>
  </si>
  <si>
    <t>795-08.13</t>
  </si>
  <si>
    <t>16IN BUTTERFLY VALVE ASSEMBLY</t>
  </si>
  <si>
    <t>795-08.14</t>
  </si>
  <si>
    <t>16IN GATE VALVE ASSEMBLY</t>
  </si>
  <si>
    <t>795-08.15</t>
  </si>
  <si>
    <t>18IN BUTTERFLY VALVE ASSEMBLY</t>
  </si>
  <si>
    <t>795-08.16</t>
  </si>
  <si>
    <t>18IN GATE VALVE ASSEMBLY</t>
  </si>
  <si>
    <t>795-08.17</t>
  </si>
  <si>
    <t>20IN BUTTERFLY VALVE ASSEMBLY</t>
  </si>
  <si>
    <t>795-08.18</t>
  </si>
  <si>
    <t>20IN GATE VALVE ASSEMBLY</t>
  </si>
  <si>
    <t>795-08.19</t>
  </si>
  <si>
    <t>24IN BUTTERFLY VALVE ASSEMBLY</t>
  </si>
  <si>
    <t>795-08.20</t>
  </si>
  <si>
    <t>24IN GATE VALVE ASSEMBLY</t>
  </si>
  <si>
    <t>795-08.21</t>
  </si>
  <si>
    <t>30IN BUTTERFLY VALVE ASSEMBLY</t>
  </si>
  <si>
    <t>795-08.22</t>
  </si>
  <si>
    <t>36IN BUTTERFLY VALVE ASSEMBLY</t>
  </si>
  <si>
    <t>795-08.23</t>
  </si>
  <si>
    <t>__ IN BUTTERFLY VALVE ASSEMBLY</t>
  </si>
  <si>
    <t>795-08.24</t>
  </si>
  <si>
    <t>__ IN GATE VALVE ASSEMBLY</t>
  </si>
  <si>
    <t>795-08.25</t>
  </si>
  <si>
    <t>ELECTRONIC CONTROL VALVE VAULT W/BYPASS</t>
  </si>
  <si>
    <t>795-08.26</t>
  </si>
  <si>
    <t>12 IN CHECK VALVE ASSEMBLY</t>
  </si>
  <si>
    <t>795-08.27</t>
  </si>
  <si>
    <t>4 IN CHECK VALVE</t>
  </si>
  <si>
    <t>795-08.28</t>
  </si>
  <si>
    <t>6 IN CHECK VALVE</t>
  </si>
  <si>
    <t>795-08.31</t>
  </si>
  <si>
    <t>WATER VALVE EXTENSION ROD</t>
  </si>
  <si>
    <t>795-08.41</t>
  </si>
  <si>
    <t>CURB BOX</t>
  </si>
  <si>
    <t>795-08.42</t>
  </si>
  <si>
    <t>CELLULAR RTU SIGNAL CONTROL</t>
  </si>
  <si>
    <t>795-09.01</t>
  </si>
  <si>
    <t>3/4IN WATER SERVICE METER ASSEMBLY</t>
  </si>
  <si>
    <t>795-09.02</t>
  </si>
  <si>
    <t>1IN WATER SERVICE METER ASSEMBLY</t>
  </si>
  <si>
    <t>795-09.03</t>
  </si>
  <si>
    <t>1-1/2IN WATER SERVICE METER ASSEMBLY</t>
  </si>
  <si>
    <t>795-09.04</t>
  </si>
  <si>
    <t>2IN WATER SERVICE METER ASSEMBLY</t>
  </si>
  <si>
    <t>795-09.05</t>
  </si>
  <si>
    <t>3IN WATER SERVICE METER ASSEMBLY</t>
  </si>
  <si>
    <t>795-09.06</t>
  </si>
  <si>
    <t>4IN WATER SERVICE METER ASSEMBLY</t>
  </si>
  <si>
    <t>795-09.07</t>
  </si>
  <si>
    <t>6IN WATER SERVICE METER ASSEMBLY</t>
  </si>
  <si>
    <t>795-09.08</t>
  </si>
  <si>
    <t>8IN WATER SERVICE METER ASSEMBLY</t>
  </si>
  <si>
    <t>795-09.09</t>
  </si>
  <si>
    <t>RELOCATE/RECONNECT SERVICE ASSEMBLY</t>
  </si>
  <si>
    <t>795-09.10</t>
  </si>
  <si>
    <t>SAMPLE TAP</t>
  </si>
  <si>
    <t>795-09.11</t>
  </si>
  <si>
    <t>1-1/2IN COPPER SERVICE PIPE</t>
  </si>
  <si>
    <t>795-09.12</t>
  </si>
  <si>
    <t>2IN COPPER SERVICE PIPE</t>
  </si>
  <si>
    <t>795-09.13</t>
  </si>
  <si>
    <t>3IN COPPER SERVICE PIPE</t>
  </si>
  <si>
    <t>795-09.14</t>
  </si>
  <si>
    <t>3/4IN HDPE SERVICE PIPE</t>
  </si>
  <si>
    <t>795-09.15</t>
  </si>
  <si>
    <t>795-09.16</t>
  </si>
  <si>
    <t>1-1/2IN HDPE SERVICE PIPE</t>
  </si>
  <si>
    <t>795-09.17</t>
  </si>
  <si>
    <t>2IN HDPE SERVICE PIPE</t>
  </si>
  <si>
    <t>795-09.18</t>
  </si>
  <si>
    <t>3IN HDPE SERVICE PIPE</t>
  </si>
  <si>
    <t>795-09.19</t>
  </si>
  <si>
    <t>3/4IN PVC SERVICE PIPE</t>
  </si>
  <si>
    <t>795-09.20</t>
  </si>
  <si>
    <t>1IN PVC SERVICE PIPE</t>
  </si>
  <si>
    <t>795-09.21</t>
  </si>
  <si>
    <t>1-1/2IN PVC SERVICE PIPE</t>
  </si>
  <si>
    <t>795-09.22</t>
  </si>
  <si>
    <t>2IN PVC SERVICE PIPE</t>
  </si>
  <si>
    <t>795-09.23</t>
  </si>
  <si>
    <t>3IN PVC SERVICE PIPE</t>
  </si>
  <si>
    <t>795-09.24</t>
  </si>
  <si>
    <t>TI OF 2IN HDPE CASING FOR SERVICE PIPE-UNCON</t>
  </si>
  <si>
    <t>795-09.25</t>
  </si>
  <si>
    <t>TI OF 2IN HDPE CASING FOR SERVICE PIPE-ROCK</t>
  </si>
  <si>
    <t>795-09.26</t>
  </si>
  <si>
    <t>TI OF 2IN PVC CASING FOR SERVICE PIPE-UNCON</t>
  </si>
  <si>
    <t>795-09.27</t>
  </si>
  <si>
    <t>TI OF 2IN PVC CASING FOR SERVICE PIPE-ROCK</t>
  </si>
  <si>
    <t>795-09.28</t>
  </si>
  <si>
    <t>3/4IN COPPER SERVICE PIPE</t>
  </si>
  <si>
    <t>795-09.29</t>
  </si>
  <si>
    <t>1IN COPPER SERVICE PIPE</t>
  </si>
  <si>
    <t>795-09.30</t>
  </si>
  <si>
    <t>3/4IN PEXa SERVICE PIPE IN 2" PEXa CASING</t>
  </si>
  <si>
    <t>795-09.31</t>
  </si>
  <si>
    <t>2IN TYPE "K" COPPER WATER LINE</t>
  </si>
  <si>
    <t>795-09.35</t>
  </si>
  <si>
    <t>(TI) OF 3IN PVC CASING FOR SERVICE PIPE-UNCON</t>
  </si>
  <si>
    <t>795-09.36</t>
  </si>
  <si>
    <t>TI OF 4IN HDPE CASING FOR SERVICE PIPE-ROCK</t>
  </si>
  <si>
    <t>795-09.37</t>
  </si>
  <si>
    <t>3/4IN SERVICE PIPE</t>
  </si>
  <si>
    <t>795-09.38</t>
  </si>
  <si>
    <t>1N SERVICE PIPE</t>
  </si>
  <si>
    <t>795-09.39</t>
  </si>
  <si>
    <t>2N SERVICE PIPE</t>
  </si>
  <si>
    <t>795-09.41</t>
  </si>
  <si>
    <t>HDD 3/4IN COPPER SERVICE PIPE</t>
  </si>
  <si>
    <t>795-09.42</t>
  </si>
  <si>
    <t>HDD 1-1/2IN COPPER SERVICE PIPE</t>
  </si>
  <si>
    <t>795-09.43</t>
  </si>
  <si>
    <t>HDD 2IN COPPER SERVICE PIPE</t>
  </si>
  <si>
    <t>795-09.44</t>
  </si>
  <si>
    <t>HDD 2IN COPPER CARRIER PIPE-UNCON</t>
  </si>
  <si>
    <t>795-09.51</t>
  </si>
  <si>
    <t>795-09.55</t>
  </si>
  <si>
    <t>HDD 3IN HDPE CASING PIPE- ROCK</t>
  </si>
  <si>
    <t>795-09.56</t>
  </si>
  <si>
    <t>HDD 3IN HDPE CASING PIPE- EARTH</t>
  </si>
  <si>
    <t>795-09.60</t>
  </si>
  <si>
    <t>3/4IN PEXa SERVICE PIPE</t>
  </si>
  <si>
    <t>795-09.61</t>
  </si>
  <si>
    <t>3/4IN PEXa SERVICE PIPE IN 2IN STEEL CASING</t>
  </si>
  <si>
    <t>795-09.62</t>
  </si>
  <si>
    <t>1IN PEX SERVICE PIPE</t>
  </si>
  <si>
    <t>795-09.63</t>
  </si>
  <si>
    <t>1 1/4 IN PEXa SERVICE PIPE</t>
  </si>
  <si>
    <t>795-09.64</t>
  </si>
  <si>
    <t>2IN PEXa SERVICE PIPE</t>
  </si>
  <si>
    <t>795-09.70</t>
  </si>
  <si>
    <t>5/8IN WATER SERVICE METER ASSEMBLY</t>
  </si>
  <si>
    <t>795-09.75</t>
  </si>
  <si>
    <t>5/8IN COPPER SERVICE PIPE</t>
  </si>
  <si>
    <t>795-09.79</t>
  </si>
  <si>
    <t>1-1/2IN DISTRICT METER TAP ASSEMBLY W/ DISTRICT METER VAULT</t>
  </si>
  <si>
    <t>795-09.99</t>
  </si>
  <si>
    <t>2IN BRASS SERVICE PIPE</t>
  </si>
  <si>
    <t>795-10.01</t>
  </si>
  <si>
    <t>3/4IN AUTO AIR RELEASE VALVE ASSEMBLY</t>
  </si>
  <si>
    <t>795-10.02</t>
  </si>
  <si>
    <t>3/4IN MANUAL AIR RELEASE VALVE ASSEMBLY</t>
  </si>
  <si>
    <t>795-10.03</t>
  </si>
  <si>
    <t>1IN AUTO AIR RELEASE VALVE ASSEMBLY</t>
  </si>
  <si>
    <t>795-10.04</t>
  </si>
  <si>
    <t>1IN MANUAL AIR RELEASE VALVE ASSEMBLY</t>
  </si>
  <si>
    <t>795-10.05</t>
  </si>
  <si>
    <t>2IN AUTO AIR RELEASE VALVE ASSEMBLY</t>
  </si>
  <si>
    <t>795-10.06</t>
  </si>
  <si>
    <t>2IN MANUAL AIR RELEASE VALVE ASSEMBLY</t>
  </si>
  <si>
    <t>795-10.07</t>
  </si>
  <si>
    <t>3IN AUTOMATIC AIR RELEASE VALVE ASSEMBLY</t>
  </si>
  <si>
    <t>795-10.08</t>
  </si>
  <si>
    <t>3IN MANUAL AIR RELEASE VALVE ASSEMBLY</t>
  </si>
  <si>
    <t>795-10.09</t>
  </si>
  <si>
    <t>4IN AUTO AIR RELEASE VALVE ASSEMBLY</t>
  </si>
  <si>
    <t>795-10.10</t>
  </si>
  <si>
    <t>4IN MANUAL AIR RELEASE VALVE ASSEMBLY</t>
  </si>
  <si>
    <t>795-10.11</t>
  </si>
  <si>
    <t>REMOVE 6IN PRESSURE SUSTAINNG VALVE ASSEMBLY</t>
  </si>
  <si>
    <t>795-10.20</t>
  </si>
  <si>
    <t>2IN PRV ASSEMBLY</t>
  </si>
  <si>
    <t>795-10.21</t>
  </si>
  <si>
    <t>4IN PRV ASSEMBLY</t>
  </si>
  <si>
    <t>795-10.22</t>
  </si>
  <si>
    <t>6IN PRV ASSEMBLY</t>
  </si>
  <si>
    <t>795-10.23</t>
  </si>
  <si>
    <t>8IN PRV ASSEMBLY</t>
  </si>
  <si>
    <t>795-10.24</t>
  </si>
  <si>
    <t>795-10.25</t>
  </si>
  <si>
    <t>3/4IN PRV ASSEMBLY</t>
  </si>
  <si>
    <t>795-10.26</t>
  </si>
  <si>
    <t>6IN PRESSURE SUSTAINING VALVE ASSEMBLY</t>
  </si>
  <si>
    <t>795-10.31</t>
  </si>
  <si>
    <t>2IN BLOW-OFF ASSEMBLY</t>
  </si>
  <si>
    <t>795-11.01</t>
  </si>
  <si>
    <t>BLOW-OFF ASSEMBLY</t>
  </si>
  <si>
    <t>795-11.02</t>
  </si>
  <si>
    <t>FIRE HYDRANT ASSEMBLY</t>
  </si>
  <si>
    <t>795-11.03</t>
  </si>
  <si>
    <t>RECONNECT FIRE HYDRANT</t>
  </si>
  <si>
    <t>795-11.04</t>
  </si>
  <si>
    <t>RELOCATE FIRE HYDRANT</t>
  </si>
  <si>
    <t>795-11.05</t>
  </si>
  <si>
    <t>FIRE PROTECTION METER</t>
  </si>
  <si>
    <t>795-11.06</t>
  </si>
  <si>
    <t>RELOCATE FIRE PROTECTION METER</t>
  </si>
  <si>
    <t>795-11.07</t>
  </si>
  <si>
    <t>FIRE AND DOMESTIC APPARATUSES</t>
  </si>
  <si>
    <t>795-11.10</t>
  </si>
  <si>
    <t>FIRE HYDRANT RISER</t>
  </si>
  <si>
    <t>795-11.12</t>
  </si>
  <si>
    <t>RETIRE IN PLACE EXISTING WATER MAIN</t>
  </si>
  <si>
    <t>795-12.01</t>
  </si>
  <si>
    <t>REMOVE FIRE HYDRANT</t>
  </si>
  <si>
    <t>795-12.02</t>
  </si>
  <si>
    <t>REMOVAL OF EXISTING LINE</t>
  </si>
  <si>
    <t>795-12.03</t>
  </si>
  <si>
    <t>PIPE GROUTING</t>
  </si>
  <si>
    <t>795-12.04</t>
  </si>
  <si>
    <t>REMOVE EX BACKFLOW APPARATUS</t>
  </si>
  <si>
    <t>795-12.05</t>
  </si>
  <si>
    <t>REMOVE BLOW-OFF ASSEMBLY</t>
  </si>
  <si>
    <t>795-12.06</t>
  </si>
  <si>
    <t>REMOVE EXISTING PRV ASSEMBLY</t>
  </si>
  <si>
    <t>795-12.08</t>
  </si>
  <si>
    <t>REMOVE WATER METER</t>
  </si>
  <si>
    <t>795-12.10</t>
  </si>
  <si>
    <t>ASBESTOS REMOVAL</t>
  </si>
  <si>
    <t>795-12.20</t>
  </si>
  <si>
    <t>ADJUST EXISTING VALVE BOXES</t>
  </si>
  <si>
    <t>795-12.26</t>
  </si>
  <si>
    <t>REMOVE 6IN METER ASSEMBLY</t>
  </si>
  <si>
    <t>795-13.01</t>
  </si>
  <si>
    <t>DI FITTINGS</t>
  </si>
  <si>
    <t>795-13.02</t>
  </si>
  <si>
    <t>HDPE FITTINGS</t>
  </si>
  <si>
    <t>795-13.03</t>
  </si>
  <si>
    <t>PVC FITTINGS</t>
  </si>
  <si>
    <t>795-13.04</t>
  </si>
  <si>
    <t>BRIDGE HANGER SYSTEM</t>
  </si>
  <si>
    <t>795-13.05</t>
  </si>
  <si>
    <t>CREEK CROSSING (DESCRIPTION)</t>
  </si>
  <si>
    <t>795-13.06</t>
  </si>
  <si>
    <t>795-13.07</t>
  </si>
  <si>
    <t>795-13.08</t>
  </si>
  <si>
    <t>795-13.23</t>
  </si>
  <si>
    <t>2IN HDPE BALL VALVE ASSEMBLY</t>
  </si>
  <si>
    <t>795-13.24</t>
  </si>
  <si>
    <t>2IN BALL VALVE (BRASS)</t>
  </si>
  <si>
    <t>795-14.01</t>
  </si>
  <si>
    <t>795-14.02</t>
  </si>
  <si>
    <t>CLASS B CONCRETE</t>
  </si>
  <si>
    <t>795-14.03</t>
  </si>
  <si>
    <t>CLASS C CONCRETE</t>
  </si>
  <si>
    <t>795-14.04</t>
  </si>
  <si>
    <t>CONCRETE CRADLES</t>
  </si>
  <si>
    <t>795-14.05</t>
  </si>
  <si>
    <t>CONCRETE ENCASEMENT</t>
  </si>
  <si>
    <t>795-14.06</t>
  </si>
  <si>
    <t>CONCRETE PIERS</t>
  </si>
  <si>
    <t>795-14.07</t>
  </si>
  <si>
    <t>CONCRETE VAULT</t>
  </si>
  <si>
    <t>795-14.08</t>
  </si>
  <si>
    <t>795-14.09</t>
  </si>
  <si>
    <t>795-14.10</t>
  </si>
  <si>
    <t>795-14.15</t>
  </si>
  <si>
    <t>SUPPORT STRUCTURE FOR UNSTABLE SUBGRADE</t>
  </si>
  <si>
    <t>795-15.01</t>
  </si>
  <si>
    <t>8IN STEEL CASING PIPE OPEN CUT METHOD</t>
  </si>
  <si>
    <t>795-15.02</t>
  </si>
  <si>
    <t>12IN STEEL CASING PIPE OPEN CUT METHOD</t>
  </si>
  <si>
    <t>795-15.03</t>
  </si>
  <si>
    <t>14IN STEEL CASING PIPE OPEN CUT METHOD</t>
  </si>
  <si>
    <t>795-15.04</t>
  </si>
  <si>
    <t>18IN STEEL CASING PIPE OPEN CUT METHOD</t>
  </si>
  <si>
    <t>795-15.05</t>
  </si>
  <si>
    <t>20IN STEEL CASING PIPE OPEN CUT METHOD</t>
  </si>
  <si>
    <t>795-15.06</t>
  </si>
  <si>
    <t>22IN STEEL CASING PIPE OPEN CUT METHOD</t>
  </si>
  <si>
    <t>795-15.07</t>
  </si>
  <si>
    <t>24IN STEEL CASING PIPE OPEN CUT METHOD</t>
  </si>
  <si>
    <t>795-15.08</t>
  </si>
  <si>
    <t>26IN STEEL CASING PIPE OPEN CUT METHOD</t>
  </si>
  <si>
    <t>795-15.09</t>
  </si>
  <si>
    <t>28IN STEEL CASING PIPE OPEN CUT METHOD</t>
  </si>
  <si>
    <t>795-15.10</t>
  </si>
  <si>
    <t>30IN STEEL CASING PIPE OPEN CUT METHOD</t>
  </si>
  <si>
    <t>795-15.11</t>
  </si>
  <si>
    <t>36IN STEEL CASING PIPE OPEN CUT METHOD</t>
  </si>
  <si>
    <t>795-15.12</t>
  </si>
  <si>
    <t>42IN STEEL CASING PIPE OPEN CUT METHOD</t>
  </si>
  <si>
    <t>795-15.13</t>
  </si>
  <si>
    <t>48IN STEEL CASING PIPE OPEN CUT METHOD</t>
  </si>
  <si>
    <t>795-15.14</t>
  </si>
  <si>
    <t>54IN STEEL CASING PIPE OPEN CUT METHOD</t>
  </si>
  <si>
    <t>795-15.15</t>
  </si>
  <si>
    <t>62IN STEEL CASING PIPE OPEN CUT METHOD</t>
  </si>
  <si>
    <t>795-15.16</t>
  </si>
  <si>
    <t>68IN STEEL CASING PIPE OPEN CUT METHOD</t>
  </si>
  <si>
    <t>795-15.17</t>
  </si>
  <si>
    <t>72IN STEEL CASING PIPE OPEN CUT METHOD</t>
  </si>
  <si>
    <t>795-15.22</t>
  </si>
  <si>
    <t>6IN STEEL CASING PIPE OPEN CUT METHOD</t>
  </si>
  <si>
    <t>795-15.25</t>
  </si>
  <si>
    <t>16IN STEEL CASING PIPE OPEN CUT METHOD</t>
  </si>
  <si>
    <t>795-15.30</t>
  </si>
  <si>
    <t>REMOVE 12IN STEEL CASING PIPE</t>
  </si>
  <si>
    <t>795-15.50</t>
  </si>
  <si>
    <t>795-16.01</t>
  </si>
  <si>
    <t>PRESSURE REGULATOR STATIONS</t>
  </si>
  <si>
    <t>795-16.02</t>
  </si>
  <si>
    <t>PRESSURE TRANSDUCER AND METER STATION</t>
  </si>
  <si>
    <t>795-16.10</t>
  </si>
  <si>
    <t>RELOCATE/RECONNECT CHECK VALVE PIT</t>
  </si>
  <si>
    <t>795-16.14</t>
  </si>
  <si>
    <t>RELOCATE WATER PUMPING STATION FACILITIES</t>
  </si>
  <si>
    <t>795-16.21</t>
  </si>
  <si>
    <t>RELOCATE/RECONNECT 2IN WATER METER ASSM</t>
  </si>
  <si>
    <t>795-16.23</t>
  </si>
  <si>
    <t>RELOCATE/RECONNECT 4IN WATER METER ASSM</t>
  </si>
  <si>
    <t>795-16.36</t>
  </si>
  <si>
    <t>6IN BACKFLOW PREVENTER ASSEMBLY</t>
  </si>
  <si>
    <t>795-16.40</t>
  </si>
  <si>
    <t>6IN EXISTING WATER MAIN TERMINATION</t>
  </si>
  <si>
    <t>795-16.41</t>
  </si>
  <si>
    <t>12IN EXISTING WATER MAIN TERMINATION</t>
  </si>
  <si>
    <t>795-16.42</t>
  </si>
  <si>
    <t>24IN EXISTING WATER MAIN TERMINATION</t>
  </si>
  <si>
    <t>795-16.46</t>
  </si>
  <si>
    <t>6IN NEW WATER MAIN TERMINATION</t>
  </si>
  <si>
    <t>795-16.47</t>
  </si>
  <si>
    <t>12IN NEW WATER MAIN TERMINATION</t>
  </si>
  <si>
    <t>795-16.60</t>
  </si>
  <si>
    <t>PRIVATE WATER VAULT RECONNECTION</t>
  </si>
  <si>
    <t>795-20.01</t>
  </si>
  <si>
    <t>795-21.01</t>
  </si>
  <si>
    <t>RETIRE WATER METER ASSEMBLIES</t>
  </si>
  <si>
    <t>795-21.02</t>
  </si>
  <si>
    <t>RETIRE WATER VALVES AND HYDRANTS</t>
  </si>
  <si>
    <t>795-21.03</t>
  </si>
  <si>
    <t>TRENCHLESS INSTAL 3IN HDPE CASING -UNCON</t>
  </si>
  <si>
    <t>795-21.04</t>
  </si>
  <si>
    <t>TRENCHLESS INSTAL 3IN HDPE CASING - ROCK</t>
  </si>
  <si>
    <t>795-21.11</t>
  </si>
  <si>
    <t>RETIRE IN PLACE EXISTING WATER LINE</t>
  </si>
  <si>
    <t>795-25.01</t>
  </si>
  <si>
    <t>REMOVE WATER MAIN FROM BRIDGE</t>
  </si>
  <si>
    <t>795-30.01</t>
  </si>
  <si>
    <t>4IN HDPE CASING OPEN CUT</t>
  </si>
  <si>
    <t>795-30.02</t>
  </si>
  <si>
    <t>6IN HDPE CASING OPEN CUT</t>
  </si>
  <si>
    <t>795-30.03</t>
  </si>
  <si>
    <t>8IN HDPE CASING OPEN CUT</t>
  </si>
  <si>
    <t>795-30.04</t>
  </si>
  <si>
    <t>10IN HDPE CASING OPEN CUT</t>
  </si>
  <si>
    <t>795-30.05</t>
  </si>
  <si>
    <t>12IN HDPE CASING OPEN CUT</t>
  </si>
  <si>
    <t>795-30.06</t>
  </si>
  <si>
    <t>14IN HDPE CASING OPEN CUT</t>
  </si>
  <si>
    <t>795-30.07</t>
  </si>
  <si>
    <t>16IN HDPE CASING OPEN CUT</t>
  </si>
  <si>
    <t>795-30.21</t>
  </si>
  <si>
    <t>OPEN CUT 4IN PVC CASING PIPE</t>
  </si>
  <si>
    <t>795-30.22</t>
  </si>
  <si>
    <t>OPEN CUT 6IN PVC CASING PIPE</t>
  </si>
  <si>
    <t>795-30.23</t>
  </si>
  <si>
    <t>OPEN CUT 8IN PVC CASING PIPE</t>
  </si>
  <si>
    <t>795-30.24</t>
  </si>
  <si>
    <t>OPEN CUT 12IN PVC CASING PIPE</t>
  </si>
  <si>
    <t>795-30.25</t>
  </si>
  <si>
    <t>OPEN CUT 16IN PVC CASING PIPE</t>
  </si>
  <si>
    <t>795-50.02</t>
  </si>
  <si>
    <t>MATERIALS REIMBURSEMENT</t>
  </si>
  <si>
    <t>795-50.10</t>
  </si>
  <si>
    <t>ADDITIONAL WORK</t>
  </si>
  <si>
    <t>795-50.11</t>
  </si>
  <si>
    <t>795-50.12</t>
  </si>
  <si>
    <t>795-51.01</t>
  </si>
  <si>
    <t>BOLLARD</t>
  </si>
  <si>
    <t>795-70.01</t>
  </si>
  <si>
    <t>POLYETHYLENE PIPE PROTECT - 8"</t>
  </si>
  <si>
    <t>795-70.02</t>
  </si>
  <si>
    <t>POLYETHYLENE PIPE PROTECT - 12"</t>
  </si>
  <si>
    <t>795-99.01</t>
  </si>
  <si>
    <t>4FTX4FT METER VAULT</t>
  </si>
  <si>
    <t>795-99.02</t>
  </si>
  <si>
    <t>4FTX6FT METER VAULT</t>
  </si>
  <si>
    <t>795-99.03</t>
  </si>
  <si>
    <t>6FT X 6FT METER VAULT</t>
  </si>
  <si>
    <t>797-01.01</t>
  </si>
  <si>
    <t>4IN DIP FORCE MAIN</t>
  </si>
  <si>
    <t>797-01.02</t>
  </si>
  <si>
    <t>6IN DIP FORCE MAIN</t>
  </si>
  <si>
    <t>797-01.03</t>
  </si>
  <si>
    <t>8IN DIP FORCE MAIN</t>
  </si>
  <si>
    <t>797-01.04</t>
  </si>
  <si>
    <t>10IN DIP FORCE MAIN</t>
  </si>
  <si>
    <t>797-01.05</t>
  </si>
  <si>
    <t>12IN DIP FORCE MAIN</t>
  </si>
  <si>
    <t>797-01.06</t>
  </si>
  <si>
    <t>18IN DIP FORCE MAIN</t>
  </si>
  <si>
    <t>797-01.07</t>
  </si>
  <si>
    <t>16IN DIP FORCE MAIN</t>
  </si>
  <si>
    <t>797-01.08</t>
  </si>
  <si>
    <t>20IN DIP FORCE MAIN</t>
  </si>
  <si>
    <t>797-01.09</t>
  </si>
  <si>
    <t>24IN DIP FORCE MAIN</t>
  </si>
  <si>
    <t>797-01.10</t>
  </si>
  <si>
    <t>36IN DIP FORCE MAIN</t>
  </si>
  <si>
    <t>797-01.11</t>
  </si>
  <si>
    <t>__IN DIP FORCE MAIN</t>
  </si>
  <si>
    <t>797-01.12</t>
  </si>
  <si>
    <t>4IN EPOXY COATED DIP FORCE MAIN</t>
  </si>
  <si>
    <t>797-01.13</t>
  </si>
  <si>
    <t>6IN EPOXY COATED DIP FORCE MAIN</t>
  </si>
  <si>
    <t>797-01.14</t>
  </si>
  <si>
    <t>8IN EPOXY COATED DIP FORCE MAIN</t>
  </si>
  <si>
    <t>797-01.15</t>
  </si>
  <si>
    <t>10IN EPOXY COATED DIP FORCE MAIN</t>
  </si>
  <si>
    <t>797-01.16</t>
  </si>
  <si>
    <t>12IN EPOXY COATED DIP FORCE MAIN</t>
  </si>
  <si>
    <t>797-01.17</t>
  </si>
  <si>
    <t>18IN EPOXY COATED DIP FORCE MAIN</t>
  </si>
  <si>
    <t>797-01.18</t>
  </si>
  <si>
    <t>16IN EPOXY COATED DIP FORCE MAIN</t>
  </si>
  <si>
    <t>797-01.19</t>
  </si>
  <si>
    <t>20IN EPOXY COATED DIP FORCE MAIN</t>
  </si>
  <si>
    <t>797-01.20</t>
  </si>
  <si>
    <t>24IN EPOXY COATED DIP FORCE MAIN</t>
  </si>
  <si>
    <t>797-01.21</t>
  </si>
  <si>
    <t>36IN EPOXY COATED DIP FORCE MAIN</t>
  </si>
  <si>
    <t>797-01.22</t>
  </si>
  <si>
    <t>__IN EPOXY COATED DIP FORCE MAIN</t>
  </si>
  <si>
    <t>797-01.30</t>
  </si>
  <si>
    <t>FLOWABLE FILL TRENCH PLUG</t>
  </si>
  <si>
    <t>797-01.50</t>
  </si>
  <si>
    <t>54IN CLASS 250 DIP GRAVITY SEWER</t>
  </si>
  <si>
    <t>797-01.51</t>
  </si>
  <si>
    <t>CONNECT 54IN DIP TO 54IN RCP GRAVI SEWER</t>
  </si>
  <si>
    <t>797-01.52</t>
  </si>
  <si>
    <t>PLUG 54IN SEWER</t>
  </si>
  <si>
    <t>797-01.53</t>
  </si>
  <si>
    <t>VENT PIPE ASSEMBLY</t>
  </si>
  <si>
    <t>797-01.79</t>
  </si>
  <si>
    <t>54IN RCP CLASS 4 GRAVITY SEWER</t>
  </si>
  <si>
    <t>797-02.01</t>
  </si>
  <si>
    <t>1IN HDPE FORCE MAIN</t>
  </si>
  <si>
    <t>797-02.02</t>
  </si>
  <si>
    <t>1-1/4IN HDPE FORCE MAIN</t>
  </si>
  <si>
    <t>797-02.03</t>
  </si>
  <si>
    <t>1-1/2IN HDPE FORCE MAIN</t>
  </si>
  <si>
    <t>797-02.04</t>
  </si>
  <si>
    <t>2IN HDPE FORCE MAIN</t>
  </si>
  <si>
    <t>797-02.05</t>
  </si>
  <si>
    <t>3IN HDPE FORCE MAIN</t>
  </si>
  <si>
    <t>797-02.06</t>
  </si>
  <si>
    <t>4IN HDPE FORCE MAIN</t>
  </si>
  <si>
    <t>797-02.07</t>
  </si>
  <si>
    <t>6IN HDPE FORCE MAIN</t>
  </si>
  <si>
    <t>797-02.08</t>
  </si>
  <si>
    <t>8IN HDPE FORCE MAIN</t>
  </si>
  <si>
    <t>797-02.09</t>
  </si>
  <si>
    <t>10IN HDPE FORCE MAIN</t>
  </si>
  <si>
    <t>797-02.10</t>
  </si>
  <si>
    <t>12IN HDPE FORCE MAIN</t>
  </si>
  <si>
    <t>797-02.11</t>
  </si>
  <si>
    <t>16IN HDPE FORCE MAIN</t>
  </si>
  <si>
    <t>797-02.12</t>
  </si>
  <si>
    <t>20IN HDPE FORCE MAIN</t>
  </si>
  <si>
    <t>797-02.13</t>
  </si>
  <si>
    <t>24IN HDPE FORCE MAIN</t>
  </si>
  <si>
    <t>797-02.14</t>
  </si>
  <si>
    <t>30IN HDPE FORCE MAIN</t>
  </si>
  <si>
    <t>797-02.15</t>
  </si>
  <si>
    <t>36IN HDPE FORCE MAIN</t>
  </si>
  <si>
    <t>797-02.16</t>
  </si>
  <si>
    <t>__IN HDPE FORCE MAIN</t>
  </si>
  <si>
    <t>797-02.57</t>
  </si>
  <si>
    <t>16IN HDPE GRAVITY SEWER 0FT-6FT DEPTH</t>
  </si>
  <si>
    <t>797-02.58</t>
  </si>
  <si>
    <t>16IN HDPE GRAVITY SEWER 6FT-12FT DEPTH</t>
  </si>
  <si>
    <t>797-02.59</t>
  </si>
  <si>
    <t>16IN HDPE GRAVITY SEWER 12FT-18FT DEPTH</t>
  </si>
  <si>
    <t>797-02.60</t>
  </si>
  <si>
    <t>16IN HDPE GRAVITY SEWER &gt;18FT DEPTH</t>
  </si>
  <si>
    <t>797-03.01</t>
  </si>
  <si>
    <t>1IN PVC FORCE MAIN</t>
  </si>
  <si>
    <t>797-03.02</t>
  </si>
  <si>
    <t>1-1/4IN PVC FORCE MAIN</t>
  </si>
  <si>
    <t>797-03.03</t>
  </si>
  <si>
    <t>1-1/2IN PVC FORCE MAIN</t>
  </si>
  <si>
    <t>797-03.04</t>
  </si>
  <si>
    <t>2IN PVC FORCE MAIN</t>
  </si>
  <si>
    <t>797-03.05</t>
  </si>
  <si>
    <t>3IN PVC FORCE MAIN</t>
  </si>
  <si>
    <t>797-03.06</t>
  </si>
  <si>
    <t>4IN PVC FORCE MAIN</t>
  </si>
  <si>
    <t>797-03.07</t>
  </si>
  <si>
    <t>8IN PVC FORCE MAIN</t>
  </si>
  <si>
    <t>797-03.08</t>
  </si>
  <si>
    <t>6IN PVC FORCE MAIN</t>
  </si>
  <si>
    <t>797-03.09</t>
  </si>
  <si>
    <t>10IN PVC FORCE MAIN</t>
  </si>
  <si>
    <t>797-03.10</t>
  </si>
  <si>
    <t>12IN PVC FORCE MAIN</t>
  </si>
  <si>
    <t>797-03.11</t>
  </si>
  <si>
    <t>16IN PVC FORCE MAIN</t>
  </si>
  <si>
    <t>797-03.12</t>
  </si>
  <si>
    <t>18IN PVC FORCE MAIN</t>
  </si>
  <si>
    <t>797-03.13</t>
  </si>
  <si>
    <t>20IN PVC FORCE MAIN</t>
  </si>
  <si>
    <t>797-03.14</t>
  </si>
  <si>
    <t>24IN PVC FORCE MAIN</t>
  </si>
  <si>
    <t>797-03.15</t>
  </si>
  <si>
    <t>36IN PVC FORCE MAIN</t>
  </si>
  <si>
    <t>797-03.16</t>
  </si>
  <si>
    <t>__IN PVC FORCE MAIN</t>
  </si>
  <si>
    <t>797-03.30</t>
  </si>
  <si>
    <t>2IN PVC FORCE MAIN (0-8FT)</t>
  </si>
  <si>
    <t>797-03.31</t>
  </si>
  <si>
    <t>2IN PVC FORCE MAIN (8-10FT)</t>
  </si>
  <si>
    <t>797-03.32</t>
  </si>
  <si>
    <t>2IN PVC FORCE MAIN (10-12FT)</t>
  </si>
  <si>
    <t>797-03.33</t>
  </si>
  <si>
    <t>2IN PVC FORCE MAIN (12-15FT)</t>
  </si>
  <si>
    <t>797-03.34</t>
  </si>
  <si>
    <t>3IN PVC FORCE MAIN (0-8FT)</t>
  </si>
  <si>
    <t>797-03.35</t>
  </si>
  <si>
    <t>3IN PVC FORCE MAIN (8-10FT)</t>
  </si>
  <si>
    <t>797-03.36</t>
  </si>
  <si>
    <t>3IN PVC FORCE MAIN (10-12FT)</t>
  </si>
  <si>
    <t>797-03.37</t>
  </si>
  <si>
    <t>3IN PVC FORCE MAIN (12-15FT)</t>
  </si>
  <si>
    <t>797-03.38</t>
  </si>
  <si>
    <t>4IN PVC FORCE MAIN (0-8FT)</t>
  </si>
  <si>
    <t>797-03.39</t>
  </si>
  <si>
    <t>4IN PVC FORCE MAIN (8-10FT)</t>
  </si>
  <si>
    <t>797-03.40</t>
  </si>
  <si>
    <t>4IN PVC FORCE MAIN (10-12FT)</t>
  </si>
  <si>
    <t>797-03.41</t>
  </si>
  <si>
    <t>4IN PVC FORCE MAIN (12-15FT)</t>
  </si>
  <si>
    <t>797-03.42</t>
  </si>
  <si>
    <t>6IN PVC FORCE MAIN (0-8FT)</t>
  </si>
  <si>
    <t>797-03.43</t>
  </si>
  <si>
    <t>6IN PVC FORCE MAIN (8-10FT)</t>
  </si>
  <si>
    <t>797-03.44</t>
  </si>
  <si>
    <t>6IN PVC FORCE MAIN (10-12FT)</t>
  </si>
  <si>
    <t>797-03.45</t>
  </si>
  <si>
    <t>6IN PVC FORCE MAIN (12-15FT)</t>
  </si>
  <si>
    <t>797-03.46</t>
  </si>
  <si>
    <t>8IN PVC FORCE MAIN (0-8FT)</t>
  </si>
  <si>
    <t>797-03.47</t>
  </si>
  <si>
    <t>8IN PVC FORCE MAIN (8-10FT)</t>
  </si>
  <si>
    <t>797-03.48</t>
  </si>
  <si>
    <t>8IN PVC FORCE MAIN (10-12FT)</t>
  </si>
  <si>
    <t>797-03.49</t>
  </si>
  <si>
    <t>8IN PVC FORCE MAIN (12-15FT)</t>
  </si>
  <si>
    <t>797-03.50</t>
  </si>
  <si>
    <t>10IN PVC FORCE MAIN (0-8FT)</t>
  </si>
  <si>
    <t>797-03.51</t>
  </si>
  <si>
    <t>10IN PVC FORCE MAIN (8-10FT)</t>
  </si>
  <si>
    <t>797-03.52</t>
  </si>
  <si>
    <t>10IN PVC FORCE MAIN (10-12FT)</t>
  </si>
  <si>
    <t>797-03.53</t>
  </si>
  <si>
    <t>10IN PVC FORCE MAIN (12-15FT)</t>
  </si>
  <si>
    <t>797-03.54</t>
  </si>
  <si>
    <t>12IN PVC FORCE MAIN (0-8FT)</t>
  </si>
  <si>
    <t>797-03.55</t>
  </si>
  <si>
    <t>12IN PVC FORCE MAIN (8-10FT)</t>
  </si>
  <si>
    <t>797-03.56</t>
  </si>
  <si>
    <t>12IN PVC FORCE MAIN (10-12FT)</t>
  </si>
  <si>
    <t>797-03.57</t>
  </si>
  <si>
    <t>12IN PVC FORCE MAIN (12-15FT)</t>
  </si>
  <si>
    <t>797-03.58</t>
  </si>
  <si>
    <t>14IN PVC FORCE MAIN (0-8FT)</t>
  </si>
  <si>
    <t>797-03.59</t>
  </si>
  <si>
    <t>14IN PVC FORCE MAIN (8-10FT)</t>
  </si>
  <si>
    <t>797-03.60</t>
  </si>
  <si>
    <t>14IN PVC FORCE MAIN (10-12FT)</t>
  </si>
  <si>
    <t>797-03.61</t>
  </si>
  <si>
    <t>14IN PVC FORCE MAIN (12-15FT)</t>
  </si>
  <si>
    <t>797-03.62</t>
  </si>
  <si>
    <t>16IN PVC FORCE MAIN (0-8FT)</t>
  </si>
  <si>
    <t>797-03.63</t>
  </si>
  <si>
    <t>16IN PVC FORCE MAIN (8-10FT)</t>
  </si>
  <si>
    <t>797-03.64</t>
  </si>
  <si>
    <t>16IN PVC FORCE MAIN (10-12FT)</t>
  </si>
  <si>
    <t>797-03.65</t>
  </si>
  <si>
    <t>16IN PVC FORCE MAIN (12-15FT)</t>
  </si>
  <si>
    <t>797-03.80</t>
  </si>
  <si>
    <t>10IN PVC FORCE MAIN (OPEN CUT)</t>
  </si>
  <si>
    <t>797-04.01</t>
  </si>
  <si>
    <t>4IN FPVC FORCE MAIN</t>
  </si>
  <si>
    <t>797-04.02</t>
  </si>
  <si>
    <t>8IN FPVC FORCE MAIN</t>
  </si>
  <si>
    <t>797-04.03</t>
  </si>
  <si>
    <t>6IN FPVC FORCE MAIN</t>
  </si>
  <si>
    <t>797-04.04</t>
  </si>
  <si>
    <t>10IN FPVC FORCE MAIN</t>
  </si>
  <si>
    <t>797-04.05</t>
  </si>
  <si>
    <t>12IN FPVC FORCE MAIN</t>
  </si>
  <si>
    <t>797-04.06</t>
  </si>
  <si>
    <t>15IN FPVC FORCE MAIN</t>
  </si>
  <si>
    <t>797-04.07</t>
  </si>
  <si>
    <t>16IN FPVC FORCE MAIN</t>
  </si>
  <si>
    <t>797-04.08</t>
  </si>
  <si>
    <t>18IN FPVCFORCE MAIN</t>
  </si>
  <si>
    <t>797-04.09</t>
  </si>
  <si>
    <t>20IN FPVC FORCE MAIN</t>
  </si>
  <si>
    <t>797-04.10</t>
  </si>
  <si>
    <t>24IN FPVC FORCE MAIN</t>
  </si>
  <si>
    <t>797-04.11</t>
  </si>
  <si>
    <t>36IN FPVC FORCE MAIN</t>
  </si>
  <si>
    <t>797-04.12</t>
  </si>
  <si>
    <t>__IN FPVC FORCE MAIN</t>
  </si>
  <si>
    <t>797-05.01</t>
  </si>
  <si>
    <t>8IN DIP GRAVITY SEWER 0FT-6FT DEPTH</t>
  </si>
  <si>
    <t>797-05.02</t>
  </si>
  <si>
    <t>8IN DIP GRAVITY SEWER 6FT-12FT DEPTH</t>
  </si>
  <si>
    <t>797-05.03</t>
  </si>
  <si>
    <t>8IN DIP GRAVITY SEWER 12FT-18FT DEPTH</t>
  </si>
  <si>
    <t>797-05.04</t>
  </si>
  <si>
    <t>8IN DIP GRAVITY SEWER &gt;18FT DEPTH</t>
  </si>
  <si>
    <t>797-05.05</t>
  </si>
  <si>
    <t>10IN DIP GRAVITY SEWER 0FT-6FT DEPTH</t>
  </si>
  <si>
    <t>797-05.06</t>
  </si>
  <si>
    <t>10IN DIP GRAVITY SEWER 6FT-12FT DEPTH</t>
  </si>
  <si>
    <t>797-05.07</t>
  </si>
  <si>
    <t>10IN DIP GRAVITY SEWER 12FT-18FT DEPTH</t>
  </si>
  <si>
    <t>797-05.08</t>
  </si>
  <si>
    <t>10IN DIP GRAVITY SEWER &gt;18FT DEPTH</t>
  </si>
  <si>
    <t>797-05.09</t>
  </si>
  <si>
    <t>12IN DIP GRAVITY SEWER 0FT-6FT DEPTH</t>
  </si>
  <si>
    <t>797-05.10</t>
  </si>
  <si>
    <t>12IN DIP GRAVITY SEWER 6FT-12FT DEPTH</t>
  </si>
  <si>
    <t>797-05.11</t>
  </si>
  <si>
    <t>12IN DIP GRAVITY SEWER 12FT-18FT DEPTH</t>
  </si>
  <si>
    <t>797-05.12</t>
  </si>
  <si>
    <t>12IN DIP GRAVITY SEWER &gt;18FT DEPTH</t>
  </si>
  <si>
    <t>797-05.13</t>
  </si>
  <si>
    <t>16IN DIP GRAVITY SEWER 0FT-6FT DEPTH</t>
  </si>
  <si>
    <t>797-05.14</t>
  </si>
  <si>
    <t>16IN DIP GRAVITY SEWER 6FT-12FT DEPTH</t>
  </si>
  <si>
    <t>797-05.15</t>
  </si>
  <si>
    <t>16IN DIP GRAVITY SEWER 12FT-18FT DEPTH</t>
  </si>
  <si>
    <t>797-05.16</t>
  </si>
  <si>
    <t>16IN DIP GRAVITY SEWER &gt;18FT DEPTH</t>
  </si>
  <si>
    <t>797-05.17</t>
  </si>
  <si>
    <t>18IN DIP GRAVITY SEWER 0FT-6FT DEPTH</t>
  </si>
  <si>
    <t>797-05.18</t>
  </si>
  <si>
    <t>18IN DIP GRAVITY SEWER 6FT-12FT DEPTH</t>
  </si>
  <si>
    <t>797-05.19</t>
  </si>
  <si>
    <t>18IN DIP GRAVITY SEWER 12FT-18FT DEPTH</t>
  </si>
  <si>
    <t>797-05.20</t>
  </si>
  <si>
    <t>18IN DIP GRAVITY SEWER &gt;18FT DEPTH</t>
  </si>
  <si>
    <t>797-05.21</t>
  </si>
  <si>
    <t>24IN DIP GRAVITY SEWER 0FT-6FT DEPTH</t>
  </si>
  <si>
    <t>797-05.22</t>
  </si>
  <si>
    <t>24IN DIP GRAVITY SEWER 6FT-12FT DEPTH</t>
  </si>
  <si>
    <t>797-05.23</t>
  </si>
  <si>
    <t>24IN DIP GRAVITY SEWER 12FT-18FT DEPTH</t>
  </si>
  <si>
    <t>797-05.24</t>
  </si>
  <si>
    <t>24IN DIP GRAVITY SEWER &gt;18FT DEPTH</t>
  </si>
  <si>
    <t>797-05.25</t>
  </si>
  <si>
    <t>36IN DIP GRAVITY SEWER 0FT-6FT DEPTH</t>
  </si>
  <si>
    <t>797-05.26</t>
  </si>
  <si>
    <t>36IN DIP GRAVITY SEWER 6FT-12FT DEPTH</t>
  </si>
  <si>
    <t>797-05.27</t>
  </si>
  <si>
    <t>36IN DIP GRAVITY SEWER 12FT-18FT DEPTH</t>
  </si>
  <si>
    <t>797-05.28</t>
  </si>
  <si>
    <t>36IN DIP GRAVITY SEWER &gt;18FT DEPTH</t>
  </si>
  <si>
    <t>797-05.29</t>
  </si>
  <si>
    <t>__IN DIP GRAVITY SEWER 0FT-6FT DEPTH</t>
  </si>
  <si>
    <t>797-05.30</t>
  </si>
  <si>
    <t>__IN DIP GRAVITY SEWER 6FT-12FT DEPTH</t>
  </si>
  <si>
    <t>797-05.31</t>
  </si>
  <si>
    <t>__IN DIP GRAVITY SEWER 12FT-18FT DEPTH</t>
  </si>
  <si>
    <t>797-05.32</t>
  </si>
  <si>
    <t>__IN DIP GRAVITY SEWER &gt;18FT DEPTH</t>
  </si>
  <si>
    <t>797-05.38</t>
  </si>
  <si>
    <t>8IN CURED IN PLACE PIPE LINING</t>
  </si>
  <si>
    <t>797-05.39</t>
  </si>
  <si>
    <t>8IN CURED IN PLACE PIPE (CIPP)</t>
  </si>
  <si>
    <t>797-05.40</t>
  </si>
  <si>
    <t>8IN SWR W/CIPP LINING INCL BYPASS PUMPING</t>
  </si>
  <si>
    <t>797-05.41</t>
  </si>
  <si>
    <t>6IN DIP SERVICE LATERAL</t>
  </si>
  <si>
    <t>797-05.42</t>
  </si>
  <si>
    <t>10IN SWR W/CIPP LINING INCL BYPASS PUMPING</t>
  </si>
  <si>
    <t>797-05.43</t>
  </si>
  <si>
    <t>4IN SWR W/CIPP LINING INCL BYPASS PUMPING</t>
  </si>
  <si>
    <t>797-05.44</t>
  </si>
  <si>
    <t>6IN SWR W/CIPP LINING INCL BYPASS PUMPING</t>
  </si>
  <si>
    <t>797-05.50</t>
  </si>
  <si>
    <t>30IN DIP AERIAL GRAVITY SEWER</t>
  </si>
  <si>
    <t>797-05.51</t>
  </si>
  <si>
    <t>8IN PVC GRAVITY SEWER 0FT-6FT DEPTH</t>
  </si>
  <si>
    <t>797-05.52</t>
  </si>
  <si>
    <t>8IN PVC GRAVITY SEWER 6FT-12FT DEPTH</t>
  </si>
  <si>
    <t>797-05.53</t>
  </si>
  <si>
    <t>8IN PVC GRAVITY SEWER 12FT-18FT DEPTH</t>
  </si>
  <si>
    <t>797-05.54</t>
  </si>
  <si>
    <t>8IN PVC GRAVITY SEWER &gt;18FT DEPTH</t>
  </si>
  <si>
    <t>797-05.55</t>
  </si>
  <si>
    <t>10IN PVC GRAVITY SEWER 0FT-6FT DEPTH</t>
  </si>
  <si>
    <t>797-05.56</t>
  </si>
  <si>
    <t>10IN PVC GRAVITY SEWER 6FT-12FT DEPTH</t>
  </si>
  <si>
    <t>797-05.57</t>
  </si>
  <si>
    <t>10IN PVC GRAVITY SEWER 12FT-18FT DEPTH</t>
  </si>
  <si>
    <t>797-05.58</t>
  </si>
  <si>
    <t>10IN PVC GRAVITY SEWER &gt;18FT DEPTH</t>
  </si>
  <si>
    <t>797-05.59</t>
  </si>
  <si>
    <t>12IN PVC GRAVITY SEWER 0FT-6FT DEPTH</t>
  </si>
  <si>
    <t>797-05.60</t>
  </si>
  <si>
    <t>12IN PVC GRAVITY SEWER 6FT-12FT DEPTH</t>
  </si>
  <si>
    <t>797-05.61</t>
  </si>
  <si>
    <t>12IN PVC GRAVITY SEWER 12FT-18FT DEPTH</t>
  </si>
  <si>
    <t>797-05.62</t>
  </si>
  <si>
    <t>12IN PVC GRAVITY SEWER &gt;18FT DEPTH</t>
  </si>
  <si>
    <t>797-05.63</t>
  </si>
  <si>
    <t>15IN PVC GRAVITY SEWER 0FT-6FT DEPTH</t>
  </si>
  <si>
    <t>797-05.64</t>
  </si>
  <si>
    <t>15IN PVC GRAVITY SEWER 6FT-12FT DEPTH</t>
  </si>
  <si>
    <t>797-05.65</t>
  </si>
  <si>
    <t>15IN PVC GRAVITY SEWER 12FT-18FT DEPTH</t>
  </si>
  <si>
    <t>797-05.66</t>
  </si>
  <si>
    <t>15IN PVC GRAVITY SEWER &gt;18FT DEPTH</t>
  </si>
  <si>
    <t>797-05.67</t>
  </si>
  <si>
    <t>18IN PVC GRAVITY SEWER 0FT-6FT DEPTH</t>
  </si>
  <si>
    <t>797-05.68</t>
  </si>
  <si>
    <t>18IN PVC GRAVITY SEWER 6FT-12FT DEPTH</t>
  </si>
  <si>
    <t>797-05.69</t>
  </si>
  <si>
    <t>18IN PVC GRAVITY SEWER 12FT-18FT DEPTH</t>
  </si>
  <si>
    <t>797-05.70</t>
  </si>
  <si>
    <t>18IN PVC GRAVITY SEWER &gt;18FT DEPTH</t>
  </si>
  <si>
    <t>797-05.71</t>
  </si>
  <si>
    <t>24IN PVC GRAVITY SEWER 0FT-6FT DEPTH</t>
  </si>
  <si>
    <t>797-05.72</t>
  </si>
  <si>
    <t>24IN PVC GRAVITY SEWER 6FT-12FT DEPTH</t>
  </si>
  <si>
    <t>797-05.73</t>
  </si>
  <si>
    <t>24IN PVC GRAVITY SEWER 12FT-18FT DEPTH</t>
  </si>
  <si>
    <t>797-05.74</t>
  </si>
  <si>
    <t>24IN PVC GRAVITY SEWER &gt;18FT DEPTH</t>
  </si>
  <si>
    <t>797-05.75</t>
  </si>
  <si>
    <t>36IN PVC GRAVITY SEWER 0FT-6FT DEPTH</t>
  </si>
  <si>
    <t>797-05.76</t>
  </si>
  <si>
    <t>36IN PVC GRAVITY SEWER 6FT-12FT DEPTH</t>
  </si>
  <si>
    <t>797-05.77</t>
  </si>
  <si>
    <t>36IN PVC GRAVITY SEWER 12FT-18FT DEPTH</t>
  </si>
  <si>
    <t>797-05.78</t>
  </si>
  <si>
    <t>36IN PVC GRAVITY SEWER &gt;18FT DEPTH</t>
  </si>
  <si>
    <t>797-05.79</t>
  </si>
  <si>
    <t>__IN PVC GRAVITY SEWER 0FT-6FT DEPTH</t>
  </si>
  <si>
    <t>797-05.80</t>
  </si>
  <si>
    <t>__IN PVC GRAVITY SEWER 6FT-12FT DEPTH</t>
  </si>
  <si>
    <t>797-05.81</t>
  </si>
  <si>
    <t>__IN PVC GRAVITY SEWER 12FT-18FT DEPTH</t>
  </si>
  <si>
    <t>797-05.82</t>
  </si>
  <si>
    <t>__IN PVC GRAVITY SEWER &gt;18FT DEPTH</t>
  </si>
  <si>
    <t>797-05.83</t>
  </si>
  <si>
    <t>18IN FSP GRAVITY SEWER 0FT-6FT DEPTH</t>
  </si>
  <si>
    <t>797-05.84</t>
  </si>
  <si>
    <t>18IN FSP GRAVITY SEWER 6FT-12FT DEPTH</t>
  </si>
  <si>
    <t>797-05.85</t>
  </si>
  <si>
    <t>18IN FSP GRAVITY SEWER 12FT-18FT DEPTH</t>
  </si>
  <si>
    <t>797-05.86</t>
  </si>
  <si>
    <t>18IN FSP GRAVITY SEWER &gt;18FT DEPTH</t>
  </si>
  <si>
    <t>797-05.87</t>
  </si>
  <si>
    <t>24IN FSP GRAVITY SEWER 0FT-6FT DEPTH</t>
  </si>
  <si>
    <t>797-05.88</t>
  </si>
  <si>
    <t>24IN FSP GRAVITY SEWER 6FT-12FT DEPTH</t>
  </si>
  <si>
    <t>797-05.89</t>
  </si>
  <si>
    <t>24IN FSP GRAVITY SEWER 12FT-18FT DEPTH</t>
  </si>
  <si>
    <t>797-05.90</t>
  </si>
  <si>
    <t>24IN FSP GRAVITY SEWER &gt;18FT DEPTH</t>
  </si>
  <si>
    <t>797-05.91</t>
  </si>
  <si>
    <t>36IN FSP GRAVITY SEWER 0FT-6FT DEPTH</t>
  </si>
  <si>
    <t>797-05.92</t>
  </si>
  <si>
    <t>36IN FSP GRAVITY SEWER 6FT-12FT DEPTH</t>
  </si>
  <si>
    <t>797-05.93</t>
  </si>
  <si>
    <t>36IN FSP GRAVITY SEWER 12FT-18FT DEPTH</t>
  </si>
  <si>
    <t>797-05.94</t>
  </si>
  <si>
    <t>36IN FSP GRAVITY SEWER &gt;18FT DEPTH</t>
  </si>
  <si>
    <t>797-05.95</t>
  </si>
  <si>
    <t>30IN FSP GRAVITY SEWER 0FT-6FT DEPTH</t>
  </si>
  <si>
    <t>797-05.96</t>
  </si>
  <si>
    <t>30IN FSP GRAVITY SEWER 6FT-12FT DEPTH</t>
  </si>
  <si>
    <t>797-05.97</t>
  </si>
  <si>
    <t>30IN FSP GRAVITY SEWER 12FT-18FT DEPTH</t>
  </si>
  <si>
    <t>797-05.98</t>
  </si>
  <si>
    <t>30IN FSP GRAVITY SEWER &gt;18FT DEPTH</t>
  </si>
  <si>
    <t>797-05.99</t>
  </si>
  <si>
    <t>797-06.01</t>
  </si>
  <si>
    <t>797-06.02</t>
  </si>
  <si>
    <t>HDD 4IN HDPE CARRIER PIPE-UNCON</t>
  </si>
  <si>
    <t>797-06.03</t>
  </si>
  <si>
    <t>HDD 6IN HDPE CARRIER PIPE-UNCON</t>
  </si>
  <si>
    <t>797-06.04</t>
  </si>
  <si>
    <t>797-06.05</t>
  </si>
  <si>
    <t>797-06.06</t>
  </si>
  <si>
    <t>797-06.07</t>
  </si>
  <si>
    <t>797-06.08</t>
  </si>
  <si>
    <t>797-06.09</t>
  </si>
  <si>
    <t>797-06.10</t>
  </si>
  <si>
    <t>797-06.11</t>
  </si>
  <si>
    <t>797-06.12</t>
  </si>
  <si>
    <t>797-06.13</t>
  </si>
  <si>
    <t>797-06.14</t>
  </si>
  <si>
    <t>HDD 48IN HDPE CASING PIPE-UNCON</t>
  </si>
  <si>
    <t>797-06.15</t>
  </si>
  <si>
    <t>797-06.16</t>
  </si>
  <si>
    <t>797-06.17</t>
  </si>
  <si>
    <t>797-06.18</t>
  </si>
  <si>
    <t>797-06.19</t>
  </si>
  <si>
    <t>797-06.20</t>
  </si>
  <si>
    <t>797-06.21</t>
  </si>
  <si>
    <t>797-06.22</t>
  </si>
  <si>
    <t>797-06.23</t>
  </si>
  <si>
    <t>797-06.24</t>
  </si>
  <si>
    <t>797-06.25</t>
  </si>
  <si>
    <t>797-06.26</t>
  </si>
  <si>
    <t>797-06.27</t>
  </si>
  <si>
    <t>797-06.28</t>
  </si>
  <si>
    <t>797-06.29</t>
  </si>
  <si>
    <t>HDD 48IN HDPE CASING PIPE-ROCK</t>
  </si>
  <si>
    <t>797-06.30</t>
  </si>
  <si>
    <t>797-06.31</t>
  </si>
  <si>
    <t>797-06.32</t>
  </si>
  <si>
    <t>797-06.33</t>
  </si>
  <si>
    <t>797-06.34</t>
  </si>
  <si>
    <t>797-06.35</t>
  </si>
  <si>
    <t>797-06.36</t>
  </si>
  <si>
    <t>797-06.37</t>
  </si>
  <si>
    <t>797-06.38</t>
  </si>
  <si>
    <t>HDD 15IN FPVC CASING PIPE-UNCON</t>
  </si>
  <si>
    <t>797-06.39</t>
  </si>
  <si>
    <t>797-06.40</t>
  </si>
  <si>
    <t>797-06.41</t>
  </si>
  <si>
    <t>797-06.42</t>
  </si>
  <si>
    <t>797-06.43</t>
  </si>
  <si>
    <t>797-06.44</t>
  </si>
  <si>
    <t>HDD 42IN FPVC CASING PIPE-UNCON</t>
  </si>
  <si>
    <t>797-06.45</t>
  </si>
  <si>
    <t>797-06.46</t>
  </si>
  <si>
    <t>797-06.47</t>
  </si>
  <si>
    <t>797-06.48</t>
  </si>
  <si>
    <t>797-06.49</t>
  </si>
  <si>
    <t>797-06.50</t>
  </si>
  <si>
    <t>797-06.51</t>
  </si>
  <si>
    <t>797-06.52</t>
  </si>
  <si>
    <t>HDD 15IN FPVC CASING PIPE-ROCK</t>
  </si>
  <si>
    <t>797-06.53</t>
  </si>
  <si>
    <t>797-06.54</t>
  </si>
  <si>
    <t>797-06.55</t>
  </si>
  <si>
    <t>797-06.56</t>
  </si>
  <si>
    <t>797-06.57</t>
  </si>
  <si>
    <t>797-06.58</t>
  </si>
  <si>
    <t>HDD 42IN FPVC CASING PIPE-ROCK</t>
  </si>
  <si>
    <t>797-06.59</t>
  </si>
  <si>
    <t>797-06.60</t>
  </si>
  <si>
    <t>797-06.61</t>
  </si>
  <si>
    <t>797-06.62</t>
  </si>
  <si>
    <t>797-06.63</t>
  </si>
  <si>
    <t>797-06.64</t>
  </si>
  <si>
    <t>797-06.65</t>
  </si>
  <si>
    <t>797-06.66</t>
  </si>
  <si>
    <t>797-06.67</t>
  </si>
  <si>
    <t>797-06.68</t>
  </si>
  <si>
    <t>797-06.69</t>
  </si>
  <si>
    <t>797-06.70</t>
  </si>
  <si>
    <t>BORE/JACK 48IN STEEL CASING PIPE-UNCON.</t>
  </si>
  <si>
    <t>797-06.71</t>
  </si>
  <si>
    <t>BORE/JACK __IN STEEL CASING PIPE-UNCON.</t>
  </si>
  <si>
    <t>797-06.72</t>
  </si>
  <si>
    <t>797-06.73</t>
  </si>
  <si>
    <t>797-06.74</t>
  </si>
  <si>
    <t>797-06.75</t>
  </si>
  <si>
    <t>797-06.76</t>
  </si>
  <si>
    <t>797-06.77</t>
  </si>
  <si>
    <t>797-06.78</t>
  </si>
  <si>
    <t>797-06.79</t>
  </si>
  <si>
    <t>797-06.80</t>
  </si>
  <si>
    <t>797-06.81</t>
  </si>
  <si>
    <t>797-06.82</t>
  </si>
  <si>
    <t>797-06.83</t>
  </si>
  <si>
    <t>797-06.84</t>
  </si>
  <si>
    <t>797-06.85</t>
  </si>
  <si>
    <t>797-06.86</t>
  </si>
  <si>
    <t>797-06.87</t>
  </si>
  <si>
    <t>OPEN CUT 8IN STEEL CASING PIPE</t>
  </si>
  <si>
    <t>797-06.88</t>
  </si>
  <si>
    <t>OPEN CUT 10IN STEEL CASING PIPE</t>
  </si>
  <si>
    <t>797-06.89</t>
  </si>
  <si>
    <t>OPEN CUT 12IN STEEL CASING PIPE</t>
  </si>
  <si>
    <t>797-06.90</t>
  </si>
  <si>
    <t>OPEN CUT 16IN STEEL CASING PIPE</t>
  </si>
  <si>
    <t>797-06.91</t>
  </si>
  <si>
    <t>OPEN CUT 18IN STEEL CASING PIPE</t>
  </si>
  <si>
    <t>797-06.92</t>
  </si>
  <si>
    <t>OPEN CUT 20IN STEEL CASING PIPE</t>
  </si>
  <si>
    <t>797-06.93</t>
  </si>
  <si>
    <t>OPEN CUT 24IN STEEL CASING PIPE</t>
  </si>
  <si>
    <t>797-06.94</t>
  </si>
  <si>
    <t>OPEN CUT 30IN STEEL CASING PIPE</t>
  </si>
  <si>
    <t>797-06.95</t>
  </si>
  <si>
    <t>OPEN CUT 36IN STEEL CASING PIPE</t>
  </si>
  <si>
    <t>797-06.96</t>
  </si>
  <si>
    <t>OPEN CUT 48IN STEEL CASING PIPE</t>
  </si>
  <si>
    <t>797-06.97</t>
  </si>
  <si>
    <t>OPEN CUT __IN STEEL CASING PIPE</t>
  </si>
  <si>
    <t>797-06.98</t>
  </si>
  <si>
    <t>__ IN TUNNELING UNCLASSIFIED</t>
  </si>
  <si>
    <t>797-06.99</t>
  </si>
  <si>
    <t>HDD 10IN HDPE CARRIER PIPE-ROCK</t>
  </si>
  <si>
    <t>797-07.01</t>
  </si>
  <si>
    <t>48IN MANHOLE 0FT-4FT DEPTH</t>
  </si>
  <si>
    <t>797-07.02</t>
  </si>
  <si>
    <t>48IN MANHOLE 4FT-6FT DEPTH</t>
  </si>
  <si>
    <t>797-07.03</t>
  </si>
  <si>
    <t>48IN MANHOLE 6FT-8FT DEPTH</t>
  </si>
  <si>
    <t>797-07.04</t>
  </si>
  <si>
    <t>48IN MANHOLE 8FT-10FT DEPTH</t>
  </si>
  <si>
    <t>797-07.05</t>
  </si>
  <si>
    <t>48IN MANHOLE 10FT-12FT DEPTH</t>
  </si>
  <si>
    <t>797-07.06</t>
  </si>
  <si>
    <t>48IN MANHOLE 12FT-14FT DEPTH</t>
  </si>
  <si>
    <t>797-07.07</t>
  </si>
  <si>
    <t>48IN MANHOLE 14FT-16FT DEPTH</t>
  </si>
  <si>
    <t>797-07.08</t>
  </si>
  <si>
    <t>48IN MANHOLE 16FT-20FT DEPTH</t>
  </si>
  <si>
    <t>797-07.09</t>
  </si>
  <si>
    <t>48IN MANHOLE 20FT-24FT DEPTH</t>
  </si>
  <si>
    <t>797-07.10</t>
  </si>
  <si>
    <t>48IN MANHOLE 24FT-28FT DEPTH</t>
  </si>
  <si>
    <t>797-07.11</t>
  </si>
  <si>
    <t>48IN MANHOLE &gt;28FT DEPTH</t>
  </si>
  <si>
    <t>797-07.12</t>
  </si>
  <si>
    <t>60IN MANHOLE 0FT-4FT DEPTH</t>
  </si>
  <si>
    <t>797-07.13</t>
  </si>
  <si>
    <t>60IN MANHOLE 4FT-6FT DEPTH</t>
  </si>
  <si>
    <t>797-07.14</t>
  </si>
  <si>
    <t>60IN MANHOLE 6FT-8FT DEPTH</t>
  </si>
  <si>
    <t>797-07.15</t>
  </si>
  <si>
    <t>60IN MANHOLE 8FT-10FT DEPTH</t>
  </si>
  <si>
    <t>797-07.16</t>
  </si>
  <si>
    <t>60IN MANHOLE 10FT-12FT DEPTH</t>
  </si>
  <si>
    <t>797-07.17</t>
  </si>
  <si>
    <t>60IN MANHOLE 12FT-14FT DEPTH</t>
  </si>
  <si>
    <t>797-07.18</t>
  </si>
  <si>
    <t>60IN MANHOLE 14FT-16FT DEPTH</t>
  </si>
  <si>
    <t>797-07.19</t>
  </si>
  <si>
    <t>60IN MANHOLE 16FT-20FT DEPTH</t>
  </si>
  <si>
    <t>797-07.20</t>
  </si>
  <si>
    <t>60IN MANHOLE 20FT-24FT DEPTH</t>
  </si>
  <si>
    <t>797-07.21</t>
  </si>
  <si>
    <t>60IN MANHOLE 24FT-28FT DEPTH</t>
  </si>
  <si>
    <t>797-07.22</t>
  </si>
  <si>
    <t>60IN MANHOLE &gt;28FT DEPTH</t>
  </si>
  <si>
    <t>797-07.23</t>
  </si>
  <si>
    <t>72IN MANHOLE 0FT-4FT DEPTH</t>
  </si>
  <si>
    <t>797-07.24</t>
  </si>
  <si>
    <t>72IN MANHOLE 4FT-6FT DEPTH</t>
  </si>
  <si>
    <t>797-07.25</t>
  </si>
  <si>
    <t>72IN MANHOLE 6FT-8FT DEPTH</t>
  </si>
  <si>
    <t>797-07.26</t>
  </si>
  <si>
    <t>72IN MANHOLE 8FT-10FT DEPTH</t>
  </si>
  <si>
    <t>797-07.27</t>
  </si>
  <si>
    <t>72IN MANHOLE 10FT-12FT DEPTH</t>
  </si>
  <si>
    <t>797-07.28</t>
  </si>
  <si>
    <t>72IN MANHOLE 12FT-14FT DEPTH</t>
  </si>
  <si>
    <t>797-07.29</t>
  </si>
  <si>
    <t>72IN MANHOLE 14FT-16FT DEPTH</t>
  </si>
  <si>
    <t>797-07.30</t>
  </si>
  <si>
    <t>72IN MANHOLE 16FT-20FT DEPTH</t>
  </si>
  <si>
    <t>797-07.31</t>
  </si>
  <si>
    <t>72IN MANHOLE 20FT-24FT DEPTH</t>
  </si>
  <si>
    <t>797-07.32</t>
  </si>
  <si>
    <t>72IN MANHOLE 24FT-28FT DEPTH</t>
  </si>
  <si>
    <t>797-07.33</t>
  </si>
  <si>
    <t>72IN MANHOLE &gt;28FT DEPTH</t>
  </si>
  <si>
    <t>797-07.34</t>
  </si>
  <si>
    <t>84IN MANHOLE 0FT-4FT DEPTH</t>
  </si>
  <si>
    <t>797-07.35</t>
  </si>
  <si>
    <t>84IN MANHOLE 4FT-6FT DEPTH</t>
  </si>
  <si>
    <t>797-07.36</t>
  </si>
  <si>
    <t>84IN MANHOLE 6FT-8FT DEPTH</t>
  </si>
  <si>
    <t>797-07.37</t>
  </si>
  <si>
    <t>84IN MANHOLE 8FT-10FT DEPTH</t>
  </si>
  <si>
    <t>797-07.38</t>
  </si>
  <si>
    <t>84IN MANHOLE 10FT-12FT DEPTH</t>
  </si>
  <si>
    <t>797-07.39</t>
  </si>
  <si>
    <t>84IN MANHOLE 12FT-14FT DEPTH</t>
  </si>
  <si>
    <t>797-07.40</t>
  </si>
  <si>
    <t>84IN MANHOLE 14FT-16FT DEPTH</t>
  </si>
  <si>
    <t>797-07.41</t>
  </si>
  <si>
    <t>84IN MANHOLE 16FT-20FT DEPTH</t>
  </si>
  <si>
    <t>797-07.42</t>
  </si>
  <si>
    <t>84IN MANHOLE 20FT-24FT DEPTH</t>
  </si>
  <si>
    <t>797-07.43</t>
  </si>
  <si>
    <t>84IN MANHOLE 24FT-28FT DEPTH</t>
  </si>
  <si>
    <t>797-07.44</t>
  </si>
  <si>
    <t>84IN MANHOLE &gt;28FT DEPTH</t>
  </si>
  <si>
    <t>797-07.45</t>
  </si>
  <si>
    <t>96IN MANHOLE 0FT-4FT DEPTH</t>
  </si>
  <si>
    <t>797-07.46</t>
  </si>
  <si>
    <t>96IN MANHOLE 4FT-6FT DEPTH</t>
  </si>
  <si>
    <t>797-07.47</t>
  </si>
  <si>
    <t>96IN MANHOLE 6FT-8FT DEPTH</t>
  </si>
  <si>
    <t>797-07.48</t>
  </si>
  <si>
    <t>96IN MANHOLE 8FT-10FT DEPTH</t>
  </si>
  <si>
    <t>797-07.49</t>
  </si>
  <si>
    <t>96IN MANHOLE 10FT-12FT DEPTH</t>
  </si>
  <si>
    <t>797-07.50</t>
  </si>
  <si>
    <t>96IN MANHOLE 12FT-14FT DEPTH</t>
  </si>
  <si>
    <t>797-07.51</t>
  </si>
  <si>
    <t>96IN MANHOLE 14FT-16FT DEPTH</t>
  </si>
  <si>
    <t>797-07.52</t>
  </si>
  <si>
    <t>96IN MANHOLE 16FT-20FT DEPTH</t>
  </si>
  <si>
    <t>797-07.53</t>
  </si>
  <si>
    <t>96IN MANHOLE 20FT-24FT DEPTH</t>
  </si>
  <si>
    <t>797-07.54</t>
  </si>
  <si>
    <t>96IN MANHOLE 24FT-28FT DEPTH</t>
  </si>
  <si>
    <t>797-07.55</t>
  </si>
  <si>
    <t>96IN MANHOLE &gt;28FT DEPTH</t>
  </si>
  <si>
    <t>797-07.56</t>
  </si>
  <si>
    <t>MANHOLE DROP CONNECTION ASSEMBLY</t>
  </si>
  <si>
    <t>797-07.60</t>
  </si>
  <si>
    <t>ADJUST EXISTING MANHOLE</t>
  </si>
  <si>
    <t>797-07.61</t>
  </si>
  <si>
    <t>ADJUST EXISTING MANHOLE (DISCR)</t>
  </si>
  <si>
    <t>797-07.62</t>
  </si>
  <si>
    <t>MANHOLE MODIFICATION</t>
  </si>
  <si>
    <t>797-07.63</t>
  </si>
  <si>
    <t>REPLACE MANHOLE CASTING</t>
  </si>
  <si>
    <t>797-07.71</t>
  </si>
  <si>
    <t>__IN MANHOLE OFFSET CONE</t>
  </si>
  <si>
    <t>797-07.72</t>
  </si>
  <si>
    <t>797-07.75</t>
  </si>
  <si>
    <t>TRAFFIC RATED FRAMES AND COVERS</t>
  </si>
  <si>
    <t>797-07.80</t>
  </si>
  <si>
    <t>REMOVE SEWER MANHOLE</t>
  </si>
  <si>
    <t>797-07.85</t>
  </si>
  <si>
    <t>CAST-IN-PLACE PIERS</t>
  </si>
  <si>
    <t>797-07.86</t>
  </si>
  <si>
    <t>CAST-IN-PLACE MANHOLE</t>
  </si>
  <si>
    <t>797-07.90</t>
  </si>
  <si>
    <t>PIPE BURST OF EXISTING 8" SEWER to 8" PVC</t>
  </si>
  <si>
    <t>797-07.91</t>
  </si>
  <si>
    <t>PIPE BURST OF EXISTING 10" SEWER to 10" PVC</t>
  </si>
  <si>
    <t>797-07.92</t>
  </si>
  <si>
    <t>PIPE BURST OF EXISTING 8" SEWER to 10" PVC</t>
  </si>
  <si>
    <t>797-08.01</t>
  </si>
  <si>
    <t>797-08.02</t>
  </si>
  <si>
    <t>797-08.03</t>
  </si>
  <si>
    <t>797-08.04</t>
  </si>
  <si>
    <t>4IN PVC PIPE FOR SERVICE LATERAL</t>
  </si>
  <si>
    <t>797-08.05</t>
  </si>
  <si>
    <t>6IN PVC PIPE FOR SERVICE LATERAL</t>
  </si>
  <si>
    <t>797-08.06</t>
  </si>
  <si>
    <t>8IN PVC PIPE FOR SERVICE LATERAL</t>
  </si>
  <si>
    <t>797-08.07</t>
  </si>
  <si>
    <t>4IN CLEAN OUT ASSEMBLY</t>
  </si>
  <si>
    <t>797-08.08</t>
  </si>
  <si>
    <t>6IN CLEAN OUT ASSEMBLY</t>
  </si>
  <si>
    <t>797-08.09</t>
  </si>
  <si>
    <t>8IN CLEAN OUT ASSEMBLY</t>
  </si>
  <si>
    <t>797-08.10</t>
  </si>
  <si>
    <t>2IN LOW PRESS SERVICE ASSEMBLY</t>
  </si>
  <si>
    <t>797-08.11</t>
  </si>
  <si>
    <t>2IN CLEAN OUT ASSEMBLY</t>
  </si>
  <si>
    <t>797-08.12</t>
  </si>
  <si>
    <t>2IN END OF LINE FLUSHING ASSEMBLY</t>
  </si>
  <si>
    <t>797-08.13</t>
  </si>
  <si>
    <t>3IN END OF LINE FLUSHING ASSEMBLY</t>
  </si>
  <si>
    <t>797-08.14</t>
  </si>
  <si>
    <t>1-1/2IN LOW PRESSURE SERVICE ASSEMBLY</t>
  </si>
  <si>
    <t>797-08.20</t>
  </si>
  <si>
    <t>CONNECT SERVICE LINES (ALL SIZES)</t>
  </si>
  <si>
    <t>797-08.23</t>
  </si>
  <si>
    <t>1 1/4IN PVC SERVICE LINE</t>
  </si>
  <si>
    <t>797-08.34</t>
  </si>
  <si>
    <t>8IN INSERTION VALVE</t>
  </si>
  <si>
    <t>797-08.35</t>
  </si>
  <si>
    <t>10IN INSERTION VALVE</t>
  </si>
  <si>
    <t>797-08.36</t>
  </si>
  <si>
    <t>12IN INSERTION VALVE</t>
  </si>
  <si>
    <t>797-08.37</t>
  </si>
  <si>
    <t>14IN INSERTION VALVE</t>
  </si>
  <si>
    <t>797-08.38</t>
  </si>
  <si>
    <t>16IN INSERTION VALVE</t>
  </si>
  <si>
    <t>797-08.39</t>
  </si>
  <si>
    <t>36IN INSERTION VALVE</t>
  </si>
  <si>
    <t>797-08.40</t>
  </si>
  <si>
    <t>4INx2IN TAP SLEEVE AND 2IN PLUG VALVE</t>
  </si>
  <si>
    <t>797-08.48</t>
  </si>
  <si>
    <t>6IN X 12IN TAP SLEEVE &amp; VALVE ASSEMBLY</t>
  </si>
  <si>
    <t>797-08.56</t>
  </si>
  <si>
    <t>18IN X 2IN TAP SADDLE W/PLUG ASSEMBLY</t>
  </si>
  <si>
    <t>797-08.60</t>
  </si>
  <si>
    <t>797-08.65</t>
  </si>
  <si>
    <t>12IN GATE VALVE</t>
  </si>
  <si>
    <t>797-08.80</t>
  </si>
  <si>
    <t>HDD 2IN PVC</t>
  </si>
  <si>
    <t>797-09.01</t>
  </si>
  <si>
    <t>1IN BALL VALVE</t>
  </si>
  <si>
    <t>797-09.02</t>
  </si>
  <si>
    <t>1-1/4IN BALL VALVE</t>
  </si>
  <si>
    <t>797-09.03</t>
  </si>
  <si>
    <t>1-1/2IN BALL VALVE</t>
  </si>
  <si>
    <t>797-09.04</t>
  </si>
  <si>
    <t>2IN PVC BALL VALVE</t>
  </si>
  <si>
    <t>797-09.05</t>
  </si>
  <si>
    <t>3IN PVC BALL VALVE</t>
  </si>
  <si>
    <t>797-09.06</t>
  </si>
  <si>
    <t>4IN PLUG VALVE ASSEMBLY</t>
  </si>
  <si>
    <t>797-09.07</t>
  </si>
  <si>
    <t>6IN PLUG VALVE ASSEMBLY</t>
  </si>
  <si>
    <t>797-09.08</t>
  </si>
  <si>
    <t>8IN PLUG VALVE ASSEMBLY</t>
  </si>
  <si>
    <t>797-09.09</t>
  </si>
  <si>
    <t>10IN PLUG VALVE ASSEMBLY</t>
  </si>
  <si>
    <t>797-09.10</t>
  </si>
  <si>
    <t>12IN PLUG VALVE ASSEMBLY</t>
  </si>
  <si>
    <t>797-09.11</t>
  </si>
  <si>
    <t>16IN PLUG VALVE ASSEMBLY</t>
  </si>
  <si>
    <t>797-09.12</t>
  </si>
  <si>
    <t>18IN PLUG VALVE ASSEMBLY</t>
  </si>
  <si>
    <t>797-09.13</t>
  </si>
  <si>
    <t>20IN PLUG VALVE ASSEMBLY</t>
  </si>
  <si>
    <t>797-09.14</t>
  </si>
  <si>
    <t>30IN PLUG VALVE ASSEMBLY</t>
  </si>
  <si>
    <t>797-09.15</t>
  </si>
  <si>
    <t>24IN PLUG VALVE ASSEMBLY</t>
  </si>
  <si>
    <t>797-09.16</t>
  </si>
  <si>
    <t>36IN PLUG VALVE ASSEMBLY</t>
  </si>
  <si>
    <t>797-09.17</t>
  </si>
  <si>
    <t>1/2IN COMBO AIR RELEASE VALVE ASSEMBLY</t>
  </si>
  <si>
    <t>797-09.18</t>
  </si>
  <si>
    <t>3/4IN COMBO AIR RELEASE VALVE ASSEMBLY</t>
  </si>
  <si>
    <t>797-09.19</t>
  </si>
  <si>
    <t>1IN COMBO AIR RELEASE VALVE ASSEMBLY</t>
  </si>
  <si>
    <t>797-09.20</t>
  </si>
  <si>
    <t>2IN COMBO AIR RELEASE VALVE ASSEMBLY</t>
  </si>
  <si>
    <t>797-09.21</t>
  </si>
  <si>
    <t>3IN COMBO AIR RELEASE VALVE ASSEMBLY</t>
  </si>
  <si>
    <t>797-09.22</t>
  </si>
  <si>
    <t>4IN COMBO AIR RELEASE VALVE ASSEMBLY</t>
  </si>
  <si>
    <t>797-09.23</t>
  </si>
  <si>
    <t>1/2IN AIR/VAC VALVE ASSEMBLY</t>
  </si>
  <si>
    <t>797-09.24</t>
  </si>
  <si>
    <t>3/4IN AIR/VAC VALVE ASSEMBLY</t>
  </si>
  <si>
    <t>797-09.25</t>
  </si>
  <si>
    <t>1IN AIR/VAC VALVE ASSEMBLY</t>
  </si>
  <si>
    <t>797-09.26</t>
  </si>
  <si>
    <t>2IN AIR/VAC VALVE ASSEMBLY</t>
  </si>
  <si>
    <t>797-09.27</t>
  </si>
  <si>
    <t>3IN AIR/VAC VALVE ASSEMBLY</t>
  </si>
  <si>
    <t>797-09.28</t>
  </si>
  <si>
    <t>4IN AIR/VAC VALVE ASSEMBLY</t>
  </si>
  <si>
    <t>797-09.31</t>
  </si>
  <si>
    <t>3IN CORE AND BOOT WETWELL</t>
  </si>
  <si>
    <t>797-09.40</t>
  </si>
  <si>
    <t>CUT AND CAP (ALL LINES)</t>
  </si>
  <si>
    <t>797-09.41</t>
  </si>
  <si>
    <t>CUT AND CAP 2IN FORCE MAIN</t>
  </si>
  <si>
    <t>797-09.42</t>
  </si>
  <si>
    <t>CUT AND CAP 3IN FORCE MAIN</t>
  </si>
  <si>
    <t>797-09.43</t>
  </si>
  <si>
    <t>CUT AND CAP 4IN FORCE MAIN</t>
  </si>
  <si>
    <t>797-09.44</t>
  </si>
  <si>
    <t>CUT AND CAP 8IN GRAVITY</t>
  </si>
  <si>
    <t>797-09.46</t>
  </si>
  <si>
    <t>CUT AND CAP 6IN FORCE MAIN</t>
  </si>
  <si>
    <t>797-09.51</t>
  </si>
  <si>
    <t>2IN PLUG VALVE W/CHECK VALVE ASSEMBLY</t>
  </si>
  <si>
    <t>797-09.52</t>
  </si>
  <si>
    <t>4IN PLUG VALVE W/CHECK VALVE ASSEMBLY</t>
  </si>
  <si>
    <t>797-09.53</t>
  </si>
  <si>
    <t>6IN PLUG VALVE W/CHECK VALVE ASSEMBLY</t>
  </si>
  <si>
    <t>797-09.61</t>
  </si>
  <si>
    <t>3IN BACKFLOW VALVE</t>
  </si>
  <si>
    <t>797-09.62</t>
  </si>
  <si>
    <t>4IN BACKFLOW VALVE</t>
  </si>
  <si>
    <t>797-09.63</t>
  </si>
  <si>
    <t>6IN BACKFLOW VALVE</t>
  </si>
  <si>
    <t>797-09.90</t>
  </si>
  <si>
    <t>36IN LINE STOP</t>
  </si>
  <si>
    <t>797-10.01</t>
  </si>
  <si>
    <t>CONNECT 6IN SEWER TO EXIST. MANHOLE</t>
  </si>
  <si>
    <t>797-10.02</t>
  </si>
  <si>
    <t>CONNECT 8IN SEWER TO EXIST. MANHOLE</t>
  </si>
  <si>
    <t>797-10.03</t>
  </si>
  <si>
    <t>CONNECT 10-18IN SEWER TO EXIST. MANHOLE</t>
  </si>
  <si>
    <t>797-10.04</t>
  </si>
  <si>
    <t>CONNECT &gt;18IN SEWER TO EXIST. MANHOLE</t>
  </si>
  <si>
    <t>797-10.05</t>
  </si>
  <si>
    <t>CONNECT 4IN LATERAL TO SEWER LINE</t>
  </si>
  <si>
    <t>797-10.06</t>
  </si>
  <si>
    <t>CONNECT 6IN LATERAL TO SEWER LINE</t>
  </si>
  <si>
    <t>797-10.07</t>
  </si>
  <si>
    <t>CONNECT 8IN LATERAL TO SEWER LINE</t>
  </si>
  <si>
    <t>797-10.08</t>
  </si>
  <si>
    <t>CONNECT EX. 6IN SEWER TO NEW MANHOLE</t>
  </si>
  <si>
    <t>797-10.09</t>
  </si>
  <si>
    <t>CONNECT EX. 8IN SEWER TO NEW MANHOLE</t>
  </si>
  <si>
    <t>797-10.10</t>
  </si>
  <si>
    <t>CONNECT EX.10-18IN SEWER TO NEW MANHOLE</t>
  </si>
  <si>
    <t>797-10.11</t>
  </si>
  <si>
    <t>CONNECT EX. &gt;18IN SEWER TO NEW MANHOLE</t>
  </si>
  <si>
    <t>797-10.12</t>
  </si>
  <si>
    <t>CONNECT TO EXISTING PUMP STATION</t>
  </si>
  <si>
    <t>797-10.13</t>
  </si>
  <si>
    <t>CONNECT TO &lt;2IN FORCE MAIN</t>
  </si>
  <si>
    <t>797-10.14</t>
  </si>
  <si>
    <t>CONNECT TO 2IN FORCE MAIN</t>
  </si>
  <si>
    <t>797-10.15</t>
  </si>
  <si>
    <t>CONNECT TO 3IN FORCE MAIN</t>
  </si>
  <si>
    <t>797-10.16</t>
  </si>
  <si>
    <t>CONNECT TO 4IN FORCE MAIN</t>
  </si>
  <si>
    <t>797-10.17</t>
  </si>
  <si>
    <t>CONNECT TO 6IN FORCE MAIN</t>
  </si>
  <si>
    <t>797-10.18</t>
  </si>
  <si>
    <t>CONNECT TO 8IN FORCE MAIN</t>
  </si>
  <si>
    <t>797-10.19</t>
  </si>
  <si>
    <t>CONNECT TO 10IN FORCE MAIN</t>
  </si>
  <si>
    <t>797-10.20</t>
  </si>
  <si>
    <t>CONNECT TO 12IN FORCE MAIN</t>
  </si>
  <si>
    <t>797-10.21</t>
  </si>
  <si>
    <t>CONNECT TO 16IN FORCE MAIN</t>
  </si>
  <si>
    <t>797-10.22</t>
  </si>
  <si>
    <t>CONNECT TO 20IN FORCE MAIN</t>
  </si>
  <si>
    <t>797-10.23</t>
  </si>
  <si>
    <t>CONNECT TO 24IN FORCE MAIN</t>
  </si>
  <si>
    <t>797-10.24</t>
  </si>
  <si>
    <t>REMOVE &amp; REPLACE SEWER PUMP STATION</t>
  </si>
  <si>
    <t>797-10.25</t>
  </si>
  <si>
    <t>RELOCATE SEWER PUMPING STATION FACILITY</t>
  </si>
  <si>
    <t>797-10.26</t>
  </si>
  <si>
    <t>CONNECT PUMP STATION TO FORCE MAIN</t>
  </si>
  <si>
    <t>797-10.27</t>
  </si>
  <si>
    <t>CONNECT TO 36IN FORCE MAIN</t>
  </si>
  <si>
    <t>797-10.31</t>
  </si>
  <si>
    <t>RESIDENTIAL GRINDER PUMP STATION</t>
  </si>
  <si>
    <t>797-10.32</t>
  </si>
  <si>
    <t>PUMP STATION</t>
  </si>
  <si>
    <t>797-10.33</t>
  </si>
  <si>
    <t>PUMP STATION #2</t>
  </si>
  <si>
    <t>797-10.36</t>
  </si>
  <si>
    <t>PUMP STATION RETIRE IN PLACE</t>
  </si>
  <si>
    <t>797-10.39</t>
  </si>
  <si>
    <t>CONNECT TO 36IN SEWER</t>
  </si>
  <si>
    <t>797-10.41</t>
  </si>
  <si>
    <t>CONNECT 8IN PVC TO EXISTING SEWER LINE</t>
  </si>
  <si>
    <t>797-10.42</t>
  </si>
  <si>
    <t>REMOVE AND REPLACE SEWER PUMP STATION 2</t>
  </si>
  <si>
    <t>797-10.43</t>
  </si>
  <si>
    <t>CONNECT 8IN GRAVITY TO PUMP STATION</t>
  </si>
  <si>
    <t>797-10.44</t>
  </si>
  <si>
    <t>CONNECT 2-1/2IN PVC TO EXISTING MANHOLE</t>
  </si>
  <si>
    <t>797-11.01</t>
  </si>
  <si>
    <t>6IN POINT REPAIR</t>
  </si>
  <si>
    <t>797-11.02</t>
  </si>
  <si>
    <t>8IN POINT REPAIR</t>
  </si>
  <si>
    <t>797-11.03</t>
  </si>
  <si>
    <t>10IN POINT REPAIR</t>
  </si>
  <si>
    <t>797-11.04</t>
  </si>
  <si>
    <t>12IN POINT REPAIR</t>
  </si>
  <si>
    <t>797-11.05</t>
  </si>
  <si>
    <t>16IN POINT REPAIR</t>
  </si>
  <si>
    <t>797-11.06</t>
  </si>
  <si>
    <t>18IN POINT REPAIR</t>
  </si>
  <si>
    <t>797-11.07</t>
  </si>
  <si>
    <t>24IN POINT REPAIR</t>
  </si>
  <si>
    <t>797-11.08</t>
  </si>
  <si>
    <t>30IN POINT REPAIR</t>
  </si>
  <si>
    <t>797-11.09</t>
  </si>
  <si>
    <t>36IN POINT REPAIR</t>
  </si>
  <si>
    <t>797-11.10</t>
  </si>
  <si>
    <t>48IN MANHOLE REHABILITATION</t>
  </si>
  <si>
    <t>797-11.11</t>
  </si>
  <si>
    <t>60IN MANHOLE REHABILITATION</t>
  </si>
  <si>
    <t>797-11.12</t>
  </si>
  <si>
    <t>72IN MANHOLE REHABILITATION</t>
  </si>
  <si>
    <t>797-11.13</t>
  </si>
  <si>
    <t>84IN MANHOLE REHABILITATION</t>
  </si>
  <si>
    <t>797-11.14</t>
  </si>
  <si>
    <t>96IN MANHOLE REHABILITATION</t>
  </si>
  <si>
    <t>797-11.15</t>
  </si>
  <si>
    <t>48IN MH ADJUSTMENT INCREASE HEIGHT</t>
  </si>
  <si>
    <t>797-11.16</t>
  </si>
  <si>
    <t>60IN MH ADJUSTMENT INCREASE HEIGHT</t>
  </si>
  <si>
    <t>797-11.17</t>
  </si>
  <si>
    <t>72IN MH ADJUSTMENT INCREASE HEIGHT</t>
  </si>
  <si>
    <t>797-11.18</t>
  </si>
  <si>
    <t>84IN MH ADJUSTMENT INCREASE HEIGHT</t>
  </si>
  <si>
    <t>797-11.19</t>
  </si>
  <si>
    <t>96IN MH ADJUSTMENT INCREASE HEIGHT</t>
  </si>
  <si>
    <t>797-11.20</t>
  </si>
  <si>
    <t>48IN MH ADJUSTMENT DECREASE HEIGHT</t>
  </si>
  <si>
    <t>797-11.21</t>
  </si>
  <si>
    <t>60IN MH ADJUSTMENT DECREASE HEIGHT</t>
  </si>
  <si>
    <t>797-11.22</t>
  </si>
  <si>
    <t>72IN MH ADJUSTMENT DECREASE HEIGHT</t>
  </si>
  <si>
    <t>797-11.23</t>
  </si>
  <si>
    <t>84IN MH ADJUSTMENT DECREASE HEIGHT</t>
  </si>
  <si>
    <t>797-11.24</t>
  </si>
  <si>
    <t>96IN MH ADJUSTMENT DECREASE HEIGHT</t>
  </si>
  <si>
    <t>797-11.25</t>
  </si>
  <si>
    <t>RETIREIN PLACE 48IN MANHOLE</t>
  </si>
  <si>
    <t>797-11.26</t>
  </si>
  <si>
    <t>RETIREIN PLACE 60IN MANHOLE</t>
  </si>
  <si>
    <t>797-11.27</t>
  </si>
  <si>
    <t>RETIREIN PLACE 72IN MANHOLE</t>
  </si>
  <si>
    <t>797-11.28</t>
  </si>
  <si>
    <t>RETIREIN PLACE 84IN MANHOLE</t>
  </si>
  <si>
    <t>797-11.29</t>
  </si>
  <si>
    <t>RETIREIN PLACE 96IN MANHOLE</t>
  </si>
  <si>
    <t>797-11.30</t>
  </si>
  <si>
    <t>RETIREIN PLACE EXISTING SEWER &lt;8IN</t>
  </si>
  <si>
    <t>797-11.31</t>
  </si>
  <si>
    <t>RETIREIN PLACE EXISTING SEWER 8IN-14IN</t>
  </si>
  <si>
    <t>797-11.32</t>
  </si>
  <si>
    <t>RETIREIN PLACE EXISTING SEWER 15IN-24IN</t>
  </si>
  <si>
    <t>797-11.33</t>
  </si>
  <si>
    <t>RETIREIN PLACE EXISTING SEWER &gt;24IN</t>
  </si>
  <si>
    <t>797-11.34</t>
  </si>
  <si>
    <t>REMOVE EXISTING SEWER &lt;8IN</t>
  </si>
  <si>
    <t>797-11.35</t>
  </si>
  <si>
    <t>REMOVE EXISTING SEWER 8IN-14IN</t>
  </si>
  <si>
    <t>797-11.36</t>
  </si>
  <si>
    <t>REMOVE EXISTING SEWER 15IN-24IN</t>
  </si>
  <si>
    <t>797-11.37</t>
  </si>
  <si>
    <t>REMOVE EXISTING SEWER &gt;24IN</t>
  </si>
  <si>
    <t>797-11.38</t>
  </si>
  <si>
    <t>BY-PASS PUMPING</t>
  </si>
  <si>
    <t>797-11.39</t>
  </si>
  <si>
    <t>TV INSPECTION</t>
  </si>
  <si>
    <t>797-11.40</t>
  </si>
  <si>
    <t>797-11.41</t>
  </si>
  <si>
    <t>797-11.42</t>
  </si>
  <si>
    <t>797-11.43</t>
  </si>
  <si>
    <t>797-11.44</t>
  </si>
  <si>
    <t>STREAM CROSSING (#)</t>
  </si>
  <si>
    <t>797-11.45</t>
  </si>
  <si>
    <t>PIPE CHECK DAM</t>
  </si>
  <si>
    <t>797-11.46</t>
  </si>
  <si>
    <t>CONCRETE CAP</t>
  </si>
  <si>
    <t>797-11.51</t>
  </si>
  <si>
    <t>REMOVE SEPTIC SYSTEM</t>
  </si>
  <si>
    <t>797-11.61</t>
  </si>
  <si>
    <t>REMOVAL OF ASPHALT</t>
  </si>
  <si>
    <t>797-11.64</t>
  </si>
  <si>
    <t>RESTORE CONCRETE CUREB &amp; GUTTER</t>
  </si>
  <si>
    <t>797-11.65</t>
  </si>
  <si>
    <t>REMOVAL OF CONCRETE CURB &amp; GUTTER</t>
  </si>
  <si>
    <t>797-12.06</t>
  </si>
  <si>
    <t>797-12.10</t>
  </si>
  <si>
    <t>2IN HDPE CASING OPEN CUT</t>
  </si>
  <si>
    <t>797-12.11</t>
  </si>
  <si>
    <t>797-12.12</t>
  </si>
  <si>
    <t>797-12.13</t>
  </si>
  <si>
    <t>797-12.14</t>
  </si>
  <si>
    <t>797-12.15</t>
  </si>
  <si>
    <t>797-12.16</t>
  </si>
  <si>
    <t>797-12.17</t>
  </si>
  <si>
    <t>797-13.01</t>
  </si>
  <si>
    <t>12IN DIP SLIP JOINT RECLAIMED WATER LINE</t>
  </si>
  <si>
    <t>797-13.02</t>
  </si>
  <si>
    <t>797-13.03</t>
  </si>
  <si>
    <t>797-13.04</t>
  </si>
  <si>
    <t>797-13.05</t>
  </si>
  <si>
    <t>CREEK CROSSING (#__)</t>
  </si>
  <si>
    <t>797-13.06</t>
  </si>
  <si>
    <t>797-13.50</t>
  </si>
  <si>
    <t>CONNECT TO 12IN RECLAIMED WATER LINE</t>
  </si>
  <si>
    <t>797-14.01</t>
  </si>
  <si>
    <t>EFFLUENT SAMPLING STATION</t>
  </si>
  <si>
    <t>797-14.02</t>
  </si>
  <si>
    <t>3/4 IN. COPPER TUBING</t>
  </si>
  <si>
    <t>797-14.50</t>
  </si>
  <si>
    <t>18IN RCP GRAVITY SEWER 0FT-6FT DEPTH</t>
  </si>
  <si>
    <t>797-14.53</t>
  </si>
  <si>
    <t>18IN RCP GRAVITY SEWER &gt;18FT DEPTH</t>
  </si>
  <si>
    <t>797-14.54</t>
  </si>
  <si>
    <t>24IN RCP GRAVITY SEWER 0FT-6FT DEPTH</t>
  </si>
  <si>
    <t>797-14.57</t>
  </si>
  <si>
    <t>24IN RCP GRAVITY SEWER &gt;18FT DEPTH</t>
  </si>
  <si>
    <t>797-14.58</t>
  </si>
  <si>
    <t>36IN RCP GRAVITY SEWER 0FT-6FT DEPTH</t>
  </si>
  <si>
    <t>797-14.60</t>
  </si>
  <si>
    <t>36IN RCP GRAVITY SEWER 6FT-12FT DEPTH</t>
  </si>
  <si>
    <t>797-15.50</t>
  </si>
  <si>
    <t>797-15.60</t>
  </si>
  <si>
    <t>797-30.21</t>
  </si>
  <si>
    <t>797-30.22</t>
  </si>
  <si>
    <t>797-30.23</t>
  </si>
  <si>
    <t>797-30.24</t>
  </si>
  <si>
    <t>797-30.25</t>
  </si>
  <si>
    <t>797-40.01</t>
  </si>
  <si>
    <t>798-01.01</t>
  </si>
  <si>
    <t>798-01.02</t>
  </si>
  <si>
    <t>798-01.03</t>
  </si>
  <si>
    <t>798-01.04</t>
  </si>
  <si>
    <t>798-01.05</t>
  </si>
  <si>
    <t>798-02.01</t>
  </si>
  <si>
    <t>2IN DIAMETER CONDUIT (PVC)</t>
  </si>
  <si>
    <t>798-02.02</t>
  </si>
  <si>
    <t>3IN DIAMETER CONDUIT (PVC)</t>
  </si>
  <si>
    <t>798-02.03</t>
  </si>
  <si>
    <t>4IN DIAMETER CONDUIT (PVC)</t>
  </si>
  <si>
    <t>798-02.04</t>
  </si>
  <si>
    <t>6IN DIAMETER CONDUIT (PVC)</t>
  </si>
  <si>
    <t>798-02.05</t>
  </si>
  <si>
    <t>CONDUIT - PVC (DESCRIPTION)</t>
  </si>
  <si>
    <t>798-02.06</t>
  </si>
  <si>
    <t>798-02.07</t>
  </si>
  <si>
    <t>798-02.08</t>
  </si>
  <si>
    <t>798-02.21</t>
  </si>
  <si>
    <t>2IN DIAMETER CONDUIT (RGS)</t>
  </si>
  <si>
    <t>798-02.22</t>
  </si>
  <si>
    <t>3IN DIAMETER CONDUIT (RGS)</t>
  </si>
  <si>
    <t>798-02.23</t>
  </si>
  <si>
    <t>4IN DIAMETER CONDUIT (RGS)</t>
  </si>
  <si>
    <t>798-02.24</t>
  </si>
  <si>
    <t>6IN DIAMETER CONDUIT (RGS)</t>
  </si>
  <si>
    <t>798-02.25</t>
  </si>
  <si>
    <t>CONDUIT - RGS (DESCRIPTION)</t>
  </si>
  <si>
    <t>798-02.26</t>
  </si>
  <si>
    <t>798-02.27</t>
  </si>
  <si>
    <t>798-02.28</t>
  </si>
  <si>
    <t>798-03.01</t>
  </si>
  <si>
    <t>798-03.02</t>
  </si>
  <si>
    <t>798-03.03</t>
  </si>
  <si>
    <t>798-03.04</t>
  </si>
  <si>
    <t>798-03.05</t>
  </si>
  <si>
    <t>798-03.06</t>
  </si>
  <si>
    <t>798-03.07</t>
  </si>
  <si>
    <t>798-03.08</t>
  </si>
  <si>
    <t>798-03.09</t>
  </si>
  <si>
    <t>798-03.10</t>
  </si>
  <si>
    <t>798-03.11</t>
  </si>
  <si>
    <t>798-03.12</t>
  </si>
  <si>
    <t>798-03.13</t>
  </si>
  <si>
    <t>798-03.14</t>
  </si>
  <si>
    <t>798-03.15</t>
  </si>
  <si>
    <t>798-03.16</t>
  </si>
  <si>
    <t>798-03.17</t>
  </si>
  <si>
    <t>798-03.18</t>
  </si>
  <si>
    <t>798-03.19</t>
  </si>
  <si>
    <t>798-03.20</t>
  </si>
  <si>
    <t>798-03.21</t>
  </si>
  <si>
    <t>__ DUCT FORMATION @ __IN DEPTH</t>
  </si>
  <si>
    <t>798-03.22</t>
  </si>
  <si>
    <t>798-04.01</t>
  </si>
  <si>
    <t>BALANCE-SWEEP FORWARD-RETURN</t>
  </si>
  <si>
    <t>798-04.02</t>
  </si>
  <si>
    <t>798-04.03</t>
  </si>
  <si>
    <t>798-04.04</t>
  </si>
  <si>
    <t>798-04.05</t>
  </si>
  <si>
    <t>798-04.06</t>
  </si>
  <si>
    <t>798-04.07</t>
  </si>
  <si>
    <t>BORE/JACK 6IN CASING - UNCONSOLIDATED</t>
  </si>
  <si>
    <t>798-04.08</t>
  </si>
  <si>
    <t>798-04.09</t>
  </si>
  <si>
    <t>BORE/JACK 6IN CASING - ROCK</t>
  </si>
  <si>
    <t>798-04.10</t>
  </si>
  <si>
    <t>798-04.11</t>
  </si>
  <si>
    <t>STRAIGHT BORE/SLEEVE 3IN</t>
  </si>
  <si>
    <t>798-04.21</t>
  </si>
  <si>
    <t>798-05.01</t>
  </si>
  <si>
    <t>DIG AND RETRIEVE (COMM SERVICE)</t>
  </si>
  <si>
    <t>798-05.02</t>
  </si>
  <si>
    <t>FIBER OPTIC CABLE ENCLOSURE</t>
  </si>
  <si>
    <t>798-05.03</t>
  </si>
  <si>
    <t>FIBER OPTIC CABLE SPLICE</t>
  </si>
  <si>
    <t>798-05.04</t>
  </si>
  <si>
    <t>1/4IN EHS STEEL STRAND</t>
  </si>
  <si>
    <t>798-05.05</t>
  </si>
  <si>
    <t>1/4IN HIGH STRENGTH STRAND</t>
  </si>
  <si>
    <t>798-05.06</t>
  </si>
  <si>
    <t>3/8IN EHS STEEL STRAND</t>
  </si>
  <si>
    <t>798-05.07</t>
  </si>
  <si>
    <t>3/8IN HIGH STRENGTH STRAND</t>
  </si>
  <si>
    <t>798-05.08</t>
  </si>
  <si>
    <t>TRUNK/FEEDER CABLE .565</t>
  </si>
  <si>
    <t>798-05.09</t>
  </si>
  <si>
    <t>TRUNK/FEEDER CABLE .625</t>
  </si>
  <si>
    <t>798-05.10</t>
  </si>
  <si>
    <t>TRUNK/FEEDER CABLE .650</t>
  </si>
  <si>
    <t>798-05.11</t>
  </si>
  <si>
    <t>TRUNK/FEEDER CABLE .700</t>
  </si>
  <si>
    <t>798-05.12</t>
  </si>
  <si>
    <t>TRUNK/FEEDER CABLE .715</t>
  </si>
  <si>
    <t>798-05.13</t>
  </si>
  <si>
    <t>TRUNK/FEEDER CABLE .750</t>
  </si>
  <si>
    <t>798-05.14</t>
  </si>
  <si>
    <t>TRUNK/FEEDER CABLE .840</t>
  </si>
  <si>
    <t>798-05.15</t>
  </si>
  <si>
    <t>TRUNK/FEEDER CABLE .860</t>
  </si>
  <si>
    <t>798-05.16</t>
  </si>
  <si>
    <t>TRUNK/FEEDER CABLE .875</t>
  </si>
  <si>
    <t>798-05.17</t>
  </si>
  <si>
    <t>TRUNK/FEEDER CABLE 1.00</t>
  </si>
  <si>
    <t>798-05.18</t>
  </si>
  <si>
    <t>TRUNK/FEEDER CABLE 1.125</t>
  </si>
  <si>
    <t>798-05.19</t>
  </si>
  <si>
    <t>DROP CABLE 16AWG</t>
  </si>
  <si>
    <t>798-05.20</t>
  </si>
  <si>
    <t>DROP CABLE 18AWG</t>
  </si>
  <si>
    <t>798-05.21</t>
  </si>
  <si>
    <t>DROP CABLE 20AWG</t>
  </si>
  <si>
    <t>798-05.22</t>
  </si>
  <si>
    <t>DROP CABLE 22 AWG</t>
  </si>
  <si>
    <t>798-05.23</t>
  </si>
  <si>
    <t>AERIAL FIBER-6CT ARMORED</t>
  </si>
  <si>
    <t>798-05.24</t>
  </si>
  <si>
    <t>ALPHA STANDBY POWER SUPPLY</t>
  </si>
  <si>
    <t>798-05.25</t>
  </si>
  <si>
    <t>COMMUNICATION ASSEMBLY (AMP)</t>
  </si>
  <si>
    <t>798-05.26</t>
  </si>
  <si>
    <t>COMMUNICATION ASSEMBLY (TAP)</t>
  </si>
  <si>
    <t>798-05.27</t>
  </si>
  <si>
    <t>COMMUNICATION ASSEMBLY (BOND)</t>
  </si>
  <si>
    <t>798-05.28</t>
  </si>
  <si>
    <t>COMMUNICATION ASSEMBLY (BST)</t>
  </si>
  <si>
    <t>798-05.29</t>
  </si>
  <si>
    <t>COMMUNICATION ASSEMBLY (CSC)</t>
  </si>
  <si>
    <t>798-05.30</t>
  </si>
  <si>
    <t>COMMUNICATION ASSEMBLY (DC)</t>
  </si>
  <si>
    <t>798-05.31</t>
  </si>
  <si>
    <t>COMMUNICATION ASSEMBLY (DA)</t>
  </si>
  <si>
    <t>798-05.32</t>
  </si>
  <si>
    <t>COMMUNICATION ASSEMBLY (DDE)</t>
  </si>
  <si>
    <t>798-05.33</t>
  </si>
  <si>
    <t>COMMUNICATION ASSEMBLY (DE)</t>
  </si>
  <si>
    <t>798-05.34</t>
  </si>
  <si>
    <t>COMMUNICATION ASSEMBLY (E1-2)</t>
  </si>
  <si>
    <t>798-05.35</t>
  </si>
  <si>
    <t>COMMUNICATION ASSEMBLY (E2-2)</t>
  </si>
  <si>
    <t>798-05.36</t>
  </si>
  <si>
    <t>COMMUNICATION ASSEMBLY (EXLP)</t>
  </si>
  <si>
    <t>798-05.37</t>
  </si>
  <si>
    <t>COMMUNICATION ASSEMBLY (F2&amp;F3)</t>
  </si>
  <si>
    <t>798-05.38</t>
  </si>
  <si>
    <t>COMMUNICATION ASSEMBLY (FP2)</t>
  </si>
  <si>
    <t>798-05.39</t>
  </si>
  <si>
    <t>COMMUNICATION ASSEMBLY (FOR)</t>
  </si>
  <si>
    <t>798-05.40</t>
  </si>
  <si>
    <t>COMMUNICATION ASSEMBLY (FOSS)</t>
  </si>
  <si>
    <t>798-05.41</t>
  </si>
  <si>
    <t>COMMUNICATION ASSEMBLY (FSENC)</t>
  </si>
  <si>
    <t>798-05.42</t>
  </si>
  <si>
    <t>COMMUNICATION ASSEMBLY (LX)</t>
  </si>
  <si>
    <t>798-05.43</t>
  </si>
  <si>
    <t>COMMUNICATION ASSEMBLY (PBLOCK)</t>
  </si>
  <si>
    <t>798-05.44</t>
  </si>
  <si>
    <t>COMMUNICATION ASSEMBLY (PI)</t>
  </si>
  <si>
    <t>798-05.45</t>
  </si>
  <si>
    <t>COMMUNICATION ASSY (POWER SUPPLY)</t>
  </si>
  <si>
    <t>798-05.46</t>
  </si>
  <si>
    <t>COMMUNICATION ASSEMBLY (RISER)</t>
  </si>
  <si>
    <t>798-05.47</t>
  </si>
  <si>
    <t>COMMUNICATION ASSEMBLY (VAULT)</t>
  </si>
  <si>
    <t>798-05.48</t>
  </si>
  <si>
    <t>COMMUNICATION ASSEMBLY (SPLIT)</t>
  </si>
  <si>
    <t>798-05.49</t>
  </si>
  <si>
    <t>COMMUNICATION ASSEMBLY (LXSPLIT)</t>
  </si>
  <si>
    <t>798-05.50</t>
  </si>
  <si>
    <t>COMMUNICATION ASSEMBLY (LXTAP)</t>
  </si>
  <si>
    <t>798-05.51</t>
  </si>
  <si>
    <t>COMMUNICATION ASSY(AMPTAP)</t>
  </si>
  <si>
    <t>798-05.52</t>
  </si>
  <si>
    <t>COMMUNICATION ASSEMBLY (LOOP)</t>
  </si>
  <si>
    <t>798-05.53</t>
  </si>
  <si>
    <t>COMMUNICATION ASSEMBLY (SPLICE)</t>
  </si>
  <si>
    <t>798-05.54</t>
  </si>
  <si>
    <t>COMMUNICATION ASSEMBLY (SVC)</t>
  </si>
  <si>
    <t>798-05.55</t>
  </si>
  <si>
    <t>EDFA-1550 FIBER Amp -16db Out</t>
  </si>
  <si>
    <t>798-05.56</t>
  </si>
  <si>
    <t>798-05.57</t>
  </si>
  <si>
    <t>TRUNK/FEEDER CABLE .500</t>
  </si>
  <si>
    <t>798-05.58</t>
  </si>
  <si>
    <t>TRUNK/FEEDER CABLE .540</t>
  </si>
  <si>
    <t>798-05.59</t>
  </si>
  <si>
    <t>5/16" HS STEEL STRAND</t>
  </si>
  <si>
    <t>798-05.60</t>
  </si>
  <si>
    <t>5/16" EHS STEEL STRAND</t>
  </si>
  <si>
    <t>798-06.01</t>
  </si>
  <si>
    <t>FIBER NODE 870MHz</t>
  </si>
  <si>
    <t>798-06.02</t>
  </si>
  <si>
    <t>FIBER OPTIC CABLE (4F)</t>
  </si>
  <si>
    <t>798-06.03</t>
  </si>
  <si>
    <t>FIBER OPTIC CABLE (6F)</t>
  </si>
  <si>
    <t>798-06.04</t>
  </si>
  <si>
    <t>FIBER OPTIC CABLE (12F)</t>
  </si>
  <si>
    <t>798-06.05</t>
  </si>
  <si>
    <t>FIBER OPTIC CABLE (20F)</t>
  </si>
  <si>
    <t>798-06.06</t>
  </si>
  <si>
    <t>FIBER OPTIC CABLE (28F)</t>
  </si>
  <si>
    <t>798-06.07</t>
  </si>
  <si>
    <t>FIBER OPTIC CABLE (44 F)</t>
  </si>
  <si>
    <t>798-06.08</t>
  </si>
  <si>
    <t>FIBER OPTIC CABLE (72F)</t>
  </si>
  <si>
    <t>798-06.09</t>
  </si>
  <si>
    <t>FIBER OPTIC CABLE (84F)</t>
  </si>
  <si>
    <t>798-06.10</t>
  </si>
  <si>
    <t>FIBER OPTIC CABLE (88F)</t>
  </si>
  <si>
    <t>798-06.11</t>
  </si>
  <si>
    <t>FIBER OPTIC CABLE (96F)</t>
  </si>
  <si>
    <t>798-06.12</t>
  </si>
  <si>
    <t>FIBER OPTIC CABLE (120F)</t>
  </si>
  <si>
    <t>798-06.13</t>
  </si>
  <si>
    <t>FIBER OPTIC CABLE (DESCRIPTION)</t>
  </si>
  <si>
    <t>798-06.14</t>
  </si>
  <si>
    <t>FIBER OPTIC CABLE (60F)</t>
  </si>
  <si>
    <t>798-06.20</t>
  </si>
  <si>
    <t>798-06.30</t>
  </si>
  <si>
    <t>FIBER OPTIC CABLE (288F)</t>
  </si>
  <si>
    <t>798-06.31</t>
  </si>
  <si>
    <t>2-8 FIBER OPTIC CABLE (INSTALL ONLY)</t>
  </si>
  <si>
    <t>798-06.32</t>
  </si>
  <si>
    <t>12-96 FIBER OPTIC CABLE (INSTALL ONLY)</t>
  </si>
  <si>
    <t>798-06.33</t>
  </si>
  <si>
    <t>108-144 FIBER OPTIC CABLE (INSTALL ONLY)</t>
  </si>
  <si>
    <t>798-06.34</t>
  </si>
  <si>
    <t>196-216 FIBER OPTIC CABLE (INSTALL ONLY)</t>
  </si>
  <si>
    <t>798-06.35</t>
  </si>
  <si>
    <t>288-432 FIBER OPTIC CABLE (INSTALL ONLY)</t>
  </si>
  <si>
    <t>798-06.36</t>
  </si>
  <si>
    <t>FIBER OPTIC SERVICE DROP CABLE</t>
  </si>
  <si>
    <t>798-06.40</t>
  </si>
  <si>
    <t>FIBER OPTIC RECEIVER</t>
  </si>
  <si>
    <t>798-06.44</t>
  </si>
  <si>
    <t>FIBER OPTIC STRAND STORAGE</t>
  </si>
  <si>
    <t>798-06.48</t>
  </si>
  <si>
    <t>FIBER STORAGE LOOP</t>
  </si>
  <si>
    <t>798-06.50</t>
  </si>
  <si>
    <t>EXPANSION LOOP</t>
  </si>
  <si>
    <t>798-06.55</t>
  </si>
  <si>
    <t>LINE EXTENDER</t>
  </si>
  <si>
    <t>798-06.56</t>
  </si>
  <si>
    <t>FIBER OPTIC CABLE ENCLOSURE (INSTALLATION ONLY)</t>
  </si>
  <si>
    <t>798-06.57</t>
  </si>
  <si>
    <t>FIBER OPTIC STORAGE LOOP(INSTALLATION ONLY)</t>
  </si>
  <si>
    <t>798-07.01</t>
  </si>
  <si>
    <t>REVERSE RECEIVER 5-210MHZ</t>
  </si>
  <si>
    <t>798-07.02</t>
  </si>
  <si>
    <t>PEDESTAL CABINET</t>
  </si>
  <si>
    <t>798-07.03</t>
  </si>
  <si>
    <t>PULL BOX</t>
  </si>
  <si>
    <t>798-07.04</t>
  </si>
  <si>
    <t>REARRANGE FIBER CABLE SPLICING</t>
  </si>
  <si>
    <t>798-08.01</t>
  </si>
  <si>
    <t>RISER</t>
  </si>
  <si>
    <t>798-08.02</t>
  </si>
  <si>
    <t>TRANSFER CABLE / FIBER</t>
  </si>
  <si>
    <t>798-08.03</t>
  </si>
  <si>
    <t>TRANSFER COMMUNICATION ASSY (PS)</t>
  </si>
  <si>
    <t>798-08.04</t>
  </si>
  <si>
    <t>TRANSFER COMMUNICATION ASSY (SVC)</t>
  </si>
  <si>
    <t>798-08.05</t>
  </si>
  <si>
    <t>TRANSFER FEEDER CABLE</t>
  </si>
  <si>
    <t>798-08.06</t>
  </si>
  <si>
    <t>TRANSFER FIBEROPTIC CABLE</t>
  </si>
  <si>
    <t>798-08.07</t>
  </si>
  <si>
    <t>TRANSFER SVC DROP</t>
  </si>
  <si>
    <t>798-08.08</t>
  </si>
  <si>
    <t>TRANSFER TRUNK CABLE</t>
  </si>
  <si>
    <t>798-09.01</t>
  </si>
  <si>
    <t>REMOVE STEEL STRAND</t>
  </si>
  <si>
    <t>798-09.02</t>
  </si>
  <si>
    <t>REMOVE AERIAL CABLE/TERMINALS</t>
  </si>
  <si>
    <t>798-09.03</t>
  </si>
  <si>
    <t>REMOVE POLES, GUYS, ANCHORS</t>
  </si>
  <si>
    <t>798-09.04</t>
  </si>
  <si>
    <t>RETIRE IN PLACE BURIED FACILITIES</t>
  </si>
  <si>
    <t>798-09.05</t>
  </si>
  <si>
    <t>798-09.06</t>
  </si>
  <si>
    <t>REMOVE RISER</t>
  </si>
  <si>
    <t>798-09.07</t>
  </si>
  <si>
    <t>798-09.08</t>
  </si>
  <si>
    <t>REMOVE STRAND POLE FRAMING</t>
  </si>
  <si>
    <t>798-10.01</t>
  </si>
  <si>
    <t>SERVICE ASSEMBY (RESIDENTIAL)</t>
  </si>
  <si>
    <t>798-10.02</t>
  </si>
  <si>
    <t>SERVICE ASSEMBY (COMMERCIAL)</t>
  </si>
  <si>
    <t>798-10.10</t>
  </si>
  <si>
    <t>POWER SUPPLY</t>
  </si>
  <si>
    <t>798-10.11</t>
  </si>
  <si>
    <t>POWER INSTERTER</t>
  </si>
  <si>
    <t>798-10.12</t>
  </si>
  <si>
    <t>AMPLIFIER WITH SERVICE TAP</t>
  </si>
  <si>
    <t>798-10.15</t>
  </si>
  <si>
    <t>AMPLIFIER ASSEMBLY</t>
  </si>
  <si>
    <t>798-10.16</t>
  </si>
  <si>
    <t>SERVICE TAP ASSEMBLY</t>
  </si>
  <si>
    <t>798-10.17</t>
  </si>
  <si>
    <t>POWER BLOCK</t>
  </si>
  <si>
    <t>798-11.10</t>
  </si>
  <si>
    <t>VAULT MOUNTED ENCLOSURE</t>
  </si>
  <si>
    <t>798-11.12</t>
  </si>
  <si>
    <t>VAULT ASSEMBLY</t>
  </si>
  <si>
    <t>798-11.20</t>
  </si>
  <si>
    <t>798-11.21</t>
  </si>
  <si>
    <t>798-11.31</t>
  </si>
  <si>
    <t>POWER INSTALLED ANCHOR</t>
  </si>
  <si>
    <t>798-11.32</t>
  </si>
  <si>
    <t>DOUBLE HELIX SCREW ANCHOR</t>
  </si>
  <si>
    <t>798-11.41</t>
  </si>
  <si>
    <t>DOWNGUY - WRAP TYPE</t>
  </si>
  <si>
    <t>798-11.42</t>
  </si>
  <si>
    <t>OVERHEAD GUY - WRAP TYPE</t>
  </si>
  <si>
    <t>798-12.01</t>
  </si>
  <si>
    <t>RISER POLE ASSEMBLY</t>
  </si>
  <si>
    <t>798-12.20</t>
  </si>
  <si>
    <t>LINE EXTENDER WITH SPLITTER</t>
  </si>
  <si>
    <t>798-12.21</t>
  </si>
  <si>
    <t>LINE EXTENDER WITH SERVICE TAP</t>
  </si>
  <si>
    <t>798-12.24</t>
  </si>
  <si>
    <t>SPLITTER</t>
  </si>
  <si>
    <t>798-12.30</t>
  </si>
  <si>
    <t>COPPER CABLE SPLICE</t>
  </si>
  <si>
    <t>798-13.01</t>
  </si>
  <si>
    <t>STRAND BOND ASSEMBLY</t>
  </si>
  <si>
    <t>798-13.02</t>
  </si>
  <si>
    <t>BRANCH STRAND TERMINATION</t>
  </si>
  <si>
    <t>798-13.03</t>
  </si>
  <si>
    <t>STRAND TANGENT ASSEMBLY</t>
  </si>
  <si>
    <t>798-13.04</t>
  </si>
  <si>
    <t>STRAND ANGLE ASSEMBLY</t>
  </si>
  <si>
    <t>798-13.05</t>
  </si>
  <si>
    <t>DIRECTIONAL COUPLER</t>
  </si>
  <si>
    <t>798-13.06</t>
  </si>
  <si>
    <t>DUAL AMPLIFIERS ON DUAL CABLE</t>
  </si>
  <si>
    <t>798-13.07</t>
  </si>
  <si>
    <t>STRAND DOUBLE DEADEND ASSEMBLY</t>
  </si>
  <si>
    <t>798-13.08</t>
  </si>
  <si>
    <t>STRAND DEADEND ASSEMBLY</t>
  </si>
  <si>
    <t>798-97.01</t>
  </si>
  <si>
    <t>798-97.02</t>
  </si>
  <si>
    <t>798-97.03</t>
  </si>
  <si>
    <t>798-98.20</t>
  </si>
  <si>
    <t>SEEDING (WITH MULCH)</t>
  </si>
  <si>
    <t>801-01.01</t>
  </si>
  <si>
    <t>SEEDING (SERICEA LESPEDEZA)</t>
  </si>
  <si>
    <t>801-01.02</t>
  </si>
  <si>
    <t>CROWN VETCH MIXTURE (WITH MULCH)</t>
  </si>
  <si>
    <t>801-01.04</t>
  </si>
  <si>
    <t>SEEDING (WILDFLOWER MIXTURE)</t>
  </si>
  <si>
    <t>801-01.06</t>
  </si>
  <si>
    <t>SEEDING (SPECIAL MIXTURE)</t>
  </si>
  <si>
    <t>TEMPORARY SEEDING (WITH MULCH)</t>
  </si>
  <si>
    <t>801-01.08</t>
  </si>
  <si>
    <t>SEEDING (SPECIAL MIXTURE) WITH MULCH</t>
  </si>
  <si>
    <t>801-01.09</t>
  </si>
  <si>
    <t>SEEDING (ENGLISH RYE WITH MULCH)</t>
  </si>
  <si>
    <t>801-01.10</t>
  </si>
  <si>
    <t>SEEDING (WITH BONDED FIBER MATRIX)</t>
  </si>
  <si>
    <t>801-01.11</t>
  </si>
  <si>
    <t>CROWN VETCH W/BONDED FIBER MATRIX</t>
  </si>
  <si>
    <t>801-01.12</t>
  </si>
  <si>
    <t>COTTON FIBER MATRIX HYDROMULCH (WITHOUT SEED)</t>
  </si>
  <si>
    <t>801-01.13</t>
  </si>
  <si>
    <t>BONDED FIBER MATRIX HYDROMULCH (WITHOUT SEED)</t>
  </si>
  <si>
    <t>801-01.14</t>
  </si>
  <si>
    <t>DRILLED SEEDING (FESCUE)</t>
  </si>
  <si>
    <t>801-01.15</t>
  </si>
  <si>
    <t>A GUARANTEED STAND OF GRASS</t>
  </si>
  <si>
    <t>801-01.16</t>
  </si>
  <si>
    <t>BONDED FIBER MATRIX HYDROMULCH (W/PERMANENT SEED)</t>
  </si>
  <si>
    <t>801-01.17</t>
  </si>
  <si>
    <t>BONDED FIBER MATRIX HYDROMULCH (W/TEMPORARY SEED)</t>
  </si>
  <si>
    <t>801-01.20</t>
  </si>
  <si>
    <t>801-01.30</t>
  </si>
  <si>
    <t>COVER CROP SEED MIX (RIPZN/FLPL) W/MULCH</t>
  </si>
  <si>
    <t>801-01.31</t>
  </si>
  <si>
    <t>SEEDING (MIX E HYDROMULCH APPLICATION)</t>
  </si>
  <si>
    <t>801-01.32</t>
  </si>
  <si>
    <t>SEEDING (MIX D HYDROMULCH APPLICATION)</t>
  </si>
  <si>
    <t>801-01.34</t>
  </si>
  <si>
    <t>GRASS SEED MIX (RIPZN/FLPL)</t>
  </si>
  <si>
    <t>801-01.35</t>
  </si>
  <si>
    <t>GRASS SEED MIX (RIPZN/FLPL) W/MULCH</t>
  </si>
  <si>
    <t>801-01.36</t>
  </si>
  <si>
    <t>SPECIAL WETLAND SEED MIXTURE</t>
  </si>
  <si>
    <t>801-01.37</t>
  </si>
  <si>
    <t>NATVE SEED MX ENCAPSULATION &amp; CLEAR ZONE</t>
  </si>
  <si>
    <t>801-01.38</t>
  </si>
  <si>
    <t>NATVE SEED MX FINAL STABLIZATN OF SLOPES</t>
  </si>
  <si>
    <t>801-01.65</t>
  </si>
  <si>
    <t>TEMPORARY MULCH</t>
  </si>
  <si>
    <t>SEEDING (WITHOUT MULCH)</t>
  </si>
  <si>
    <t>801-02.01</t>
  </si>
  <si>
    <t>CROWN VETCH MIXTURE (WITHOUT MULCH)</t>
  </si>
  <si>
    <t>801-02.06</t>
  </si>
  <si>
    <t>SEEDING (BERMUDA) WITH MULCH</t>
  </si>
  <si>
    <t>801-02.07</t>
  </si>
  <si>
    <t>SEEDING (BERMUDA) SUPPLEMENTAL</t>
  </si>
  <si>
    <t>801-02.08</t>
  </si>
  <si>
    <t>TEMPORARY SEEDING (WITHOUT MULCH)</t>
  </si>
  <si>
    <t>801-02.11</t>
  </si>
  <si>
    <t>DRILLED SEEDING (BERMUDA)</t>
  </si>
  <si>
    <t>801-02.15</t>
  </si>
  <si>
    <t>FERTILIZER</t>
  </si>
  <si>
    <t>801-02.16</t>
  </si>
  <si>
    <t>FUMIGATION OF WILDFLOWER SITES</t>
  </si>
  <si>
    <t>801-03</t>
  </si>
  <si>
    <t>WATER (SEEDING &amp; SODDING)</t>
  </si>
  <si>
    <t>801-06.01</t>
  </si>
  <si>
    <t>COMPOSTED MULCH (TYPE A)</t>
  </si>
  <si>
    <t>801-06.02</t>
  </si>
  <si>
    <t>COMPOSTED MULCH (TYPE B)</t>
  </si>
  <si>
    <t>801-06.10</t>
  </si>
  <si>
    <t>SHREDDED HARDWOOD MULCH(LANDSCAPING)</t>
  </si>
  <si>
    <t>801-06.11</t>
  </si>
  <si>
    <t>STRAW WATTLES(SIZE)</t>
  </si>
  <si>
    <t>801-07</t>
  </si>
  <si>
    <t>SEED (SUPPLEMENTAL APPLICATION)</t>
  </si>
  <si>
    <t>801-07.01</t>
  </si>
  <si>
    <t>CROWN VETCH SEED (SUPPLEMENTAL APPLICATION)</t>
  </si>
  <si>
    <t>801-08</t>
  </si>
  <si>
    <t>FERTILIZER (SUPPLEMENTAL APPLICATION)</t>
  </si>
  <si>
    <t>801-09</t>
  </si>
  <si>
    <t>AGRICULTURAL LIME</t>
  </si>
  <si>
    <t>801-10</t>
  </si>
  <si>
    <t>LIMESTONE SCREENINGS</t>
  </si>
  <si>
    <t>802-01.01</t>
  </si>
  <si>
    <t>TREES (QUERCUS PALUSTRIS) (1.5 - 2" CAL. B&amp;B)</t>
  </si>
  <si>
    <t>802-01.02</t>
  </si>
  <si>
    <t>TREES (LIRIODENDRON TULIPI) (1.5 - 2" CAL. B&amp;B)</t>
  </si>
  <si>
    <t>802-01.03</t>
  </si>
  <si>
    <t>TREES (CERCIS CARADERSIS) (1.5 - 2" CAL. B&amp;B)</t>
  </si>
  <si>
    <t>802-01.04</t>
  </si>
  <si>
    <t>TREES (ACER RUBRUM) (1.5 - 2" CAL. B&amp;B)</t>
  </si>
  <si>
    <t>802-01.05</t>
  </si>
  <si>
    <t>TREES (BETULA NEGRA) (1.5" - 2" CAL. B&amp;B)</t>
  </si>
  <si>
    <t>802-01.06</t>
  </si>
  <si>
    <t>TREES (ACER SACCHARUM) (1.5 - 2" CAL. B&amp;B)</t>
  </si>
  <si>
    <t>802-01.07</t>
  </si>
  <si>
    <t>TREES(LIQUIDAMBER STYRACIFLUA) (1.5 - 2" CAL. B&amp;B)</t>
  </si>
  <si>
    <t>802-01.08</t>
  </si>
  <si>
    <t>TREES(PLATANUS OCCIDENTALIS) (1.5 - 2"CAL. B&amp;B)</t>
  </si>
  <si>
    <t>802-01.09</t>
  </si>
  <si>
    <t>TREES (QUERCUS PHELLOS) (1.5 - 2" CAL. B&amp;B)</t>
  </si>
  <si>
    <t>802-01.10</t>
  </si>
  <si>
    <t>TREES (DESCRIPTION)</t>
  </si>
  <si>
    <t>802-01.11</t>
  </si>
  <si>
    <t>802-01.12</t>
  </si>
  <si>
    <t>802-01.13</t>
  </si>
  <si>
    <t>802-01.14</t>
  </si>
  <si>
    <t>802-01.15</t>
  </si>
  <si>
    <t>802-01.16</t>
  </si>
  <si>
    <t>802-01.17</t>
  </si>
  <si>
    <t>802-01.18</t>
  </si>
  <si>
    <t>802-01.19</t>
  </si>
  <si>
    <t>802-01.20</t>
  </si>
  <si>
    <t>802-01.21</t>
  </si>
  <si>
    <t>802-01.22</t>
  </si>
  <si>
    <t>802-01.23</t>
  </si>
  <si>
    <t>802-01.24</t>
  </si>
  <si>
    <t>802-01.25</t>
  </si>
  <si>
    <t>802-01.26</t>
  </si>
  <si>
    <t>802-01.27</t>
  </si>
  <si>
    <t>802-01.28</t>
  </si>
  <si>
    <t>802-01.29</t>
  </si>
  <si>
    <t>802-01.30</t>
  </si>
  <si>
    <t>802-01.31</t>
  </si>
  <si>
    <t>802-01.32</t>
  </si>
  <si>
    <t>802-01.33</t>
  </si>
  <si>
    <t>802-01.34</t>
  </si>
  <si>
    <t>802-01.35</t>
  </si>
  <si>
    <t>802-01.36</t>
  </si>
  <si>
    <t>802-01.37</t>
  </si>
  <si>
    <t>802-01.38</t>
  </si>
  <si>
    <t>802-01.39</t>
  </si>
  <si>
    <t>802-01.40</t>
  </si>
  <si>
    <t>802-01.41</t>
  </si>
  <si>
    <t>802-01.42</t>
  </si>
  <si>
    <t>802-01.43</t>
  </si>
  <si>
    <t>802-01.44</t>
  </si>
  <si>
    <t>802-01.45</t>
  </si>
  <si>
    <t>802-01.46</t>
  </si>
  <si>
    <t>802-01.47</t>
  </si>
  <si>
    <t>802-01.48</t>
  </si>
  <si>
    <t>802-01.49</t>
  </si>
  <si>
    <t>802-01.50</t>
  </si>
  <si>
    <t>802-02.01</t>
  </si>
  <si>
    <t>SEEDLINGS (DESCRIPTION)</t>
  </si>
  <si>
    <t>802-02.02</t>
  </si>
  <si>
    <t>802-02.03</t>
  </si>
  <si>
    <t>802-02.04</t>
  </si>
  <si>
    <t>802-02.05</t>
  </si>
  <si>
    <t>802-02.06</t>
  </si>
  <si>
    <t>802-02.07</t>
  </si>
  <si>
    <t>802-02.08</t>
  </si>
  <si>
    <t>802-02.09</t>
  </si>
  <si>
    <t>802-02.10</t>
  </si>
  <si>
    <t>802-02.11</t>
  </si>
  <si>
    <t>802-02.30</t>
  </si>
  <si>
    <t>CUTTINGS: SALIX NIGRA (18IN-24IN LENGTH)</t>
  </si>
  <si>
    <t>802-02.31</t>
  </si>
  <si>
    <t>CUTTINGS: SALIX SERICEA (18IN-24IN)</t>
  </si>
  <si>
    <t>802-02.32</t>
  </si>
  <si>
    <t>CUTTINGS: CORNUS AMOMUM (18IN-24IN)</t>
  </si>
  <si>
    <t>802-02.33</t>
  </si>
  <si>
    <t>CUTTINGS: SAMBUCUS CANADENSIS (18IN-24IN)</t>
  </si>
  <si>
    <t>802-02.34</t>
  </si>
  <si>
    <t>CUTTINGS: SALIX INTERIOR (18IN-24IN)</t>
  </si>
  <si>
    <t>802-02.35</t>
  </si>
  <si>
    <t>CUTTINGS: CEPHALANTHUS OCCIDENTALIS (18IN-24IN)</t>
  </si>
  <si>
    <t>802-02.36</t>
  </si>
  <si>
    <t>CUTTINGS: CORNUS SERICEA (18IN-24IN)</t>
  </si>
  <si>
    <t>802-02.37</t>
  </si>
  <si>
    <t>CUTTINGS: ALNUS SERRULATA (18IN-24IN)</t>
  </si>
  <si>
    <t>802-02.40</t>
  </si>
  <si>
    <t>CUTTINGS: SALIX NIGRA (24-48IN LENGTH)</t>
  </si>
  <si>
    <t>802-02.41</t>
  </si>
  <si>
    <t>CUTTINGS: SALIX SERICEA (24-48IN)</t>
  </si>
  <si>
    <t>802-02.42</t>
  </si>
  <si>
    <t>CUTTINGS: CORNUS AMOMUM (24-48IN)</t>
  </si>
  <si>
    <t>802-02.43</t>
  </si>
  <si>
    <t>CUTTINGS: SAMBUCUS CANADENSIS (24-48IN)</t>
  </si>
  <si>
    <t>802-02.44</t>
  </si>
  <si>
    <t>CUTTINGS: SALIX INTERIOR (24-48IN)</t>
  </si>
  <si>
    <t>802-02.45</t>
  </si>
  <si>
    <t>CUTTINGS: CEPHALANTHUS OCCIDENTALIS (24-48IN)</t>
  </si>
  <si>
    <t>802-02.46</t>
  </si>
  <si>
    <t>CUTTINGS: CORNUS SERICEA (24-48IN)</t>
  </si>
  <si>
    <t>802-02.47</t>
  </si>
  <si>
    <t>CUTTINGS: ALNUS SERRULATA (24-48IN)</t>
  </si>
  <si>
    <t>802-03.01</t>
  </si>
  <si>
    <t>SHRUBS (DESCRIPTION)</t>
  </si>
  <si>
    <t>802-03.02</t>
  </si>
  <si>
    <t>802-03.03</t>
  </si>
  <si>
    <t>802-03.04</t>
  </si>
  <si>
    <t>802-03.05</t>
  </si>
  <si>
    <t>802-03.06</t>
  </si>
  <si>
    <t>802-03.07</t>
  </si>
  <si>
    <t>802-03.08</t>
  </si>
  <si>
    <t>802-03.09</t>
  </si>
  <si>
    <t>802-03.10</t>
  </si>
  <si>
    <t>802-03.11</t>
  </si>
  <si>
    <t>802-03.12</t>
  </si>
  <si>
    <t>802-03.13</t>
  </si>
  <si>
    <t>802-03.14</t>
  </si>
  <si>
    <t>802-03.15</t>
  </si>
  <si>
    <t>802-03.16</t>
  </si>
  <si>
    <t>802-03.17</t>
  </si>
  <si>
    <t>802-03.18</t>
  </si>
  <si>
    <t>802-03.19</t>
  </si>
  <si>
    <t>802-03.20</t>
  </si>
  <si>
    <t>802-03.21</t>
  </si>
  <si>
    <t>802-04.01</t>
  </si>
  <si>
    <t>GROUND COVER (DESCRIPTION)</t>
  </si>
  <si>
    <t>802-04.02</t>
  </si>
  <si>
    <t>802-04.03</t>
  </si>
  <si>
    <t>802-04.04</t>
  </si>
  <si>
    <t>802-04.05</t>
  </si>
  <si>
    <t>802-04.06</t>
  </si>
  <si>
    <t>802-04.07</t>
  </si>
  <si>
    <t>802-04.08</t>
  </si>
  <si>
    <t>802-04.09</t>
  </si>
  <si>
    <t>802-04.10</t>
  </si>
  <si>
    <t>802-04.11</t>
  </si>
  <si>
    <t>802-04.12</t>
  </si>
  <si>
    <t>802-04.13</t>
  </si>
  <si>
    <t>802-04.14</t>
  </si>
  <si>
    <t>802-04.15</t>
  </si>
  <si>
    <t>802-04.16</t>
  </si>
  <si>
    <t>802-04.17</t>
  </si>
  <si>
    <t>802-04.18</t>
  </si>
  <si>
    <t>802-04.19</t>
  </si>
  <si>
    <t>802-04.20</t>
  </si>
  <si>
    <t>802-04.21</t>
  </si>
  <si>
    <t>802-04.70</t>
  </si>
  <si>
    <t>802-04.71</t>
  </si>
  <si>
    <t>802-04.72</t>
  </si>
  <si>
    <t>802-04.73</t>
  </si>
  <si>
    <t>802-04.74</t>
  </si>
  <si>
    <t>802-04.75</t>
  </si>
  <si>
    <t>802-04.76</t>
  </si>
  <si>
    <t>802-04.77</t>
  </si>
  <si>
    <t>802-04.78</t>
  </si>
  <si>
    <t>802-04.79</t>
  </si>
  <si>
    <t>802-04.80</t>
  </si>
  <si>
    <t>802-04.81</t>
  </si>
  <si>
    <t>802-04.82</t>
  </si>
  <si>
    <t>802-04.83</t>
  </si>
  <si>
    <t>802-04.84</t>
  </si>
  <si>
    <t>802-04.85</t>
  </si>
  <si>
    <t>802-04.86</t>
  </si>
  <si>
    <t>802-04.87</t>
  </si>
  <si>
    <t>802-04.88</t>
  </si>
  <si>
    <t>802-04.89</t>
  </si>
  <si>
    <t>802-04.90</t>
  </si>
  <si>
    <t>802-04.91</t>
  </si>
  <si>
    <t>802-04.92</t>
  </si>
  <si>
    <t>802-04.93</t>
  </si>
  <si>
    <t>802-04.94</t>
  </si>
  <si>
    <t>802-04.95</t>
  </si>
  <si>
    <t>802-05</t>
  </si>
  <si>
    <t>WATER (PLANT ESTABLISHMENT)</t>
  </si>
  <si>
    <t>802-05.01</t>
  </si>
  <si>
    <t>TEMPORARY TREE PROTECTION</t>
  </si>
  <si>
    <t>802-05.03</t>
  </si>
  <si>
    <t>REFILLABLE DRIP IRRIGATION FLEXIBLE BAG</t>
  </si>
  <si>
    <t>802-06</t>
  </si>
  <si>
    <t>TREE WALL</t>
  </si>
  <si>
    <t>802-06.03</t>
  </si>
  <si>
    <t>MULCH (3IN SHREDDED PINE BARK MULCH)</t>
  </si>
  <si>
    <t>802-06.04</t>
  </si>
  <si>
    <t>MULCH (4IN PINE STRAW MULCH)</t>
  </si>
  <si>
    <t>802-07.01</t>
  </si>
  <si>
    <t>FLOWER (DESCRIPTION OF GROUPS)</t>
  </si>
  <si>
    <t>802-07.02</t>
  </si>
  <si>
    <t>802-07.03</t>
  </si>
  <si>
    <t>802-07.04</t>
  </si>
  <si>
    <t>802-07.05</t>
  </si>
  <si>
    <t>802-07.06</t>
  </si>
  <si>
    <t>802-07.07</t>
  </si>
  <si>
    <t>802-07.08</t>
  </si>
  <si>
    <t>802-07.09</t>
  </si>
  <si>
    <t>802-08.02</t>
  </si>
  <si>
    <t>RELOCATION OF EXISTING TREES</t>
  </si>
  <si>
    <t>802-08.03</t>
  </si>
  <si>
    <t>TREE REMOVAL</t>
  </si>
  <si>
    <t>802-10.01</t>
  </si>
  <si>
    <t>SIDEWALK TREE GRATE</t>
  </si>
  <si>
    <t>802-11.01</t>
  </si>
  <si>
    <t>ACER NEGUNDO (BOX ELDER 2-5FT CNTNR GRWN)</t>
  </si>
  <si>
    <t>802-11.02</t>
  </si>
  <si>
    <t>ACER RUBRUM (RED MAPLE 2-5FT CNTNR GRWN)</t>
  </si>
  <si>
    <t>802-11.03</t>
  </si>
  <si>
    <t>ACER SACCHARINUM (SILVER MAPLE 2-5FT CNTNR GRWN)</t>
  </si>
  <si>
    <t>802-11.04</t>
  </si>
  <si>
    <t>ACER SACCHARUM (SUGAR MAPLE 2-5FT CNTNR GRWN)</t>
  </si>
  <si>
    <t>802-11.05</t>
  </si>
  <si>
    <t>AESCULUS GLABRA (OHIO BUCKEYE 2-5FT CNTNR GRWN)</t>
  </si>
  <si>
    <t>802-11.06</t>
  </si>
  <si>
    <t>ASIMINA TRILOBA (PAWPAW 2-5FT CNTNR GRWN)</t>
  </si>
  <si>
    <t>802-11.07</t>
  </si>
  <si>
    <t>BETULA NIGRA (RIVER BIRCH 2-5FT CNTNR GRWN)</t>
  </si>
  <si>
    <t>802-11.08</t>
  </si>
  <si>
    <t>CARYA GLABRA (PIGNUT HICKORY 2-5FT CNTNR GRWN)</t>
  </si>
  <si>
    <t>802-11.09</t>
  </si>
  <si>
    <t>CARYA OVATA (SHAGBARK HICKORY 2-5FT CNTNR GRWN)</t>
  </si>
  <si>
    <t>802-11.10</t>
  </si>
  <si>
    <t>CARYA TOMENTOSA (MOCKERNUT HICKORY 2-5FT CNTNR GRWN)</t>
  </si>
  <si>
    <t>802-11.11</t>
  </si>
  <si>
    <t>CERCIS CANADENSIS (REDBUD 2-5FT CNTNR GRWN)</t>
  </si>
  <si>
    <t>802-11.12</t>
  </si>
  <si>
    <t>CORNUS FLORIDA (FLOWERING DOGWOOD 2-5FT CNTNR GRWN)</t>
  </si>
  <si>
    <t>802-11.13</t>
  </si>
  <si>
    <t>CRATAEGUS PHAENOPYRUM (WSHNGTN HAWTHORN 2-5FT CNTNR GRWN)</t>
  </si>
  <si>
    <t>802-11.14</t>
  </si>
  <si>
    <t>DIOSPYROS VIRGINIANA (PERSIMMON 2-5FT CNTNR GRWN)</t>
  </si>
  <si>
    <t>802-11.15</t>
  </si>
  <si>
    <t>FAGUS GRANDIFOLIA (BEECH 2-5FT CNTNR GRWN)</t>
  </si>
  <si>
    <t>802-11.16</t>
  </si>
  <si>
    <t>FRAXINUS PENNSYLVANICA (GREEN ASH 2-5FT CNTNR GRWN)</t>
  </si>
  <si>
    <t>802-11.17</t>
  </si>
  <si>
    <t>JUGLANS NIGRA (BLACK WALNUT 2-5FT CNTNR GRWN)</t>
  </si>
  <si>
    <t>802-11.18</t>
  </si>
  <si>
    <t>LIQUIDAMBER STYRACIFLUA (SWEETGUM 2-5FT CNTNR GRWN)</t>
  </si>
  <si>
    <t>802-11.19</t>
  </si>
  <si>
    <t>LIRIODENDRON TULIPIFERA (TULIP POPLAR 2-5FT CNTNR GRWN)</t>
  </si>
  <si>
    <t>802-11.20</t>
  </si>
  <si>
    <t>NYSSA AQUATICA (SWAMP TUPELO 2-5FT CNTNR GRWN)</t>
  </si>
  <si>
    <t>802-11.21</t>
  </si>
  <si>
    <t>NYSSA SYLVATICA (BLCKGUM 2-5FT CNTNR GRWN)</t>
  </si>
  <si>
    <t>802-11.22</t>
  </si>
  <si>
    <t>OSTRYA VIRGINIANA (IRONWOOD 2-5FT CNTNR GRWN)</t>
  </si>
  <si>
    <t>802-11.23</t>
  </si>
  <si>
    <t>PINUS ENCHINATA (SHORTLEAF PINE 2-5FT CNTNR GRWN)</t>
  </si>
  <si>
    <t>802-11.24</t>
  </si>
  <si>
    <t>PINUS STROBUS (WHITE PINE 2-5FT CNTNR GRWN)</t>
  </si>
  <si>
    <t>802-11.25</t>
  </si>
  <si>
    <t>PINUS TAEDA (LOBLOLLY PINE 2-5FT CNTNR GRWN)</t>
  </si>
  <si>
    <t>802-11.26</t>
  </si>
  <si>
    <t>PLATANUS OCCIDENTALIS (SYCAMORE 2-5FT CNTNR GRWN)</t>
  </si>
  <si>
    <t>802-11.27</t>
  </si>
  <si>
    <t>POPULUS DELTOIDES (COTTONWOOD 2-5FT CNTNR GRWN)</t>
  </si>
  <si>
    <t>802-11.28</t>
  </si>
  <si>
    <t>PRUNUS SEROTINA (BLACK CHERRY 2-5FT CNTNR GRWN)</t>
  </si>
  <si>
    <t>802-11.29</t>
  </si>
  <si>
    <t>QUERCUS ALBA (WHITE OAK 2-5FT CNTNR GRWN)</t>
  </si>
  <si>
    <t>802-11.30</t>
  </si>
  <si>
    <t>QUERCUS BICOLOR (SWAMP WHITE OAK 2-5FT CNTNR GRWN)</t>
  </si>
  <si>
    <t>802-11.31</t>
  </si>
  <si>
    <t>QUERCUS FALCATA (SOUTHERN RED OAK 2-5FT CNTNR GRWN)</t>
  </si>
  <si>
    <t>802-11.32</t>
  </si>
  <si>
    <t>QUERCUS LYRATA (OVERCUP OAK 2-5FT CNTNR GRWN)</t>
  </si>
  <si>
    <t>802-11.33</t>
  </si>
  <si>
    <t>QUERCUS MICHAUXII (SWMP CHSTNT OAK 2-5FT CNTNR GRWN)</t>
  </si>
  <si>
    <t>802-11.34</t>
  </si>
  <si>
    <t>QUERCUS MUEHLENBERGII (CHINKAPIN OAK 2-5FT CNTNR GRWN)</t>
  </si>
  <si>
    <t>802-11.35</t>
  </si>
  <si>
    <t>QUERCUS NIGRA (WATER OAK 2-5FT CNTNR GRWN)</t>
  </si>
  <si>
    <t>802-11.36</t>
  </si>
  <si>
    <t>QUERCUS NUTTALLII (NUTTALL OAK 2-5FT CNTNR GRWN)</t>
  </si>
  <si>
    <t>802-11.37</t>
  </si>
  <si>
    <t>QUERCUS PALUSTRIS (PIN OAK 2-5FT CNTNR GRWN)</t>
  </si>
  <si>
    <t>802-11.38</t>
  </si>
  <si>
    <t>QUERCUS PHELLOS (WILLOW OAK 2-5FT CNTNR GRWN)</t>
  </si>
  <si>
    <t>802-11.39</t>
  </si>
  <si>
    <t>QUERCUS RUBRA (NORTHERN RED OAK 2-5FT CNTNR GRWN)</t>
  </si>
  <si>
    <t>802-11.40</t>
  </si>
  <si>
    <t>SALIX NIGRA (BLACK WILLOW 2-5FT CNTNR GRWN)</t>
  </si>
  <si>
    <t>802-11.41</t>
  </si>
  <si>
    <t>SASSAFRAS ALBIDUM (SASSAFRAS 2-5FT CNTNR GRWN)</t>
  </si>
  <si>
    <t>802-11.42</t>
  </si>
  <si>
    <t>TAXODIUM DISTICHUM (BALD CYPRESS 2-5FT CNTNR GRWN)</t>
  </si>
  <si>
    <t>802-11.43</t>
  </si>
  <si>
    <t>TSUGA CANADENSIS (HEMLOCK 2-5FT CNTNR GRWN)</t>
  </si>
  <si>
    <t>802-11.44</t>
  </si>
  <si>
    <t>ULMUS AMERICANA (AMERICAN ELM 2-5FT CNTNR GRWN)</t>
  </si>
  <si>
    <t>802-11.45</t>
  </si>
  <si>
    <t>CARPINUS CAROLINIANA (AMERICAN HORNBEAM 2-5FT CONTAINER GR)</t>
  </si>
  <si>
    <t>802-11.46</t>
  </si>
  <si>
    <t>QUERCUS SHUMARDII (SHUMARD OAK 2-5 FT CNTNR GRWN)</t>
  </si>
  <si>
    <t>802-11.48</t>
  </si>
  <si>
    <t>ROSA PALUSTRIS (SWAMP ROSE 2-5FT CNTNR GRWN)</t>
  </si>
  <si>
    <t>802-11.57</t>
  </si>
  <si>
    <t>VIBURNUM RUFIDULUM (RUSTY BLACKHAW 2-5FT C.G.)</t>
  </si>
  <si>
    <t>802-11.58</t>
  </si>
  <si>
    <t>OXYDENDRUM ARBOREUM (SOURWOOD 2-5FT C.G.)</t>
  </si>
  <si>
    <t>802-11.59</t>
  </si>
  <si>
    <t>PRUNUS AMERICANA (AMERICAN PLUM 2-5FT CNTNR GRWN)</t>
  </si>
  <si>
    <t>802-11.60</t>
  </si>
  <si>
    <t>KALMIA LATIFOLIA (MOUNTAIN LAUREL 2-5 FT CNTNR GRWN)</t>
  </si>
  <si>
    <t>802-11.61</t>
  </si>
  <si>
    <t>ALNUS SERRULATA (HAZEL ALDER 2-5FT CNTNR GRWN)</t>
  </si>
  <si>
    <t>802-11.62</t>
  </si>
  <si>
    <t>CORNUS ALTERNIFOLIA (ALTERNATE LEAF DGWOOD 2-5FT CNTNR GRWN)</t>
  </si>
  <si>
    <t>802-11.63</t>
  </si>
  <si>
    <t>HAMAMELIS VIRGINIANA (AMERICAN WITCHHAZEL 2-5FT CNTNR GRWN)</t>
  </si>
  <si>
    <t>802-11.64</t>
  </si>
  <si>
    <t>ILEX DECIDUA (DECIDUOUS HOLLY 2-5FT CNTNR GRWN)</t>
  </si>
  <si>
    <t>802-11.65</t>
  </si>
  <si>
    <t>MALUS ANGUSTIFOLIA (SOUTHERN CRABAPPLE 2-5FT CNTNR GRWN)</t>
  </si>
  <si>
    <t>802-11.66</t>
  </si>
  <si>
    <t>PRUNUS ANGUSTIFOLIA (CHICKASAW PLUM 2-5FT CNTNR GRWN)</t>
  </si>
  <si>
    <t>802-11.67</t>
  </si>
  <si>
    <t>EUONYMUS AMERICANUS (STRAWBERRY BUSH 2-5FT CONTAINER GR0WN)</t>
  </si>
  <si>
    <t>802-12.01</t>
  </si>
  <si>
    <t>ACER NEGUNDO (BOX ELDER SEEDLNG B.R.)</t>
  </si>
  <si>
    <t>802-12.02</t>
  </si>
  <si>
    <t>ACER RUBRUM (RED MAPLE SEEDLNG B.R.)</t>
  </si>
  <si>
    <t>802-12.03</t>
  </si>
  <si>
    <t>ACER SACCHARINUM (SILVER MAPLE SEEDLNG B.R.)</t>
  </si>
  <si>
    <t>802-12.04</t>
  </si>
  <si>
    <t>ACER SACCHARUM (SUGAR MAPLE SEEDLNG B.R.)</t>
  </si>
  <si>
    <t>802-12.05</t>
  </si>
  <si>
    <t>AESCULUS GLABRA (OHIO BUCKEYE SEEDLNG B.R.)</t>
  </si>
  <si>
    <t>802-12.06</t>
  </si>
  <si>
    <t>ASIMINA TRILOBA (PAWPAW SEEDLNG B.R.)</t>
  </si>
  <si>
    <t>802-12.07</t>
  </si>
  <si>
    <t>BETULA NIGRA (RIVER BIRCH SEEDLNG B.R.)</t>
  </si>
  <si>
    <t>802-12.08</t>
  </si>
  <si>
    <t>CARYA GLABRA (PIGNUT HICKORY SEEDLNG B.R.)</t>
  </si>
  <si>
    <t>802-12.09</t>
  </si>
  <si>
    <t>CARYA OVATA (SHAGBARK HICKORY SEEDLNG B.R.)</t>
  </si>
  <si>
    <t>802-12.10</t>
  </si>
  <si>
    <t>CARYA TOMENTOSA (MOCKERNUT HICKORY SEEDLNG B.R.)</t>
  </si>
  <si>
    <t>802-12.11</t>
  </si>
  <si>
    <t>CERCIS CANADENSIS (REDBUD SEEDLNG B.R.)</t>
  </si>
  <si>
    <t>802-12.12</t>
  </si>
  <si>
    <t>CORNUS FLORIDA (FLOWERING DOGWOOD SEEDLNG B.R.)</t>
  </si>
  <si>
    <t>802-12.13</t>
  </si>
  <si>
    <t>CRATAEGUS PHAENOPYRUM (WSHNGTN HAWTHORN SEEDLNG B.R.)</t>
  </si>
  <si>
    <t>802-12.14</t>
  </si>
  <si>
    <t>DIOSPYROS VIRGINIANA (PERSIMMON SEEDLNG B.R.)</t>
  </si>
  <si>
    <t>802-12.15</t>
  </si>
  <si>
    <t>FAGUS GRANDIFOLIA (BEECH SEEDLNG B.R.)</t>
  </si>
  <si>
    <t>802-12.16</t>
  </si>
  <si>
    <t>FRAXINUS PENNSYLVANICA (GREEN ASH SEEDLNG B.R.)</t>
  </si>
  <si>
    <t>802-12.17</t>
  </si>
  <si>
    <t>JUGLANS NIGRA (BLACK WALNUT SEEDLNG B.R.)</t>
  </si>
  <si>
    <t>802-12.18</t>
  </si>
  <si>
    <t>LIQUIDAMBER STYRACIFLUA (SWEETGUM SEEDLNG B.R.)</t>
  </si>
  <si>
    <t>802-12.19</t>
  </si>
  <si>
    <t>LIRIODENDRON TULIPIFERA (TULIP POPLAR SEEDLNG B.R.)</t>
  </si>
  <si>
    <t>802-12.20</t>
  </si>
  <si>
    <t>NYSSA AQUATICA (SWAMP TUPELO SEEDLNG B.R.)</t>
  </si>
  <si>
    <t>802-12.21</t>
  </si>
  <si>
    <t>NYSSA SYLVATICA (BLCKGUM SEEDLNG B.R.)</t>
  </si>
  <si>
    <t>802-12.22</t>
  </si>
  <si>
    <t>OSTRYA VIRGINIANA (IRONWOOD SEEDLNG B.R.)</t>
  </si>
  <si>
    <t>802-12.23</t>
  </si>
  <si>
    <t>PINUS ENCHINATA (SHORTLEAF PINE SEEDLNG B.R.)</t>
  </si>
  <si>
    <t>802-12.24</t>
  </si>
  <si>
    <t>PINUS STROBUS (WHITE PINE SEEDLNG B.R.)</t>
  </si>
  <si>
    <t>802-12.25</t>
  </si>
  <si>
    <t>PINUS TAEDA (LOBLOLLY PINE SEEDLNG B.R.)</t>
  </si>
  <si>
    <t>802-12.26</t>
  </si>
  <si>
    <t>PLATANUS OCCIDENTALIS (SYCAMORE SEEDLNG B.R.)</t>
  </si>
  <si>
    <t>802-12.27</t>
  </si>
  <si>
    <t>POPULUS DELTOIDES (COTTONWOOD SEEDLNG B.R.)</t>
  </si>
  <si>
    <t>802-12.28</t>
  </si>
  <si>
    <t>PRUNUS SEROTINA (BLACK CHERRY SEEDLNG B.R.)</t>
  </si>
  <si>
    <t>802-12.29</t>
  </si>
  <si>
    <t>QUERCUS ALBA (WHITE OAK SEEDLNG B.R.)</t>
  </si>
  <si>
    <t>802-12.30</t>
  </si>
  <si>
    <t>QUERCUS BICOLOR (SWAMP WHITE OAK SEEDLNG B.R.)</t>
  </si>
  <si>
    <t>802-12.31</t>
  </si>
  <si>
    <t>QUERCUS FALCATA (SOUTHERN RED OAK SEEDLNG B.R.)</t>
  </si>
  <si>
    <t>802-12.32</t>
  </si>
  <si>
    <t>QUERCUS LYRATA (OVERCUP OAK SEEDLNG B.R.)</t>
  </si>
  <si>
    <t>802-12.33</t>
  </si>
  <si>
    <t>QUERCUS MICHAUXII (SWMP CHSTNT OAK SEEDLNG B.R.)</t>
  </si>
  <si>
    <t>802-12.34</t>
  </si>
  <si>
    <t>QUERCUS MUEHLENBERGII (CHINKAPIN OAK SEEDLNG B.R.)</t>
  </si>
  <si>
    <t>802-12.35</t>
  </si>
  <si>
    <t>QUERCUS NIGRA (WATER OAK SEEDLNG B.R.)</t>
  </si>
  <si>
    <t>802-12.36</t>
  </si>
  <si>
    <t>QUERCUS NUTTALLII (NUTTALL OAK SEEDLNG B.R.)</t>
  </si>
  <si>
    <t>802-12.37</t>
  </si>
  <si>
    <t>QUERCUS PALUSTRIS (PIN OAK SEEDLNG B.R.)</t>
  </si>
  <si>
    <t>802-12.38</t>
  </si>
  <si>
    <t>QUERCUS PHELLOS (WILLOW OAK SEEDLNG B.R.)</t>
  </si>
  <si>
    <t>802-12.39</t>
  </si>
  <si>
    <t>QUERCUS RUBRA (NORTHERN RED OAK SEEDLNG B.R.)</t>
  </si>
  <si>
    <t>802-12.40</t>
  </si>
  <si>
    <t>SALIX NIGRA (BLACK WILLOW SEEDLNG B.R.)</t>
  </si>
  <si>
    <t>802-12.41</t>
  </si>
  <si>
    <t>SASSAFRAS ALBIDUM (SASSAFRAS SEEDLNG B.R.)</t>
  </si>
  <si>
    <t>802-12.42</t>
  </si>
  <si>
    <t>TAXODIUM DISTICHUM (BALD CYPRESS SEEDLNG B.R.)</t>
  </si>
  <si>
    <t>802-12.43</t>
  </si>
  <si>
    <t>TSUGA CANADENSIS (HEMLOCK SEEDLNG B.R.)</t>
  </si>
  <si>
    <t>802-12.44</t>
  </si>
  <si>
    <t>ULMUS AMERICANA (AMERICAN ELM SEEDLNG B.R.)</t>
  </si>
  <si>
    <t>802-12.45</t>
  </si>
  <si>
    <t>CARPINUS CAROLINIANA (AMERICAN HORNBEAM SEEDLING B.R.)</t>
  </si>
  <si>
    <t>802-12.46</t>
  </si>
  <si>
    <t>QUERCUS SHUMARDII (SHUMARD OAK SEEDLING B.R.)</t>
  </si>
  <si>
    <t>802-12.50</t>
  </si>
  <si>
    <t>CARYA AQUATICA (WATER HICKORY SEEDLING B.R.)</t>
  </si>
  <si>
    <t>802-12.51</t>
  </si>
  <si>
    <t>CORNUS AMOMUM (SILKY DOGWOOD SEEDLING B.R.)</t>
  </si>
  <si>
    <t>802-12.52</t>
  </si>
  <si>
    <t>CORNUS FOEMINA (STIFF DOGWOOD SEEDLING B.R.)</t>
  </si>
  <si>
    <t>802-12.53</t>
  </si>
  <si>
    <t>QUERCUS PAGODA (CHERRYBARK OAK SEEDLING B.R.)</t>
  </si>
  <si>
    <t>802-12.54</t>
  </si>
  <si>
    <t>CARYA CORDIFORMIS (BITTERNUT HICKORY SEEDLING B.R.)</t>
  </si>
  <si>
    <t>802-12.55</t>
  </si>
  <si>
    <t>CARYA LACINIOSA (SHELLBARK HICKORY SEEDLING B.R.)</t>
  </si>
  <si>
    <t>802-12.56</t>
  </si>
  <si>
    <t>CARYA ILLINOINESIS (PECAN SEEDLING B.R.)</t>
  </si>
  <si>
    <t>802-12.57</t>
  </si>
  <si>
    <t>VIBURNUM RUFIDULUM (RUSTY BLACKHAW SDLNG B.R.)</t>
  </si>
  <si>
    <t>802-12.58</t>
  </si>
  <si>
    <t>OXYDENDRUM ARBOREUM (SOURWOOD SDLNG B.R.)</t>
  </si>
  <si>
    <t>802-12.59</t>
  </si>
  <si>
    <t>PRUNUS AMERICANA (AMERICAN PLUM SEEDLING B.R.)</t>
  </si>
  <si>
    <t>802-12.60</t>
  </si>
  <si>
    <t>KALMIA LATIFOLIA (MOUNTAIN LAUREL SEEDLING B.R.)</t>
  </si>
  <si>
    <t>802-12.61</t>
  </si>
  <si>
    <t>ALNUS SERRULATA (HAZEL ALDER SEEDLING B.R.)</t>
  </si>
  <si>
    <t>802-12.62</t>
  </si>
  <si>
    <t>CORNUS ALTERNIFOLIA (ALTERNATE LEAF DOGWOOD SEEDLING B.R.)</t>
  </si>
  <si>
    <t>802-12.63</t>
  </si>
  <si>
    <t>HAMAMELIS VIRGINIANA (AMERICAN WITCHHAZEL SEEDLING B.R.)</t>
  </si>
  <si>
    <t>802-12.64</t>
  </si>
  <si>
    <t>ILEX DECIDUA (DECIDUOUS HOLLY SEEDLING B.R.)</t>
  </si>
  <si>
    <t>802-12.65</t>
  </si>
  <si>
    <t>MALUS ANGUSTIFOLIA (SOUTHERN CRABAPPLE SEEDLING B.R.)</t>
  </si>
  <si>
    <t>802-12.66</t>
  </si>
  <si>
    <t>PRUNUS ANGUSTIFOLIA (CHICKASAW PLUM SEEDLING B.R.)</t>
  </si>
  <si>
    <t>802-13.01</t>
  </si>
  <si>
    <t>802-13.02</t>
  </si>
  <si>
    <t>CALYCANTHUS FLORIDUS (SWEETSHRUB 2-5FT CNTNR GRWN)</t>
  </si>
  <si>
    <t>802-13.03</t>
  </si>
  <si>
    <t>CEPHALANTHUS OCCIDENTALIS (BUTTONBUSH 2-5FT CNTNR GRWN)</t>
  </si>
  <si>
    <t>802-13.04</t>
  </si>
  <si>
    <t>CORNUS AMOMUM (SILKY DOGWOOD 2-5FT CNTNR GRWN)</t>
  </si>
  <si>
    <t>802-13.05</t>
  </si>
  <si>
    <t>HAMAMELIS VIRGINIANA (WITCH HAZEL 2-5FT CNTNR GRWN)</t>
  </si>
  <si>
    <t>802-13.06</t>
  </si>
  <si>
    <t>HYDRANGEA QUERCIFOLIA (OAKLF HYDRANGEA 2-5FT CNTNR GRWN)</t>
  </si>
  <si>
    <t>802-13.07</t>
  </si>
  <si>
    <t>ILEX OPACA (AMERICAN HOLLY 2-5FT CNTNR GRWN)</t>
  </si>
  <si>
    <t>802-13.08</t>
  </si>
  <si>
    <t>ITEA VIRGINICA (VIRGINIA SWEETSPIRE 2-5FT CNTNR GRWN)</t>
  </si>
  <si>
    <t>802-13.09</t>
  </si>
  <si>
    <t>LINDERA BENZOIN (SPICEBUSH 2-5FT CNTNR GRWN)</t>
  </si>
  <si>
    <t>802-13.10</t>
  </si>
  <si>
    <t>SAMBUCUS CANADENSIS ( ELDERBERRY 2-5FT CNTNR GRWN)</t>
  </si>
  <si>
    <t>802-13.11</t>
  </si>
  <si>
    <t>ARONIA MELANOCARPA (BLCK CHOKEBERRY 2-5FT C.G.)</t>
  </si>
  <si>
    <t>802-13.12</t>
  </si>
  <si>
    <t>ILEX VERTICILLATA (CMMN WINTERBERRY 2-5FT C.G.)</t>
  </si>
  <si>
    <t>802-13.13</t>
  </si>
  <si>
    <t>VACCINIUM STAMINEUM (DEERBERRY 2-5FT C.G.)</t>
  </si>
  <si>
    <t>802-13.14</t>
  </si>
  <si>
    <t>CALLICARPA AMERICANA (AMRCN BEAUTYBERRY) 2-5FT C.G.</t>
  </si>
  <si>
    <t>802-13.15</t>
  </si>
  <si>
    <t>PHYSOCARPUS OPULIFOLIUS (NINEBARK) 2-5FT C.G.</t>
  </si>
  <si>
    <t>802-13.16</t>
  </si>
  <si>
    <t>CORYLUS AMERICANA (HAZELNUT) 2-5FT C.G.</t>
  </si>
  <si>
    <t>802-13.17</t>
  </si>
  <si>
    <t>HIBISCUS MOSCHEUTOS (SWAMP MALLOW SDLNG B.R.)</t>
  </si>
  <si>
    <t>802-13.18</t>
  </si>
  <si>
    <t>HIBISCUS MOSCHEUTOS (SWAMP MALLOW 2-5 FT C.G.)</t>
  </si>
  <si>
    <t>802-13.19</t>
  </si>
  <si>
    <t>ROSA PALUSTRIS (SWAMP ROSE SDLNG B.R.</t>
  </si>
  <si>
    <t>802-13.20</t>
  </si>
  <si>
    <t>802-13.21</t>
  </si>
  <si>
    <t>VACCINIUM ARBOREUM (FARKLEBERRY 2-5FT C.G.)</t>
  </si>
  <si>
    <t>802-13.22</t>
  </si>
  <si>
    <t>VACCINIUM ARBOREUM (FARKLEBERRY SDLNG B.R.)</t>
  </si>
  <si>
    <t>802-13.23</t>
  </si>
  <si>
    <t>RHODODENDRON CANESCENS (WILD AZALEA SDLNG BR)</t>
  </si>
  <si>
    <t>802-13.24</t>
  </si>
  <si>
    <t>RHODODENDRON CANESCENS (WILD AZALEA 2-5 FT CG)</t>
  </si>
  <si>
    <t>802-13.25</t>
  </si>
  <si>
    <t>RHODODENDRON MAXIMUM (ROSEBAY RHODODENDRON SDLNG BR)</t>
  </si>
  <si>
    <t>802-13.26</t>
  </si>
  <si>
    <t>RHODODENDRON MAXIMUM (ROSEBAY RHODODENDRON 2-5 FT CG)</t>
  </si>
  <si>
    <t>802-13.27</t>
  </si>
  <si>
    <t>AESCULUS PAVIA (RED BUCKEYE 2-5 FT CNTNR GRWN)</t>
  </si>
  <si>
    <t>802-13.28</t>
  </si>
  <si>
    <t>AMORPHA FRUTICOSA (INDIGOBUSH 2-5 FT CNTNR GRWN)</t>
  </si>
  <si>
    <t>802-13.29</t>
  </si>
  <si>
    <t>CORNUS DRUMMONDII (ROUGH LEAF DOGWOOD 2-5 FT CNTNR GRWN)</t>
  </si>
  <si>
    <t>802-13.30</t>
  </si>
  <si>
    <t>RHODODENDRON CALENDULACEUM (FLAMING AZALEA 2-5 FT CG)</t>
  </si>
  <si>
    <t>802-13.31</t>
  </si>
  <si>
    <t>RHODODENDRON MAXIMUM (RHODODENDRON 2-5 FT CNTNR GRWN)</t>
  </si>
  <si>
    <t>802-13.32</t>
  </si>
  <si>
    <t>RHUS AROMATICA (FRAGRANT SUMAC 2-5 FT CNTNR GRWN)</t>
  </si>
  <si>
    <t>802-13.33</t>
  </si>
  <si>
    <t>RHUS COPALLINUM (WINGED SUMAC 2-5 FT CNTNR GRWN)</t>
  </si>
  <si>
    <t>802-13.34</t>
  </si>
  <si>
    <t>RHUS GLABRA (SMOOTH SUMAC 2-5 FT CNTNR GRWN)</t>
  </si>
  <si>
    <t>802-13.35</t>
  </si>
  <si>
    <t>RHUS TYPHINA (STAGHORN SUMAC 2-5 FT CNTNR GRWN)</t>
  </si>
  <si>
    <t>802-13.36</t>
  </si>
  <si>
    <t>VIBURNUM DENTATUM (ARROWWOOD VIBURNUM 2-5 FT CNTNR GRWN)</t>
  </si>
  <si>
    <t>802-13.37</t>
  </si>
  <si>
    <t>VIBURNUM NUDUM (POSSUMHAW VIBURNUM 2-5 FT CNTNR GRWN)</t>
  </si>
  <si>
    <t>802-13.51</t>
  </si>
  <si>
    <t>ALNUS SERRULATA (HAZEL ALDER SDLNG BARE ROOT)</t>
  </si>
  <si>
    <t>802-13.52</t>
  </si>
  <si>
    <t>CALYCANTHUS FLORIDUS (SWEETSHRUB SDLNG BARE ROOT)</t>
  </si>
  <si>
    <t>802-13.53</t>
  </si>
  <si>
    <t>CEPHALANTHUS OCCIDENTALIS (BUTTONBUSH SDLNG BARE ROOT)</t>
  </si>
  <si>
    <t>802-13.54</t>
  </si>
  <si>
    <t>CORNUS AMOMUM (SILKY DOGWOOD SDLNG BARE ROOT)</t>
  </si>
  <si>
    <t>802-13.55</t>
  </si>
  <si>
    <t>HAMAMELIS VIRGINIANA (WITCH HAZEL SDLNG BARE ROOT)</t>
  </si>
  <si>
    <t>802-13.56</t>
  </si>
  <si>
    <t>HYDRANGEA QUERCIFOLIA (OAKLF HYDRANGEA SDLNG BARE ROOT)</t>
  </si>
  <si>
    <t>802-13.57</t>
  </si>
  <si>
    <t>ILEX OPACA (AMERICAN HOLLY SDLNG BARE ROOT)</t>
  </si>
  <si>
    <t>802-13.58</t>
  </si>
  <si>
    <t>ITEA VIRGINICA (VIRGINIA SWEETSPIRE SDLNG BARE ROOT)</t>
  </si>
  <si>
    <t>802-13.59</t>
  </si>
  <si>
    <t>LINDERA BENZOIN (SPICEBUSH SDLNG BARE ROOT)</t>
  </si>
  <si>
    <t>802-13.60</t>
  </si>
  <si>
    <t>SAMBUCUS CANADENSIS ( ELDERBERRY SDLNG BARE ROOT)</t>
  </si>
  <si>
    <t>802-13.61</t>
  </si>
  <si>
    <t>ARONIA MELANOCARPA (BLCK CHOKEBERRY SDLNG B.R.)</t>
  </si>
  <si>
    <t>802-13.62</t>
  </si>
  <si>
    <t>ILEX VERTICILLATA (CMMN WINTERBERRY SDLNG B.R.)</t>
  </si>
  <si>
    <t>802-13.63</t>
  </si>
  <si>
    <t>VACCINIUM STAMINEUM (DEERBERRY SDLNG B.R.)</t>
  </si>
  <si>
    <t>802-13.64</t>
  </si>
  <si>
    <t>AESCULUS PAVIA (RED BUCKEYE SDLING B.R.)</t>
  </si>
  <si>
    <t>802-13.65</t>
  </si>
  <si>
    <t>AMORPHA FRUTICOSA (INDIGOBUSH SDLING B.R.)</t>
  </si>
  <si>
    <t>802-13.66</t>
  </si>
  <si>
    <t>CORNUS DRUMMONDII (ROUGH LEAF DOGWOOD SDLING B.R.)</t>
  </si>
  <si>
    <t>802-13.67</t>
  </si>
  <si>
    <t>RHODODENDRON CALENDULACEUM (FLAMING AZALEA SDLING B.R.)</t>
  </si>
  <si>
    <t>802-13.68</t>
  </si>
  <si>
    <t>RHODODENDRON MAXIMUM (RHODODENDRON SDLING B.R.)</t>
  </si>
  <si>
    <t>802-13.69</t>
  </si>
  <si>
    <t>RHUS AROMATICA (FRAGRANT SUMAC SDLING B.R.)</t>
  </si>
  <si>
    <t>802-13.70</t>
  </si>
  <si>
    <t>RHUS COPALLINUM (WINGED SUMAC SDLING B.R.)</t>
  </si>
  <si>
    <t>802-13.71</t>
  </si>
  <si>
    <t>RHUS GLABRA (SMOOTH SUMAC SDLING B.R.)</t>
  </si>
  <si>
    <t>802-13.72</t>
  </si>
  <si>
    <t>RHUS TYPHINA (STAGHORN SUMAC SDLING B.R.)</t>
  </si>
  <si>
    <t>802-13.73</t>
  </si>
  <si>
    <t>VIBURNUM DENTATUM (ARROWWOOD VIBURNUM SDLING B.R.)</t>
  </si>
  <si>
    <t>802-13.74</t>
  </si>
  <si>
    <t>VIBURNUM NUDUM (POSSUMHAW VIBURNUM SDLING B.R.)</t>
  </si>
  <si>
    <t>802-13.75</t>
  </si>
  <si>
    <t>ARONIA ARBUTIFOLIA (RED CHOKEBERRY SEEDLING B.R.)</t>
  </si>
  <si>
    <t>802-13.76</t>
  </si>
  <si>
    <t>CELTIS LAEVIGATA (SUGARBERRY SEEDLING B.R.)</t>
  </si>
  <si>
    <t>802-14.01</t>
  </si>
  <si>
    <t>PARTHENOCISSUS QUINQUEFOLIA (VIRGINIA CREEPER C.G.)</t>
  </si>
  <si>
    <t>802-15.01</t>
  </si>
  <si>
    <t>ELEOCHARIS ACICULARIS (SLENDER SPIKERUSH)</t>
  </si>
  <si>
    <t>802-15.02</t>
  </si>
  <si>
    <t>JUSTICIA AMERICANA (WATERWILLOW AKA BASSGRASS)</t>
  </si>
  <si>
    <t>802-15.03</t>
  </si>
  <si>
    <t>ELEOCHARIS PALUSTRIS (CREEPING SPIKERUSH)</t>
  </si>
  <si>
    <t>802-15.04</t>
  </si>
  <si>
    <t>JUNCUS EFFUSUS (SOFT RUSH)</t>
  </si>
  <si>
    <t>802-15.05</t>
  </si>
  <si>
    <t>ACORUS CALAMUS (SWEET FLAG)</t>
  </si>
  <si>
    <t>802-15.06</t>
  </si>
  <si>
    <t>CASTANEA DENTATA (AMERICAN CHESTNUT)</t>
  </si>
  <si>
    <t>802-31.10</t>
  </si>
  <si>
    <t>CARYA TOMENTOSA (MCKRNT HCKRY 12-15FT CG)</t>
  </si>
  <si>
    <t>802-31.41</t>
  </si>
  <si>
    <t>QUERCUS STELLATA (POST OAK 12-15FT CG)</t>
  </si>
  <si>
    <t>802-50.99</t>
  </si>
  <si>
    <t>PLANTING SOIL</t>
  </si>
  <si>
    <t>803-01</t>
  </si>
  <si>
    <t>SODDING (NEW SOD)</t>
  </si>
  <si>
    <t>805-01.01</t>
  </si>
  <si>
    <t>TURF REINFORCEMENT MAT (CLASS I)</t>
  </si>
  <si>
    <t>805-01.02</t>
  </si>
  <si>
    <t>TURF REINFORCEMENT MAT (CLASS II)</t>
  </si>
  <si>
    <t>805-01.03</t>
  </si>
  <si>
    <t>TURF REINFORCEMENT MAT (CLASS III)</t>
  </si>
  <si>
    <t>805-01.04</t>
  </si>
  <si>
    <t>TURF REINFORCEMENT MAT (CLASS IV)</t>
  </si>
  <si>
    <t>805-01.65</t>
  </si>
  <si>
    <t>805-01.66</t>
  </si>
  <si>
    <t>FILTER SOCK</t>
  </si>
  <si>
    <t>805-01.67</t>
  </si>
  <si>
    <t>TEMPORARY MULCH BERM</t>
  </si>
  <si>
    <t>805-01.68</t>
  </si>
  <si>
    <t>2" WOOD MULCH</t>
  </si>
  <si>
    <t>805-01.69</t>
  </si>
  <si>
    <t>LEVEL SPREADER</t>
  </si>
  <si>
    <t>805-05.01</t>
  </si>
  <si>
    <t>LAUNCHED SOIL NAIL</t>
  </si>
  <si>
    <t>805-05.02</t>
  </si>
  <si>
    <t>SOIL NAIL STABILIZATION</t>
  </si>
  <si>
    <t>805-05.03</t>
  </si>
  <si>
    <t>REINFORCED SHOTCRETE FACING</t>
  </si>
  <si>
    <t>805-05.04</t>
  </si>
  <si>
    <t>SECONDARY WALL (DESCRIPTION)</t>
  </si>
  <si>
    <t>805-10.01</t>
  </si>
  <si>
    <t>ROCK SLOPE WIRE MESH W/EROSION BLANKET</t>
  </si>
  <si>
    <t>805-10.02</t>
  </si>
  <si>
    <t>WIRE MESH VEGETATION MATTRESS</t>
  </si>
  <si>
    <t>805-10.03</t>
  </si>
  <si>
    <t>805-11.01</t>
  </si>
  <si>
    <t>MODIFICATION OF WATER CUTOFF VALVE</t>
  </si>
  <si>
    <t>805-12.01</t>
  </si>
  <si>
    <t>EROSION CONTROL BLANKET (TYPE I)</t>
  </si>
  <si>
    <t>805-12.02</t>
  </si>
  <si>
    <t>EROSION CONTROL BLANKET (TYPE II)</t>
  </si>
  <si>
    <t>EROSION CONTROL BLANKET (TYPE III)</t>
  </si>
  <si>
    <t>805-12.04</t>
  </si>
  <si>
    <t>EROSION CONTROL BLANKET (TYPE IV)</t>
  </si>
  <si>
    <t>805-12.05</t>
  </si>
  <si>
    <t>TURF REINFORCEMENT MAT (CHANNEL LINER)</t>
  </si>
  <si>
    <t>805-12.06</t>
  </si>
  <si>
    <t>REINFORCED TURFGRASS</t>
  </si>
  <si>
    <t>805-12.07</t>
  </si>
  <si>
    <t>HYDR APPL EROSION CONTROL BLANKET</t>
  </si>
  <si>
    <t>805-12.08</t>
  </si>
  <si>
    <t>700 GRAM COIR FIBER EROSION BLANKET</t>
  </si>
  <si>
    <t>805-13.01</t>
  </si>
  <si>
    <t>FLEXIBLE CHANNEL LINER (CLASS I)</t>
  </si>
  <si>
    <t>805-13.02</t>
  </si>
  <si>
    <t>FLEXIBLE CHANNEL LINER (CLASS II)</t>
  </si>
  <si>
    <t>805-13.03</t>
  </si>
  <si>
    <t>FLEXIBLE CHANNEL LINER (CLASS III)</t>
  </si>
  <si>
    <t>805-13.04</t>
  </si>
  <si>
    <t>FLEXIBLE CHANNEL LINER (CLASS IV)</t>
  </si>
  <si>
    <t>805-13.50</t>
  </si>
  <si>
    <t>BASIN CHANNEL LINER</t>
  </si>
  <si>
    <t>806-01</t>
  </si>
  <si>
    <t>MOWING</t>
  </si>
  <si>
    <t>806-01.01</t>
  </si>
  <si>
    <t>BOOM MOWING (DESCRIPTION)</t>
  </si>
  <si>
    <t>806-02</t>
  </si>
  <si>
    <t>SWATH MOWING</t>
  </si>
  <si>
    <t>806-02.01</t>
  </si>
  <si>
    <t>HERBICIDE APPLICATION(WOODY VEGETATION)</t>
  </si>
  <si>
    <t>806-02.02</t>
  </si>
  <si>
    <t>HERBICIDE APPLICATION(BARRIER WALL)</t>
  </si>
  <si>
    <t>806-02.03</t>
  </si>
  <si>
    <t>PROJECT MOWING</t>
  </si>
  <si>
    <t>806-02.04</t>
  </si>
  <si>
    <t>HERBICIDE APPLICATION</t>
  </si>
  <si>
    <t>806-02.05</t>
  </si>
  <si>
    <t>HERBICIDE APPLICATION (DESCRIPTION)</t>
  </si>
  <si>
    <t>806-02.06</t>
  </si>
  <si>
    <t>806-02.07</t>
  </si>
  <si>
    <t>806-02.08</t>
  </si>
  <si>
    <t>806-02.09</t>
  </si>
  <si>
    <t>806-02.10</t>
  </si>
  <si>
    <t>806-02.11</t>
  </si>
  <si>
    <t>806-02.12</t>
  </si>
  <si>
    <t>MOWING, WEEDEATING &amp; LITTER PICKUP (URBAN AREA)</t>
  </si>
  <si>
    <t>806-02.13</t>
  </si>
  <si>
    <t>806-02.14</t>
  </si>
  <si>
    <t>SIDEWALK FINISH MOWING</t>
  </si>
  <si>
    <t>806-02.20</t>
  </si>
  <si>
    <t>806-02.21</t>
  </si>
  <si>
    <t>806-02.22</t>
  </si>
  <si>
    <t>806-02.23</t>
  </si>
  <si>
    <t>806-03.01</t>
  </si>
  <si>
    <t>TREE CUTTING</t>
  </si>
  <si>
    <t>900-01</t>
  </si>
  <si>
    <t>CORE DRILLING MACHINE</t>
  </si>
  <si>
    <t>900-02.01</t>
  </si>
  <si>
    <t>PERFORMANCE BASED MAINTENANCE (DESCRIPTION)</t>
  </si>
  <si>
    <t>900-02.02</t>
  </si>
  <si>
    <t>OIL/WATER SEAPRATOR</t>
  </si>
  <si>
    <t>903-21</t>
  </si>
  <si>
    <t>LAB ANALYSIS OF ROCK</t>
  </si>
  <si>
    <t>908-21.01</t>
  </si>
  <si>
    <t>BEARINGS (DESCRIPTION)</t>
  </si>
  <si>
    <t>908-21.02</t>
  </si>
  <si>
    <t>908-21.03</t>
  </si>
  <si>
    <t>908-21.04</t>
  </si>
  <si>
    <t>908-21.05</t>
  </si>
  <si>
    <t>908-21.06</t>
  </si>
  <si>
    <t>908-21.07</t>
  </si>
  <si>
    <t>908-21.08</t>
  </si>
  <si>
    <t>908-21.09</t>
  </si>
  <si>
    <t>908-21.10</t>
  </si>
  <si>
    <t>908-21.11</t>
  </si>
  <si>
    <t>908-21.12</t>
  </si>
  <si>
    <t>908-21.13</t>
  </si>
  <si>
    <t>908-21.14</t>
  </si>
  <si>
    <t>908-21.15</t>
  </si>
  <si>
    <t>915-01.01</t>
  </si>
  <si>
    <t>6 IN CORRUGATED PIPE DRAIN SYSTEM</t>
  </si>
  <si>
    <t>915-01.02</t>
  </si>
  <si>
    <t>6 IN CORRUGATED PIPE UNDERDRAIN</t>
  </si>
  <si>
    <t>920-02.08</t>
  </si>
  <si>
    <t>BRICK PAVING</t>
  </si>
  <si>
    <t>920-08.18</t>
  </si>
  <si>
    <t>920-08.20</t>
  </si>
  <si>
    <t>REMOVE AND REPLACE L-807 WIND CONE</t>
  </si>
  <si>
    <t>920-08.21</t>
  </si>
  <si>
    <t>AIRCRAFT TIE-DOWN ANCHOR</t>
  </si>
  <si>
    <t>920-08.22</t>
  </si>
  <si>
    <t>920-09.01</t>
  </si>
  <si>
    <t>BANNER POLES</t>
  </si>
  <si>
    <t>920-10</t>
  </si>
  <si>
    <t>COLUMN SHELL(DESCRIPTION)</t>
  </si>
  <si>
    <t>920-10.01</t>
  </si>
  <si>
    <t>(DESCRIPTION)</t>
  </si>
  <si>
    <t>920-10.02</t>
  </si>
  <si>
    <t>920-10.03</t>
  </si>
  <si>
    <t>920-10.04</t>
  </si>
  <si>
    <t>920-10.05</t>
  </si>
  <si>
    <t>920-10.06</t>
  </si>
  <si>
    <t>920-10.07</t>
  </si>
  <si>
    <t>920-11</t>
  </si>
  <si>
    <t>920-11.01</t>
  </si>
  <si>
    <t>920-11.02</t>
  </si>
  <si>
    <t>920-11.03</t>
  </si>
  <si>
    <t>920-11.04</t>
  </si>
  <si>
    <t>920-11.05</t>
  </si>
  <si>
    <t>920-11.06</t>
  </si>
  <si>
    <t>920-11.07</t>
  </si>
  <si>
    <t>920-12</t>
  </si>
  <si>
    <t>920-12.01</t>
  </si>
  <si>
    <t>920-12.02</t>
  </si>
  <si>
    <t>920-12.03</t>
  </si>
  <si>
    <t>920-12.04</t>
  </si>
  <si>
    <t>920-12.05</t>
  </si>
  <si>
    <t>920-12.06</t>
  </si>
  <si>
    <t>920-12.07</t>
  </si>
  <si>
    <t>920-13</t>
  </si>
  <si>
    <t>920-13.01</t>
  </si>
  <si>
    <t>920-13.02</t>
  </si>
  <si>
    <t>920-13.03</t>
  </si>
  <si>
    <t>920-13.04</t>
  </si>
  <si>
    <t>920-13.05</t>
  </si>
  <si>
    <t>920-13.06</t>
  </si>
  <si>
    <t>920-13.07</t>
  </si>
  <si>
    <t>920-14</t>
  </si>
  <si>
    <t>920-14.01</t>
  </si>
  <si>
    <t>920-14.02</t>
  </si>
  <si>
    <t>920-14.03</t>
  </si>
  <si>
    <t>920-14.04</t>
  </si>
  <si>
    <t>920-14.05</t>
  </si>
  <si>
    <t>920-14.06</t>
  </si>
  <si>
    <t>920-14.07</t>
  </si>
  <si>
    <t>920-15</t>
  </si>
  <si>
    <t>920-15.01</t>
  </si>
  <si>
    <t>920-15.02</t>
  </si>
  <si>
    <t>920-15.03</t>
  </si>
  <si>
    <t>920-15.04</t>
  </si>
  <si>
    <t>920-15.05</t>
  </si>
  <si>
    <t>920-15.06</t>
  </si>
  <si>
    <t>920-15.07</t>
  </si>
  <si>
    <t>920-16</t>
  </si>
  <si>
    <t>920-16.01</t>
  </si>
  <si>
    <t>920-16.02</t>
  </si>
  <si>
    <t>920-16.03</t>
  </si>
  <si>
    <t>920-16.04</t>
  </si>
  <si>
    <t>920-16.05</t>
  </si>
  <si>
    <t>920-16.06</t>
  </si>
  <si>
    <t>920-16.07</t>
  </si>
  <si>
    <t>920-17</t>
  </si>
  <si>
    <t>920-17.01</t>
  </si>
  <si>
    <t>920-17.02</t>
  </si>
  <si>
    <t>920-17.03</t>
  </si>
  <si>
    <t>920-17.04</t>
  </si>
  <si>
    <t>920-17.05</t>
  </si>
  <si>
    <t>920-17.06</t>
  </si>
  <si>
    <t>920-17.07</t>
  </si>
  <si>
    <t>920-18</t>
  </si>
  <si>
    <t>920-18.01</t>
  </si>
  <si>
    <t>920-18.02</t>
  </si>
  <si>
    <t>920-18.03</t>
  </si>
  <si>
    <t>920-18.04</t>
  </si>
  <si>
    <t>920-18.05</t>
  </si>
  <si>
    <t>920-18.06</t>
  </si>
  <si>
    <t>920-18.07</t>
  </si>
  <si>
    <t>920-19</t>
  </si>
  <si>
    <t>920-19.01</t>
  </si>
  <si>
    <t>920-19.02</t>
  </si>
  <si>
    <t>920-19.03</t>
  </si>
  <si>
    <t>920-19.04</t>
  </si>
  <si>
    <t>920-19.05</t>
  </si>
  <si>
    <t>920-19.06</t>
  </si>
  <si>
    <t>920-19.07</t>
  </si>
  <si>
    <t>920-20</t>
  </si>
  <si>
    <t>920-20.01</t>
  </si>
  <si>
    <t>920-20.02</t>
  </si>
  <si>
    <t>920-20.03</t>
  </si>
  <si>
    <t>920-20.04</t>
  </si>
  <si>
    <t>920-20.05</t>
  </si>
  <si>
    <t>920-20.06</t>
  </si>
  <si>
    <t>920-20.07</t>
  </si>
  <si>
    <t>920-20.08</t>
  </si>
  <si>
    <t>920-20.09</t>
  </si>
  <si>
    <t>920-20.10</t>
  </si>
  <si>
    <t>920-20.11</t>
  </si>
  <si>
    <t>920-20.12</t>
  </si>
  <si>
    <t>920-20.13</t>
  </si>
  <si>
    <t>920-20.14</t>
  </si>
  <si>
    <t>920-20.15</t>
  </si>
  <si>
    <t>920-20.16</t>
  </si>
  <si>
    <t>920-20.17</t>
  </si>
  <si>
    <t>920-20.18</t>
  </si>
  <si>
    <t>920-20.19</t>
  </si>
  <si>
    <t>920-20.20</t>
  </si>
  <si>
    <t>920-20.21</t>
  </si>
  <si>
    <t>920-20.22</t>
  </si>
  <si>
    <t>920-20.23</t>
  </si>
  <si>
    <t>920-20.24</t>
  </si>
  <si>
    <t>920-20.25</t>
  </si>
  <si>
    <t>920-20.26</t>
  </si>
  <si>
    <t>920-20.27</t>
  </si>
  <si>
    <t>920-20.28</t>
  </si>
  <si>
    <t>920-20.29</t>
  </si>
  <si>
    <t>920-20.30</t>
  </si>
  <si>
    <t>920-20.31</t>
  </si>
  <si>
    <t>920-20.32</t>
  </si>
  <si>
    <t>920-20.33</t>
  </si>
  <si>
    <t>920-20.34</t>
  </si>
  <si>
    <t>920-20.35</t>
  </si>
  <si>
    <t>920-20.36</t>
  </si>
  <si>
    <t>920-20.37</t>
  </si>
  <si>
    <t>920-20.38</t>
  </si>
  <si>
    <t>920-20.39</t>
  </si>
  <si>
    <t>920-20.40</t>
  </si>
  <si>
    <t>920-20.41</t>
  </si>
  <si>
    <t>920-20.42</t>
  </si>
  <si>
    <t>920-20.43</t>
  </si>
  <si>
    <t>920-20.44</t>
  </si>
  <si>
    <t>920-20.45</t>
  </si>
  <si>
    <t>920-20.46</t>
  </si>
  <si>
    <t>920-20.47</t>
  </si>
  <si>
    <t>920-20.48</t>
  </si>
  <si>
    <t>920-20.49</t>
  </si>
  <si>
    <t>920-20.50</t>
  </si>
  <si>
    <t>920-20.51</t>
  </si>
  <si>
    <t>920-20.52</t>
  </si>
  <si>
    <t>920-20.53</t>
  </si>
  <si>
    <t>920-20.54</t>
  </si>
  <si>
    <t>920-20.55</t>
  </si>
  <si>
    <t>920-20.56</t>
  </si>
  <si>
    <t>920-20.57</t>
  </si>
  <si>
    <t>920-20.58</t>
  </si>
  <si>
    <t>920-20.59</t>
  </si>
  <si>
    <t>920-20.60</t>
  </si>
  <si>
    <t>920-20.61</t>
  </si>
  <si>
    <t>920-20.62</t>
  </si>
  <si>
    <t>920-20.63</t>
  </si>
  <si>
    <t>920-20.68</t>
  </si>
  <si>
    <t>920-20.76</t>
  </si>
  <si>
    <t>920-20.84</t>
  </si>
  <si>
    <t>920-20.85</t>
  </si>
  <si>
    <t>920-20.86</t>
  </si>
  <si>
    <t>920-20.87</t>
  </si>
  <si>
    <t>920-20.88</t>
  </si>
  <si>
    <t>920-20.89</t>
  </si>
  <si>
    <t>920-20.90</t>
  </si>
  <si>
    <t>920-20.91</t>
  </si>
  <si>
    <t>920-20.92</t>
  </si>
  <si>
    <t>920-24</t>
  </si>
  <si>
    <t>COLUMN ISOLATION</t>
  </si>
  <si>
    <t>920-25.01</t>
  </si>
  <si>
    <t>920-25.02</t>
  </si>
  <si>
    <t>920-25.03</t>
  </si>
  <si>
    <t>920-25.04</t>
  </si>
  <si>
    <t>920-25.05</t>
  </si>
  <si>
    <t>920-25.06</t>
  </si>
  <si>
    <t>920-25.07</t>
  </si>
  <si>
    <t>920-25.08</t>
  </si>
  <si>
    <t>920-25.09</t>
  </si>
  <si>
    <t>920-25.10</t>
  </si>
  <si>
    <t>920-25.11</t>
  </si>
  <si>
    <t>920-25.12</t>
  </si>
  <si>
    <t>920-25.13</t>
  </si>
  <si>
    <t>920-25.14</t>
  </si>
  <si>
    <t>920-25.15</t>
  </si>
  <si>
    <t>920-25.16</t>
  </si>
  <si>
    <t>920-25.17</t>
  </si>
  <si>
    <t>920-25.18</t>
  </si>
  <si>
    <t>920-25.19</t>
  </si>
  <si>
    <t>920-25.20</t>
  </si>
  <si>
    <t>924-01.01</t>
  </si>
  <si>
    <t>DECK REMOVAL AND REPAIR</t>
  </si>
  <si>
    <t>925-01.01</t>
  </si>
  <si>
    <t>RAILROAD SELECT BACKFILL</t>
  </si>
  <si>
    <t>930-01.01</t>
  </si>
  <si>
    <t>PDA TESTING</t>
  </si>
  <si>
    <t>930-01.02</t>
  </si>
  <si>
    <t>PDA RE-STRIKE</t>
  </si>
  <si>
    <t>930-08.26</t>
  </si>
  <si>
    <t>LOADING TEST (SOIL NAILS)</t>
  </si>
  <si>
    <t>940-01.01</t>
  </si>
  <si>
    <t>LIGHTWEIGHT FILL (DESCRIPTION)</t>
  </si>
  <si>
    <t>940-01.02</t>
  </si>
  <si>
    <t>940-01.03</t>
  </si>
  <si>
    <t>EPS PERMANENT PROTECTIVE COVERING</t>
  </si>
  <si>
    <t>940-01.10</t>
  </si>
  <si>
    <t>RESEARCH INSTRUMENTS AND INSTALLATION</t>
  </si>
  <si>
    <t>945-01.01</t>
  </si>
  <si>
    <t>4,000 PSI STRUCTURAL CONCRETE</t>
  </si>
  <si>
    <t>945-01.02</t>
  </si>
  <si>
    <t>6,000 PSI STRUCTURAL CONCRETE</t>
  </si>
  <si>
    <t>955-01.01</t>
  </si>
  <si>
    <t>STEEL STRUCTURES MATERIAL</t>
  </si>
  <si>
    <t>955-01.02</t>
  </si>
  <si>
    <t>955-01.03</t>
  </si>
  <si>
    <t>MASONRY PLATE ANCHORS</t>
  </si>
  <si>
    <t>955-02.01</t>
  </si>
  <si>
    <t>FENCE</t>
  </si>
  <si>
    <t>955-02.02</t>
  </si>
  <si>
    <t>WINGWALL HANDRAIL</t>
  </si>
  <si>
    <t>955-03.01</t>
  </si>
  <si>
    <t>BRIDGE LATERAL SLIDE 1</t>
  </si>
  <si>
    <t>955-03.02</t>
  </si>
  <si>
    <t>BRIDGE LATERAL SLIDE 2</t>
  </si>
  <si>
    <t>965-01.01</t>
  </si>
  <si>
    <t>TEMPORARY BALLAST RETAINER TIMBERS</t>
  </si>
  <si>
    <t>965-01.02</t>
  </si>
  <si>
    <t>CENTER DECK JOINT PLACEMENT</t>
  </si>
  <si>
    <t>970-06.17</t>
  </si>
  <si>
    <t>COLUMN RETROFIT</t>
  </si>
  <si>
    <t>985-01.01</t>
  </si>
  <si>
    <t>REMOVAL AND DISPOSAL OF BALLAST</t>
  </si>
  <si>
    <t>985-02.01</t>
  </si>
  <si>
    <t>PLACING BALLAST</t>
  </si>
  <si>
    <t>998-99.99</t>
  </si>
  <si>
    <t>TEST ITEM (DO NOT USE)</t>
  </si>
  <si>
    <t>LANE</t>
  </si>
  <si>
    <t>999-99.01</t>
  </si>
  <si>
    <t>C-100 CONTRACTOR QUALITY CONTROL PROGRAM (CQCP)</t>
  </si>
  <si>
    <t>999-99.02</t>
  </si>
  <si>
    <t>C-105 MOBILIZATION</t>
  </si>
  <si>
    <t>999-99.03</t>
  </si>
  <si>
    <t>P-101-5.1 CRACK REPAIR (TYPE I)</t>
  </si>
  <si>
    <t>999-99.04</t>
  </si>
  <si>
    <t>P-101-5.2 CRACK REPAIR (TYPE II)</t>
  </si>
  <si>
    <t>999-99.05</t>
  </si>
  <si>
    <t>P-101-5.3 AIRFIELD PAVEMENT MARKING REMOVAL</t>
  </si>
  <si>
    <t>999-99.06</t>
  </si>
  <si>
    <t>P-605-5.1 JOINT SEALING FILLER</t>
  </si>
  <si>
    <t>999-99.07</t>
  </si>
  <si>
    <t>P-608-8.1 EMULSIFIED ASPHALT SEAL COAT</t>
  </si>
  <si>
    <t>999-99.08</t>
  </si>
  <si>
    <t>P-620-5.1 TEMPORARY WHITE PAINT</t>
  </si>
  <si>
    <t>999-99.09</t>
  </si>
  <si>
    <t>P-620-5.2 TEMPORARY YELLOW PAINT</t>
  </si>
  <si>
    <t>999-99.10</t>
  </si>
  <si>
    <t>P-620-5.3 WHITE PAINT WITH REFLECTIVE MEDIA</t>
  </si>
  <si>
    <t>999-99.11</t>
  </si>
  <si>
    <t>P-620-5.4 YELLOW PAINT WITH REFLECTIVE MEDIA</t>
  </si>
  <si>
    <t>999-99.12</t>
  </si>
  <si>
    <t>P-620-5.5 BLACK PAINT</t>
  </si>
  <si>
    <t>999-99.13</t>
  </si>
  <si>
    <t>P-620-5.6 RED PAINT WITH REFLECTIVE MEDIA</t>
  </si>
  <si>
    <t>999-99.95</t>
  </si>
  <si>
    <t>CM/GC FEE(5% OF COST OF WORK)</t>
  </si>
  <si>
    <t xml:space="preserve">                                                                                                                                                                 </t>
  </si>
  <si>
    <t>Assumed ROW Year =</t>
  </si>
  <si>
    <t>yrs. for CN inflation</t>
  </si>
  <si>
    <t>yrs. for ROW inflation</t>
  </si>
  <si>
    <t>Mobilization (% of Construction)</t>
  </si>
  <si>
    <t>Traffic Control (% of Construction)</t>
  </si>
  <si>
    <t>ROW Inflation Factor =</t>
  </si>
  <si>
    <t>Line and Grade Cost Estimate Form - Utilities-ROW 1RW1-1UT1</t>
  </si>
  <si>
    <t>Line and Grade Cost Estimate Form - Environmental 1EN1</t>
  </si>
  <si>
    <t>Line and Grade Estimate Form - Structures 1ST1</t>
  </si>
  <si>
    <t>Concept Report Cost Estimate Form - TSMO &amp; ITS 1TO1</t>
  </si>
  <si>
    <t>Line and Grade Estimate Form - Roadway 1RD1</t>
  </si>
  <si>
    <t xml:space="preserve">The items list provides the TDOT standard items, numbers and units. The list also includes the Average Statewide Bid Price for construction items for the last 18 months (2023-2024) for reference.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</si>
</sst>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164" formatCode="000000000"/>
    <numFmt numFmtId="165" formatCode="\(0%\)"/>
    <numFmt numFmtId="166" formatCode="0.0%"/>
    <numFmt numFmtId="167" formatCode="0.000"/>
    <numFmt numFmtId="168" formatCode="0.0000"/>
    <numFmt numFmtId="169" formatCode="#,###\ \f\t"/>
    <numFmt numFmtId="170" formatCode="&quot;$&quot;#,##0.00"/>
    <numFmt numFmtId="171" formatCode="#,##0.0"/>
    <numFmt numFmtId="172" formatCode="&quot;$&quot;#,##0"/>
    <numFmt numFmtId="173" formatCode="00000000#"/>
    <numFmt numFmtId="174" formatCode="[$-F800]dddd\,\ mmmm\ dd\,\ yyyy"/>
    <numFmt numFmtId="175" formatCode="#,##0.000"/>
  </numFmts>
  <fonts count="51">
    <font>
      <sz val="11"/>
      <name val="Open Sans"/>
      <family val="2"/>
    </font>
    <font>
      <sz val="11"/>
      <color theme="1"/>
      <name val="Myriad Pro"/>
      <family val="2"/>
    </font>
    <font>
      <b/>
      <sz val="18"/>
      <name val="Arial"/>
      <family val="2"/>
    </font>
    <font>
      <b/>
      <sz val="12"/>
      <name val="Arial"/>
      <family val="2"/>
    </font>
    <font>
      <u/>
      <sz val="7.5"/>
      <color indexed="12"/>
      <name val="Arial"/>
      <family val="2"/>
    </font>
    <font>
      <sz val="10"/>
      <name val="Arial"/>
      <family val="2"/>
    </font>
    <font>
      <sz val="10"/>
      <name val="Arial"/>
      <family val="2"/>
    </font>
    <font>
      <b/>
      <sz val="10"/>
      <color indexed="81"/>
      <name val="Arial"/>
      <family val="2"/>
    </font>
    <font>
      <b/>
      <sz val="9"/>
      <color indexed="81"/>
      <name val="Tahoma"/>
      <family val="2"/>
    </font>
    <font>
      <sz val="9"/>
      <color indexed="81"/>
      <name val="Tahoma"/>
      <family val="2"/>
    </font>
    <font>
      <sz val="10"/>
      <color indexed="81"/>
      <name val="Arial"/>
      <family val="2"/>
    </font>
    <font>
      <sz val="11"/>
      <color theme="1"/>
      <name val="Calibri"/>
      <family val="2"/>
      <scheme val="minor"/>
    </font>
    <font>
      <b/>
      <sz val="11"/>
      <name val="Open Sans"/>
      <family val="2"/>
    </font>
    <font>
      <b/>
      <sz val="12"/>
      <color indexed="63"/>
      <name val="Open Sans"/>
      <family val="2"/>
    </font>
    <font>
      <sz val="10"/>
      <color indexed="63"/>
      <name val="Open Sans"/>
      <family val="2"/>
    </font>
    <font>
      <sz val="10"/>
      <name val="Open Sans"/>
      <family val="2"/>
    </font>
    <font>
      <b/>
      <u/>
      <sz val="10"/>
      <name val="Open Sans"/>
      <family val="2"/>
    </font>
    <font>
      <b/>
      <sz val="10"/>
      <name val="Open Sans"/>
      <family val="2"/>
    </font>
    <font>
      <b/>
      <i/>
      <sz val="12"/>
      <color indexed="47"/>
      <name val="Open Sans"/>
      <family val="2"/>
    </font>
    <font>
      <sz val="12"/>
      <name val="Open Sans"/>
      <family val="2"/>
    </font>
    <font>
      <sz val="12"/>
      <color indexed="47"/>
      <name val="Open Sans"/>
      <family val="2"/>
    </font>
    <font>
      <b/>
      <sz val="12"/>
      <name val="Open Sans"/>
      <family val="2"/>
    </font>
    <font>
      <sz val="20"/>
      <color indexed="47"/>
      <name val="Open Sans"/>
      <family val="2"/>
    </font>
    <font>
      <sz val="20"/>
      <name val="Open Sans"/>
      <family val="2"/>
    </font>
    <font>
      <b/>
      <sz val="10"/>
      <color indexed="63"/>
      <name val="Open Sans"/>
      <family val="2"/>
    </font>
    <font>
      <sz val="10"/>
      <color indexed="12"/>
      <name val="Open Sans"/>
      <family val="2"/>
    </font>
    <font>
      <b/>
      <u/>
      <sz val="10"/>
      <color rgb="FFFF0000"/>
      <name val="Open Sans"/>
      <family val="2"/>
    </font>
    <font>
      <b/>
      <sz val="14"/>
      <name val="Open Sans"/>
      <family val="2"/>
    </font>
    <font>
      <b/>
      <sz val="14"/>
      <color indexed="47"/>
      <name val="Open Sans"/>
      <family val="2"/>
    </font>
    <font>
      <u/>
      <sz val="10"/>
      <color indexed="63"/>
      <name val="Open Sans"/>
      <family val="2"/>
    </font>
    <font>
      <b/>
      <sz val="10"/>
      <color indexed="47"/>
      <name val="Open Sans"/>
      <family val="2"/>
    </font>
    <font>
      <b/>
      <sz val="14"/>
      <color rgb="FFEBEBEB"/>
      <name val="Open Sans"/>
      <family val="2"/>
    </font>
    <font>
      <b/>
      <sz val="10"/>
      <color rgb="FFEBEBEB"/>
      <name val="Open Sans"/>
      <family val="2"/>
    </font>
    <font>
      <sz val="10"/>
      <color indexed="47"/>
      <name val="Open Sans"/>
      <family val="2"/>
    </font>
    <font>
      <b/>
      <sz val="12"/>
      <color rgb="FFEBEBEB"/>
      <name val="Open Sans"/>
      <family val="2"/>
    </font>
    <font>
      <b/>
      <sz val="12"/>
      <color indexed="47"/>
      <name val="Open Sans"/>
      <family val="2"/>
    </font>
    <font>
      <sz val="10"/>
      <color rgb="FFE3E3E3"/>
      <name val="Open Sans"/>
      <family val="2"/>
    </font>
    <font>
      <sz val="20"/>
      <color rgb="FFEBEBEB"/>
      <name val="Open Sans"/>
      <family val="2"/>
    </font>
    <font>
      <sz val="12"/>
      <color rgb="FFEBEBEB"/>
      <name val="Open Sans"/>
      <family val="2"/>
    </font>
    <font>
      <b/>
      <sz val="20"/>
      <color indexed="47"/>
      <name val="Open Sans"/>
      <family val="2"/>
    </font>
    <font>
      <sz val="9"/>
      <color indexed="81"/>
      <name val="Open Sans"/>
      <family val="2"/>
    </font>
    <font>
      <sz val="8"/>
      <name val="Open Sans"/>
      <family val="2"/>
    </font>
    <font>
      <b/>
      <u/>
      <sz val="10"/>
      <color theme="0" tint="-0.499984740745262"/>
      <name val="Open Sans"/>
      <family val="2"/>
    </font>
    <font>
      <b/>
      <sz val="11"/>
      <color indexed="63"/>
      <name val="Open Sans"/>
      <family val="2"/>
    </font>
    <font>
      <sz val="14"/>
      <name val="Open Sans"/>
      <family val="2"/>
    </font>
    <font>
      <u/>
      <sz val="12"/>
      <color theme="1" tint="0.249977111117893"/>
      <name val="Open Sans"/>
      <family val="2"/>
    </font>
    <font>
      <b/>
      <sz val="9"/>
      <color indexed="81"/>
      <name val="Open Sans"/>
      <family val="2"/>
    </font>
    <font>
      <sz val="10"/>
      <color indexed="81"/>
      <name val="Open Sans"/>
      <family val="2"/>
    </font>
    <font>
      <b/>
      <sz val="10"/>
      <color indexed="81"/>
      <name val="Open Sans"/>
      <family val="2"/>
    </font>
    <font>
      <sz val="10"/>
      <color rgb="FF424242"/>
      <name val="Open Sans"/>
      <family val="2"/>
    </font>
    <font>
      <b/>
      <sz val="10"/>
      <color rgb="FF424242"/>
      <name val="Open Sans"/>
      <family val="2"/>
    </font>
  </fonts>
  <fills count="18">
    <fill>
      <patternFill patternType="none"/>
    </fill>
    <fill>
      <patternFill patternType="gray125"/>
    </fill>
    <fill>
      <patternFill patternType="solid">
        <fgColor rgb="FF002D72"/>
        <bgColor indexed="64"/>
      </patternFill>
    </fill>
    <fill>
      <patternFill patternType="solid">
        <fgColor rgb="FF002D72"/>
        <bgColor indexed="9"/>
      </patternFill>
    </fill>
    <fill>
      <patternFill patternType="solid">
        <fgColor theme="0"/>
        <bgColor indexed="9"/>
      </patternFill>
    </fill>
    <fill>
      <patternFill patternType="solid">
        <fgColor theme="0"/>
        <bgColor indexed="64"/>
      </patternFill>
    </fill>
    <fill>
      <patternFill patternType="solid">
        <fgColor theme="0"/>
        <bgColor indexed="24"/>
      </patternFill>
    </fill>
    <fill>
      <patternFill patternType="solid">
        <fgColor rgb="FFDDE4FF"/>
        <bgColor indexed="64"/>
      </patternFill>
    </fill>
    <fill>
      <patternFill patternType="solid">
        <fgColor rgb="FFDDE4FF"/>
        <bgColor indexed="9"/>
      </patternFill>
    </fill>
    <fill>
      <patternFill patternType="lightDown">
        <fgColor indexed="9"/>
        <bgColor theme="0"/>
      </patternFill>
    </fill>
    <fill>
      <patternFill patternType="solid">
        <fgColor theme="0"/>
        <bgColor auto="1"/>
      </patternFill>
    </fill>
    <fill>
      <patternFill patternType="solid">
        <fgColor theme="0"/>
      </patternFill>
    </fill>
    <fill>
      <patternFill patternType="solid">
        <fgColor rgb="FFC0C0C0"/>
        <bgColor indexed="64"/>
      </patternFill>
    </fill>
    <fill>
      <patternFill patternType="solid">
        <fgColor rgb="FFCFC291"/>
        <bgColor indexed="64"/>
      </patternFill>
    </fill>
    <fill>
      <patternFill patternType="solid">
        <fgColor rgb="FFFF6138"/>
        <bgColor indexed="64"/>
      </patternFill>
    </fill>
    <fill>
      <patternFill patternType="solid">
        <fgColor rgb="FF588F27"/>
        <bgColor indexed="64"/>
      </patternFill>
    </fill>
    <fill>
      <patternFill patternType="solid">
        <fgColor rgb="FFF7E967"/>
        <bgColor indexed="64"/>
      </patternFill>
    </fill>
    <fill>
      <patternFill patternType="solid">
        <fgColor theme="5" tint="0.79998168889431442"/>
        <bgColor indexed="65"/>
      </patternFill>
    </fill>
  </fills>
  <borders count="90">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s>
  <cellStyleXfs count="28">
    <xf numFmtId="0" fontId="0" fillId="0" borderId="0">
      <alignment vertical="top"/>
    </xf>
    <xf numFmtId="3" fontId="6"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7" fontId="6"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5" fontId="6"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14" fontId="6"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2" fontId="6"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2" fillId="0" borderId="0" applyNumberFormat="0" applyFont="0" applyFill="0" applyAlignment="0" applyProtection="0"/>
    <xf numFmtId="0" fontId="3" fillId="0" borderId="0" applyNumberFormat="0" applyFont="0" applyFill="0" applyAlignment="0" applyProtection="0"/>
    <xf numFmtId="0" fontId="4" fillId="0" borderId="0" applyNumberFormat="0" applyFill="0" applyBorder="0" applyAlignment="0" applyProtection="0">
      <alignment vertical="top"/>
      <protection locked="0"/>
    </xf>
    <xf numFmtId="0" fontId="5" fillId="0" borderId="0">
      <alignment vertical="top"/>
    </xf>
    <xf numFmtId="0" fontId="11" fillId="0" borderId="0"/>
    <xf numFmtId="10" fontId="6"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0" fontId="6" fillId="0" borderId="1" applyNumberFormat="0" applyFont="0" applyBorder="0" applyAlignment="0" applyProtection="0"/>
    <xf numFmtId="0" fontId="5" fillId="0" borderId="1" applyNumberFormat="0" applyFont="0" applyBorder="0" applyAlignment="0" applyProtection="0"/>
    <xf numFmtId="0" fontId="5" fillId="0" borderId="1" applyNumberFormat="0" applyFont="0" applyBorder="0" applyAlignment="0" applyProtection="0"/>
    <xf numFmtId="0" fontId="1" fillId="17" borderId="0" applyNumberFormat="0" applyBorder="0" applyAlignment="0" applyProtection="0"/>
  </cellStyleXfs>
  <cellXfs count="585">
    <xf numFmtId="0" fontId="0" fillId="0" borderId="0" xfId="0" applyAlignment="1"/>
    <xf numFmtId="0" fontId="12" fillId="0" borderId="0" xfId="0" applyFont="1">
      <alignment vertical="top"/>
    </xf>
    <xf numFmtId="0" fontId="12" fillId="0" borderId="0" xfId="0" applyFont="1" applyAlignment="1"/>
    <xf numFmtId="7" fontId="0" fillId="0" borderId="0" xfId="4" applyFont="1" applyAlignment="1"/>
    <xf numFmtId="7" fontId="12" fillId="0" borderId="0" xfId="4" applyFont="1" applyAlignment="1"/>
    <xf numFmtId="0" fontId="13" fillId="5" borderId="0" xfId="0" applyFont="1" applyFill="1" applyAlignment="1">
      <alignment vertical="center"/>
    </xf>
    <xf numFmtId="0" fontId="0" fillId="4" borderId="0" xfId="0" applyFill="1" applyAlignment="1">
      <alignment vertical="center"/>
    </xf>
    <xf numFmtId="0" fontId="14" fillId="5" borderId="0" xfId="0" applyFont="1" applyFill="1" applyAlignment="1">
      <alignment vertical="center"/>
    </xf>
    <xf numFmtId="0" fontId="0" fillId="5" borderId="0" xfId="0" applyFill="1" applyAlignment="1">
      <alignment vertical="center"/>
    </xf>
    <xf numFmtId="0" fontId="15" fillId="4" borderId="0" xfId="0" applyFont="1" applyFill="1" applyAlignment="1">
      <alignment vertical="center" wrapText="1"/>
    </xf>
    <xf numFmtId="0" fontId="16" fillId="4" borderId="0" xfId="0" applyFont="1" applyFill="1" applyAlignment="1">
      <alignment vertical="center" wrapText="1"/>
    </xf>
    <xf numFmtId="0" fontId="15" fillId="5" borderId="0" xfId="0" applyFont="1" applyFill="1" applyAlignment="1">
      <alignment vertical="center" wrapText="1"/>
    </xf>
    <xf numFmtId="0" fontId="19" fillId="5" borderId="0" xfId="0" applyFont="1" applyFill="1" applyAlignment="1">
      <alignment vertical="center"/>
    </xf>
    <xf numFmtId="0" fontId="15" fillId="5" borderId="0" xfId="0" applyFont="1" applyFill="1" applyAlignment="1">
      <alignment horizontal="center" vertical="center"/>
    </xf>
    <xf numFmtId="0" fontId="14" fillId="5" borderId="6" xfId="0" applyFont="1" applyFill="1" applyBorder="1" applyAlignment="1">
      <alignment vertical="center"/>
    </xf>
    <xf numFmtId="167" fontId="14" fillId="5" borderId="6" xfId="0" applyNumberFormat="1" applyFont="1" applyFill="1" applyBorder="1" applyAlignment="1">
      <alignment horizontal="center" vertical="center"/>
    </xf>
    <xf numFmtId="7" fontId="14" fillId="5" borderId="0" xfId="4" applyFont="1" applyFill="1" applyAlignment="1">
      <alignment vertical="center"/>
    </xf>
    <xf numFmtId="7" fontId="14" fillId="5" borderId="6" xfId="4" applyFont="1" applyFill="1" applyBorder="1" applyAlignment="1">
      <alignment vertical="center"/>
    </xf>
    <xf numFmtId="0" fontId="14" fillId="5" borderId="7" xfId="0" applyFont="1" applyFill="1" applyBorder="1" applyAlignment="1">
      <alignment vertical="center"/>
    </xf>
    <xf numFmtId="0" fontId="14" fillId="5" borderId="8" xfId="0" applyFont="1" applyFill="1" applyBorder="1" applyAlignment="1">
      <alignment horizontal="right" vertical="center"/>
    </xf>
    <xf numFmtId="0" fontId="14" fillId="5" borderId="10" xfId="0" applyFont="1" applyFill="1" applyBorder="1" applyAlignment="1">
      <alignment vertical="center"/>
    </xf>
    <xf numFmtId="0" fontId="15" fillId="5" borderId="0" xfId="0" applyFont="1" applyFill="1" applyAlignment="1">
      <alignment vertical="center"/>
    </xf>
    <xf numFmtId="0" fontId="22" fillId="5" borderId="0" xfId="0" applyFont="1" applyFill="1" applyAlignment="1">
      <alignment horizontal="center" vertical="center"/>
    </xf>
    <xf numFmtId="0" fontId="17" fillId="5" borderId="0" xfId="0" applyFont="1" applyFill="1" applyAlignment="1">
      <alignment horizontal="centerContinuous" vertical="center"/>
    </xf>
    <xf numFmtId="0" fontId="17" fillId="5" borderId="0" xfId="0" applyFont="1" applyFill="1" applyAlignment="1">
      <alignment horizontal="left" vertical="center"/>
    </xf>
    <xf numFmtId="172" fontId="14" fillId="5" borderId="20" xfId="4" applyNumberFormat="1" applyFont="1" applyFill="1" applyBorder="1" applyAlignment="1">
      <alignment vertical="center"/>
    </xf>
    <xf numFmtId="0" fontId="33" fillId="5" borderId="0" xfId="0" applyFont="1" applyFill="1" applyAlignment="1">
      <alignment vertical="center"/>
    </xf>
    <xf numFmtId="0" fontId="33" fillId="5" borderId="0" xfId="0" applyFont="1" applyFill="1" applyAlignment="1">
      <alignment horizontal="center" vertical="center"/>
    </xf>
    <xf numFmtId="0" fontId="15" fillId="5" borderId="0" xfId="0" applyFont="1" applyFill="1" applyAlignment="1">
      <alignment horizontal="right" vertical="center"/>
    </xf>
    <xf numFmtId="0" fontId="15" fillId="5" borderId="0" xfId="0" applyFont="1" applyFill="1" applyAlignment="1">
      <alignment horizontal="left" vertical="center" wrapText="1"/>
    </xf>
    <xf numFmtId="0" fontId="17" fillId="0" borderId="29" xfId="0" applyFont="1" applyBorder="1" applyAlignment="1">
      <alignment horizontal="left"/>
    </xf>
    <xf numFmtId="0" fontId="17" fillId="5" borderId="29" xfId="0" applyFont="1" applyFill="1" applyBorder="1" applyAlignment="1">
      <alignment horizontal="left"/>
    </xf>
    <xf numFmtId="0" fontId="24" fillId="5" borderId="29" xfId="0" applyFont="1" applyFill="1" applyBorder="1" applyAlignment="1">
      <alignment horizontal="left" vertical="center"/>
    </xf>
    <xf numFmtId="169" fontId="14" fillId="5" borderId="31" xfId="0" applyNumberFormat="1" applyFont="1" applyFill="1" applyBorder="1" applyAlignment="1">
      <alignment horizontal="center" vertical="center"/>
    </xf>
    <xf numFmtId="0" fontId="14" fillId="5" borderId="29" xfId="0" applyFont="1" applyFill="1" applyBorder="1" applyAlignment="1">
      <alignment vertical="center"/>
    </xf>
    <xf numFmtId="0" fontId="14" fillId="5" borderId="71" xfId="0" applyFont="1" applyFill="1" applyBorder="1" applyAlignment="1">
      <alignment vertical="center"/>
    </xf>
    <xf numFmtId="0" fontId="14" fillId="5" borderId="10" xfId="0" applyFont="1" applyFill="1" applyBorder="1" applyAlignment="1">
      <alignment horizontal="right" vertical="center"/>
    </xf>
    <xf numFmtId="166" fontId="14" fillId="5" borderId="10" xfId="21" applyNumberFormat="1" applyFont="1" applyFill="1" applyBorder="1" applyAlignment="1">
      <alignment horizontal="center" vertical="center"/>
    </xf>
    <xf numFmtId="0" fontId="17" fillId="0" borderId="71" xfId="0" applyFont="1" applyBorder="1" applyAlignment="1">
      <alignment horizontal="left" vertical="center" wrapText="1"/>
    </xf>
    <xf numFmtId="0" fontId="14" fillId="7" borderId="6" xfId="0" applyFont="1" applyFill="1" applyBorder="1" applyAlignment="1">
      <alignment horizontal="center" vertical="center"/>
    </xf>
    <xf numFmtId="10" fontId="14" fillId="7" borderId="6" xfId="21" applyFont="1" applyFill="1" applyBorder="1" applyAlignment="1">
      <alignment horizontal="center" vertical="center"/>
    </xf>
    <xf numFmtId="166" fontId="14" fillId="7" borderId="6" xfId="21" applyNumberFormat="1" applyFont="1" applyFill="1" applyBorder="1" applyAlignment="1">
      <alignment horizontal="center" vertical="center"/>
    </xf>
    <xf numFmtId="5" fontId="29" fillId="5" borderId="6" xfId="18" applyNumberFormat="1" applyFont="1" applyFill="1" applyBorder="1" applyAlignment="1" applyProtection="1">
      <alignment vertical="center"/>
    </xf>
    <xf numFmtId="169" fontId="14" fillId="5" borderId="6" xfId="0" applyNumberFormat="1" applyFont="1" applyFill="1" applyBorder="1" applyAlignment="1">
      <alignment horizontal="left" vertical="center"/>
    </xf>
    <xf numFmtId="167" fontId="14" fillId="5" borderId="70" xfId="0" applyNumberFormat="1" applyFont="1" applyFill="1" applyBorder="1" applyAlignment="1">
      <alignment horizontal="center" vertical="center"/>
    </xf>
    <xf numFmtId="0" fontId="14" fillId="5" borderId="66" xfId="0" applyFont="1" applyFill="1" applyBorder="1" applyAlignment="1">
      <alignment vertical="center"/>
    </xf>
    <xf numFmtId="167" fontId="14" fillId="7" borderId="75" xfId="0" applyNumberFormat="1" applyFont="1" applyFill="1" applyBorder="1" applyAlignment="1">
      <alignment horizontal="center" vertical="center"/>
    </xf>
    <xf numFmtId="0" fontId="14" fillId="5" borderId="76" xfId="0" applyFont="1" applyFill="1" applyBorder="1" applyAlignment="1">
      <alignment horizontal="right" vertical="center"/>
    </xf>
    <xf numFmtId="167" fontId="14" fillId="7" borderId="61" xfId="0" applyNumberFormat="1" applyFont="1" applyFill="1" applyBorder="1" applyAlignment="1">
      <alignment horizontal="center" vertical="center"/>
    </xf>
    <xf numFmtId="0" fontId="15" fillId="5" borderId="0" xfId="0" applyFont="1" applyFill="1" applyAlignment="1">
      <alignment horizontal="center" vertical="center" wrapText="1"/>
    </xf>
    <xf numFmtId="0" fontId="24" fillId="5" borderId="73" xfId="0" applyFont="1" applyFill="1" applyBorder="1" applyAlignment="1">
      <alignment vertical="center"/>
    </xf>
    <xf numFmtId="0" fontId="24" fillId="5" borderId="11" xfId="0" applyFont="1" applyFill="1" applyBorder="1" applyAlignment="1">
      <alignment horizontal="center" vertical="center"/>
    </xf>
    <xf numFmtId="0" fontId="24" fillId="5" borderId="12" xfId="0" applyFont="1" applyFill="1" applyBorder="1" applyAlignment="1">
      <alignment horizontal="center" vertical="center"/>
    </xf>
    <xf numFmtId="0" fontId="29" fillId="5" borderId="29" xfId="18" applyFont="1" applyFill="1" applyBorder="1" applyAlignment="1" applyProtection="1">
      <alignment vertical="center"/>
    </xf>
    <xf numFmtId="172" fontId="29" fillId="5" borderId="31" xfId="18" applyNumberFormat="1" applyFont="1" applyFill="1" applyBorder="1" applyAlignment="1" applyProtection="1">
      <alignment horizontal="left" vertical="center"/>
    </xf>
    <xf numFmtId="0" fontId="14" fillId="5" borderId="34" xfId="0" applyFont="1" applyFill="1" applyBorder="1" applyAlignment="1">
      <alignment vertical="center"/>
    </xf>
    <xf numFmtId="0" fontId="29" fillId="5" borderId="66" xfId="18" applyFont="1" applyFill="1" applyBorder="1" applyAlignment="1" applyProtection="1">
      <alignment vertical="center"/>
    </xf>
    <xf numFmtId="7" fontId="14" fillId="5" borderId="69" xfId="4" applyFont="1" applyFill="1" applyBorder="1" applyAlignment="1">
      <alignment vertical="center"/>
    </xf>
    <xf numFmtId="0" fontId="14" fillId="5" borderId="67" xfId="0" applyFont="1" applyFill="1" applyBorder="1" applyAlignment="1">
      <alignment vertical="center"/>
    </xf>
    <xf numFmtId="0" fontId="24" fillId="5" borderId="74" xfId="0" applyFont="1" applyFill="1" applyBorder="1" applyAlignment="1">
      <alignment vertical="center"/>
    </xf>
    <xf numFmtId="172" fontId="24" fillId="5" borderId="31" xfId="0" applyNumberFormat="1" applyFont="1" applyFill="1" applyBorder="1" applyAlignment="1">
      <alignment vertical="center"/>
    </xf>
    <xf numFmtId="172" fontId="24" fillId="5" borderId="35" xfId="4" applyNumberFormat="1" applyFont="1" applyFill="1" applyBorder="1" applyAlignment="1">
      <alignment vertical="center"/>
    </xf>
    <xf numFmtId="0" fontId="24" fillId="5" borderId="66" xfId="0" applyFont="1" applyFill="1" applyBorder="1" applyAlignment="1">
      <alignment vertical="center"/>
    </xf>
    <xf numFmtId="0" fontId="24" fillId="5" borderId="29" xfId="0" applyFont="1" applyFill="1" applyBorder="1" applyAlignment="1">
      <alignment vertical="center"/>
    </xf>
    <xf numFmtId="172" fontId="24" fillId="5" borderId="70" xfId="4" applyNumberFormat="1" applyFont="1" applyFill="1" applyBorder="1" applyAlignment="1">
      <alignment vertical="center"/>
    </xf>
    <xf numFmtId="172" fontId="24" fillId="5" borderId="31" xfId="4" applyNumberFormat="1" applyFont="1" applyFill="1" applyBorder="1" applyAlignment="1">
      <alignment vertical="center"/>
    </xf>
    <xf numFmtId="10" fontId="24" fillId="8" borderId="29" xfId="0" applyNumberFormat="1" applyFont="1" applyFill="1" applyBorder="1" applyAlignment="1">
      <alignment vertical="center"/>
    </xf>
    <xf numFmtId="0" fontId="24" fillId="5" borderId="34" xfId="0" applyFont="1" applyFill="1" applyBorder="1" applyAlignment="1">
      <alignment horizontal="right" vertical="center"/>
    </xf>
    <xf numFmtId="172" fontId="24" fillId="5" borderId="0" xfId="0" applyNumberFormat="1" applyFont="1" applyFill="1" applyAlignment="1">
      <alignment vertical="center"/>
    </xf>
    <xf numFmtId="172" fontId="24" fillId="5" borderId="74" xfId="0" applyNumberFormat="1" applyFont="1" applyFill="1" applyBorder="1" applyAlignment="1">
      <alignment vertical="center"/>
    </xf>
    <xf numFmtId="0" fontId="24" fillId="5" borderId="73" xfId="0" applyFont="1" applyFill="1" applyBorder="1" applyAlignment="1">
      <alignment horizontal="right" vertical="center"/>
    </xf>
    <xf numFmtId="164" fontId="14" fillId="5" borderId="29" xfId="0" applyNumberFormat="1" applyFont="1" applyFill="1" applyBorder="1" applyAlignment="1">
      <alignment vertical="center"/>
    </xf>
    <xf numFmtId="165" fontId="14" fillId="5" borderId="15" xfId="21" applyNumberFormat="1" applyFont="1" applyFill="1" applyBorder="1" applyAlignment="1">
      <alignment horizontal="center" vertical="center"/>
    </xf>
    <xf numFmtId="172" fontId="29" fillId="5" borderId="2" xfId="4" applyNumberFormat="1" applyFont="1" applyFill="1" applyBorder="1" applyAlignment="1">
      <alignment vertical="center"/>
    </xf>
    <xf numFmtId="172" fontId="29" fillId="5" borderId="6" xfId="18" applyNumberFormat="1" applyFont="1" applyFill="1" applyBorder="1" applyAlignment="1" applyProtection="1">
      <alignment horizontal="left" vertical="center"/>
    </xf>
    <xf numFmtId="164" fontId="14" fillId="6" borderId="29" xfId="0" applyNumberFormat="1" applyFont="1" applyFill="1" applyBorder="1" applyAlignment="1">
      <alignment vertical="center"/>
    </xf>
    <xf numFmtId="0" fontId="14" fillId="6" borderId="6" xfId="0" applyFont="1" applyFill="1" applyBorder="1" applyAlignment="1">
      <alignment vertical="center"/>
    </xf>
    <xf numFmtId="165" fontId="24" fillId="6" borderId="6" xfId="0" applyNumberFormat="1" applyFont="1" applyFill="1" applyBorder="1" applyAlignment="1">
      <alignment horizontal="right" vertical="center"/>
    </xf>
    <xf numFmtId="164" fontId="14" fillId="6" borderId="29" xfId="18" applyNumberFormat="1" applyFont="1" applyFill="1" applyBorder="1" applyAlignment="1" applyProtection="1">
      <alignment vertical="center"/>
    </xf>
    <xf numFmtId="0" fontId="24" fillId="6" borderId="6" xfId="0" applyFont="1" applyFill="1" applyBorder="1" applyAlignment="1">
      <alignment horizontal="right" vertical="center"/>
    </xf>
    <xf numFmtId="164" fontId="14" fillId="6" borderId="71" xfId="0" applyNumberFormat="1" applyFont="1" applyFill="1" applyBorder="1" applyAlignment="1">
      <alignment vertical="center"/>
    </xf>
    <xf numFmtId="0" fontId="24" fillId="6" borderId="10" xfId="0" applyFont="1" applyFill="1" applyBorder="1" applyAlignment="1">
      <alignment horizontal="right" vertical="center"/>
    </xf>
    <xf numFmtId="172" fontId="29" fillId="7" borderId="56" xfId="18" applyNumberFormat="1" applyFont="1" applyFill="1" applyBorder="1" applyAlignment="1" applyProtection="1">
      <alignment horizontal="left" vertical="center"/>
    </xf>
    <xf numFmtId="172" fontId="29" fillId="7" borderId="31" xfId="18" applyNumberFormat="1" applyFont="1" applyFill="1" applyBorder="1" applyAlignment="1" applyProtection="1">
      <alignment horizontal="left" vertical="center"/>
    </xf>
    <xf numFmtId="172" fontId="24" fillId="8" borderId="6" xfId="5" applyNumberFormat="1" applyFont="1" applyFill="1" applyBorder="1" applyAlignment="1">
      <alignment vertical="center"/>
    </xf>
    <xf numFmtId="9" fontId="14" fillId="7" borderId="31" xfId="0" applyNumberFormat="1" applyFont="1" applyFill="1" applyBorder="1" applyAlignment="1">
      <alignment horizontal="left" vertical="center" wrapText="1"/>
    </xf>
    <xf numFmtId="172" fontId="29" fillId="8" borderId="6" xfId="18" applyNumberFormat="1" applyFont="1" applyFill="1" applyBorder="1" applyAlignment="1" applyProtection="1">
      <alignment vertical="center"/>
    </xf>
    <xf numFmtId="0" fontId="14" fillId="7" borderId="31" xfId="0" applyFont="1" applyFill="1" applyBorder="1" applyAlignment="1">
      <alignment vertical="center" wrapText="1"/>
    </xf>
    <xf numFmtId="172" fontId="24" fillId="8" borderId="10" xfId="4" applyNumberFormat="1" applyFont="1" applyFill="1" applyBorder="1" applyAlignment="1">
      <alignment vertical="center"/>
    </xf>
    <xf numFmtId="0" fontId="14" fillId="7" borderId="58" xfId="0" applyFont="1" applyFill="1" applyBorder="1" applyAlignment="1">
      <alignment vertical="center" wrapText="1"/>
    </xf>
    <xf numFmtId="172" fontId="24" fillId="7" borderId="70" xfId="0" applyNumberFormat="1" applyFont="1" applyFill="1" applyBorder="1" applyAlignment="1">
      <alignment vertical="center"/>
    </xf>
    <xf numFmtId="172" fontId="24" fillId="7" borderId="31" xfId="0" applyNumberFormat="1" applyFont="1" applyFill="1" applyBorder="1" applyAlignment="1">
      <alignment vertical="center"/>
    </xf>
    <xf numFmtId="172" fontId="24" fillId="7" borderId="35" xfId="4" applyNumberFormat="1" applyFont="1" applyFill="1" applyBorder="1" applyAlignment="1">
      <alignment vertical="center"/>
    </xf>
    <xf numFmtId="2" fontId="14" fillId="5" borderId="6" xfId="18" applyNumberFormat="1" applyFont="1" applyFill="1" applyBorder="1" applyAlignment="1" applyProtection="1">
      <alignment horizontal="center" vertical="center"/>
    </xf>
    <xf numFmtId="172" fontId="14" fillId="5" borderId="2" xfId="4" applyNumberFormat="1" applyFont="1" applyFill="1" applyBorder="1" applyAlignment="1">
      <alignment vertical="center"/>
    </xf>
    <xf numFmtId="172" fontId="14" fillId="4" borderId="2" xfId="5" applyNumberFormat="1" applyFont="1" applyFill="1" applyBorder="1" applyAlignment="1">
      <alignment vertical="center"/>
    </xf>
    <xf numFmtId="0" fontId="17" fillId="5" borderId="0" xfId="0" applyFont="1" applyFill="1" applyAlignment="1">
      <alignment horizontal="center" vertical="center" wrapText="1"/>
    </xf>
    <xf numFmtId="0" fontId="17" fillId="0" borderId="29" xfId="0" applyFont="1" applyBorder="1" applyAlignment="1">
      <alignment horizontal="left" vertical="center" wrapText="1"/>
    </xf>
    <xf numFmtId="0" fontId="17" fillId="5" borderId="10" xfId="0" applyFont="1" applyFill="1" applyBorder="1" applyAlignment="1">
      <alignment horizontal="center" vertical="center" wrapText="1"/>
    </xf>
    <xf numFmtId="174" fontId="15" fillId="7" borderId="58" xfId="0" applyNumberFormat="1" applyFont="1" applyFill="1" applyBorder="1" applyAlignment="1">
      <alignment horizontal="center" vertical="center" wrapText="1"/>
    </xf>
    <xf numFmtId="0" fontId="17" fillId="5" borderId="0" xfId="0" applyFont="1" applyFill="1" applyAlignment="1">
      <alignment horizontal="left" vertical="center" wrapText="1"/>
    </xf>
    <xf numFmtId="174" fontId="15" fillId="5" borderId="0" xfId="0" applyNumberFormat="1" applyFont="1" applyFill="1" applyAlignment="1">
      <alignment horizontal="center" vertical="center" wrapText="1"/>
    </xf>
    <xf numFmtId="0" fontId="20" fillId="5" borderId="0" xfId="0" applyFont="1" applyFill="1" applyAlignment="1">
      <alignment horizontal="center" vertical="center"/>
    </xf>
    <xf numFmtId="0" fontId="17" fillId="5" borderId="38" xfId="0" applyFont="1" applyFill="1" applyBorder="1" applyAlignment="1">
      <alignment horizontal="center" vertical="center"/>
    </xf>
    <xf numFmtId="0" fontId="0" fillId="5" borderId="37" xfId="0" applyFill="1" applyBorder="1" applyAlignment="1">
      <alignment vertical="center"/>
    </xf>
    <xf numFmtId="1" fontId="0" fillId="9" borderId="60" xfId="0" applyNumberFormat="1" applyFill="1" applyBorder="1" applyAlignment="1">
      <alignment horizontal="center" vertical="center"/>
    </xf>
    <xf numFmtId="1" fontId="0" fillId="9" borderId="61" xfId="0" applyNumberFormat="1" applyFill="1" applyBorder="1" applyAlignment="1">
      <alignment horizontal="center" vertical="center"/>
    </xf>
    <xf numFmtId="1" fontId="0" fillId="9" borderId="62" xfId="0" applyNumberFormat="1" applyFill="1" applyBorder="1" applyAlignment="1">
      <alignment horizontal="center" vertical="center"/>
    </xf>
    <xf numFmtId="0" fontId="0" fillId="5" borderId="7" xfId="0" applyFill="1" applyBorder="1" applyAlignment="1">
      <alignment horizontal="center" vertical="center"/>
    </xf>
    <xf numFmtId="0" fontId="15" fillId="5" borderId="28"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28" xfId="0" applyFill="1" applyBorder="1" applyAlignment="1">
      <alignment horizontal="center" vertical="center"/>
    </xf>
    <xf numFmtId="0" fontId="0" fillId="5" borderId="25" xfId="0" applyFill="1" applyBorder="1" applyAlignment="1">
      <alignment vertical="center"/>
    </xf>
    <xf numFmtId="1" fontId="0" fillId="9" borderId="0" xfId="0" applyNumberFormat="1" applyFill="1" applyAlignment="1">
      <alignment horizontal="center" vertical="center"/>
    </xf>
    <xf numFmtId="0" fontId="0" fillId="5" borderId="40" xfId="0" applyFill="1" applyBorder="1" applyAlignment="1">
      <alignment horizontal="center" vertical="center"/>
    </xf>
    <xf numFmtId="0" fontId="15" fillId="5" borderId="41" xfId="0" applyFont="1" applyFill="1" applyBorder="1" applyAlignment="1">
      <alignment horizontal="center" vertical="center" wrapText="1"/>
    </xf>
    <xf numFmtId="0" fontId="0" fillId="5" borderId="14" xfId="0" applyFill="1" applyBorder="1" applyAlignment="1">
      <alignment horizontal="center" vertical="center"/>
    </xf>
    <xf numFmtId="0" fontId="0" fillId="5" borderId="30" xfId="0" applyFill="1" applyBorder="1" applyAlignment="1">
      <alignment horizontal="center" vertical="center"/>
    </xf>
    <xf numFmtId="4" fontId="0" fillId="5" borderId="17" xfId="0" applyNumberFormat="1" applyFill="1" applyBorder="1" applyAlignment="1">
      <alignment horizontal="center" vertical="center"/>
    </xf>
    <xf numFmtId="4" fontId="0" fillId="5" borderId="27" xfId="0" applyNumberFormat="1" applyFill="1" applyBorder="1" applyAlignment="1">
      <alignment horizontal="center" vertical="center"/>
    </xf>
    <xf numFmtId="3" fontId="0" fillId="5" borderId="5" xfId="0" applyNumberFormat="1" applyFill="1" applyBorder="1" applyAlignment="1">
      <alignment horizontal="center" vertical="center"/>
    </xf>
    <xf numFmtId="4" fontId="0" fillId="5" borderId="5" xfId="0" applyNumberFormat="1" applyFill="1" applyBorder="1" applyAlignment="1">
      <alignment horizontal="center" vertical="center"/>
    </xf>
    <xf numFmtId="4" fontId="0" fillId="5" borderId="26" xfId="0" applyNumberFormat="1" applyFill="1" applyBorder="1" applyAlignment="1">
      <alignment horizontal="center" vertical="center"/>
    </xf>
    <xf numFmtId="4" fontId="0" fillId="5" borderId="7" xfId="0" applyNumberFormat="1" applyFill="1" applyBorder="1" applyAlignment="1">
      <alignment horizontal="center" vertical="center"/>
    </xf>
    <xf numFmtId="4" fontId="0" fillId="5" borderId="16" xfId="0" applyNumberFormat="1" applyFill="1" applyBorder="1" applyAlignment="1">
      <alignment horizontal="center" vertical="center"/>
    </xf>
    <xf numFmtId="3" fontId="0" fillId="5" borderId="2" xfId="0" applyNumberFormat="1" applyFill="1" applyBorder="1" applyAlignment="1">
      <alignment horizontal="center" vertical="center"/>
    </xf>
    <xf numFmtId="4" fontId="0" fillId="5" borderId="2" xfId="0" applyNumberFormat="1" applyFill="1" applyBorder="1" applyAlignment="1">
      <alignment horizontal="center" vertical="center"/>
    </xf>
    <xf numFmtId="4" fontId="0" fillId="5" borderId="28" xfId="0" applyNumberFormat="1" applyFill="1" applyBorder="1" applyAlignment="1">
      <alignment horizontal="center" vertical="center"/>
    </xf>
    <xf numFmtId="0" fontId="0" fillId="5" borderId="56" xfId="0" applyFill="1" applyBorder="1" applyAlignment="1">
      <alignment horizontal="left" vertical="center"/>
    </xf>
    <xf numFmtId="0" fontId="0" fillId="5" borderId="6" xfId="0" applyFill="1" applyBorder="1" applyAlignment="1">
      <alignment horizontal="left" vertical="center"/>
    </xf>
    <xf numFmtId="0" fontId="0" fillId="5" borderId="31" xfId="0" applyFill="1" applyBorder="1" applyAlignment="1">
      <alignment horizontal="left" vertical="center"/>
    </xf>
    <xf numFmtId="0" fontId="0" fillId="5" borderId="25" xfId="0" applyFill="1" applyBorder="1" applyAlignment="1">
      <alignment vertical="center" wrapText="1"/>
    </xf>
    <xf numFmtId="4" fontId="0" fillId="5" borderId="15" xfId="0" applyNumberFormat="1" applyFill="1" applyBorder="1" applyAlignment="1">
      <alignment horizontal="center" vertical="center"/>
    </xf>
    <xf numFmtId="4" fontId="0" fillId="5" borderId="45" xfId="0" applyNumberFormat="1" applyFill="1" applyBorder="1" applyAlignment="1">
      <alignment horizontal="center" vertical="center"/>
    </xf>
    <xf numFmtId="3" fontId="0" fillId="5" borderId="4" xfId="0" applyNumberFormat="1" applyFill="1" applyBorder="1" applyAlignment="1">
      <alignment horizontal="center" vertical="center"/>
    </xf>
    <xf numFmtId="4" fontId="0" fillId="5" borderId="4" xfId="0" applyNumberFormat="1" applyFill="1" applyBorder="1" applyAlignment="1">
      <alignment horizontal="center" vertical="center"/>
    </xf>
    <xf numFmtId="4" fontId="0" fillId="5" borderId="47" xfId="0" applyNumberFormat="1" applyFill="1" applyBorder="1" applyAlignment="1">
      <alignment horizontal="center" vertical="center"/>
    </xf>
    <xf numFmtId="3" fontId="17" fillId="4" borderId="51" xfId="19" applyNumberFormat="1" applyFont="1" applyFill="1" applyBorder="1" applyAlignment="1">
      <alignment horizontal="center" vertical="center"/>
    </xf>
    <xf numFmtId="0" fontId="0" fillId="5" borderId="57" xfId="0" applyFill="1" applyBorder="1" applyAlignment="1">
      <alignment horizontal="left" vertical="center"/>
    </xf>
    <xf numFmtId="0" fontId="0" fillId="5" borderId="10" xfId="0" applyFill="1" applyBorder="1" applyAlignment="1">
      <alignment horizontal="left" vertical="center"/>
    </xf>
    <xf numFmtId="0" fontId="0" fillId="5" borderId="58" xfId="0" applyFill="1" applyBorder="1" applyAlignment="1">
      <alignment horizontal="left" vertical="center"/>
    </xf>
    <xf numFmtId="0" fontId="17" fillId="5" borderId="0" xfId="0" applyFont="1" applyFill="1" applyAlignment="1">
      <alignment horizontal="center" vertical="center"/>
    </xf>
    <xf numFmtId="0" fontId="15" fillId="5" borderId="28" xfId="0" applyFont="1" applyFill="1" applyBorder="1" applyAlignment="1">
      <alignment horizontal="center" vertical="center"/>
    </xf>
    <xf numFmtId="0" fontId="15" fillId="5" borderId="2" xfId="0" applyFont="1" applyFill="1" applyBorder="1" applyAlignment="1">
      <alignment horizontal="center" vertical="center"/>
    </xf>
    <xf numFmtId="4" fontId="0" fillId="5" borderId="5" xfId="18" applyNumberFormat="1" applyFont="1" applyFill="1" applyBorder="1" applyAlignment="1" applyProtection="1">
      <alignment horizontal="center" vertical="center"/>
    </xf>
    <xf numFmtId="4" fontId="0" fillId="5" borderId="42" xfId="0" applyNumberFormat="1" applyFill="1" applyBorder="1" applyAlignment="1">
      <alignment horizontal="center" vertical="center"/>
    </xf>
    <xf numFmtId="4" fontId="0" fillId="5" borderId="37" xfId="0" applyNumberFormat="1" applyFill="1" applyBorder="1" applyAlignment="1">
      <alignment horizontal="center" vertical="center"/>
    </xf>
    <xf numFmtId="168" fontId="0" fillId="5" borderId="26" xfId="0" applyNumberFormat="1" applyFill="1" applyBorder="1" applyAlignment="1">
      <alignment horizontal="center" vertical="center"/>
    </xf>
    <xf numFmtId="2" fontId="0" fillId="5" borderId="5" xfId="0" applyNumberFormat="1" applyFill="1" applyBorder="1" applyAlignment="1">
      <alignment horizontal="center" vertical="center"/>
    </xf>
    <xf numFmtId="168" fontId="0" fillId="5" borderId="5" xfId="0" applyNumberFormat="1" applyFill="1" applyBorder="1" applyAlignment="1">
      <alignment horizontal="center" vertical="center"/>
    </xf>
    <xf numFmtId="168" fontId="0" fillId="5" borderId="27" xfId="0" applyNumberFormat="1" applyFill="1" applyBorder="1" applyAlignment="1">
      <alignment horizontal="center" vertical="center"/>
    </xf>
    <xf numFmtId="4" fontId="0" fillId="5" borderId="31" xfId="0" applyNumberFormat="1" applyFill="1" applyBorder="1" applyAlignment="1">
      <alignment horizontal="center" vertical="center"/>
    </xf>
    <xf numFmtId="4" fontId="0" fillId="5" borderId="48" xfId="0" applyNumberFormat="1" applyFill="1" applyBorder="1" applyAlignment="1">
      <alignment horizontal="center" vertical="center"/>
    </xf>
    <xf numFmtId="3" fontId="17" fillId="10" borderId="24" xfId="0" applyNumberFormat="1" applyFont="1" applyFill="1" applyBorder="1" applyAlignment="1">
      <alignment horizontal="center" vertical="center"/>
    </xf>
    <xf numFmtId="3" fontId="17" fillId="10" borderId="51" xfId="0" applyNumberFormat="1" applyFont="1" applyFill="1" applyBorder="1" applyAlignment="1">
      <alignment horizontal="center" vertical="center"/>
    </xf>
    <xf numFmtId="1" fontId="0" fillId="9" borderId="55" xfId="0" applyNumberFormat="1" applyFill="1" applyBorder="1" applyAlignment="1">
      <alignment vertical="center"/>
    </xf>
    <xf numFmtId="1" fontId="0" fillId="9" borderId="23" xfId="0" applyNumberFormat="1" applyFill="1" applyBorder="1" applyAlignment="1">
      <alignment vertical="center"/>
    </xf>
    <xf numFmtId="1" fontId="0" fillId="9" borderId="50" xfId="0" applyNumberFormat="1" applyFill="1" applyBorder="1" applyAlignment="1">
      <alignment vertical="center"/>
    </xf>
    <xf numFmtId="3" fontId="17" fillId="4" borderId="53" xfId="19" applyNumberFormat="1" applyFont="1" applyFill="1" applyBorder="1" applyAlignment="1">
      <alignment horizontal="center" vertical="center"/>
    </xf>
    <xf numFmtId="1" fontId="0" fillId="9" borderId="52" xfId="0" applyNumberFormat="1" applyFill="1" applyBorder="1" applyAlignment="1">
      <alignment vertical="center"/>
    </xf>
    <xf numFmtId="3" fontId="17" fillId="4" borderId="54" xfId="19" applyNumberFormat="1" applyFont="1" applyFill="1" applyBorder="1" applyAlignment="1">
      <alignment horizontal="center" vertical="center"/>
    </xf>
    <xf numFmtId="2" fontId="0" fillId="5" borderId="0" xfId="0" applyNumberFormat="1" applyFill="1" applyAlignment="1">
      <alignment horizontal="center" vertical="center"/>
    </xf>
    <xf numFmtId="0" fontId="15" fillId="5" borderId="36" xfId="0" applyFont="1" applyFill="1" applyBorder="1" applyAlignment="1">
      <alignment horizontal="center" vertical="center"/>
    </xf>
    <xf numFmtId="0" fontId="15" fillId="5" borderId="16" xfId="0" applyFont="1" applyFill="1" applyBorder="1" applyAlignment="1">
      <alignment horizontal="center" vertical="center"/>
    </xf>
    <xf numFmtId="168" fontId="0" fillId="5" borderId="0" xfId="0" applyNumberFormat="1" applyFill="1" applyAlignment="1">
      <alignment horizontal="center" vertical="center"/>
    </xf>
    <xf numFmtId="0" fontId="15" fillId="5" borderId="43" xfId="0" applyFont="1" applyFill="1" applyBorder="1" applyAlignment="1">
      <alignment horizontal="center" vertical="center"/>
    </xf>
    <xf numFmtId="3" fontId="0" fillId="5" borderId="28" xfId="0" applyNumberFormat="1" applyFill="1" applyBorder="1" applyAlignment="1">
      <alignment horizontal="center" vertical="center"/>
    </xf>
    <xf numFmtId="3" fontId="0" fillId="5" borderId="16" xfId="0" applyNumberFormat="1" applyFill="1" applyBorder="1" applyAlignment="1">
      <alignment horizontal="center" vertical="center"/>
    </xf>
    <xf numFmtId="0" fontId="15" fillId="5" borderId="37" xfId="0" applyFont="1" applyFill="1" applyBorder="1" applyAlignment="1">
      <alignment vertical="center"/>
    </xf>
    <xf numFmtId="0" fontId="15" fillId="5" borderId="25" xfId="0" applyFont="1" applyFill="1" applyBorder="1" applyAlignment="1">
      <alignment vertical="center"/>
    </xf>
    <xf numFmtId="3" fontId="0" fillId="5" borderId="47" xfId="0" applyNumberFormat="1" applyFill="1" applyBorder="1" applyAlignment="1">
      <alignment horizontal="center" vertical="center"/>
    </xf>
    <xf numFmtId="3" fontId="0" fillId="5" borderId="45" xfId="0" applyNumberFormat="1" applyFill="1" applyBorder="1" applyAlignment="1">
      <alignment horizontal="center" vertical="center"/>
    </xf>
    <xf numFmtId="0" fontId="17" fillId="5" borderId="54" xfId="0" applyFont="1" applyFill="1" applyBorder="1" applyAlignment="1">
      <alignment horizontal="right" vertical="center"/>
    </xf>
    <xf numFmtId="0" fontId="17" fillId="5" borderId="0" xfId="0" applyFont="1" applyFill="1" applyAlignment="1">
      <alignment horizontal="right" vertical="center"/>
    </xf>
    <xf numFmtId="1" fontId="0" fillId="5" borderId="0" xfId="0" applyNumberFormat="1" applyFill="1" applyAlignment="1">
      <alignment vertical="center"/>
    </xf>
    <xf numFmtId="3" fontId="17" fillId="5" borderId="0" xfId="19" applyNumberFormat="1" applyFont="1" applyFill="1" applyAlignment="1">
      <alignment horizontal="center" vertical="center"/>
    </xf>
    <xf numFmtId="1" fontId="0" fillId="5" borderId="0" xfId="0" applyNumberFormat="1" applyFill="1" applyAlignment="1">
      <alignment horizontal="center" vertical="center"/>
    </xf>
    <xf numFmtId="3" fontId="17" fillId="5" borderId="0" xfId="0" applyNumberFormat="1" applyFont="1" applyFill="1" applyAlignment="1">
      <alignment horizontal="center" vertical="center"/>
    </xf>
    <xf numFmtId="0" fontId="17" fillId="5" borderId="32" xfId="0" applyFont="1" applyFill="1" applyBorder="1" applyAlignment="1">
      <alignment horizontal="center" vertical="center"/>
    </xf>
    <xf numFmtId="0" fontId="15" fillId="5" borderId="32" xfId="0" applyFont="1" applyFill="1" applyBorder="1" applyAlignment="1">
      <alignment horizontal="center" vertical="center"/>
    </xf>
    <xf numFmtId="0" fontId="15" fillId="5" borderId="43" xfId="0" applyFont="1" applyFill="1" applyBorder="1" applyAlignment="1">
      <alignment horizontal="center" vertical="center" wrapText="1"/>
    </xf>
    <xf numFmtId="0" fontId="15" fillId="5" borderId="30" xfId="0" applyFont="1" applyFill="1" applyBorder="1" applyAlignment="1">
      <alignment horizontal="center" vertical="center"/>
    </xf>
    <xf numFmtId="0" fontId="15" fillId="5" borderId="57" xfId="0" applyFont="1" applyFill="1" applyBorder="1" applyAlignment="1">
      <alignment horizontal="center" vertical="center"/>
    </xf>
    <xf numFmtId="0" fontId="0" fillId="5" borderId="32" xfId="0" applyFill="1" applyBorder="1" applyAlignment="1">
      <alignment horizontal="center" vertical="center"/>
    </xf>
    <xf numFmtId="1" fontId="15" fillId="5" borderId="17" xfId="0" applyNumberFormat="1" applyFont="1" applyFill="1" applyBorder="1" applyAlignment="1">
      <alignment horizontal="center" vertical="center"/>
    </xf>
    <xf numFmtId="1" fontId="15" fillId="5" borderId="18" xfId="0" applyNumberFormat="1" applyFont="1" applyFill="1" applyBorder="1" applyAlignment="1">
      <alignment horizontal="center" vertical="center"/>
    </xf>
    <xf numFmtId="4" fontId="0" fillId="5" borderId="32" xfId="0" applyNumberFormat="1" applyFill="1" applyBorder="1" applyAlignment="1">
      <alignment horizontal="center" vertical="center"/>
    </xf>
    <xf numFmtId="4" fontId="0" fillId="5" borderId="0" xfId="0" applyNumberFormat="1" applyFill="1" applyAlignment="1">
      <alignment horizontal="center" vertical="center"/>
    </xf>
    <xf numFmtId="3" fontId="15" fillId="5" borderId="0" xfId="0" applyNumberFormat="1" applyFont="1" applyFill="1" applyAlignment="1">
      <alignment horizontal="center" vertical="center"/>
    </xf>
    <xf numFmtId="3" fontId="0" fillId="5" borderId="0" xfId="0" applyNumberFormat="1" applyFill="1" applyAlignment="1">
      <alignment horizontal="center" vertical="center"/>
    </xf>
    <xf numFmtId="1" fontId="15" fillId="5" borderId="0" xfId="0" applyNumberFormat="1" applyFont="1" applyFill="1" applyAlignment="1">
      <alignment vertical="center"/>
    </xf>
    <xf numFmtId="2" fontId="15" fillId="5" borderId="0" xfId="0" applyNumberFormat="1" applyFont="1" applyFill="1" applyAlignment="1">
      <alignment horizontal="center" vertical="center"/>
    </xf>
    <xf numFmtId="3" fontId="17" fillId="5" borderId="24" xfId="0" applyNumberFormat="1" applyFont="1" applyFill="1" applyBorder="1" applyAlignment="1">
      <alignment horizontal="center" vertical="center"/>
    </xf>
    <xf numFmtId="3" fontId="17" fillId="5" borderId="22" xfId="0" applyNumberFormat="1" applyFont="1" applyFill="1" applyBorder="1" applyAlignment="1">
      <alignment horizontal="center" vertical="center"/>
    </xf>
    <xf numFmtId="3" fontId="17" fillId="5" borderId="32" xfId="0" applyNumberFormat="1" applyFont="1" applyFill="1" applyBorder="1" applyAlignment="1">
      <alignment horizontal="center" vertical="center"/>
    </xf>
    <xf numFmtId="3" fontId="0" fillId="5" borderId="21" xfId="0" applyNumberFormat="1" applyFill="1" applyBorder="1" applyAlignment="1">
      <alignment horizontal="center" vertical="center"/>
    </xf>
    <xf numFmtId="1" fontId="0" fillId="9" borderId="0" xfId="0" applyNumberFormat="1" applyFill="1" applyAlignment="1">
      <alignment vertical="center"/>
    </xf>
    <xf numFmtId="3" fontId="17" fillId="4" borderId="0" xfId="19" applyNumberFormat="1" applyFont="1" applyFill="1" applyAlignment="1">
      <alignment horizontal="center" vertical="center"/>
    </xf>
    <xf numFmtId="3" fontId="17" fillId="10" borderId="0" xfId="0" applyNumberFormat="1" applyFont="1" applyFill="1" applyAlignment="1">
      <alignment horizontal="center" vertical="center"/>
    </xf>
    <xf numFmtId="0" fontId="21" fillId="5" borderId="0" xfId="0" applyFont="1" applyFill="1" applyAlignment="1">
      <alignment vertical="center"/>
    </xf>
    <xf numFmtId="0" fontId="27" fillId="5" borderId="0" xfId="0" applyFont="1" applyFill="1" applyAlignment="1">
      <alignment vertical="center"/>
    </xf>
    <xf numFmtId="0" fontId="15" fillId="5" borderId="0" xfId="0" applyFont="1" applyFill="1" applyAlignment="1">
      <alignment horizontal="left" vertical="center"/>
    </xf>
    <xf numFmtId="1" fontId="17" fillId="11" borderId="0" xfId="0" applyNumberFormat="1" applyFont="1" applyFill="1" applyAlignment="1">
      <alignment horizontal="center" vertical="center"/>
    </xf>
    <xf numFmtId="0" fontId="20" fillId="5" borderId="0" xfId="0" applyFont="1" applyFill="1" applyAlignment="1">
      <alignment vertical="center"/>
    </xf>
    <xf numFmtId="0" fontId="23" fillId="5" borderId="0" xfId="0" applyFont="1" applyFill="1" applyAlignment="1">
      <alignment vertical="center"/>
    </xf>
    <xf numFmtId="10" fontId="0" fillId="5" borderId="0" xfId="0" applyNumberFormat="1" applyFill="1" applyAlignment="1">
      <alignment vertical="center"/>
    </xf>
    <xf numFmtId="0" fontId="14" fillId="5" borderId="2" xfId="19" applyFont="1" applyFill="1" applyBorder="1" applyAlignment="1">
      <alignment vertical="center"/>
    </xf>
    <xf numFmtId="3" fontId="14" fillId="5" borderId="2" xfId="0" applyNumberFormat="1" applyFont="1" applyFill="1" applyBorder="1" applyAlignment="1">
      <alignment horizontal="center" vertical="center"/>
    </xf>
    <xf numFmtId="0" fontId="14" fillId="5" borderId="2" xfId="0" applyFont="1" applyFill="1" applyBorder="1" applyAlignment="1">
      <alignment horizontal="center" vertical="center"/>
    </xf>
    <xf numFmtId="170" fontId="14" fillId="5" borderId="2" xfId="4" applyNumberFormat="1" applyFont="1" applyFill="1" applyBorder="1" applyAlignment="1">
      <alignment vertical="center"/>
    </xf>
    <xf numFmtId="9" fontId="15" fillId="5" borderId="0" xfId="0" applyNumberFormat="1" applyFont="1" applyFill="1" applyAlignment="1">
      <alignment vertical="center"/>
    </xf>
    <xf numFmtId="9" fontId="0" fillId="5" borderId="0" xfId="0" applyNumberFormat="1" applyFill="1" applyAlignment="1">
      <alignment vertical="center"/>
    </xf>
    <xf numFmtId="0" fontId="26" fillId="5" borderId="0" xfId="0" applyFont="1" applyFill="1" applyAlignment="1">
      <alignment vertical="center"/>
    </xf>
    <xf numFmtId="170" fontId="14" fillId="5" borderId="5" xfId="4" applyNumberFormat="1" applyFont="1" applyFill="1" applyBorder="1" applyAlignment="1">
      <alignment vertical="center"/>
    </xf>
    <xf numFmtId="164" fontId="25" fillId="5" borderId="0" xfId="0" applyNumberFormat="1" applyFont="1" applyFill="1" applyAlignment="1">
      <alignment horizontal="right" vertical="center"/>
    </xf>
    <xf numFmtId="0" fontId="25" fillId="5" borderId="0" xfId="0" applyFont="1" applyFill="1" applyAlignment="1">
      <alignment vertical="center"/>
    </xf>
    <xf numFmtId="7" fontId="25" fillId="5" borderId="0" xfId="4" applyFont="1" applyFill="1" applyBorder="1" applyAlignment="1">
      <alignment vertical="center"/>
    </xf>
    <xf numFmtId="5" fontId="15" fillId="5" borderId="0" xfId="4" applyNumberFormat="1" applyFont="1" applyFill="1" applyBorder="1" applyAlignment="1">
      <alignment vertical="center"/>
    </xf>
    <xf numFmtId="3" fontId="14" fillId="7" borderId="2" xfId="0" applyNumberFormat="1" applyFont="1" applyFill="1" applyBorder="1" applyAlignment="1">
      <alignment horizontal="center" vertical="center"/>
    </xf>
    <xf numFmtId="0" fontId="0" fillId="5" borderId="0" xfId="0" applyFill="1" applyAlignment="1">
      <alignment vertical="center" wrapText="1"/>
    </xf>
    <xf numFmtId="0" fontId="16" fillId="5" borderId="0" xfId="0" applyFont="1" applyFill="1" applyAlignment="1">
      <alignment horizontal="center" vertical="center"/>
    </xf>
    <xf numFmtId="3" fontId="14" fillId="5" borderId="0" xfId="0" applyNumberFormat="1" applyFont="1" applyFill="1" applyAlignment="1">
      <alignment horizontal="center" vertical="center"/>
    </xf>
    <xf numFmtId="0" fontId="14" fillId="5" borderId="0" xfId="0" applyFont="1" applyFill="1" applyAlignment="1">
      <alignment horizontal="center" vertical="center"/>
    </xf>
    <xf numFmtId="170" fontId="14" fillId="5" borderId="0" xfId="4" applyNumberFormat="1" applyFont="1" applyFill="1" applyBorder="1" applyAlignment="1">
      <alignment vertical="center"/>
    </xf>
    <xf numFmtId="172" fontId="14" fillId="5" borderId="0" xfId="5" applyNumberFormat="1" applyFont="1" applyFill="1" applyBorder="1" applyAlignment="1">
      <alignment vertical="center"/>
    </xf>
    <xf numFmtId="0" fontId="14" fillId="5" borderId="0" xfId="0" applyFont="1" applyFill="1" applyAlignment="1">
      <alignment vertical="center" wrapText="1"/>
    </xf>
    <xf numFmtId="0" fontId="21" fillId="5" borderId="36"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78" xfId="0" applyFont="1" applyFill="1" applyBorder="1" applyAlignment="1">
      <alignment vertical="center"/>
    </xf>
    <xf numFmtId="173" fontId="14" fillId="7" borderId="28" xfId="0" quotePrefix="1" applyNumberFormat="1" applyFont="1" applyFill="1" applyBorder="1" applyAlignment="1">
      <alignment horizontal="center" vertical="center"/>
    </xf>
    <xf numFmtId="0" fontId="14" fillId="5" borderId="16" xfId="0" applyFont="1" applyFill="1" applyBorder="1" applyAlignment="1">
      <alignment vertical="center" wrapText="1"/>
    </xf>
    <xf numFmtId="0" fontId="24" fillId="5" borderId="21" xfId="0" applyFont="1" applyFill="1" applyBorder="1" applyAlignment="1">
      <alignment vertical="center"/>
    </xf>
    <xf numFmtId="3" fontId="14" fillId="5" borderId="21" xfId="0" applyNumberFormat="1" applyFont="1" applyFill="1" applyBorder="1" applyAlignment="1">
      <alignment vertical="center"/>
    </xf>
    <xf numFmtId="7" fontId="14" fillId="5" borderId="21" xfId="4" applyFont="1" applyFill="1" applyBorder="1" applyAlignment="1">
      <alignment horizontal="center" vertical="center"/>
    </xf>
    <xf numFmtId="170" fontId="14" fillId="5" borderId="21" xfId="0" applyNumberFormat="1" applyFont="1" applyFill="1" applyBorder="1" applyAlignment="1">
      <alignment vertical="center"/>
    </xf>
    <xf numFmtId="172" fontId="13" fillId="5" borderId="21" xfId="4" applyNumberFormat="1" applyFont="1" applyFill="1" applyBorder="1" applyAlignment="1">
      <alignment vertical="center"/>
    </xf>
    <xf numFmtId="0" fontId="14" fillId="5" borderId="59" xfId="0" applyFont="1" applyFill="1" applyBorder="1" applyAlignment="1">
      <alignment vertical="center" wrapText="1"/>
    </xf>
    <xf numFmtId="173" fontId="14" fillId="7" borderId="87" xfId="0" quotePrefix="1" applyNumberFormat="1" applyFont="1" applyFill="1" applyBorder="1" applyAlignment="1">
      <alignment horizontal="center" vertical="center"/>
    </xf>
    <xf numFmtId="3" fontId="14" fillId="7" borderId="3" xfId="0" applyNumberFormat="1" applyFont="1" applyFill="1" applyBorder="1" applyAlignment="1">
      <alignment horizontal="center" vertical="center"/>
    </xf>
    <xf numFmtId="0" fontId="14" fillId="5" borderId="3" xfId="0" applyFont="1" applyFill="1" applyBorder="1" applyAlignment="1">
      <alignment horizontal="center" vertical="center"/>
    </xf>
    <xf numFmtId="170" fontId="14" fillId="5" borderId="3" xfId="4" applyNumberFormat="1" applyFont="1" applyFill="1" applyBorder="1" applyAlignment="1">
      <alignment vertical="center"/>
    </xf>
    <xf numFmtId="170" fontId="14" fillId="7" borderId="2" xfId="4" applyNumberFormat="1" applyFont="1" applyFill="1" applyBorder="1" applyAlignment="1">
      <alignment vertical="center"/>
    </xf>
    <xf numFmtId="170" fontId="14" fillId="7" borderId="3" xfId="4" applyNumberFormat="1" applyFont="1" applyFill="1" applyBorder="1" applyAlignment="1">
      <alignment vertical="center"/>
    </xf>
    <xf numFmtId="0" fontId="14" fillId="5" borderId="3" xfId="19" applyFont="1" applyFill="1" applyBorder="1" applyAlignment="1">
      <alignment vertical="center"/>
    </xf>
    <xf numFmtId="0" fontId="24" fillId="5" borderId="77" xfId="0" applyFont="1" applyFill="1" applyBorder="1" applyAlignment="1">
      <alignment vertical="center"/>
    </xf>
    <xf numFmtId="3" fontId="14" fillId="5" borderId="9" xfId="0" applyNumberFormat="1" applyFont="1" applyFill="1" applyBorder="1" applyAlignment="1">
      <alignment vertical="center"/>
    </xf>
    <xf numFmtId="7" fontId="14" fillId="5" borderId="9" xfId="4" applyFont="1" applyFill="1" applyBorder="1" applyAlignment="1">
      <alignment horizontal="center" vertical="center"/>
    </xf>
    <xf numFmtId="170" fontId="14" fillId="5" borderId="9" xfId="0" applyNumberFormat="1" applyFont="1" applyFill="1" applyBorder="1" applyAlignment="1">
      <alignment vertical="center"/>
    </xf>
    <xf numFmtId="0" fontId="14" fillId="5" borderId="35" xfId="0" applyFont="1" applyFill="1" applyBorder="1" applyAlignment="1">
      <alignment vertical="center" wrapText="1"/>
    </xf>
    <xf numFmtId="173" fontId="24" fillId="7" borderId="28" xfId="0" quotePrefix="1" applyNumberFormat="1" applyFont="1" applyFill="1" applyBorder="1" applyAlignment="1">
      <alignment horizontal="left" vertical="center"/>
    </xf>
    <xf numFmtId="0" fontId="17" fillId="7" borderId="0" xfId="0" applyFont="1" applyFill="1" applyAlignment="1">
      <alignment horizontal="left" vertical="center"/>
    </xf>
    <xf numFmtId="0" fontId="14" fillId="7" borderId="16" xfId="0" applyFont="1" applyFill="1" applyBorder="1" applyAlignment="1">
      <alignment vertical="center" wrapText="1"/>
    </xf>
    <xf numFmtId="0" fontId="14" fillId="7" borderId="65" xfId="0" applyFont="1" applyFill="1" applyBorder="1" applyAlignment="1">
      <alignment vertical="center" wrapText="1"/>
    </xf>
    <xf numFmtId="0" fontId="14" fillId="7" borderId="88" xfId="0" applyFont="1" applyFill="1" applyBorder="1" applyAlignment="1">
      <alignment vertical="center"/>
    </xf>
    <xf numFmtId="173" fontId="13" fillId="5" borderId="28" xfId="0" quotePrefix="1" applyNumberFormat="1" applyFont="1" applyFill="1" applyBorder="1" applyAlignment="1">
      <alignment horizontal="left" vertical="center"/>
    </xf>
    <xf numFmtId="173" fontId="14" fillId="7" borderId="26" xfId="0" quotePrefix="1" applyNumberFormat="1" applyFont="1" applyFill="1" applyBorder="1" applyAlignment="1">
      <alignment horizontal="center" vertical="center"/>
    </xf>
    <xf numFmtId="3" fontId="14" fillId="7" borderId="5" xfId="0" applyNumberFormat="1" applyFont="1" applyFill="1" applyBorder="1" applyAlignment="1">
      <alignment horizontal="center" vertical="center"/>
    </xf>
    <xf numFmtId="170" fontId="14" fillId="7" borderId="5" xfId="4" applyNumberFormat="1" applyFont="1" applyFill="1" applyBorder="1" applyAlignment="1">
      <alignment vertical="center"/>
    </xf>
    <xf numFmtId="0" fontId="14" fillId="7" borderId="27" xfId="0" applyFont="1" applyFill="1" applyBorder="1" applyAlignment="1">
      <alignment vertical="center" wrapText="1"/>
    </xf>
    <xf numFmtId="173" fontId="14" fillId="5" borderId="0" xfId="0" quotePrefix="1" applyNumberFormat="1" applyFont="1" applyFill="1" applyAlignment="1">
      <alignment horizontal="center" vertical="center"/>
    </xf>
    <xf numFmtId="0" fontId="14" fillId="5" borderId="0" xfId="19" applyFont="1" applyFill="1" applyAlignment="1">
      <alignment vertical="center"/>
    </xf>
    <xf numFmtId="0" fontId="13" fillId="5" borderId="41" xfId="0" applyFont="1" applyFill="1" applyBorder="1" applyAlignment="1">
      <alignment vertical="center"/>
    </xf>
    <xf numFmtId="0" fontId="42" fillId="5" borderId="0" xfId="18" applyFont="1" applyFill="1" applyAlignment="1" applyProtection="1">
      <alignment vertical="center"/>
    </xf>
    <xf numFmtId="173" fontId="43" fillId="5" borderId="28" xfId="0" quotePrefix="1" applyNumberFormat="1" applyFont="1" applyFill="1" applyBorder="1" applyAlignment="1">
      <alignment horizontal="left" vertical="center"/>
    </xf>
    <xf numFmtId="0" fontId="18" fillId="4" borderId="0" xfId="0" applyFont="1" applyFill="1" applyAlignment="1">
      <alignment vertical="center"/>
    </xf>
    <xf numFmtId="0" fontId="0" fillId="4" borderId="83" xfId="0" applyFill="1" applyBorder="1" applyAlignment="1">
      <alignment vertical="center" wrapText="1"/>
    </xf>
    <xf numFmtId="0" fontId="28" fillId="3" borderId="83" xfId="0" applyFont="1" applyFill="1" applyBorder="1" applyAlignment="1">
      <alignment horizontal="center" vertical="center"/>
    </xf>
    <xf numFmtId="0" fontId="15" fillId="4" borderId="19" xfId="0" applyFont="1" applyFill="1" applyBorder="1" applyAlignment="1">
      <alignment horizontal="left" vertical="center" wrapText="1"/>
    </xf>
    <xf numFmtId="0" fontId="0" fillId="5" borderId="27" xfId="0" applyFill="1" applyBorder="1" applyAlignment="1">
      <alignment vertical="center"/>
    </xf>
    <xf numFmtId="0" fontId="45" fillId="4" borderId="82" xfId="18" applyFont="1" applyFill="1" applyBorder="1" applyAlignment="1" applyProtection="1">
      <alignment vertical="center" wrapText="1"/>
    </xf>
    <xf numFmtId="0" fontId="0" fillId="0" borderId="44" xfId="0" applyBorder="1" applyAlignment="1">
      <alignment horizontal="center" vertical="center"/>
    </xf>
    <xf numFmtId="168" fontId="0" fillId="5" borderId="41" xfId="0" applyNumberFormat="1" applyFill="1" applyBorder="1" applyAlignment="1">
      <alignment horizontal="center" vertical="center"/>
    </xf>
    <xf numFmtId="2" fontId="0" fillId="5" borderId="21" xfId="0" applyNumberFormat="1" applyFill="1" applyBorder="1" applyAlignment="1">
      <alignment horizontal="center" vertical="center"/>
    </xf>
    <xf numFmtId="168" fontId="0" fillId="5" borderId="21" xfId="0" applyNumberFormat="1" applyFill="1" applyBorder="1" applyAlignment="1">
      <alignment horizontal="center" vertical="center"/>
    </xf>
    <xf numFmtId="168" fontId="0" fillId="5" borderId="59" xfId="0" applyNumberFormat="1" applyFill="1" applyBorder="1" applyAlignment="1">
      <alignment horizontal="center" vertical="center"/>
    </xf>
    <xf numFmtId="0" fontId="15" fillId="7" borderId="37" xfId="0" applyFont="1" applyFill="1" applyBorder="1" applyAlignment="1">
      <alignment vertical="center"/>
    </xf>
    <xf numFmtId="4" fontId="0" fillId="8" borderId="5" xfId="0" applyNumberFormat="1" applyFill="1" applyBorder="1" applyAlignment="1">
      <alignment horizontal="center" vertical="center"/>
    </xf>
    <xf numFmtId="2" fontId="15" fillId="8" borderId="5" xfId="0" applyNumberFormat="1" applyFont="1" applyFill="1" applyBorder="1" applyAlignment="1">
      <alignment horizontal="center" vertical="center"/>
    </xf>
    <xf numFmtId="2" fontId="0" fillId="8" borderId="5" xfId="0" applyNumberFormat="1" applyFill="1" applyBorder="1" applyAlignment="1">
      <alignment horizontal="center" vertical="center"/>
    </xf>
    <xf numFmtId="0" fontId="15" fillId="7" borderId="25" xfId="0" applyFont="1" applyFill="1" applyBorder="1" applyAlignment="1">
      <alignment vertical="center"/>
    </xf>
    <xf numFmtId="4" fontId="0" fillId="8" borderId="2" xfId="0" applyNumberFormat="1" applyFill="1" applyBorder="1" applyAlignment="1">
      <alignment horizontal="center" vertical="center"/>
    </xf>
    <xf numFmtId="2" fontId="15" fillId="8" borderId="2" xfId="0" applyNumberFormat="1" applyFont="1" applyFill="1" applyBorder="1" applyAlignment="1">
      <alignment horizontal="center" vertical="center"/>
    </xf>
    <xf numFmtId="2" fontId="0" fillId="8" borderId="2" xfId="0" applyNumberFormat="1" applyFill="1" applyBorder="1" applyAlignment="1">
      <alignment horizontal="center" vertical="center"/>
    </xf>
    <xf numFmtId="0" fontId="15" fillId="7" borderId="49" xfId="0" applyFont="1" applyFill="1" applyBorder="1" applyAlignment="1">
      <alignment vertical="center"/>
    </xf>
    <xf numFmtId="4" fontId="0" fillId="8" borderId="4" xfId="0" applyNumberFormat="1" applyFill="1" applyBorder="1" applyAlignment="1">
      <alignment horizontal="center" vertical="center"/>
    </xf>
    <xf numFmtId="2" fontId="15" fillId="8" borderId="4" xfId="0" applyNumberFormat="1" applyFont="1" applyFill="1" applyBorder="1" applyAlignment="1">
      <alignment horizontal="center" vertical="center"/>
    </xf>
    <xf numFmtId="0" fontId="0" fillId="8" borderId="37" xfId="0" applyFill="1" applyBorder="1" applyAlignment="1">
      <alignment vertical="center"/>
    </xf>
    <xf numFmtId="3" fontId="0" fillId="8" borderId="17" xfId="0" applyNumberFormat="1" applyFill="1" applyBorder="1" applyAlignment="1">
      <alignment horizontal="center" vertical="center"/>
    </xf>
    <xf numFmtId="171" fontId="0" fillId="8" borderId="5" xfId="0" applyNumberFormat="1" applyFill="1" applyBorder="1" applyAlignment="1">
      <alignment horizontal="center" vertical="center"/>
    </xf>
    <xf numFmtId="3" fontId="0" fillId="8" borderId="63" xfId="0" applyNumberFormat="1" applyFill="1" applyBorder="1" applyAlignment="1">
      <alignment horizontal="center" vertical="center"/>
    </xf>
    <xf numFmtId="13" fontId="15" fillId="8" borderId="27" xfId="0" applyNumberFormat="1" applyFont="1" applyFill="1" applyBorder="1" applyAlignment="1">
      <alignment horizontal="center" vertical="center"/>
    </xf>
    <xf numFmtId="2" fontId="0" fillId="8" borderId="26" xfId="0" applyNumberFormat="1" applyFill="1" applyBorder="1" applyAlignment="1">
      <alignment horizontal="center" vertical="center"/>
    </xf>
    <xf numFmtId="0" fontId="0" fillId="8" borderId="25" xfId="0" applyFill="1" applyBorder="1" applyAlignment="1">
      <alignment vertical="center"/>
    </xf>
    <xf numFmtId="3" fontId="0" fillId="8" borderId="7" xfId="0" applyNumberFormat="1" applyFill="1" applyBorder="1" applyAlignment="1">
      <alignment horizontal="center" vertical="center"/>
    </xf>
    <xf numFmtId="171" fontId="0" fillId="8" borderId="2" xfId="0" applyNumberFormat="1" applyFill="1" applyBorder="1" applyAlignment="1">
      <alignment horizontal="center" vertical="center"/>
    </xf>
    <xf numFmtId="3" fontId="0" fillId="8" borderId="56" xfId="0" applyNumberFormat="1" applyFill="1" applyBorder="1" applyAlignment="1">
      <alignment horizontal="center" vertical="center"/>
    </xf>
    <xf numFmtId="12" fontId="0" fillId="8" borderId="16" xfId="0" applyNumberFormat="1" applyFill="1" applyBorder="1" applyAlignment="1">
      <alignment horizontal="center" vertical="center"/>
    </xf>
    <xf numFmtId="2" fontId="0" fillId="8" borderId="28" xfId="0" applyNumberFormat="1" applyFill="1" applyBorder="1" applyAlignment="1">
      <alignment horizontal="center" vertical="center"/>
    </xf>
    <xf numFmtId="0" fontId="0" fillId="8" borderId="49" xfId="0" applyFill="1" applyBorder="1" applyAlignment="1">
      <alignment vertical="center"/>
    </xf>
    <xf numFmtId="3" fontId="0" fillId="8" borderId="15" xfId="0" applyNumberFormat="1" applyFill="1" applyBorder="1" applyAlignment="1">
      <alignment horizontal="center" vertical="center"/>
    </xf>
    <xf numFmtId="171" fontId="0" fillId="8" borderId="4" xfId="0" applyNumberFormat="1" applyFill="1" applyBorder="1" applyAlignment="1">
      <alignment horizontal="center" vertical="center"/>
    </xf>
    <xf numFmtId="3" fontId="0" fillId="8" borderId="64" xfId="0" applyNumberFormat="1" applyFill="1" applyBorder="1" applyAlignment="1">
      <alignment horizontal="center" vertical="center"/>
    </xf>
    <xf numFmtId="12" fontId="0" fillId="8" borderId="45" xfId="0" applyNumberFormat="1" applyFill="1" applyBorder="1" applyAlignment="1">
      <alignment horizontal="center" vertical="center"/>
    </xf>
    <xf numFmtId="2" fontId="0" fillId="8" borderId="47" xfId="0" applyNumberFormat="1" applyFill="1" applyBorder="1" applyAlignment="1">
      <alignment horizontal="center" vertical="center"/>
    </xf>
    <xf numFmtId="3" fontId="0" fillId="8" borderId="39" xfId="0" applyNumberFormat="1" applyFill="1" applyBorder="1" applyAlignment="1">
      <alignment horizontal="center" vertical="center"/>
    </xf>
    <xf numFmtId="3" fontId="0" fillId="8" borderId="29" xfId="0" applyNumberFormat="1" applyFill="1" applyBorder="1" applyAlignment="1">
      <alignment horizontal="center" vertical="center"/>
    </xf>
    <xf numFmtId="3" fontId="0" fillId="8" borderId="46" xfId="0" applyNumberFormat="1" applyFill="1" applyBorder="1" applyAlignment="1">
      <alignment horizontal="center" vertical="center"/>
    </xf>
    <xf numFmtId="3" fontId="0" fillId="8" borderId="5" xfId="0" applyNumberFormat="1" applyFill="1" applyBorder="1" applyAlignment="1">
      <alignment horizontal="center" vertical="center"/>
    </xf>
    <xf numFmtId="3" fontId="15" fillId="8" borderId="5" xfId="0" applyNumberFormat="1" applyFont="1" applyFill="1" applyBorder="1" applyAlignment="1">
      <alignment horizontal="center" vertical="center"/>
    </xf>
    <xf numFmtId="3" fontId="0" fillId="8" borderId="27" xfId="0" applyNumberFormat="1" applyFill="1" applyBorder="1" applyAlignment="1">
      <alignment horizontal="center" vertical="center"/>
    </xf>
    <xf numFmtId="3" fontId="0" fillId="8" borderId="2" xfId="0" applyNumberFormat="1" applyFill="1" applyBorder="1" applyAlignment="1">
      <alignment horizontal="center" vertical="center"/>
    </xf>
    <xf numFmtId="3" fontId="0" fillId="8" borderId="16" xfId="0" applyNumberFormat="1" applyFill="1" applyBorder="1" applyAlignment="1">
      <alignment horizontal="center" vertical="center"/>
    </xf>
    <xf numFmtId="3" fontId="0" fillId="8" borderId="4" xfId="0" applyNumberFormat="1" applyFill="1" applyBorder="1" applyAlignment="1">
      <alignment horizontal="center" vertical="center"/>
    </xf>
    <xf numFmtId="3" fontId="15" fillId="8" borderId="4" xfId="0" applyNumberFormat="1" applyFont="1" applyFill="1" applyBorder="1" applyAlignment="1">
      <alignment horizontal="center" vertical="center"/>
    </xf>
    <xf numFmtId="3" fontId="0" fillId="8" borderId="65" xfId="0" applyNumberFormat="1" applyFill="1" applyBorder="1" applyAlignment="1">
      <alignment horizontal="center" vertical="center"/>
    </xf>
    <xf numFmtId="3" fontId="0" fillId="7" borderId="25" xfId="0" applyNumberFormat="1" applyFill="1" applyBorder="1" applyAlignment="1">
      <alignment horizontal="center" vertical="center"/>
    </xf>
    <xf numFmtId="3" fontId="0" fillId="7" borderId="44" xfId="0" applyNumberFormat="1" applyFill="1" applyBorder="1" applyAlignment="1">
      <alignment horizontal="center" vertical="center"/>
    </xf>
    <xf numFmtId="175" fontId="0" fillId="8" borderId="26" xfId="0" applyNumberFormat="1" applyFill="1" applyBorder="1" applyAlignment="1">
      <alignment horizontal="center" vertical="center"/>
    </xf>
    <xf numFmtId="175" fontId="0" fillId="8" borderId="28" xfId="0" applyNumberFormat="1" applyFill="1" applyBorder="1" applyAlignment="1">
      <alignment horizontal="center" vertical="center"/>
    </xf>
    <xf numFmtId="3" fontId="0" fillId="8" borderId="28" xfId="0" applyNumberFormat="1" applyFill="1" applyBorder="1" applyAlignment="1">
      <alignment horizontal="center" vertical="center"/>
    </xf>
    <xf numFmtId="167" fontId="0" fillId="8" borderId="28" xfId="0" applyNumberFormat="1" applyFill="1" applyBorder="1" applyAlignment="1">
      <alignment horizontal="center" vertical="center"/>
    </xf>
    <xf numFmtId="167" fontId="0" fillId="8" borderId="30" xfId="0" applyNumberFormat="1" applyFill="1" applyBorder="1" applyAlignment="1">
      <alignment horizontal="center" vertical="center"/>
    </xf>
    <xf numFmtId="3" fontId="0" fillId="8" borderId="14" xfId="0" applyNumberFormat="1" applyFill="1" applyBorder="1" applyAlignment="1">
      <alignment horizontal="center" vertical="center"/>
    </xf>
    <xf numFmtId="0" fontId="17" fillId="5" borderId="0" xfId="0" applyFont="1" applyFill="1" applyAlignment="1">
      <alignment vertical="center" wrapText="1"/>
    </xf>
    <xf numFmtId="0" fontId="17" fillId="5" borderId="12" xfId="0" applyFont="1" applyFill="1" applyBorder="1" applyAlignment="1">
      <alignment vertical="center" wrapText="1"/>
    </xf>
    <xf numFmtId="3" fontId="15" fillId="8" borderId="39" xfId="0" applyNumberFormat="1" applyFont="1" applyFill="1" applyBorder="1" applyAlignment="1">
      <alignment horizontal="center" vertical="center"/>
    </xf>
    <xf numFmtId="3" fontId="15" fillId="8" borderId="17" xfId="0" applyNumberFormat="1" applyFont="1" applyFill="1" applyBorder="1" applyAlignment="1">
      <alignment horizontal="center" vertical="center"/>
    </xf>
    <xf numFmtId="1" fontId="15" fillId="7" borderId="63" xfId="0" applyNumberFormat="1" applyFont="1" applyFill="1" applyBorder="1" applyAlignment="1">
      <alignment horizontal="left" vertical="center"/>
    </xf>
    <xf numFmtId="1" fontId="15" fillId="7" borderId="18" xfId="0" applyNumberFormat="1" applyFont="1" applyFill="1" applyBorder="1" applyAlignment="1">
      <alignment horizontal="left" vertical="center"/>
    </xf>
    <xf numFmtId="1" fontId="15" fillId="7" borderId="42" xfId="0" applyNumberFormat="1" applyFont="1" applyFill="1" applyBorder="1" applyAlignment="1">
      <alignment horizontal="left" vertical="center"/>
    </xf>
    <xf numFmtId="0" fontId="17" fillId="5" borderId="12" xfId="0" applyFont="1" applyFill="1" applyBorder="1" applyAlignment="1">
      <alignment horizontal="center" vertical="center" wrapText="1"/>
    </xf>
    <xf numFmtId="0" fontId="14" fillId="5" borderId="6" xfId="0" applyFont="1" applyFill="1" applyBorder="1" applyAlignment="1">
      <alignment horizontal="left" vertical="center"/>
    </xf>
    <xf numFmtId="0" fontId="14" fillId="5" borderId="7" xfId="0" applyFont="1" applyFill="1" applyBorder="1" applyAlignment="1">
      <alignment horizontal="right" vertical="center"/>
    </xf>
    <xf numFmtId="3" fontId="15" fillId="8" borderId="2" xfId="0" applyNumberFormat="1" applyFont="1" applyFill="1" applyBorder="1" applyAlignment="1">
      <alignment horizontal="center" vertical="center"/>
    </xf>
    <xf numFmtId="3" fontId="15" fillId="8" borderId="14" xfId="0" applyNumberFormat="1" applyFont="1" applyFill="1" applyBorder="1" applyAlignment="1">
      <alignment horizontal="center" vertical="center"/>
    </xf>
    <xf numFmtId="1" fontId="15" fillId="7" borderId="56" xfId="0" applyNumberFormat="1" applyFont="1" applyFill="1" applyBorder="1" applyAlignment="1">
      <alignment horizontal="left" vertical="center"/>
    </xf>
    <xf numFmtId="1" fontId="15" fillId="7" borderId="6" xfId="0" applyNumberFormat="1" applyFont="1" applyFill="1" applyBorder="1" applyAlignment="1">
      <alignment horizontal="left" vertical="center"/>
    </xf>
    <xf numFmtId="1" fontId="15" fillId="7" borderId="31" xfId="0" applyNumberFormat="1" applyFont="1" applyFill="1" applyBorder="1" applyAlignment="1">
      <alignment horizontal="left" vertical="center"/>
    </xf>
    <xf numFmtId="3" fontId="15" fillId="8" borderId="29" xfId="0" applyNumberFormat="1" applyFont="1" applyFill="1" applyBorder="1" applyAlignment="1">
      <alignment horizontal="center" vertical="center"/>
    </xf>
    <xf numFmtId="3" fontId="15" fillId="8" borderId="7" xfId="0" applyNumberFormat="1" applyFont="1" applyFill="1" applyBorder="1" applyAlignment="1">
      <alignment horizontal="center" vertical="center"/>
    </xf>
    <xf numFmtId="0" fontId="0" fillId="5" borderId="16" xfId="0" applyFill="1" applyBorder="1" applyAlignment="1">
      <alignment vertical="center"/>
    </xf>
    <xf numFmtId="1" fontId="0" fillId="9" borderId="55" xfId="0" applyNumberFormat="1" applyFill="1" applyBorder="1" applyAlignment="1">
      <alignment horizontal="center" vertical="center"/>
    </xf>
    <xf numFmtId="1" fontId="0" fillId="9" borderId="50" xfId="0" applyNumberFormat="1" applyFill="1" applyBorder="1" applyAlignment="1">
      <alignment horizontal="center" vertical="center"/>
    </xf>
    <xf numFmtId="0" fontId="27" fillId="5" borderId="0" xfId="0" applyFont="1" applyFill="1" applyAlignment="1">
      <alignment horizontal="left" vertical="center"/>
    </xf>
    <xf numFmtId="1" fontId="0" fillId="9" borderId="32" xfId="0" applyNumberFormat="1" applyFill="1" applyBorder="1" applyAlignment="1">
      <alignment horizontal="center" vertical="center"/>
    </xf>
    <xf numFmtId="1" fontId="0" fillId="9" borderId="33" xfId="0" applyNumberFormat="1" applyFill="1" applyBorder="1" applyAlignment="1">
      <alignment horizontal="center" vertical="center"/>
    </xf>
    <xf numFmtId="1" fontId="0" fillId="9" borderId="23" xfId="0" applyNumberFormat="1" applyFill="1" applyBorder="1" applyAlignment="1">
      <alignment horizontal="center" vertical="center"/>
    </xf>
    <xf numFmtId="0" fontId="15" fillId="5" borderId="45" xfId="0" applyFont="1" applyFill="1" applyBorder="1" applyAlignment="1">
      <alignment horizontal="center" vertical="center"/>
    </xf>
    <xf numFmtId="0" fontId="15" fillId="5" borderId="59" xfId="0" applyFont="1" applyFill="1" applyBorder="1" applyAlignment="1">
      <alignment horizontal="center" vertical="center"/>
    </xf>
    <xf numFmtId="0" fontId="0" fillId="5" borderId="16" xfId="0" applyFill="1" applyBorder="1" applyAlignment="1">
      <alignment horizontal="center" vertical="center"/>
    </xf>
    <xf numFmtId="0" fontId="0" fillId="5" borderId="43" xfId="0" applyFill="1" applyBorder="1" applyAlignment="1">
      <alignment horizontal="center" vertical="center"/>
    </xf>
    <xf numFmtId="1" fontId="0" fillId="9" borderId="52" xfId="0" applyNumberFormat="1" applyFill="1" applyBorder="1" applyAlignment="1">
      <alignment horizontal="center" vertical="center"/>
    </xf>
    <xf numFmtId="0" fontId="0" fillId="5" borderId="2" xfId="0" applyFill="1" applyBorder="1" applyAlignment="1">
      <alignment horizontal="center" vertical="center" wrapText="1"/>
    </xf>
    <xf numFmtId="0" fontId="17" fillId="5" borderId="14" xfId="0" applyFont="1" applyFill="1" applyBorder="1" applyAlignment="1">
      <alignment horizontal="center" vertical="center"/>
    </xf>
    <xf numFmtId="0" fontId="17" fillId="5" borderId="43" xfId="0" applyFont="1" applyFill="1" applyBorder="1" applyAlignment="1">
      <alignment horizontal="center" vertical="center"/>
    </xf>
    <xf numFmtId="172" fontId="49" fillId="4" borderId="2" xfId="5" applyNumberFormat="1" applyFont="1" applyFill="1" applyBorder="1" applyAlignment="1">
      <alignment vertical="center"/>
    </xf>
    <xf numFmtId="5" fontId="49" fillId="0" borderId="2" xfId="4" applyNumberFormat="1" applyFont="1" applyFill="1" applyBorder="1" applyAlignment="1">
      <alignment vertical="top"/>
    </xf>
    <xf numFmtId="5" fontId="49" fillId="8" borderId="14" xfId="4" applyNumberFormat="1" applyFont="1" applyFill="1" applyBorder="1" applyAlignment="1">
      <alignment vertical="center"/>
    </xf>
    <xf numFmtId="172" fontId="24" fillId="7" borderId="42" xfId="0" applyNumberFormat="1" applyFont="1" applyFill="1" applyBorder="1" applyAlignment="1">
      <alignment vertical="center"/>
    </xf>
    <xf numFmtId="170" fontId="14" fillId="0" borderId="2" xfId="4" applyNumberFormat="1" applyFont="1" applyFill="1" applyBorder="1" applyAlignment="1">
      <alignment vertical="center"/>
    </xf>
    <xf numFmtId="170" fontId="14" fillId="0" borderId="3" xfId="4" applyNumberFormat="1" applyFont="1" applyFill="1" applyBorder="1" applyAlignment="1">
      <alignment vertical="center"/>
    </xf>
    <xf numFmtId="0" fontId="24" fillId="5" borderId="74" xfId="0" applyFont="1" applyFill="1" applyBorder="1" applyAlignment="1">
      <alignment horizontal="center" vertical="center"/>
    </xf>
    <xf numFmtId="3" fontId="14" fillId="0" borderId="2" xfId="0" applyNumberFormat="1" applyFont="1" applyFill="1" applyBorder="1" applyAlignment="1">
      <alignment horizontal="center" vertical="center"/>
    </xf>
    <xf numFmtId="0" fontId="14" fillId="7" borderId="2" xfId="19" applyFont="1" applyFill="1" applyBorder="1" applyAlignment="1">
      <alignment vertical="center"/>
    </xf>
    <xf numFmtId="0" fontId="14" fillId="7" borderId="2" xfId="0" applyFont="1" applyFill="1" applyBorder="1" applyAlignment="1">
      <alignment horizontal="center" vertical="center"/>
    </xf>
    <xf numFmtId="0" fontId="14" fillId="7" borderId="5" xfId="19" applyFont="1" applyFill="1" applyBorder="1" applyAlignment="1">
      <alignment vertical="center"/>
    </xf>
    <xf numFmtId="0" fontId="14" fillId="7" borderId="5" xfId="0" applyFont="1" applyFill="1" applyBorder="1" applyAlignment="1">
      <alignment horizontal="center" vertical="center"/>
    </xf>
    <xf numFmtId="0" fontId="14" fillId="5" borderId="21" xfId="19" applyFont="1" applyFill="1" applyBorder="1" applyAlignment="1">
      <alignment vertical="center"/>
    </xf>
    <xf numFmtId="3" fontId="14" fillId="5" borderId="21" xfId="0" applyNumberFormat="1" applyFont="1" applyFill="1" applyBorder="1" applyAlignment="1">
      <alignment horizontal="center" vertical="center"/>
    </xf>
    <xf numFmtId="0" fontId="14" fillId="5" borderId="21" xfId="0" applyFont="1" applyFill="1" applyBorder="1" applyAlignment="1">
      <alignment horizontal="center" vertical="center"/>
    </xf>
    <xf numFmtId="170" fontId="14" fillId="5" borderId="21" xfId="4" applyNumberFormat="1" applyFont="1" applyFill="1" applyBorder="1" applyAlignment="1">
      <alignment vertical="center"/>
    </xf>
    <xf numFmtId="0" fontId="14" fillId="7" borderId="3" xfId="19" applyFont="1" applyFill="1" applyBorder="1" applyAlignment="1">
      <alignment vertical="center"/>
    </xf>
    <xf numFmtId="0" fontId="14" fillId="7" borderId="3" xfId="0" applyFont="1" applyFill="1" applyBorder="1" applyAlignment="1">
      <alignment horizontal="center" vertical="center"/>
    </xf>
    <xf numFmtId="0" fontId="14" fillId="5" borderId="81" xfId="0" applyFont="1" applyFill="1" applyBorder="1" applyAlignment="1">
      <alignment vertical="center"/>
    </xf>
    <xf numFmtId="0" fontId="14" fillId="5" borderId="25" xfId="0" applyFont="1" applyFill="1" applyBorder="1" applyAlignment="1">
      <alignment vertical="center"/>
    </xf>
    <xf numFmtId="0" fontId="50" fillId="5" borderId="73" xfId="0" applyFont="1" applyFill="1" applyBorder="1" applyAlignment="1">
      <alignment horizontal="center" vertical="center"/>
    </xf>
    <xf numFmtId="0" fontId="50" fillId="5" borderId="38" xfId="0" applyFont="1" applyFill="1" applyBorder="1" applyAlignment="1">
      <alignment horizontal="center" vertical="center"/>
    </xf>
    <xf numFmtId="172" fontId="24" fillId="5" borderId="81" xfId="0" applyNumberFormat="1" applyFont="1" applyFill="1" applyBorder="1" applyAlignment="1">
      <alignment vertical="center"/>
    </xf>
    <xf numFmtId="172" fontId="24" fillId="5" borderId="25" xfId="0" applyNumberFormat="1" applyFont="1" applyFill="1" applyBorder="1" applyAlignment="1">
      <alignment vertical="center"/>
    </xf>
    <xf numFmtId="0" fontId="15" fillId="5" borderId="82" xfId="0" applyFont="1" applyFill="1" applyBorder="1" applyAlignment="1">
      <alignment vertical="center"/>
    </xf>
    <xf numFmtId="172" fontId="24" fillId="5" borderId="19" xfId="4" applyNumberFormat="1" applyFont="1" applyFill="1" applyBorder="1" applyAlignment="1">
      <alignment vertical="center"/>
    </xf>
    <xf numFmtId="0" fontId="15" fillId="4" borderId="82" xfId="0" applyFont="1" applyFill="1" applyBorder="1" applyAlignment="1">
      <alignment horizontal="left" vertical="top" wrapText="1"/>
    </xf>
    <xf numFmtId="0" fontId="15" fillId="5" borderId="39" xfId="0" applyFont="1" applyFill="1" applyBorder="1" applyAlignment="1">
      <alignment vertical="center"/>
    </xf>
    <xf numFmtId="0" fontId="15" fillId="6" borderId="6" xfId="0" applyFont="1" applyFill="1" applyBorder="1" applyAlignment="1">
      <alignment vertical="center"/>
    </xf>
    <xf numFmtId="10" fontId="15" fillId="7" borderId="7" xfId="0" applyNumberFormat="1" applyFont="1" applyFill="1" applyBorder="1" applyAlignment="1">
      <alignment vertical="center"/>
    </xf>
    <xf numFmtId="172" fontId="15" fillId="5" borderId="2" xfId="4" applyNumberFormat="1" applyFont="1" applyFill="1" applyBorder="1" applyAlignment="1">
      <alignment vertical="center"/>
    </xf>
    <xf numFmtId="0" fontId="15" fillId="7" borderId="6" xfId="0" applyFont="1" applyFill="1" applyBorder="1" applyAlignment="1">
      <alignment horizontal="center" vertical="center"/>
    </xf>
    <xf numFmtId="0" fontId="15" fillId="5" borderId="6" xfId="0" applyFont="1" applyFill="1" applyBorder="1" applyAlignment="1">
      <alignment vertical="center"/>
    </xf>
    <xf numFmtId="0" fontId="15" fillId="5" borderId="6" xfId="0" applyFont="1" applyFill="1" applyBorder="1" applyAlignment="1">
      <alignment horizontal="center" vertical="center"/>
    </xf>
    <xf numFmtId="0" fontId="15" fillId="5" borderId="31" xfId="0" applyFont="1" applyFill="1" applyBorder="1" applyAlignment="1">
      <alignment horizontal="center" vertical="center"/>
    </xf>
    <xf numFmtId="2" fontId="15" fillId="5" borderId="6" xfId="18" applyNumberFormat="1" applyFont="1" applyFill="1" applyBorder="1" applyAlignment="1" applyProtection="1">
      <alignment horizontal="center" vertical="center"/>
    </xf>
    <xf numFmtId="0" fontId="15" fillId="4" borderId="82" xfId="0" applyFont="1" applyFill="1" applyBorder="1" applyAlignment="1">
      <alignment horizontal="left" vertical="top" wrapText="1"/>
    </xf>
    <xf numFmtId="0" fontId="15" fillId="5" borderId="6" xfId="0" applyFont="1" applyFill="1" applyBorder="1" applyAlignment="1">
      <alignment horizontal="center" vertical="center" wrapText="1"/>
    </xf>
    <xf numFmtId="0" fontId="31" fillId="2" borderId="0" xfId="0" applyFont="1" applyFill="1" applyAlignment="1">
      <alignment horizontal="center" vertical="center"/>
    </xf>
    <xf numFmtId="0" fontId="30" fillId="5" borderId="9" xfId="0" applyFont="1" applyFill="1" applyBorder="1" applyAlignment="1">
      <alignment horizontal="center" vertical="center"/>
    </xf>
    <xf numFmtId="172" fontId="29" fillId="7" borderId="68" xfId="18" applyNumberFormat="1" applyFont="1" applyFill="1" applyBorder="1" applyAlignment="1" applyProtection="1">
      <alignment horizontal="center" vertical="center"/>
    </xf>
    <xf numFmtId="172" fontId="29" fillId="7" borderId="70" xfId="18" applyNumberFormat="1" applyFont="1" applyFill="1" applyBorder="1" applyAlignment="1" applyProtection="1">
      <alignment horizontal="center" vertical="center"/>
    </xf>
    <xf numFmtId="172" fontId="29" fillId="7" borderId="56" xfId="18" applyNumberFormat="1" applyFont="1" applyFill="1" applyBorder="1" applyAlignment="1" applyProtection="1">
      <alignment horizontal="center" vertical="center"/>
    </xf>
    <xf numFmtId="172" fontId="29" fillId="7" borderId="31" xfId="18" applyNumberFormat="1" applyFont="1" applyFill="1" applyBorder="1" applyAlignment="1" applyProtection="1">
      <alignment horizontal="center" vertical="center"/>
    </xf>
    <xf numFmtId="0" fontId="14" fillId="5" borderId="66" xfId="0" applyFont="1" applyFill="1" applyBorder="1" applyAlignment="1">
      <alignment horizontal="right" vertical="center"/>
    </xf>
    <xf numFmtId="0" fontId="14" fillId="5" borderId="69" xfId="0" applyFont="1" applyFill="1" applyBorder="1" applyAlignment="1">
      <alignment horizontal="right" vertical="center"/>
    </xf>
    <xf numFmtId="0" fontId="14" fillId="5" borderId="29" xfId="0" applyFont="1" applyFill="1" applyBorder="1" applyAlignment="1">
      <alignment horizontal="right" vertical="center"/>
    </xf>
    <xf numFmtId="0" fontId="14" fillId="5" borderId="6" xfId="0" applyFont="1" applyFill="1" applyBorder="1" applyAlignment="1">
      <alignment horizontal="right" vertical="center"/>
    </xf>
    <xf numFmtId="0" fontId="34" fillId="2" borderId="66" xfId="0" applyFont="1" applyFill="1" applyBorder="1" applyAlignment="1">
      <alignment horizontal="center" vertical="center"/>
    </xf>
    <xf numFmtId="0" fontId="34" fillId="2" borderId="69" xfId="0" applyFont="1" applyFill="1" applyBorder="1" applyAlignment="1">
      <alignment horizontal="center" vertical="center"/>
    </xf>
    <xf numFmtId="0" fontId="34" fillId="2" borderId="70" xfId="0" applyFont="1" applyFill="1" applyBorder="1" applyAlignment="1">
      <alignment horizontal="center" vertical="center"/>
    </xf>
    <xf numFmtId="0" fontId="32" fillId="7" borderId="6" xfId="0" applyFont="1" applyFill="1" applyBorder="1" applyAlignment="1">
      <alignment horizontal="center" vertical="center"/>
    </xf>
    <xf numFmtId="0" fontId="32" fillId="7" borderId="31" xfId="0" applyFont="1" applyFill="1" applyBorder="1" applyAlignment="1">
      <alignment horizontal="center" vertical="center"/>
    </xf>
    <xf numFmtId="0" fontId="24" fillId="5" borderId="86" xfId="0" applyFont="1" applyFill="1" applyBorder="1" applyAlignment="1">
      <alignment horizontal="center" vertical="center"/>
    </xf>
    <xf numFmtId="0" fontId="24" fillId="5" borderId="74"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1" xfId="0" applyFont="1" applyFill="1" applyBorder="1" applyAlignment="1">
      <alignment horizontal="center" vertical="center"/>
    </xf>
    <xf numFmtId="0" fontId="15" fillId="5" borderId="18" xfId="0" applyFont="1" applyFill="1" applyBorder="1" applyAlignment="1">
      <alignment horizontal="center" vertical="center" wrapText="1"/>
    </xf>
    <xf numFmtId="0" fontId="35" fillId="2" borderId="0" xfId="0" applyFont="1" applyFill="1" applyAlignment="1">
      <alignment horizontal="center" vertical="center"/>
    </xf>
    <xf numFmtId="0" fontId="14" fillId="5" borderId="10" xfId="0" applyFont="1" applyFill="1" applyBorder="1" applyAlignment="1">
      <alignment horizontal="center" vertical="center"/>
    </xf>
    <xf numFmtId="0" fontId="14" fillId="5" borderId="58" xfId="0" applyFont="1" applyFill="1" applyBorder="1" applyAlignment="1">
      <alignment horizontal="center" vertical="center"/>
    </xf>
    <xf numFmtId="0" fontId="14" fillId="5" borderId="6" xfId="0" applyFont="1" applyFill="1" applyBorder="1" applyAlignment="1">
      <alignment horizontal="left" vertical="center"/>
    </xf>
    <xf numFmtId="0" fontId="14" fillId="5" borderId="31" xfId="0" applyFont="1" applyFill="1" applyBorder="1" applyAlignment="1">
      <alignment horizontal="left" vertical="center"/>
    </xf>
    <xf numFmtId="0" fontId="15" fillId="7" borderId="6" xfId="0" applyFont="1" applyFill="1" applyBorder="1" applyAlignment="1">
      <alignment horizontal="center" vertical="center" wrapText="1"/>
    </xf>
    <xf numFmtId="0" fontId="15" fillId="7" borderId="31" xfId="0" applyFont="1" applyFill="1" applyBorder="1" applyAlignment="1">
      <alignment horizontal="center" vertical="center" wrapText="1"/>
    </xf>
    <xf numFmtId="0" fontId="14" fillId="5" borderId="7" xfId="0" applyFont="1" applyFill="1" applyBorder="1" applyAlignment="1">
      <alignment horizontal="right" vertical="center"/>
    </xf>
    <xf numFmtId="0" fontId="15" fillId="7" borderId="10" xfId="0" applyFont="1" applyFill="1" applyBorder="1" applyAlignment="1">
      <alignment horizontal="center" vertical="center" wrapText="1"/>
    </xf>
    <xf numFmtId="0" fontId="15" fillId="5" borderId="29" xfId="0" applyFont="1" applyFill="1" applyBorder="1" applyAlignment="1">
      <alignment horizontal="right" vertical="center"/>
    </xf>
    <xf numFmtId="0" fontId="15" fillId="5" borderId="6" xfId="0" applyFont="1" applyFill="1" applyBorder="1" applyAlignment="1">
      <alignment horizontal="right" vertical="center"/>
    </xf>
    <xf numFmtId="0" fontId="15" fillId="5" borderId="6" xfId="0" applyFont="1" applyFill="1" applyBorder="1" applyAlignment="1">
      <alignment horizontal="left" vertical="center"/>
    </xf>
    <xf numFmtId="0" fontId="15" fillId="5" borderId="31" xfId="0" applyFont="1" applyFill="1" applyBorder="1" applyAlignment="1">
      <alignment horizontal="left" vertical="center"/>
    </xf>
    <xf numFmtId="3" fontId="15" fillId="8" borderId="28" xfId="0" applyNumberFormat="1" applyFont="1" applyFill="1" applyBorder="1" applyAlignment="1">
      <alignment horizontal="center" vertical="center"/>
    </xf>
    <xf numFmtId="3" fontId="15" fillId="8" borderId="2" xfId="0" applyNumberFormat="1" applyFont="1" applyFill="1" applyBorder="1" applyAlignment="1">
      <alignment horizontal="center" vertical="center"/>
    </xf>
    <xf numFmtId="0" fontId="17" fillId="5" borderId="73" xfId="0" applyFont="1" applyFill="1" applyBorder="1" applyAlignment="1">
      <alignment horizontal="center" vertical="center"/>
    </xf>
    <xf numFmtId="0" fontId="17" fillId="5" borderId="89" xfId="0" applyFont="1" applyFill="1" applyBorder="1" applyAlignment="1">
      <alignment horizontal="center" vertical="center"/>
    </xf>
    <xf numFmtId="0" fontId="17" fillId="5" borderId="86"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4" xfId="0" applyFont="1" applyFill="1" applyBorder="1" applyAlignment="1">
      <alignment horizontal="center" vertical="center" wrapText="1"/>
    </xf>
    <xf numFmtId="1" fontId="15" fillId="7" borderId="68" xfId="0" applyNumberFormat="1" applyFont="1" applyFill="1" applyBorder="1" applyAlignment="1">
      <alignment horizontal="center" vertical="center"/>
    </xf>
    <xf numFmtId="1" fontId="15" fillId="7" borderId="69" xfId="0" applyNumberFormat="1" applyFont="1" applyFill="1" applyBorder="1" applyAlignment="1">
      <alignment horizontal="center" vertical="center"/>
    </xf>
    <xf numFmtId="1" fontId="15" fillId="7" borderId="70" xfId="0" applyNumberFormat="1" applyFont="1" applyFill="1" applyBorder="1" applyAlignment="1">
      <alignment horizontal="center" vertical="center"/>
    </xf>
    <xf numFmtId="1" fontId="15" fillId="7" borderId="56" xfId="0" applyNumberFormat="1" applyFont="1" applyFill="1" applyBorder="1" applyAlignment="1">
      <alignment horizontal="center" vertical="center"/>
    </xf>
    <xf numFmtId="1" fontId="15" fillId="7" borderId="6" xfId="0" applyNumberFormat="1" applyFont="1" applyFill="1" applyBorder="1" applyAlignment="1">
      <alignment horizontal="center" vertical="center"/>
    </xf>
    <xf numFmtId="1" fontId="15" fillId="7" borderId="31" xfId="0" applyNumberFormat="1" applyFont="1" applyFill="1" applyBorder="1" applyAlignment="1">
      <alignment horizontal="center" vertical="center"/>
    </xf>
    <xf numFmtId="1" fontId="15" fillId="7" borderId="57" xfId="0" applyNumberFormat="1" applyFont="1" applyFill="1" applyBorder="1" applyAlignment="1">
      <alignment horizontal="center" vertical="center"/>
    </xf>
    <xf numFmtId="1" fontId="15" fillId="7" borderId="10" xfId="0" applyNumberFormat="1" applyFont="1" applyFill="1" applyBorder="1" applyAlignment="1">
      <alignment horizontal="center" vertical="center"/>
    </xf>
    <xf numFmtId="1" fontId="15" fillId="7" borderId="58" xfId="0" applyNumberFormat="1" applyFont="1" applyFill="1" applyBorder="1" applyAlignment="1">
      <alignment horizontal="center" vertical="center"/>
    </xf>
    <xf numFmtId="3" fontId="15" fillId="8" borderId="30" xfId="0" applyNumberFormat="1" applyFont="1" applyFill="1" applyBorder="1" applyAlignment="1">
      <alignment horizontal="center" vertical="center"/>
    </xf>
    <xf numFmtId="3" fontId="15" fillId="8" borderId="14" xfId="0" applyNumberFormat="1" applyFont="1" applyFill="1" applyBorder="1" applyAlignment="1">
      <alignment horizontal="center" vertical="center"/>
    </xf>
    <xf numFmtId="0" fontId="15" fillId="5" borderId="72"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7" fillId="5" borderId="60" xfId="0" applyFont="1" applyFill="1" applyBorder="1" applyAlignment="1">
      <alignment horizontal="center" vertical="center"/>
    </xf>
    <xf numFmtId="0" fontId="17" fillId="5" borderId="61" xfId="0" applyFont="1" applyFill="1" applyBorder="1" applyAlignment="1">
      <alignment horizontal="center" vertical="center"/>
    </xf>
    <xf numFmtId="0" fontId="17" fillId="5" borderId="62" xfId="0" applyFont="1" applyFill="1" applyBorder="1" applyAlignment="1">
      <alignment horizontal="center" vertical="center"/>
    </xf>
    <xf numFmtId="0" fontId="17" fillId="5" borderId="34"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35" xfId="0" applyFont="1" applyFill="1" applyBorder="1" applyAlignment="1">
      <alignment horizontal="center" vertical="center"/>
    </xf>
    <xf numFmtId="0" fontId="17" fillId="5" borderId="36"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78" xfId="0" applyFont="1" applyFill="1" applyBorder="1" applyAlignment="1">
      <alignment horizontal="center" vertical="center"/>
    </xf>
    <xf numFmtId="0" fontId="19" fillId="5" borderId="18" xfId="0" applyFont="1" applyFill="1" applyBorder="1" applyAlignment="1">
      <alignment horizontal="left" vertical="center" wrapText="1"/>
    </xf>
    <xf numFmtId="1" fontId="15" fillId="7" borderId="56" xfId="0" applyNumberFormat="1" applyFont="1" applyFill="1" applyBorder="1" applyAlignment="1">
      <alignment horizontal="left" vertical="center"/>
    </xf>
    <xf numFmtId="1" fontId="15" fillId="7" borderId="6" xfId="0" applyNumberFormat="1" applyFont="1" applyFill="1" applyBorder="1" applyAlignment="1">
      <alignment horizontal="left" vertical="center"/>
    </xf>
    <xf numFmtId="1" fontId="15" fillId="7" borderId="31" xfId="0" applyNumberFormat="1" applyFont="1" applyFill="1" applyBorder="1" applyAlignment="1">
      <alignment horizontal="left" vertical="center"/>
    </xf>
    <xf numFmtId="1" fontId="15" fillId="7" borderId="57" xfId="0" applyNumberFormat="1" applyFont="1" applyFill="1" applyBorder="1" applyAlignment="1">
      <alignment horizontal="left" vertical="center"/>
    </xf>
    <xf numFmtId="1" fontId="15" fillId="7" borderId="10" xfId="0" applyNumberFormat="1" applyFont="1" applyFill="1" applyBorder="1" applyAlignment="1">
      <alignment horizontal="left" vertical="center"/>
    </xf>
    <xf numFmtId="1" fontId="15" fillId="7" borderId="58" xfId="0" applyNumberFormat="1" applyFont="1" applyFill="1" applyBorder="1" applyAlignment="1">
      <alignment horizontal="left" vertical="center"/>
    </xf>
    <xf numFmtId="3" fontId="15" fillId="8" borderId="29" xfId="0" applyNumberFormat="1" applyFont="1" applyFill="1" applyBorder="1" applyAlignment="1">
      <alignment horizontal="center" vertical="center"/>
    </xf>
    <xf numFmtId="3" fontId="15" fillId="8" borderId="7" xfId="0" applyNumberFormat="1" applyFont="1" applyFill="1" applyBorder="1" applyAlignment="1">
      <alignment horizontal="center" vertical="center"/>
    </xf>
    <xf numFmtId="3" fontId="15" fillId="8" borderId="71" xfId="0" applyNumberFormat="1" applyFont="1" applyFill="1" applyBorder="1" applyAlignment="1">
      <alignment horizontal="center" vertical="center"/>
    </xf>
    <xf numFmtId="3" fontId="15" fillId="8" borderId="40" xfId="0" applyNumberFormat="1" applyFont="1" applyFill="1" applyBorder="1" applyAlignment="1">
      <alignment horizontal="center" vertical="center"/>
    </xf>
    <xf numFmtId="0" fontId="39" fillId="2" borderId="0" xfId="0" applyFont="1" applyFill="1" applyAlignment="1">
      <alignment horizontal="center" vertical="center"/>
    </xf>
    <xf numFmtId="0" fontId="0" fillId="5" borderId="84" xfId="0" applyFill="1" applyBorder="1" applyAlignment="1">
      <alignment horizontal="center" vertical="center" wrapText="1"/>
    </xf>
    <xf numFmtId="0" fontId="0" fillId="5" borderId="85" xfId="0" applyFill="1" applyBorder="1" applyAlignment="1">
      <alignment horizontal="center" vertical="center" wrapText="1"/>
    </xf>
    <xf numFmtId="0" fontId="0" fillId="5" borderId="59" xfId="0" applyFill="1" applyBorder="1" applyAlignment="1">
      <alignment horizontal="center" vertical="center" wrapText="1"/>
    </xf>
    <xf numFmtId="0" fontId="0" fillId="5" borderId="75" xfId="0" applyFill="1" applyBorder="1" applyAlignment="1">
      <alignment horizontal="center" vertical="center"/>
    </xf>
    <xf numFmtId="0" fontId="0" fillId="5" borderId="17" xfId="0" applyFill="1" applyBorder="1" applyAlignment="1">
      <alignment horizontal="center" vertical="center"/>
    </xf>
    <xf numFmtId="0" fontId="0" fillId="5" borderId="28" xfId="0" applyFill="1" applyBorder="1" applyAlignment="1">
      <alignment vertical="center"/>
    </xf>
    <xf numFmtId="0" fontId="0" fillId="5" borderId="2" xfId="0" applyFill="1" applyBorder="1" applyAlignment="1">
      <alignment vertical="center"/>
    </xf>
    <xf numFmtId="0" fontId="0" fillId="5" borderId="16" xfId="0" applyFill="1" applyBorder="1" applyAlignment="1">
      <alignment vertical="center"/>
    </xf>
    <xf numFmtId="0" fontId="15" fillId="5" borderId="78"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0" fillId="7" borderId="28" xfId="0" applyFill="1" applyBorder="1" applyAlignment="1">
      <alignment vertical="center"/>
    </xf>
    <xf numFmtId="0" fontId="0" fillId="7" borderId="2" xfId="0" applyFill="1" applyBorder="1" applyAlignment="1">
      <alignment vertical="center"/>
    </xf>
    <xf numFmtId="0" fontId="0" fillId="7" borderId="16" xfId="0" applyFill="1" applyBorder="1" applyAlignment="1">
      <alignment vertical="center"/>
    </xf>
    <xf numFmtId="0" fontId="15" fillId="5" borderId="13" xfId="0" applyFont="1" applyFill="1" applyBorder="1" applyAlignment="1">
      <alignment horizontal="center" vertical="center" wrapText="1"/>
    </xf>
    <xf numFmtId="0" fontId="15" fillId="5" borderId="2" xfId="0" applyFont="1" applyFill="1" applyBorder="1" applyAlignment="1">
      <alignment horizontal="center" vertical="center" wrapText="1"/>
    </xf>
    <xf numFmtId="1" fontId="0" fillId="9" borderId="55" xfId="0" applyNumberFormat="1" applyFill="1" applyBorder="1" applyAlignment="1">
      <alignment horizontal="center" vertical="center"/>
    </xf>
    <xf numFmtId="1" fontId="0" fillId="9" borderId="50" xfId="0" applyNumberFormat="1" applyFill="1" applyBorder="1" applyAlignment="1">
      <alignment horizontal="center" vertical="center"/>
    </xf>
    <xf numFmtId="0" fontId="37" fillId="2" borderId="0" xfId="0" applyFont="1" applyFill="1" applyAlignment="1">
      <alignment horizontal="center" vertical="center"/>
    </xf>
    <xf numFmtId="0" fontId="17" fillId="5" borderId="74" xfId="0" applyFont="1" applyFill="1" applyBorder="1" applyAlignment="1">
      <alignment horizontal="center" vertical="center"/>
    </xf>
    <xf numFmtId="0" fontId="17" fillId="5" borderId="79" xfId="0" applyFont="1" applyFill="1" applyBorder="1" applyAlignment="1">
      <alignment horizontal="center" vertical="center" wrapText="1"/>
    </xf>
    <xf numFmtId="0" fontId="17" fillId="5" borderId="80"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5" borderId="68" xfId="0" applyFont="1" applyFill="1" applyBorder="1" applyAlignment="1">
      <alignment horizontal="center" vertical="center"/>
    </xf>
    <xf numFmtId="0" fontId="17" fillId="5" borderId="69" xfId="0" applyFont="1" applyFill="1" applyBorder="1" applyAlignment="1">
      <alignment horizontal="center" vertical="center"/>
    </xf>
    <xf numFmtId="0" fontId="17" fillId="5" borderId="70" xfId="0" applyFont="1" applyFill="1" applyBorder="1" applyAlignment="1">
      <alignment horizontal="center" vertical="center"/>
    </xf>
    <xf numFmtId="0" fontId="27" fillId="5" borderId="0" xfId="0" applyFont="1" applyFill="1" applyAlignment="1">
      <alignment horizontal="left" vertical="center"/>
    </xf>
    <xf numFmtId="0" fontId="17" fillId="5" borderId="56"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31" xfId="0" applyFont="1" applyFill="1" applyBorder="1" applyAlignment="1">
      <alignment horizontal="center" vertical="center"/>
    </xf>
    <xf numFmtId="1" fontId="0" fillId="9" borderId="46" xfId="0" applyNumberFormat="1" applyFill="1" applyBorder="1" applyAlignment="1">
      <alignment horizontal="center" vertical="center"/>
    </xf>
    <xf numFmtId="1" fontId="0" fillId="9" borderId="48" xfId="0" applyNumberFormat="1" applyFill="1" applyBorder="1" applyAlignment="1">
      <alignment horizontal="center" vertical="center"/>
    </xf>
    <xf numFmtId="1" fontId="0" fillId="9" borderId="32" xfId="0" applyNumberFormat="1" applyFill="1" applyBorder="1" applyAlignment="1">
      <alignment horizontal="center" vertical="center"/>
    </xf>
    <xf numFmtId="1" fontId="0" fillId="9" borderId="33" xfId="0" applyNumberFormat="1" applyFill="1" applyBorder="1" applyAlignment="1">
      <alignment horizontal="center" vertical="center"/>
    </xf>
    <xf numFmtId="1" fontId="0" fillId="9" borderId="34" xfId="0" applyNumberFormat="1" applyFill="1" applyBorder="1" applyAlignment="1">
      <alignment horizontal="center" vertical="center"/>
    </xf>
    <xf numFmtId="1" fontId="0" fillId="9" borderId="35" xfId="0" applyNumberFormat="1" applyFill="1" applyBorder="1" applyAlignment="1">
      <alignment horizontal="center" vertical="center"/>
    </xf>
    <xf numFmtId="0" fontId="17" fillId="5" borderId="66" xfId="0" applyFont="1" applyFill="1" applyBorder="1" applyAlignment="1">
      <alignment horizontal="center" vertical="center"/>
    </xf>
    <xf numFmtId="1" fontId="0" fillId="9" borderId="23" xfId="0" applyNumberFormat="1" applyFill="1" applyBorder="1" applyAlignment="1">
      <alignment horizontal="center" vertical="center"/>
    </xf>
    <xf numFmtId="0" fontId="17" fillId="5" borderId="81" xfId="0" applyFont="1" applyFill="1" applyBorder="1" applyAlignment="1">
      <alignment horizontal="center" vertical="center"/>
    </xf>
    <xf numFmtId="0" fontId="17" fillId="5" borderId="25" xfId="0" applyFont="1" applyFill="1" applyBorder="1" applyAlignment="1">
      <alignment horizontal="center" vertical="center"/>
    </xf>
    <xf numFmtId="0" fontId="17" fillId="5" borderId="44" xfId="0" applyFont="1" applyFill="1" applyBorder="1" applyAlignment="1">
      <alignment horizontal="center" vertical="center"/>
    </xf>
    <xf numFmtId="0" fontId="15" fillId="5" borderId="45" xfId="0" applyFont="1" applyFill="1" applyBorder="1" applyAlignment="1">
      <alignment horizontal="center" vertical="center"/>
    </xf>
    <xf numFmtId="0" fontId="15" fillId="5" borderId="59" xfId="0" applyFont="1" applyFill="1" applyBorder="1" applyAlignment="1">
      <alignment horizontal="center" vertical="center"/>
    </xf>
    <xf numFmtId="0" fontId="0" fillId="5" borderId="16" xfId="0" applyFill="1" applyBorder="1" applyAlignment="1">
      <alignment horizontal="center" vertical="center"/>
    </xf>
    <xf numFmtId="0" fontId="0" fillId="5" borderId="43" xfId="0" applyFill="1" applyBorder="1" applyAlignment="1">
      <alignment horizontal="center" vertical="center"/>
    </xf>
    <xf numFmtId="0" fontId="0" fillId="5" borderId="49" xfId="0" applyFill="1" applyBorder="1" applyAlignment="1">
      <alignment vertical="center"/>
    </xf>
    <xf numFmtId="0" fontId="0" fillId="5" borderId="82" xfId="0" applyFill="1" applyBorder="1" applyAlignment="1">
      <alignment vertical="center"/>
    </xf>
    <xf numFmtId="0" fontId="0" fillId="5" borderId="19" xfId="0" applyFill="1" applyBorder="1" applyAlignment="1">
      <alignment vertical="center"/>
    </xf>
    <xf numFmtId="0" fontId="17" fillId="5" borderId="55" xfId="0" applyFont="1" applyFill="1" applyBorder="1" applyAlignment="1">
      <alignment horizontal="right" vertical="center"/>
    </xf>
    <xf numFmtId="0" fontId="17" fillId="5" borderId="23" xfId="0" applyFont="1" applyFill="1" applyBorder="1" applyAlignment="1">
      <alignment horizontal="right" vertical="center"/>
    </xf>
    <xf numFmtId="0" fontId="17" fillId="5" borderId="53" xfId="0" applyFont="1" applyFill="1" applyBorder="1" applyAlignment="1">
      <alignment horizontal="right" vertical="center"/>
    </xf>
    <xf numFmtId="0" fontId="17" fillId="5" borderId="28"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16" xfId="0" applyFont="1" applyFill="1" applyBorder="1" applyAlignment="1">
      <alignment horizontal="center" vertical="center"/>
    </xf>
    <xf numFmtId="0" fontId="17" fillId="5" borderId="83" xfId="0" applyFont="1" applyFill="1" applyBorder="1" applyAlignment="1">
      <alignment horizontal="center" vertical="center"/>
    </xf>
    <xf numFmtId="0" fontId="17" fillId="5" borderId="82"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52" xfId="0" applyFont="1" applyFill="1" applyBorder="1" applyAlignment="1">
      <alignment horizontal="right" vertical="center"/>
    </xf>
    <xf numFmtId="0" fontId="17" fillId="5" borderId="24" xfId="0" applyFont="1" applyFill="1" applyBorder="1" applyAlignment="1">
      <alignment horizontal="right" vertical="center"/>
    </xf>
    <xf numFmtId="0" fontId="17" fillId="5" borderId="51" xfId="0" applyFont="1" applyFill="1" applyBorder="1" applyAlignment="1">
      <alignment horizontal="right" vertical="center"/>
    </xf>
    <xf numFmtId="1" fontId="0" fillId="9" borderId="52" xfId="0" applyNumberFormat="1" applyFill="1" applyBorder="1" applyAlignment="1">
      <alignment horizontal="center" vertical="center"/>
    </xf>
    <xf numFmtId="1" fontId="0" fillId="9" borderId="24" xfId="0" applyNumberFormat="1" applyFill="1" applyBorder="1" applyAlignment="1">
      <alignment horizontal="center" vertical="center"/>
    </xf>
    <xf numFmtId="0" fontId="0" fillId="5" borderId="47" xfId="0" applyFill="1" applyBorder="1" applyAlignment="1">
      <alignment vertical="center"/>
    </xf>
    <xf numFmtId="0" fontId="0" fillId="5" borderId="4" xfId="0" applyFill="1" applyBorder="1" applyAlignment="1">
      <alignment vertical="center"/>
    </xf>
    <xf numFmtId="0" fontId="0" fillId="5" borderId="45" xfId="0" applyFill="1" applyBorder="1" applyAlignment="1">
      <alignment vertical="center"/>
    </xf>
    <xf numFmtId="0" fontId="15" fillId="5" borderId="71" xfId="0" applyFont="1" applyFill="1" applyBorder="1" applyAlignment="1">
      <alignment horizontal="left" vertical="center"/>
    </xf>
    <xf numFmtId="0" fontId="15" fillId="5" borderId="10" xfId="0" applyFont="1" applyFill="1" applyBorder="1" applyAlignment="1">
      <alignment horizontal="left" vertical="center"/>
    </xf>
    <xf numFmtId="0" fontId="15" fillId="5" borderId="58" xfId="0" applyFont="1" applyFill="1" applyBorder="1" applyAlignment="1">
      <alignment horizontal="left" vertical="center"/>
    </xf>
    <xf numFmtId="0" fontId="15" fillId="5" borderId="79" xfId="0" applyFont="1" applyFill="1" applyBorder="1" applyAlignment="1">
      <alignment horizontal="center" vertical="center"/>
    </xf>
    <xf numFmtId="0" fontId="15" fillId="5" borderId="80" xfId="0" applyFont="1" applyFill="1" applyBorder="1" applyAlignment="1">
      <alignment horizontal="center" vertical="center"/>
    </xf>
    <xf numFmtId="0" fontId="15" fillId="5" borderId="84"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5" fillId="5" borderId="66" xfId="0" applyFont="1" applyFill="1" applyBorder="1" applyAlignment="1">
      <alignment horizontal="left" vertical="center"/>
    </xf>
    <xf numFmtId="0" fontId="15" fillId="5" borderId="69" xfId="0" applyFont="1" applyFill="1" applyBorder="1" applyAlignment="1">
      <alignment horizontal="left" vertical="center"/>
    </xf>
    <xf numFmtId="0" fontId="15" fillId="5" borderId="70" xfId="0" applyFont="1" applyFill="1" applyBorder="1" applyAlignment="1">
      <alignment horizontal="left" vertical="center"/>
    </xf>
    <xf numFmtId="0" fontId="15" fillId="5" borderId="29" xfId="0" applyFont="1" applyFill="1" applyBorder="1" applyAlignment="1">
      <alignment horizontal="left" vertical="center"/>
    </xf>
    <xf numFmtId="0" fontId="38" fillId="2" borderId="0" xfId="0" applyFont="1" applyFill="1" applyAlignment="1">
      <alignment horizontal="center" vertical="center"/>
    </xf>
    <xf numFmtId="0" fontId="1" fillId="17" borderId="83" xfId="27" applyBorder="1" applyAlignment="1">
      <alignment horizontal="center" vertical="center"/>
    </xf>
    <xf numFmtId="0" fontId="1" fillId="17" borderId="37" xfId="27" applyBorder="1" applyAlignment="1">
      <alignment horizontal="center" vertical="center"/>
    </xf>
    <xf numFmtId="0" fontId="0" fillId="5" borderId="79" xfId="0" applyFill="1" applyBorder="1" applyAlignment="1">
      <alignment horizontal="center" vertical="center"/>
    </xf>
    <xf numFmtId="0" fontId="0" fillId="5" borderId="26" xfId="0" applyFill="1" applyBorder="1" applyAlignment="1">
      <alignment horizontal="center" vertical="center"/>
    </xf>
    <xf numFmtId="0" fontId="0" fillId="5" borderId="20" xfId="0" applyFill="1" applyBorder="1" applyAlignment="1">
      <alignment horizontal="center" vertical="center" wrapText="1"/>
    </xf>
    <xf numFmtId="0" fontId="0" fillId="5" borderId="21" xfId="0" applyFill="1" applyBorder="1" applyAlignment="1">
      <alignment horizontal="center" vertical="center" wrapText="1"/>
    </xf>
    <xf numFmtId="0" fontId="15" fillId="5" borderId="85" xfId="0" applyFont="1" applyFill="1" applyBorder="1" applyAlignment="1">
      <alignment horizontal="center" vertical="center" wrapText="1"/>
    </xf>
    <xf numFmtId="0" fontId="0" fillId="5" borderId="7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2" xfId="0" applyFill="1" applyBorder="1" applyAlignment="1">
      <alignment horizontal="center" vertical="center" wrapText="1"/>
    </xf>
    <xf numFmtId="0" fontId="0" fillId="5" borderId="14" xfId="0" applyFill="1" applyBorder="1" applyAlignment="1">
      <alignment horizontal="center" vertical="center" wrapText="1"/>
    </xf>
    <xf numFmtId="0" fontId="0" fillId="7" borderId="47" xfId="0" applyFill="1" applyBorder="1" applyAlignment="1">
      <alignment vertical="center"/>
    </xf>
    <xf numFmtId="0" fontId="0" fillId="7" borderId="4" xfId="0" applyFill="1" applyBorder="1" applyAlignment="1">
      <alignment vertical="center"/>
    </xf>
    <xf numFmtId="0" fontId="0" fillId="7" borderId="45" xfId="0" applyFill="1" applyBorder="1" applyAlignment="1">
      <alignment vertical="center"/>
    </xf>
    <xf numFmtId="0" fontId="17" fillId="5" borderId="30"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43" xfId="0" applyFont="1" applyFill="1" applyBorder="1" applyAlignment="1">
      <alignment horizontal="center" vertical="center"/>
    </xf>
    <xf numFmtId="0" fontId="0" fillId="7" borderId="26" xfId="0" applyFill="1" applyBorder="1" applyAlignment="1">
      <alignment vertical="center"/>
    </xf>
    <xf numFmtId="0" fontId="0" fillId="7" borderId="5" xfId="0" applyFill="1" applyBorder="1" applyAlignment="1">
      <alignment vertical="center"/>
    </xf>
    <xf numFmtId="0" fontId="0" fillId="7" borderId="27" xfId="0" applyFill="1" applyBorder="1" applyAlignment="1">
      <alignment vertical="center"/>
    </xf>
    <xf numFmtId="0" fontId="17" fillId="5" borderId="11" xfId="0" applyFont="1" applyFill="1" applyBorder="1" applyAlignment="1">
      <alignment horizontal="center" vertical="center"/>
    </xf>
    <xf numFmtId="0" fontId="19" fillId="5" borderId="0" xfId="0" applyFont="1" applyFill="1" applyAlignment="1">
      <alignment horizontal="left" vertical="center"/>
    </xf>
    <xf numFmtId="0" fontId="17" fillId="5" borderId="83"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7" xfId="0" applyFont="1" applyFill="1" applyBorder="1" applyAlignment="1">
      <alignment horizontal="center" vertical="center"/>
    </xf>
    <xf numFmtId="0" fontId="19" fillId="5" borderId="6" xfId="0" applyFont="1" applyFill="1" applyBorder="1" applyAlignment="1">
      <alignment horizontal="left" vertical="center" wrapText="1"/>
    </xf>
    <xf numFmtId="0" fontId="27" fillId="12" borderId="0" xfId="0" applyFont="1" applyFill="1" applyAlignment="1">
      <alignment horizontal="center" vertical="center"/>
    </xf>
    <xf numFmtId="0" fontId="23" fillId="12" borderId="0" xfId="0" applyFont="1" applyFill="1" applyAlignment="1">
      <alignment horizontal="center" vertical="center"/>
    </xf>
    <xf numFmtId="0" fontId="19" fillId="12" borderId="0" xfId="0" applyFont="1" applyFill="1" applyAlignment="1">
      <alignment horizontal="center" vertical="center"/>
    </xf>
    <xf numFmtId="0" fontId="27" fillId="13" borderId="0" xfId="0" applyFont="1" applyFill="1" applyAlignment="1">
      <alignment horizontal="center" vertical="center"/>
    </xf>
    <xf numFmtId="0" fontId="44" fillId="13" borderId="0" xfId="0" applyFont="1" applyFill="1" applyAlignment="1">
      <alignment horizontal="center" vertical="center"/>
    </xf>
    <xf numFmtId="0" fontId="27" fillId="14" borderId="0" xfId="0" applyFont="1" applyFill="1" applyAlignment="1">
      <alignment horizontal="center" vertical="center"/>
    </xf>
    <xf numFmtId="0" fontId="23" fillId="14" borderId="0" xfId="0" applyFont="1" applyFill="1" applyAlignment="1">
      <alignment horizontal="center" vertical="center"/>
    </xf>
    <xf numFmtId="0" fontId="19" fillId="14" borderId="0" xfId="0" applyFont="1" applyFill="1" applyAlignment="1">
      <alignment horizontal="center" vertical="center"/>
    </xf>
    <xf numFmtId="0" fontId="28" fillId="15" borderId="0" xfId="0" applyFont="1" applyFill="1" applyAlignment="1">
      <alignment horizontal="center" vertical="center"/>
    </xf>
    <xf numFmtId="0" fontId="22" fillId="15" borderId="0" xfId="0" applyFont="1" applyFill="1" applyAlignment="1">
      <alignment horizontal="center" vertical="center"/>
    </xf>
    <xf numFmtId="0" fontId="20" fillId="15" borderId="0" xfId="0" applyFont="1" applyFill="1" applyAlignment="1">
      <alignment horizontal="center" vertical="center"/>
    </xf>
    <xf numFmtId="0" fontId="27" fillId="16" borderId="0" xfId="0" applyFont="1" applyFill="1" applyAlignment="1">
      <alignment horizontal="center" vertical="center"/>
    </xf>
    <xf numFmtId="0" fontId="23" fillId="16" borderId="0" xfId="0" applyFont="1" applyFill="1" applyAlignment="1">
      <alignment horizontal="center" vertical="center"/>
    </xf>
    <xf numFmtId="0" fontId="19" fillId="16" borderId="0" xfId="0" applyFont="1" applyFill="1" applyAlignment="1">
      <alignment horizontal="center" vertical="center"/>
    </xf>
    <xf numFmtId="0" fontId="15" fillId="4" borderId="19" xfId="0" applyFont="1" applyFill="1" applyBorder="1" applyAlignment="1">
      <alignment horizontal="left" vertical="top" wrapText="1"/>
    </xf>
  </cellXfs>
  <cellStyles count="28">
    <cellStyle name="20% - Accent2" xfId="27" builtinId="34"/>
    <cellStyle name="Comma0" xfId="1" xr:uid="{00000000-0005-0000-0000-000000000000}"/>
    <cellStyle name="Comma0 2" xfId="2" xr:uid="{00000000-0005-0000-0000-000001000000}"/>
    <cellStyle name="Comma0 3" xfId="3" xr:uid="{00000000-0005-0000-0000-000002000000}"/>
    <cellStyle name="Currency" xfId="4" builtinId="4"/>
    <cellStyle name="Currency 2" xfId="5" xr:uid="{00000000-0005-0000-0000-000004000000}"/>
    <cellStyle name="Currency 3" xfId="6" xr:uid="{00000000-0005-0000-0000-000005000000}"/>
    <cellStyle name="Currency0" xfId="7" xr:uid="{00000000-0005-0000-0000-000006000000}"/>
    <cellStyle name="Currency0 2" xfId="8" xr:uid="{00000000-0005-0000-0000-000007000000}"/>
    <cellStyle name="Currency0 3" xfId="9" xr:uid="{00000000-0005-0000-0000-000008000000}"/>
    <cellStyle name="Date" xfId="10" xr:uid="{00000000-0005-0000-0000-000009000000}"/>
    <cellStyle name="Date 2" xfId="11" xr:uid="{00000000-0005-0000-0000-00000A000000}"/>
    <cellStyle name="Date 3" xfId="12" xr:uid="{00000000-0005-0000-0000-00000B000000}"/>
    <cellStyle name="Fixed" xfId="13" xr:uid="{00000000-0005-0000-0000-00000C000000}"/>
    <cellStyle name="Fixed 2" xfId="14" xr:uid="{00000000-0005-0000-0000-00000D000000}"/>
    <cellStyle name="Fixed 3" xfId="15" xr:uid="{00000000-0005-0000-0000-00000E000000}"/>
    <cellStyle name="Heading 1" xfId="16" builtinId="16" customBuiltin="1"/>
    <cellStyle name="Heading 2" xfId="17" builtinId="17" customBuiltin="1"/>
    <cellStyle name="Hyperlink" xfId="18" builtinId="8"/>
    <cellStyle name="Normal" xfId="0" builtinId="0" customBuiltin="1"/>
    <cellStyle name="Normal 2" xfId="19" xr:uid="{00000000-0005-0000-0000-000013000000}"/>
    <cellStyle name="Normal 3" xfId="20" xr:uid="{00000000-0005-0000-0000-000014000000}"/>
    <cellStyle name="Percent" xfId="21" builtinId="5"/>
    <cellStyle name="Percent 2" xfId="22" xr:uid="{00000000-0005-0000-0000-000017000000}"/>
    <cellStyle name="Percent 3" xfId="23" xr:uid="{00000000-0005-0000-0000-000018000000}"/>
    <cellStyle name="Total" xfId="24" builtinId="25" customBuiltin="1"/>
    <cellStyle name="Total 2" xfId="25" xr:uid="{00000000-0005-0000-0000-00001A000000}"/>
    <cellStyle name="Total 3" xfId="26" xr:uid="{00000000-0005-0000-0000-00001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424242"/>
      <color rgb="FFDDE4FF"/>
      <color rgb="FF002D72"/>
      <color rgb="FFF7E967"/>
      <color rgb="FF588F27"/>
      <color rgb="FFFF6138"/>
      <color rgb="FFCFC291"/>
      <color rgb="FFC0C0C0"/>
      <color rgb="FFEBEBEB"/>
      <color rgb="FFD7D7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7182421</xdr:colOff>
      <xdr:row>1</xdr:row>
      <xdr:rowOff>3174</xdr:rowOff>
    </xdr:from>
    <xdr:to>
      <xdr:col>2</xdr:col>
      <xdr:colOff>1</xdr:colOff>
      <xdr:row>2</xdr:row>
      <xdr:rowOff>7475</xdr:rowOff>
    </xdr:to>
    <xdr:pic>
      <xdr:nvPicPr>
        <xdr:cNvPr id="2" name="Picture 1" descr="A picture containing graphical user interface&#10;&#10;Description automatically generated">
          <a:extLst>
            <a:ext uri="{FF2B5EF4-FFF2-40B4-BE49-F238E27FC236}">
              <a16:creationId xmlns:a16="http://schemas.microsoft.com/office/drawing/2014/main" id="{7D627648-543C-4DAC-B49D-6E14E794DD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63483" b="3480"/>
        <a:stretch/>
      </xdr:blipFill>
      <xdr:spPr bwMode="auto">
        <a:xfrm>
          <a:off x="7915846" y="241299"/>
          <a:ext cx="275655" cy="3027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2880183</xdr:colOff>
      <xdr:row>1</xdr:row>
      <xdr:rowOff>629</xdr:rowOff>
    </xdr:from>
    <xdr:to>
      <xdr:col>7</xdr:col>
      <xdr:colOff>1586</xdr:colOff>
      <xdr:row>2</xdr:row>
      <xdr:rowOff>0</xdr:rowOff>
    </xdr:to>
    <xdr:pic>
      <xdr:nvPicPr>
        <xdr:cNvPr id="2" name="Picture 1" descr="A picture containing graphical user interface&#10;&#10;Description automatically generated">
          <a:extLst>
            <a:ext uri="{FF2B5EF4-FFF2-40B4-BE49-F238E27FC236}">
              <a16:creationId xmlns:a16="http://schemas.microsoft.com/office/drawing/2014/main" id="{1EEE12C3-4CFC-49BA-9F96-D9290971FD0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63483" b="3480"/>
        <a:stretch/>
      </xdr:blipFill>
      <xdr:spPr bwMode="auto">
        <a:xfrm>
          <a:off x="10366833" y="181604"/>
          <a:ext cx="236078" cy="2755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29</xdr:col>
      <xdr:colOff>1086972</xdr:colOff>
      <xdr:row>1</xdr:row>
      <xdr:rowOff>8030</xdr:rowOff>
    </xdr:from>
    <xdr:to>
      <xdr:col>29</xdr:col>
      <xdr:colOff>1554537</xdr:colOff>
      <xdr:row>2</xdr:row>
      <xdr:rowOff>160120</xdr:rowOff>
    </xdr:to>
    <xdr:pic>
      <xdr:nvPicPr>
        <xdr:cNvPr id="2" name="Picture 1" descr="A picture containing graphical user interface&#10;&#10;Description automatically generated">
          <a:extLst>
            <a:ext uri="{FF2B5EF4-FFF2-40B4-BE49-F238E27FC236}">
              <a16:creationId xmlns:a16="http://schemas.microsoft.com/office/drawing/2014/main" id="{B26BEE6C-2DB0-47E8-A139-A28BED9AF70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63483" b="3480"/>
        <a:stretch/>
      </xdr:blipFill>
      <xdr:spPr bwMode="auto">
        <a:xfrm>
          <a:off x="36497560" y="108883"/>
          <a:ext cx="467565" cy="52188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1650974</xdr:colOff>
      <xdr:row>1</xdr:row>
      <xdr:rowOff>15875</xdr:rowOff>
    </xdr:from>
    <xdr:to>
      <xdr:col>7</xdr:col>
      <xdr:colOff>2201862</xdr:colOff>
      <xdr:row>2</xdr:row>
      <xdr:rowOff>247650</xdr:rowOff>
    </xdr:to>
    <xdr:pic>
      <xdr:nvPicPr>
        <xdr:cNvPr id="2" name="Picture 1" descr="A picture containing graphical user interface&#10;&#10;Description automatically generated">
          <a:extLst>
            <a:ext uri="{FF2B5EF4-FFF2-40B4-BE49-F238E27FC236}">
              <a16:creationId xmlns:a16="http://schemas.microsoft.com/office/drawing/2014/main" id="{C2B55677-CD16-495C-BB02-84764261D8D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63483" b="3480"/>
        <a:stretch/>
      </xdr:blipFill>
      <xdr:spPr bwMode="auto">
        <a:xfrm>
          <a:off x="11175974" y="225425"/>
          <a:ext cx="547713"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1741084</xdr:colOff>
      <xdr:row>1</xdr:row>
      <xdr:rowOff>6350</xdr:rowOff>
    </xdr:from>
    <xdr:to>
      <xdr:col>7</xdr:col>
      <xdr:colOff>2198687</xdr:colOff>
      <xdr:row>3</xdr:row>
      <xdr:rowOff>0</xdr:rowOff>
    </xdr:to>
    <xdr:pic>
      <xdr:nvPicPr>
        <xdr:cNvPr id="2" name="Picture 1" descr="A picture containing graphical user interface&#10;&#10;Description automatically generated">
          <a:extLst>
            <a:ext uri="{FF2B5EF4-FFF2-40B4-BE49-F238E27FC236}">
              <a16:creationId xmlns:a16="http://schemas.microsoft.com/office/drawing/2014/main" id="{599B2FF4-829E-40E7-AA40-6136A49DFA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63483" b="3480"/>
        <a:stretch/>
      </xdr:blipFill>
      <xdr:spPr bwMode="auto">
        <a:xfrm>
          <a:off x="11266084" y="215900"/>
          <a:ext cx="457603" cy="5080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1654293</xdr:colOff>
      <xdr:row>1</xdr:row>
      <xdr:rowOff>0</xdr:rowOff>
    </xdr:from>
    <xdr:to>
      <xdr:col>8</xdr:col>
      <xdr:colOff>11112</xdr:colOff>
      <xdr:row>2</xdr:row>
      <xdr:rowOff>247650</xdr:rowOff>
    </xdr:to>
    <xdr:pic>
      <xdr:nvPicPr>
        <xdr:cNvPr id="2" name="Picture 1" descr="A picture containing graphical user interface&#10;&#10;Description automatically generated">
          <a:extLst>
            <a:ext uri="{FF2B5EF4-FFF2-40B4-BE49-F238E27FC236}">
              <a16:creationId xmlns:a16="http://schemas.microsoft.com/office/drawing/2014/main" id="{6433686C-64AA-44F5-8904-0FD9B05D58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63483" b="3480"/>
        <a:stretch/>
      </xdr:blipFill>
      <xdr:spPr bwMode="auto">
        <a:xfrm>
          <a:off x="11179293" y="209550"/>
          <a:ext cx="566619" cy="619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1642244</xdr:colOff>
      <xdr:row>1</xdr:row>
      <xdr:rowOff>6349</xdr:rowOff>
    </xdr:from>
    <xdr:to>
      <xdr:col>8</xdr:col>
      <xdr:colOff>1588</xdr:colOff>
      <xdr:row>3</xdr:row>
      <xdr:rowOff>9524</xdr:rowOff>
    </xdr:to>
    <xdr:pic>
      <xdr:nvPicPr>
        <xdr:cNvPr id="2" name="Picture 1" descr="A picture containing graphical user interface&#10;&#10;Description automatically generated">
          <a:extLst>
            <a:ext uri="{FF2B5EF4-FFF2-40B4-BE49-F238E27FC236}">
              <a16:creationId xmlns:a16="http://schemas.microsoft.com/office/drawing/2014/main" id="{1510A82D-6F7E-4394-8386-216224EF3A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63483" b="3480"/>
        <a:stretch/>
      </xdr:blipFill>
      <xdr:spPr bwMode="auto">
        <a:xfrm>
          <a:off x="11167244" y="215899"/>
          <a:ext cx="569144" cy="6318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1609726</xdr:colOff>
      <xdr:row>1</xdr:row>
      <xdr:rowOff>0</xdr:rowOff>
    </xdr:from>
    <xdr:to>
      <xdr:col>7</xdr:col>
      <xdr:colOff>2198688</xdr:colOff>
      <xdr:row>3</xdr:row>
      <xdr:rowOff>14888</xdr:rowOff>
    </xdr:to>
    <xdr:pic>
      <xdr:nvPicPr>
        <xdr:cNvPr id="2" name="Picture 1" descr="A picture containing graphical user interface&#10;&#10;Description automatically generated">
          <a:extLst>
            <a:ext uri="{FF2B5EF4-FFF2-40B4-BE49-F238E27FC236}">
              <a16:creationId xmlns:a16="http://schemas.microsoft.com/office/drawing/2014/main" id="{5EB4B345-8475-4093-9B75-07C1C683A1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63483" b="3480"/>
        <a:stretch/>
      </xdr:blipFill>
      <xdr:spPr bwMode="auto">
        <a:xfrm>
          <a:off x="11134726" y="209550"/>
          <a:ext cx="588962" cy="643538"/>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U112"/>
  <sheetViews>
    <sheetView topLeftCell="A6" workbookViewId="0">
      <selection activeCell="E27" sqref="E27"/>
    </sheetView>
  </sheetViews>
  <sheetFormatPr defaultColWidth="8.84375" defaultRowHeight="16.5"/>
  <cols>
    <col min="1" max="1" width="8.84375" style="8"/>
    <col min="2" max="2" width="90.3046875" style="6" customWidth="1"/>
    <col min="3" max="21" width="8.84375" style="8"/>
    <col min="22" max="16384" width="8.84375" style="6"/>
  </cols>
  <sheetData>
    <row r="1" spans="1:15" ht="18.5" thickBot="1">
      <c r="A1" s="5"/>
      <c r="C1" s="5"/>
      <c r="D1" s="5"/>
      <c r="E1" s="7"/>
      <c r="F1" s="7"/>
      <c r="G1" s="7"/>
      <c r="H1" s="7"/>
      <c r="I1" s="7"/>
      <c r="J1" s="7"/>
      <c r="K1" s="7"/>
      <c r="L1" s="7"/>
      <c r="M1" s="7"/>
      <c r="N1" s="7"/>
      <c r="O1" s="7"/>
    </row>
    <row r="2" spans="1:15" ht="23.15" customHeight="1">
      <c r="A2" s="5"/>
      <c r="B2" s="266" t="s">
        <v>0</v>
      </c>
      <c r="C2" s="5"/>
      <c r="D2" s="5"/>
      <c r="E2" s="7"/>
      <c r="F2" s="7"/>
      <c r="G2" s="7"/>
      <c r="H2" s="7"/>
      <c r="I2" s="7"/>
      <c r="J2" s="7"/>
      <c r="K2" s="7"/>
      <c r="L2" s="7"/>
      <c r="M2" s="7"/>
      <c r="N2" s="7"/>
      <c r="O2" s="7"/>
    </row>
    <row r="3" spans="1:15" ht="58.5" thickBot="1">
      <c r="A3" s="5"/>
      <c r="B3" s="267" t="s">
        <v>1</v>
      </c>
      <c r="C3" s="5"/>
      <c r="D3" s="5"/>
      <c r="E3" s="7"/>
      <c r="F3" s="7"/>
      <c r="G3" s="7"/>
      <c r="H3" s="7"/>
      <c r="I3" s="7"/>
      <c r="J3" s="7"/>
      <c r="K3" s="7"/>
      <c r="L3" s="7"/>
      <c r="M3" s="7"/>
      <c r="N3" s="7"/>
      <c r="O3" s="7"/>
    </row>
    <row r="4" spans="1:15" ht="17" thickBot="1">
      <c r="A4" s="7"/>
      <c r="B4" s="9"/>
      <c r="C4" s="7"/>
      <c r="D4" s="7"/>
      <c r="E4" s="7"/>
      <c r="F4" s="7"/>
      <c r="G4" s="7"/>
      <c r="H4" s="7"/>
      <c r="I4" s="7"/>
      <c r="J4" s="7"/>
      <c r="K4" s="7"/>
      <c r="L4" s="7"/>
      <c r="M4" s="7"/>
      <c r="N4" s="7"/>
      <c r="O4" s="7"/>
    </row>
    <row r="5" spans="1:15">
      <c r="A5" s="7"/>
      <c r="B5" s="265"/>
      <c r="C5" s="7"/>
      <c r="D5" s="7"/>
      <c r="E5" s="7"/>
      <c r="F5" s="7"/>
      <c r="G5" s="7"/>
      <c r="H5" s="7"/>
      <c r="I5" s="7"/>
      <c r="J5" s="7"/>
      <c r="K5" s="7"/>
      <c r="L5" s="7"/>
      <c r="M5" s="7"/>
      <c r="N5" s="7"/>
      <c r="O5" s="7"/>
    </row>
    <row r="6" spans="1:15" ht="18">
      <c r="A6" s="7"/>
      <c r="B6" s="269" t="s">
        <v>2</v>
      </c>
      <c r="C6" s="7"/>
      <c r="D6" s="7"/>
      <c r="E6" s="7"/>
      <c r="F6" s="7"/>
      <c r="G6" s="7"/>
      <c r="H6" s="7"/>
      <c r="I6" s="7"/>
      <c r="J6" s="7"/>
      <c r="K6" s="7"/>
      <c r="L6" s="7"/>
      <c r="M6" s="7"/>
      <c r="N6" s="7"/>
      <c r="O6" s="7"/>
    </row>
    <row r="7" spans="1:15" ht="16.5" customHeight="1">
      <c r="A7" s="7"/>
      <c r="B7" s="391" t="s">
        <v>3</v>
      </c>
      <c r="C7" s="7"/>
      <c r="D7" s="7"/>
      <c r="E7" s="7"/>
      <c r="F7" s="7"/>
      <c r="G7" s="7"/>
      <c r="H7" s="7"/>
      <c r="I7" s="7"/>
      <c r="J7" s="7"/>
      <c r="K7" s="7"/>
      <c r="L7" s="7"/>
      <c r="M7" s="7"/>
      <c r="N7" s="7"/>
      <c r="O7" s="7"/>
    </row>
    <row r="8" spans="1:15">
      <c r="A8" s="7"/>
      <c r="B8" s="391"/>
      <c r="C8" s="7"/>
      <c r="D8" s="7"/>
      <c r="E8" s="7"/>
      <c r="F8" s="7"/>
      <c r="G8" s="7"/>
      <c r="H8" s="7"/>
      <c r="I8" s="7"/>
      <c r="J8" s="7"/>
      <c r="K8" s="7"/>
      <c r="L8" s="7"/>
      <c r="M8" s="7"/>
      <c r="N8" s="7"/>
      <c r="O8" s="7"/>
    </row>
    <row r="9" spans="1:15">
      <c r="A9" s="7"/>
      <c r="B9" s="391"/>
      <c r="C9" s="7"/>
      <c r="D9" s="7"/>
      <c r="E9" s="7"/>
      <c r="F9" s="7"/>
      <c r="G9" s="7"/>
      <c r="H9" s="7"/>
      <c r="I9" s="7"/>
      <c r="J9" s="7"/>
      <c r="K9" s="7"/>
      <c r="L9" s="7"/>
      <c r="M9" s="7"/>
      <c r="N9" s="7"/>
      <c r="O9" s="7"/>
    </row>
    <row r="10" spans="1:15">
      <c r="A10" s="7"/>
      <c r="B10" s="391"/>
      <c r="C10" s="7"/>
      <c r="D10" s="7"/>
      <c r="E10" s="7"/>
      <c r="F10" s="7"/>
      <c r="G10" s="7"/>
      <c r="H10" s="7"/>
      <c r="I10" s="7"/>
      <c r="J10" s="7"/>
      <c r="K10" s="7"/>
      <c r="L10" s="7"/>
      <c r="M10" s="7"/>
      <c r="N10" s="7"/>
      <c r="O10" s="7"/>
    </row>
    <row r="11" spans="1:15">
      <c r="A11" s="7"/>
      <c r="B11" s="391"/>
      <c r="C11" s="7"/>
      <c r="D11" s="7"/>
      <c r="E11" s="7"/>
      <c r="F11" s="7"/>
      <c r="G11" s="7"/>
      <c r="H11" s="10"/>
      <c r="I11" s="7"/>
      <c r="J11" s="7"/>
      <c r="K11" s="7"/>
      <c r="L11" s="7"/>
      <c r="M11" s="7"/>
      <c r="N11" s="7"/>
      <c r="O11" s="7"/>
    </row>
    <row r="12" spans="1:15" ht="18">
      <c r="A12" s="7"/>
      <c r="B12" s="269" t="s">
        <v>4</v>
      </c>
      <c r="C12" s="7"/>
      <c r="D12" s="7"/>
      <c r="E12" s="7"/>
      <c r="F12" s="7"/>
      <c r="G12" s="7"/>
      <c r="H12" s="7"/>
      <c r="I12" s="7"/>
      <c r="J12" s="7"/>
      <c r="K12" s="7"/>
      <c r="L12" s="7"/>
      <c r="M12" s="7"/>
      <c r="N12" s="7"/>
      <c r="O12" s="7"/>
    </row>
    <row r="13" spans="1:15">
      <c r="A13" s="7"/>
      <c r="B13" s="391" t="s">
        <v>5</v>
      </c>
      <c r="C13" s="7"/>
      <c r="D13" s="7"/>
      <c r="E13" s="7"/>
      <c r="F13" s="7"/>
      <c r="G13" s="7"/>
      <c r="H13" s="7"/>
      <c r="I13" s="7"/>
      <c r="J13" s="7"/>
      <c r="K13" s="7"/>
      <c r="L13" s="7"/>
      <c r="M13" s="7"/>
      <c r="N13" s="7"/>
      <c r="O13" s="7"/>
    </row>
    <row r="14" spans="1:15">
      <c r="A14" s="7"/>
      <c r="B14" s="391"/>
      <c r="C14" s="7"/>
      <c r="D14" s="7"/>
      <c r="E14" s="7"/>
      <c r="F14" s="7"/>
      <c r="G14" s="7"/>
      <c r="H14" s="7"/>
      <c r="I14" s="7"/>
      <c r="J14" s="7"/>
      <c r="K14" s="7"/>
      <c r="L14" s="7"/>
      <c r="M14" s="7"/>
      <c r="N14" s="7"/>
      <c r="O14" s="7"/>
    </row>
    <row r="15" spans="1:15">
      <c r="A15" s="7"/>
      <c r="B15" s="391"/>
      <c r="C15" s="7"/>
      <c r="D15" s="7"/>
      <c r="E15" s="7"/>
      <c r="F15" s="7"/>
      <c r="G15" s="7"/>
      <c r="H15" s="7"/>
      <c r="I15" s="7"/>
      <c r="J15" s="7"/>
      <c r="K15" s="7"/>
      <c r="L15" s="7"/>
      <c r="M15" s="7"/>
      <c r="N15" s="7"/>
      <c r="O15" s="7"/>
    </row>
    <row r="16" spans="1:15" ht="12.75" customHeight="1">
      <c r="A16" s="7"/>
      <c r="B16" s="391"/>
      <c r="C16" s="7"/>
      <c r="D16" s="7"/>
      <c r="E16" s="7"/>
      <c r="F16" s="7"/>
      <c r="G16" s="7"/>
      <c r="H16" s="7"/>
      <c r="I16" s="7"/>
      <c r="J16" s="7"/>
      <c r="K16" s="7"/>
      <c r="L16" s="7"/>
      <c r="M16" s="7"/>
      <c r="N16" s="7"/>
      <c r="O16" s="7"/>
    </row>
    <row r="17" spans="1:15">
      <c r="A17" s="7"/>
      <c r="B17" s="391"/>
      <c r="C17" s="7"/>
      <c r="D17" s="7"/>
      <c r="E17" s="7"/>
      <c r="F17" s="7"/>
      <c r="G17" s="7"/>
      <c r="H17" s="7"/>
      <c r="I17" s="7"/>
      <c r="J17" s="7"/>
      <c r="K17" s="7"/>
      <c r="L17" s="7"/>
      <c r="M17" s="7"/>
      <c r="N17" s="7"/>
      <c r="O17" s="7"/>
    </row>
    <row r="18" spans="1:15" ht="18">
      <c r="A18" s="7"/>
      <c r="B18" s="269" t="s">
        <v>6</v>
      </c>
      <c r="C18" s="7"/>
      <c r="D18" s="7"/>
      <c r="E18" s="7"/>
      <c r="F18" s="7"/>
      <c r="G18" s="7"/>
      <c r="H18" s="7"/>
      <c r="I18" s="7"/>
      <c r="J18" s="7"/>
      <c r="K18" s="7"/>
      <c r="L18" s="7"/>
      <c r="M18" s="7"/>
      <c r="N18" s="7"/>
      <c r="O18" s="7"/>
    </row>
    <row r="19" spans="1:15">
      <c r="A19" s="7"/>
      <c r="B19" s="391" t="s">
        <v>7</v>
      </c>
      <c r="C19" s="7"/>
      <c r="D19" s="7"/>
      <c r="E19" s="7"/>
      <c r="F19" s="7"/>
      <c r="G19" s="7"/>
      <c r="H19" s="7"/>
      <c r="I19" s="7"/>
      <c r="J19" s="7"/>
      <c r="K19" s="7"/>
      <c r="L19" s="7"/>
      <c r="M19" s="7"/>
      <c r="N19" s="7"/>
      <c r="O19" s="7"/>
    </row>
    <row r="20" spans="1:15">
      <c r="A20" s="7"/>
      <c r="B20" s="391"/>
      <c r="C20" s="7"/>
      <c r="D20" s="7"/>
      <c r="E20" s="7"/>
      <c r="F20" s="7"/>
      <c r="G20" s="7"/>
      <c r="H20" s="7"/>
      <c r="I20" s="7"/>
      <c r="J20" s="7"/>
      <c r="K20" s="7"/>
      <c r="L20" s="7"/>
      <c r="M20" s="7"/>
      <c r="N20" s="7"/>
      <c r="O20" s="7"/>
    </row>
    <row r="21" spans="1:15" ht="12.75" customHeight="1">
      <c r="A21" s="7"/>
      <c r="B21" s="391"/>
      <c r="C21" s="7"/>
      <c r="D21" s="7"/>
      <c r="E21" s="7"/>
      <c r="F21" s="7"/>
      <c r="G21" s="7"/>
      <c r="H21" s="7"/>
      <c r="I21" s="7"/>
      <c r="J21" s="7"/>
      <c r="K21" s="7"/>
      <c r="L21" s="7"/>
      <c r="M21" s="7"/>
      <c r="N21" s="7"/>
      <c r="O21" s="7"/>
    </row>
    <row r="22" spans="1:15">
      <c r="A22" s="7"/>
      <c r="B22" s="391"/>
      <c r="C22" s="7"/>
      <c r="D22" s="7"/>
      <c r="E22" s="7"/>
      <c r="F22" s="7"/>
      <c r="G22" s="7"/>
      <c r="H22" s="7"/>
      <c r="I22" s="7"/>
      <c r="J22" s="7"/>
      <c r="K22" s="7"/>
      <c r="L22" s="7"/>
      <c r="M22" s="7"/>
      <c r="N22" s="7"/>
      <c r="O22" s="7"/>
    </row>
    <row r="23" spans="1:15">
      <c r="A23" s="7"/>
      <c r="B23" s="391"/>
      <c r="C23" s="7"/>
      <c r="D23" s="7"/>
      <c r="E23" s="7"/>
      <c r="F23" s="7"/>
      <c r="G23" s="7"/>
      <c r="H23" s="7"/>
      <c r="I23" s="7"/>
      <c r="J23" s="7"/>
      <c r="K23" s="7"/>
      <c r="L23" s="7"/>
      <c r="M23" s="7"/>
      <c r="N23" s="7"/>
      <c r="O23" s="7"/>
    </row>
    <row r="24" spans="1:15">
      <c r="A24" s="7"/>
      <c r="B24" s="381"/>
      <c r="C24" s="7"/>
      <c r="D24" s="7"/>
      <c r="E24" s="7"/>
      <c r="F24" s="7"/>
      <c r="G24" s="7"/>
      <c r="H24" s="7"/>
      <c r="I24" s="7"/>
      <c r="J24" s="7"/>
      <c r="K24" s="7"/>
      <c r="L24" s="7"/>
      <c r="M24" s="7"/>
      <c r="N24" s="7"/>
      <c r="O24" s="7"/>
    </row>
    <row r="25" spans="1:15" ht="18">
      <c r="A25" s="7"/>
      <c r="B25" s="269" t="s">
        <v>8</v>
      </c>
      <c r="C25" s="7"/>
      <c r="D25" s="7"/>
      <c r="E25" s="7"/>
      <c r="F25" s="7"/>
      <c r="G25" s="7"/>
      <c r="H25" s="7"/>
      <c r="I25" s="7"/>
      <c r="J25" s="7"/>
      <c r="K25" s="7"/>
      <c r="L25" s="7"/>
      <c r="M25" s="7"/>
      <c r="N25" s="7"/>
      <c r="O25" s="7"/>
    </row>
    <row r="26" spans="1:15">
      <c r="A26" s="7"/>
      <c r="B26" s="391" t="s">
        <v>16484</v>
      </c>
      <c r="C26" s="7"/>
      <c r="D26" s="7"/>
      <c r="E26" s="7"/>
      <c r="F26" s="7"/>
      <c r="G26" s="7"/>
      <c r="H26" s="7"/>
      <c r="I26" s="7"/>
      <c r="J26" s="7"/>
      <c r="K26" s="7"/>
      <c r="L26" s="7"/>
      <c r="M26" s="7"/>
      <c r="N26" s="7"/>
      <c r="O26" s="7"/>
    </row>
    <row r="27" spans="1:15">
      <c r="A27" s="7"/>
      <c r="B27" s="391"/>
      <c r="C27" s="7"/>
      <c r="D27" s="7"/>
      <c r="E27" s="7"/>
      <c r="F27" s="7"/>
      <c r="G27" s="7"/>
      <c r="H27" s="7"/>
      <c r="I27" s="7"/>
      <c r="J27" s="7"/>
      <c r="K27" s="7"/>
      <c r="L27" s="7"/>
      <c r="M27" s="7"/>
      <c r="N27" s="7"/>
      <c r="O27" s="7"/>
    </row>
    <row r="28" spans="1:15">
      <c r="A28" s="7"/>
      <c r="B28" s="391"/>
      <c r="C28" s="7"/>
      <c r="D28" s="7"/>
      <c r="E28" s="7"/>
      <c r="F28" s="7"/>
      <c r="G28" s="7"/>
      <c r="H28" s="7"/>
      <c r="I28" s="7"/>
      <c r="J28" s="7"/>
      <c r="K28" s="7"/>
      <c r="L28" s="7"/>
      <c r="M28" s="7"/>
      <c r="N28" s="7"/>
      <c r="O28" s="7"/>
    </row>
    <row r="29" spans="1:15">
      <c r="A29" s="7"/>
      <c r="B29" s="391"/>
      <c r="C29" s="7"/>
      <c r="D29" s="7"/>
      <c r="E29" s="7"/>
      <c r="F29" s="7"/>
      <c r="G29" s="7"/>
      <c r="H29" s="7"/>
      <c r="I29" s="7"/>
      <c r="J29" s="7"/>
      <c r="K29" s="7"/>
      <c r="L29" s="7"/>
      <c r="M29" s="7"/>
      <c r="N29" s="7"/>
      <c r="O29" s="7"/>
    </row>
    <row r="30" spans="1:15" ht="17" thickBot="1">
      <c r="A30" s="7"/>
      <c r="B30" s="584"/>
      <c r="C30" s="7"/>
      <c r="D30" s="7"/>
      <c r="E30" s="7"/>
      <c r="F30" s="7"/>
      <c r="G30" s="7"/>
      <c r="H30" s="7"/>
      <c r="I30" s="7"/>
      <c r="J30" s="7"/>
      <c r="K30" s="7"/>
      <c r="L30" s="7"/>
      <c r="M30" s="7"/>
      <c r="N30" s="7"/>
      <c r="O30" s="7"/>
    </row>
    <row r="31" spans="1:15" ht="15" customHeight="1">
      <c r="A31" s="7"/>
      <c r="B31" s="264"/>
      <c r="C31" s="7"/>
      <c r="D31" s="7"/>
      <c r="E31" s="7"/>
      <c r="F31" s="7"/>
      <c r="G31" s="7"/>
      <c r="H31" s="7"/>
      <c r="I31" s="7"/>
      <c r="J31" s="7"/>
      <c r="K31" s="7"/>
      <c r="L31" s="7"/>
      <c r="M31" s="7"/>
      <c r="N31" s="7"/>
      <c r="O31" s="7"/>
    </row>
    <row r="32" spans="1:15" ht="15" customHeight="1">
      <c r="A32" s="7"/>
      <c r="B32" s="264"/>
      <c r="C32" s="7"/>
      <c r="D32" s="7"/>
      <c r="E32" s="7"/>
      <c r="F32" s="7"/>
      <c r="G32" s="7"/>
      <c r="H32" s="7"/>
      <c r="I32" s="7"/>
      <c r="J32" s="7"/>
      <c r="K32" s="7"/>
      <c r="L32" s="7"/>
      <c r="M32" s="7"/>
      <c r="N32" s="7"/>
      <c r="O32" s="7"/>
    </row>
    <row r="33" spans="1:15">
      <c r="A33" s="7"/>
      <c r="C33" s="7"/>
      <c r="D33" s="7"/>
      <c r="E33" s="7"/>
      <c r="F33" s="7"/>
      <c r="G33" s="7"/>
      <c r="H33" s="7"/>
      <c r="I33" s="7"/>
      <c r="J33" s="7"/>
      <c r="K33" s="7"/>
      <c r="L33" s="7"/>
      <c r="M33" s="7"/>
      <c r="N33" s="7"/>
      <c r="O33" s="7"/>
    </row>
    <row r="34" spans="1:15">
      <c r="A34" s="7"/>
      <c r="C34" s="7"/>
      <c r="D34" s="7"/>
      <c r="E34" s="7"/>
      <c r="F34" s="7"/>
      <c r="G34" s="7"/>
      <c r="H34" s="7"/>
      <c r="I34" s="7"/>
      <c r="J34" s="7"/>
      <c r="K34" s="7"/>
      <c r="L34" s="7"/>
      <c r="M34" s="7"/>
      <c r="N34" s="7"/>
      <c r="O34" s="7"/>
    </row>
    <row r="35" spans="1:15">
      <c r="A35" s="7"/>
      <c r="C35" s="7"/>
      <c r="D35" s="7"/>
      <c r="E35" s="7"/>
      <c r="F35" s="7"/>
      <c r="G35" s="7"/>
      <c r="H35" s="7"/>
      <c r="I35" s="7"/>
      <c r="J35" s="7"/>
      <c r="K35" s="7"/>
      <c r="L35" s="7"/>
      <c r="M35" s="7"/>
      <c r="N35" s="7"/>
      <c r="O35" s="7"/>
    </row>
    <row r="36" spans="1:15">
      <c r="A36" s="7"/>
      <c r="C36" s="7"/>
      <c r="D36" s="7"/>
      <c r="E36" s="7"/>
      <c r="F36" s="7"/>
      <c r="G36" s="7"/>
      <c r="H36" s="7"/>
      <c r="I36" s="7"/>
      <c r="J36" s="7"/>
      <c r="K36" s="7"/>
      <c r="L36" s="7"/>
      <c r="M36" s="7"/>
      <c r="N36" s="7"/>
      <c r="O36" s="7"/>
    </row>
    <row r="37" spans="1:15">
      <c r="A37" s="7"/>
      <c r="C37" s="7"/>
      <c r="D37" s="7"/>
      <c r="E37" s="7"/>
      <c r="F37" s="7"/>
      <c r="G37" s="7"/>
      <c r="H37" s="7"/>
      <c r="I37" s="7"/>
      <c r="J37" s="7"/>
      <c r="K37" s="7"/>
      <c r="L37" s="7"/>
      <c r="M37" s="7"/>
      <c r="N37" s="7"/>
      <c r="O37" s="7"/>
    </row>
    <row r="38" spans="1:15">
      <c r="A38" s="7"/>
      <c r="C38" s="7"/>
      <c r="D38" s="7"/>
      <c r="E38" s="7"/>
      <c r="F38" s="7"/>
      <c r="G38" s="7"/>
      <c r="H38" s="7"/>
      <c r="I38" s="7"/>
      <c r="J38" s="7"/>
      <c r="K38" s="7"/>
      <c r="L38" s="7"/>
      <c r="M38" s="7"/>
      <c r="N38" s="7"/>
      <c r="O38" s="7"/>
    </row>
    <row r="39" spans="1:15">
      <c r="A39" s="7"/>
      <c r="C39" s="7"/>
      <c r="D39" s="7"/>
      <c r="E39" s="7"/>
      <c r="F39" s="7"/>
      <c r="G39" s="7"/>
      <c r="H39" s="7"/>
      <c r="I39" s="7"/>
      <c r="J39" s="7"/>
      <c r="K39" s="7"/>
      <c r="L39" s="7"/>
      <c r="M39" s="7"/>
      <c r="N39" s="7"/>
      <c r="O39" s="7"/>
    </row>
    <row r="40" spans="1:15">
      <c r="A40" s="7"/>
      <c r="C40" s="7"/>
      <c r="D40" s="7"/>
      <c r="E40" s="7"/>
      <c r="F40" s="7"/>
      <c r="G40" s="7"/>
      <c r="H40" s="7"/>
      <c r="I40" s="7"/>
      <c r="J40" s="7"/>
      <c r="K40" s="7"/>
      <c r="L40" s="7"/>
      <c r="M40" s="7"/>
      <c r="N40" s="7"/>
      <c r="O40" s="7"/>
    </row>
    <row r="41" spans="1:15">
      <c r="A41" s="7"/>
      <c r="C41" s="7"/>
      <c r="D41" s="7"/>
      <c r="E41" s="7"/>
      <c r="F41" s="7"/>
      <c r="G41" s="7"/>
      <c r="H41" s="7"/>
      <c r="I41" s="7"/>
      <c r="J41" s="7"/>
      <c r="K41" s="7"/>
      <c r="L41" s="7"/>
      <c r="M41" s="7"/>
      <c r="N41" s="7"/>
      <c r="O41" s="7"/>
    </row>
    <row r="42" spans="1:15">
      <c r="A42" s="7"/>
      <c r="C42" s="7"/>
      <c r="D42" s="7"/>
      <c r="E42" s="7"/>
      <c r="F42" s="7"/>
      <c r="G42" s="7"/>
      <c r="H42" s="7"/>
      <c r="I42" s="7"/>
      <c r="J42" s="7"/>
      <c r="K42" s="7"/>
      <c r="L42" s="7"/>
      <c r="M42" s="7"/>
      <c r="N42" s="7"/>
      <c r="O42" s="7"/>
    </row>
    <row r="43" spans="1:15">
      <c r="A43" s="7"/>
      <c r="C43" s="7"/>
      <c r="D43" s="7"/>
      <c r="E43" s="7"/>
      <c r="F43" s="7"/>
      <c r="G43" s="7"/>
      <c r="H43" s="7"/>
      <c r="I43" s="7"/>
      <c r="J43" s="7"/>
      <c r="K43" s="7"/>
      <c r="L43" s="7"/>
      <c r="M43" s="7"/>
      <c r="N43" s="7"/>
      <c r="O43" s="7"/>
    </row>
    <row r="44" spans="1:15">
      <c r="A44" s="7"/>
      <c r="C44" s="7"/>
      <c r="D44" s="7"/>
      <c r="E44" s="7"/>
      <c r="F44" s="7"/>
      <c r="G44" s="7"/>
      <c r="H44" s="7"/>
      <c r="I44" s="7"/>
      <c r="J44" s="7"/>
      <c r="K44" s="7"/>
      <c r="L44" s="7"/>
      <c r="M44" s="7"/>
      <c r="N44" s="7"/>
      <c r="O44" s="7"/>
    </row>
    <row r="45" spans="1:15">
      <c r="A45" s="7"/>
      <c r="C45" s="7"/>
      <c r="D45" s="7"/>
      <c r="E45" s="7"/>
      <c r="F45" s="7"/>
      <c r="G45" s="7"/>
      <c r="H45" s="7"/>
      <c r="I45" s="7"/>
      <c r="J45" s="7"/>
      <c r="K45" s="7"/>
      <c r="L45" s="7"/>
      <c r="M45" s="7"/>
      <c r="N45" s="7"/>
      <c r="O45" s="7"/>
    </row>
    <row r="46" spans="1:15">
      <c r="A46" s="7"/>
      <c r="C46" s="7"/>
      <c r="D46" s="7"/>
      <c r="E46" s="7"/>
      <c r="F46" s="7"/>
      <c r="G46" s="7"/>
      <c r="H46" s="7"/>
      <c r="I46" s="7"/>
      <c r="J46" s="7"/>
      <c r="K46" s="7"/>
      <c r="L46" s="7"/>
      <c r="M46" s="7"/>
      <c r="N46" s="7"/>
      <c r="O46" s="7"/>
    </row>
    <row r="47" spans="1:15">
      <c r="A47" s="7"/>
      <c r="C47" s="7"/>
      <c r="D47" s="7"/>
      <c r="E47" s="7"/>
      <c r="F47" s="7"/>
      <c r="G47" s="7"/>
      <c r="H47" s="7"/>
      <c r="I47" s="7"/>
      <c r="J47" s="7"/>
      <c r="K47" s="7"/>
      <c r="L47" s="7"/>
      <c r="M47" s="7"/>
      <c r="N47" s="7"/>
      <c r="O47" s="7"/>
    </row>
    <row r="48" spans="1:15">
      <c r="A48" s="7"/>
      <c r="C48" s="7"/>
      <c r="D48" s="7"/>
      <c r="E48" s="7"/>
      <c r="F48" s="7"/>
      <c r="G48" s="7"/>
      <c r="H48" s="7"/>
      <c r="I48" s="7"/>
      <c r="J48" s="7"/>
      <c r="K48" s="7"/>
      <c r="L48" s="7"/>
      <c r="M48" s="7"/>
      <c r="N48" s="7"/>
      <c r="O48" s="7"/>
    </row>
    <row r="49" spans="1:15">
      <c r="A49" s="7"/>
      <c r="C49" s="7"/>
      <c r="D49" s="7"/>
      <c r="E49" s="7"/>
      <c r="F49" s="7"/>
      <c r="G49" s="7"/>
      <c r="H49" s="7"/>
      <c r="I49" s="7"/>
      <c r="J49" s="7"/>
      <c r="K49" s="7"/>
      <c r="L49" s="7"/>
      <c r="M49" s="7"/>
      <c r="N49" s="7"/>
      <c r="O49" s="7"/>
    </row>
    <row r="50" spans="1:15">
      <c r="A50" s="7"/>
      <c r="C50" s="7"/>
      <c r="D50" s="7"/>
      <c r="E50" s="7"/>
      <c r="F50" s="7"/>
      <c r="G50" s="7"/>
      <c r="H50" s="7"/>
      <c r="I50" s="7"/>
      <c r="J50" s="7"/>
      <c r="K50" s="7"/>
      <c r="L50" s="7"/>
      <c r="M50" s="7"/>
      <c r="N50" s="7"/>
      <c r="O50" s="7"/>
    </row>
    <row r="51" spans="1:15">
      <c r="A51" s="7"/>
      <c r="C51" s="7"/>
      <c r="D51" s="7"/>
      <c r="E51" s="7"/>
      <c r="F51" s="7"/>
      <c r="G51" s="7"/>
      <c r="H51" s="7"/>
      <c r="I51" s="7"/>
      <c r="J51" s="7"/>
      <c r="K51" s="7"/>
      <c r="L51" s="7"/>
      <c r="M51" s="7"/>
      <c r="N51" s="7"/>
      <c r="O51" s="7"/>
    </row>
    <row r="52" spans="1:15">
      <c r="A52" s="7"/>
      <c r="C52" s="7"/>
      <c r="D52" s="7"/>
      <c r="E52" s="7"/>
      <c r="F52" s="7"/>
      <c r="G52" s="7"/>
      <c r="H52" s="7"/>
      <c r="I52" s="7"/>
      <c r="J52" s="7"/>
      <c r="K52" s="7"/>
      <c r="L52" s="7"/>
      <c r="M52" s="7"/>
      <c r="N52" s="7"/>
      <c r="O52" s="7"/>
    </row>
    <row r="53" spans="1:15">
      <c r="A53" s="7"/>
      <c r="C53" s="7"/>
      <c r="D53" s="7"/>
      <c r="E53" s="7"/>
      <c r="F53" s="7"/>
      <c r="G53" s="7"/>
      <c r="H53" s="7"/>
      <c r="I53" s="7"/>
      <c r="J53" s="7"/>
      <c r="K53" s="7"/>
      <c r="L53" s="7"/>
      <c r="M53" s="7"/>
      <c r="N53" s="7"/>
      <c r="O53" s="7"/>
    </row>
    <row r="54" spans="1:15">
      <c r="A54" s="7"/>
      <c r="C54" s="7"/>
      <c r="D54" s="7"/>
      <c r="E54" s="7"/>
      <c r="F54" s="7"/>
      <c r="G54" s="7"/>
      <c r="H54" s="7"/>
      <c r="I54" s="7"/>
      <c r="J54" s="7"/>
      <c r="K54" s="7"/>
      <c r="L54" s="7"/>
      <c r="M54" s="7"/>
      <c r="N54" s="7"/>
      <c r="O54" s="7"/>
    </row>
    <row r="55" spans="1:15">
      <c r="A55" s="7"/>
      <c r="C55" s="7"/>
      <c r="D55" s="7"/>
      <c r="E55" s="7"/>
      <c r="F55" s="7"/>
      <c r="G55" s="7"/>
      <c r="H55" s="7"/>
      <c r="I55" s="7"/>
      <c r="J55" s="7"/>
      <c r="K55" s="7"/>
      <c r="L55" s="7"/>
      <c r="M55" s="7"/>
      <c r="N55" s="7"/>
      <c r="O55" s="7"/>
    </row>
    <row r="56" spans="1:15">
      <c r="A56" s="7"/>
      <c r="C56" s="7"/>
      <c r="D56" s="7"/>
      <c r="E56" s="7"/>
      <c r="F56" s="7"/>
      <c r="G56" s="7"/>
      <c r="H56" s="7"/>
      <c r="I56" s="7"/>
      <c r="J56" s="7"/>
      <c r="K56" s="7"/>
      <c r="L56" s="7"/>
      <c r="M56" s="7"/>
      <c r="N56" s="7"/>
      <c r="O56" s="7"/>
    </row>
    <row r="57" spans="1:15">
      <c r="A57" s="7"/>
      <c r="C57" s="7"/>
      <c r="D57" s="7"/>
      <c r="E57" s="7"/>
      <c r="F57" s="7"/>
      <c r="G57" s="7"/>
      <c r="H57" s="7"/>
      <c r="I57" s="7"/>
      <c r="J57" s="7"/>
      <c r="K57" s="7"/>
      <c r="L57" s="7"/>
      <c r="M57" s="7"/>
      <c r="N57" s="7"/>
      <c r="O57" s="7"/>
    </row>
    <row r="58" spans="1:15">
      <c r="A58" s="7"/>
      <c r="C58" s="7"/>
      <c r="D58" s="7"/>
      <c r="E58" s="7"/>
      <c r="F58" s="7"/>
      <c r="G58" s="7"/>
      <c r="H58" s="7"/>
      <c r="I58" s="7"/>
      <c r="J58" s="7"/>
      <c r="K58" s="7"/>
      <c r="L58" s="7"/>
      <c r="M58" s="7"/>
      <c r="N58" s="7"/>
      <c r="O58" s="7"/>
    </row>
    <row r="59" spans="1:15">
      <c r="A59" s="7"/>
      <c r="C59" s="7"/>
      <c r="D59" s="7"/>
      <c r="E59" s="7"/>
      <c r="F59" s="7"/>
      <c r="G59" s="7"/>
      <c r="H59" s="7"/>
      <c r="I59" s="7"/>
      <c r="J59" s="7"/>
      <c r="K59" s="7"/>
      <c r="L59" s="7"/>
      <c r="M59" s="7"/>
      <c r="N59" s="7"/>
      <c r="O59" s="7"/>
    </row>
    <row r="60" spans="1:15">
      <c r="A60" s="7"/>
      <c r="C60" s="7"/>
      <c r="D60" s="7"/>
      <c r="E60" s="7"/>
      <c r="F60" s="7"/>
      <c r="G60" s="7"/>
      <c r="H60" s="7"/>
      <c r="I60" s="7"/>
      <c r="J60" s="7"/>
      <c r="K60" s="7"/>
      <c r="L60" s="7"/>
      <c r="M60" s="7"/>
      <c r="N60" s="7"/>
      <c r="O60" s="7"/>
    </row>
    <row r="61" spans="1:15">
      <c r="A61" s="7"/>
      <c r="C61" s="7"/>
      <c r="D61" s="7"/>
      <c r="E61" s="7"/>
      <c r="F61" s="7"/>
      <c r="G61" s="7"/>
      <c r="H61" s="7"/>
      <c r="I61" s="7"/>
      <c r="J61" s="7"/>
      <c r="K61" s="7"/>
      <c r="L61" s="7"/>
      <c r="M61" s="7"/>
      <c r="N61" s="7"/>
      <c r="O61" s="7"/>
    </row>
    <row r="62" spans="1:15">
      <c r="A62" s="7"/>
      <c r="C62" s="7"/>
      <c r="D62" s="7"/>
      <c r="E62" s="7"/>
      <c r="F62" s="7"/>
      <c r="G62" s="7"/>
      <c r="H62" s="7"/>
      <c r="I62" s="7"/>
      <c r="J62" s="7"/>
      <c r="K62" s="7"/>
      <c r="L62" s="7"/>
      <c r="M62" s="7"/>
      <c r="N62" s="7"/>
      <c r="O62" s="7"/>
    </row>
    <row r="63" spans="1:15">
      <c r="A63" s="7"/>
      <c r="C63" s="7"/>
      <c r="D63" s="7"/>
      <c r="E63" s="7"/>
      <c r="F63" s="7"/>
      <c r="G63" s="7"/>
      <c r="H63" s="7"/>
      <c r="I63" s="7"/>
      <c r="J63" s="7"/>
      <c r="K63" s="7"/>
      <c r="L63" s="7"/>
      <c r="M63" s="7"/>
      <c r="N63" s="7"/>
      <c r="O63" s="7"/>
    </row>
    <row r="64" spans="1:15">
      <c r="A64" s="7"/>
      <c r="C64" s="7"/>
      <c r="D64" s="7"/>
      <c r="E64" s="7"/>
      <c r="F64" s="7"/>
      <c r="G64" s="7"/>
      <c r="H64" s="7"/>
      <c r="I64" s="7"/>
      <c r="J64" s="7"/>
      <c r="K64" s="7"/>
      <c r="L64" s="7"/>
      <c r="M64" s="7"/>
      <c r="N64" s="7"/>
      <c r="O64" s="7"/>
    </row>
    <row r="65" spans="1:15">
      <c r="A65" s="7"/>
      <c r="C65" s="7"/>
      <c r="D65" s="7"/>
      <c r="E65" s="7"/>
      <c r="F65" s="7"/>
      <c r="G65" s="7"/>
      <c r="H65" s="7"/>
      <c r="I65" s="7"/>
      <c r="J65" s="7"/>
      <c r="K65" s="7"/>
      <c r="L65" s="7"/>
      <c r="M65" s="7"/>
      <c r="N65" s="7"/>
      <c r="O65" s="7"/>
    </row>
    <row r="66" spans="1:15">
      <c r="A66" s="7"/>
      <c r="C66" s="7"/>
      <c r="D66" s="7"/>
      <c r="E66" s="7"/>
      <c r="F66" s="7"/>
      <c r="G66" s="7"/>
      <c r="H66" s="7"/>
      <c r="I66" s="7"/>
      <c r="J66" s="7"/>
      <c r="K66" s="7"/>
      <c r="L66" s="7"/>
      <c r="M66" s="7"/>
      <c r="N66" s="7"/>
      <c r="O66" s="7"/>
    </row>
    <row r="67" spans="1:15">
      <c r="A67" s="7"/>
      <c r="C67" s="7"/>
      <c r="D67" s="7"/>
      <c r="E67" s="7"/>
      <c r="F67" s="7"/>
      <c r="G67" s="7"/>
      <c r="H67" s="7"/>
      <c r="I67" s="7"/>
      <c r="J67" s="7"/>
      <c r="K67" s="7"/>
      <c r="L67" s="7"/>
      <c r="M67" s="7"/>
      <c r="N67" s="7"/>
      <c r="O67" s="7"/>
    </row>
    <row r="68" spans="1:15">
      <c r="A68" s="7"/>
      <c r="C68" s="7"/>
      <c r="D68" s="7"/>
      <c r="E68" s="7"/>
      <c r="F68" s="7"/>
      <c r="G68" s="7"/>
      <c r="H68" s="7"/>
      <c r="I68" s="7"/>
      <c r="J68" s="7"/>
      <c r="K68" s="7"/>
      <c r="L68" s="7"/>
      <c r="M68" s="7"/>
      <c r="N68" s="7"/>
      <c r="O68" s="7"/>
    </row>
    <row r="69" spans="1:15">
      <c r="A69" s="7"/>
      <c r="C69" s="7"/>
      <c r="D69" s="7"/>
      <c r="E69" s="7"/>
      <c r="F69" s="7"/>
      <c r="G69" s="7"/>
      <c r="H69" s="7"/>
      <c r="I69" s="7"/>
      <c r="J69" s="7"/>
      <c r="K69" s="7"/>
      <c r="L69" s="7"/>
      <c r="M69" s="7"/>
      <c r="N69" s="7"/>
      <c r="O69" s="7"/>
    </row>
    <row r="70" spans="1:15">
      <c r="A70" s="7"/>
      <c r="C70" s="7"/>
      <c r="D70" s="7"/>
      <c r="E70" s="7"/>
      <c r="F70" s="7"/>
      <c r="G70" s="7"/>
      <c r="H70" s="7"/>
      <c r="I70" s="7"/>
      <c r="J70" s="7"/>
      <c r="K70" s="7"/>
      <c r="L70" s="7"/>
      <c r="M70" s="7"/>
      <c r="N70" s="7"/>
      <c r="O70" s="7"/>
    </row>
    <row r="71" spans="1:15">
      <c r="A71" s="7"/>
      <c r="C71" s="7"/>
      <c r="D71" s="7"/>
      <c r="E71" s="7"/>
      <c r="F71" s="7"/>
      <c r="G71" s="7"/>
      <c r="H71" s="7"/>
      <c r="I71" s="7"/>
      <c r="J71" s="7"/>
      <c r="K71" s="7"/>
      <c r="L71" s="7"/>
      <c r="M71" s="7"/>
      <c r="N71" s="7"/>
      <c r="O71" s="7"/>
    </row>
    <row r="72" spans="1:15">
      <c r="A72" s="7"/>
      <c r="C72" s="7"/>
      <c r="D72" s="7"/>
      <c r="E72" s="7"/>
      <c r="F72" s="7"/>
      <c r="G72" s="7"/>
      <c r="H72" s="7"/>
      <c r="I72" s="7"/>
      <c r="J72" s="7"/>
      <c r="K72" s="7"/>
      <c r="L72" s="7"/>
      <c r="M72" s="7"/>
      <c r="N72" s="7"/>
      <c r="O72" s="7"/>
    </row>
    <row r="73" spans="1:15">
      <c r="A73" s="7"/>
      <c r="C73" s="7"/>
      <c r="D73" s="7"/>
      <c r="E73" s="7"/>
      <c r="F73" s="7"/>
      <c r="G73" s="7"/>
      <c r="H73" s="7"/>
      <c r="I73" s="7"/>
      <c r="J73" s="7"/>
      <c r="K73" s="7"/>
      <c r="L73" s="7"/>
      <c r="M73" s="7"/>
      <c r="N73" s="7"/>
      <c r="O73" s="7"/>
    </row>
    <row r="74" spans="1:15">
      <c r="A74" s="7"/>
      <c r="C74" s="7"/>
      <c r="D74" s="7"/>
      <c r="E74" s="7"/>
      <c r="F74" s="7"/>
      <c r="G74" s="7"/>
      <c r="H74" s="7"/>
      <c r="I74" s="7"/>
      <c r="J74" s="7"/>
      <c r="K74" s="7"/>
      <c r="L74" s="7"/>
      <c r="M74" s="7"/>
      <c r="N74" s="7"/>
      <c r="O74" s="7"/>
    </row>
    <row r="75" spans="1:15">
      <c r="A75" s="7"/>
      <c r="C75" s="7"/>
      <c r="D75" s="7"/>
      <c r="E75" s="7"/>
      <c r="F75" s="7"/>
      <c r="G75" s="7"/>
      <c r="H75" s="7"/>
      <c r="I75" s="7"/>
      <c r="J75" s="7"/>
      <c r="K75" s="7"/>
      <c r="L75" s="7"/>
      <c r="M75" s="7"/>
      <c r="N75" s="7"/>
      <c r="O75" s="7"/>
    </row>
    <row r="76" spans="1:15">
      <c r="A76" s="7"/>
      <c r="C76" s="7"/>
      <c r="D76" s="7"/>
      <c r="E76" s="7"/>
      <c r="F76" s="7"/>
      <c r="G76" s="7"/>
      <c r="H76" s="7"/>
      <c r="I76" s="7"/>
      <c r="J76" s="7"/>
      <c r="K76" s="7"/>
      <c r="L76" s="7"/>
      <c r="M76" s="7"/>
      <c r="N76" s="7"/>
      <c r="O76" s="7"/>
    </row>
    <row r="77" spans="1:15">
      <c r="A77" s="7"/>
      <c r="C77" s="7"/>
      <c r="D77" s="7"/>
      <c r="E77" s="7"/>
      <c r="F77" s="7"/>
      <c r="G77" s="7"/>
      <c r="H77" s="7"/>
      <c r="I77" s="7"/>
      <c r="J77" s="7"/>
      <c r="K77" s="7"/>
      <c r="L77" s="7"/>
      <c r="M77" s="7"/>
      <c r="N77" s="7"/>
      <c r="O77" s="7"/>
    </row>
    <row r="78" spans="1:15">
      <c r="A78" s="7"/>
      <c r="C78" s="7"/>
      <c r="D78" s="7"/>
      <c r="E78" s="7"/>
      <c r="F78" s="7"/>
      <c r="G78" s="7"/>
      <c r="H78" s="7"/>
      <c r="I78" s="7"/>
      <c r="J78" s="7"/>
      <c r="K78" s="7"/>
      <c r="L78" s="7"/>
      <c r="M78" s="7"/>
      <c r="N78" s="7"/>
      <c r="O78" s="7"/>
    </row>
    <row r="79" spans="1:15">
      <c r="A79" s="7"/>
      <c r="C79" s="7"/>
      <c r="D79" s="7"/>
      <c r="E79" s="7"/>
      <c r="F79" s="7"/>
      <c r="G79" s="7"/>
      <c r="H79" s="7"/>
      <c r="I79" s="7"/>
      <c r="J79" s="7"/>
      <c r="K79" s="7"/>
      <c r="L79" s="7"/>
      <c r="M79" s="7"/>
      <c r="N79" s="7"/>
      <c r="O79" s="7"/>
    </row>
    <row r="80" spans="1:15">
      <c r="A80" s="7"/>
      <c r="C80" s="7"/>
      <c r="D80" s="7"/>
      <c r="E80" s="7"/>
      <c r="F80" s="7"/>
      <c r="G80" s="7"/>
      <c r="H80" s="7"/>
      <c r="I80" s="7"/>
      <c r="J80" s="7"/>
      <c r="K80" s="7"/>
      <c r="L80" s="7"/>
      <c r="M80" s="7"/>
      <c r="N80" s="7"/>
      <c r="O80" s="7"/>
    </row>
    <row r="81" spans="1:15">
      <c r="A81" s="7"/>
      <c r="C81" s="7"/>
      <c r="D81" s="7"/>
      <c r="E81" s="7"/>
      <c r="F81" s="7"/>
      <c r="G81" s="7"/>
      <c r="H81" s="7"/>
      <c r="I81" s="7"/>
      <c r="J81" s="7"/>
      <c r="K81" s="7"/>
      <c r="L81" s="7"/>
      <c r="M81" s="7"/>
      <c r="N81" s="7"/>
      <c r="O81" s="7"/>
    </row>
    <row r="82" spans="1:15">
      <c r="A82" s="7"/>
      <c r="C82" s="7"/>
      <c r="D82" s="7"/>
      <c r="E82" s="7"/>
      <c r="F82" s="7"/>
      <c r="G82" s="7"/>
      <c r="H82" s="7"/>
      <c r="I82" s="7"/>
      <c r="J82" s="7"/>
      <c r="K82" s="7"/>
      <c r="L82" s="7"/>
      <c r="M82" s="7"/>
      <c r="N82" s="7"/>
      <c r="O82" s="7"/>
    </row>
    <row r="83" spans="1:15">
      <c r="A83" s="7"/>
      <c r="C83" s="7"/>
      <c r="D83" s="7"/>
      <c r="E83" s="7"/>
      <c r="F83" s="7"/>
      <c r="G83" s="7"/>
      <c r="H83" s="7"/>
      <c r="I83" s="7"/>
      <c r="J83" s="7"/>
      <c r="K83" s="7"/>
      <c r="L83" s="7"/>
      <c r="M83" s="7"/>
      <c r="N83" s="7"/>
      <c r="O83" s="7"/>
    </row>
    <row r="84" spans="1:15">
      <c r="A84" s="7"/>
      <c r="C84" s="7"/>
      <c r="D84" s="7"/>
      <c r="E84" s="7"/>
      <c r="F84" s="7"/>
      <c r="G84" s="7"/>
      <c r="H84" s="7"/>
      <c r="I84" s="7"/>
      <c r="J84" s="7"/>
      <c r="K84" s="7"/>
      <c r="L84" s="7"/>
      <c r="M84" s="7"/>
      <c r="N84" s="7"/>
      <c r="O84" s="7"/>
    </row>
    <row r="85" spans="1:15">
      <c r="A85" s="7"/>
      <c r="C85" s="7"/>
      <c r="D85" s="7"/>
      <c r="E85" s="7"/>
      <c r="F85" s="7"/>
      <c r="G85" s="7"/>
      <c r="H85" s="7"/>
      <c r="I85" s="7"/>
      <c r="J85" s="7"/>
      <c r="K85" s="7"/>
      <c r="L85" s="7"/>
      <c r="M85" s="7"/>
      <c r="N85" s="7"/>
      <c r="O85" s="7"/>
    </row>
    <row r="86" spans="1:15">
      <c r="A86" s="7"/>
      <c r="C86" s="7"/>
      <c r="D86" s="7"/>
      <c r="E86" s="7"/>
      <c r="F86" s="7"/>
      <c r="G86" s="7"/>
      <c r="H86" s="7"/>
      <c r="I86" s="7"/>
      <c r="J86" s="7"/>
      <c r="K86" s="7"/>
      <c r="L86" s="7"/>
      <c r="M86" s="7"/>
      <c r="N86" s="7"/>
      <c r="O86" s="7"/>
    </row>
    <row r="87" spans="1:15">
      <c r="A87" s="7"/>
      <c r="C87" s="7"/>
      <c r="D87" s="7"/>
      <c r="E87" s="7"/>
      <c r="F87" s="7"/>
      <c r="G87" s="7"/>
      <c r="H87" s="7"/>
      <c r="I87" s="7"/>
      <c r="J87" s="7"/>
      <c r="K87" s="7"/>
      <c r="L87" s="7"/>
      <c r="M87" s="7"/>
      <c r="N87" s="7"/>
      <c r="O87" s="7"/>
    </row>
    <row r="88" spans="1:15">
      <c r="A88" s="7"/>
      <c r="C88" s="7"/>
      <c r="D88" s="7"/>
      <c r="E88" s="7"/>
      <c r="F88" s="7"/>
      <c r="G88" s="7"/>
      <c r="H88" s="7"/>
      <c r="I88" s="7"/>
      <c r="J88" s="7"/>
      <c r="K88" s="7"/>
      <c r="L88" s="7"/>
      <c r="M88" s="7"/>
      <c r="N88" s="7"/>
      <c r="O88" s="7"/>
    </row>
    <row r="89" spans="1:15">
      <c r="A89" s="7"/>
      <c r="C89" s="7"/>
      <c r="D89" s="7"/>
      <c r="E89" s="7"/>
      <c r="F89" s="7"/>
      <c r="G89" s="7"/>
      <c r="H89" s="7"/>
      <c r="I89" s="7"/>
      <c r="J89" s="7"/>
      <c r="K89" s="7"/>
      <c r="L89" s="7"/>
      <c r="M89" s="7"/>
      <c r="N89" s="7"/>
      <c r="O89" s="7"/>
    </row>
    <row r="90" spans="1:15">
      <c r="A90" s="7"/>
      <c r="C90" s="7"/>
      <c r="D90" s="7"/>
      <c r="E90" s="7"/>
      <c r="F90" s="7"/>
      <c r="G90" s="7"/>
      <c r="H90" s="7"/>
      <c r="I90" s="7"/>
      <c r="J90" s="7"/>
      <c r="K90" s="7"/>
      <c r="L90" s="7"/>
      <c r="M90" s="7"/>
      <c r="N90" s="7"/>
      <c r="O90" s="7"/>
    </row>
    <row r="91" spans="1:15">
      <c r="A91" s="7"/>
      <c r="C91" s="7"/>
      <c r="D91" s="7"/>
      <c r="E91" s="7"/>
      <c r="F91" s="7"/>
      <c r="G91" s="7"/>
      <c r="H91" s="7"/>
      <c r="I91" s="7"/>
      <c r="J91" s="7"/>
      <c r="K91" s="7"/>
      <c r="L91" s="7"/>
      <c r="M91" s="7"/>
      <c r="N91" s="7"/>
      <c r="O91" s="7"/>
    </row>
    <row r="92" spans="1:15">
      <c r="A92" s="7"/>
      <c r="C92" s="7"/>
      <c r="D92" s="7"/>
      <c r="E92" s="7"/>
      <c r="F92" s="7"/>
      <c r="G92" s="7"/>
      <c r="H92" s="7"/>
      <c r="I92" s="7"/>
      <c r="J92" s="7"/>
      <c r="K92" s="7"/>
      <c r="L92" s="7"/>
      <c r="M92" s="7"/>
      <c r="N92" s="7"/>
      <c r="O92" s="7"/>
    </row>
    <row r="93" spans="1:15">
      <c r="A93" s="7"/>
      <c r="C93" s="7"/>
      <c r="D93" s="7"/>
      <c r="E93" s="7"/>
      <c r="F93" s="7"/>
      <c r="G93" s="7"/>
      <c r="H93" s="7"/>
      <c r="I93" s="7"/>
      <c r="J93" s="7"/>
      <c r="K93" s="7"/>
      <c r="L93" s="7"/>
      <c r="M93" s="7"/>
      <c r="N93" s="7"/>
      <c r="O93" s="7"/>
    </row>
    <row r="94" spans="1:15">
      <c r="A94" s="7"/>
      <c r="C94" s="7"/>
      <c r="D94" s="7"/>
      <c r="E94" s="7"/>
      <c r="F94" s="7"/>
      <c r="G94" s="7"/>
      <c r="H94" s="7"/>
      <c r="I94" s="7"/>
      <c r="J94" s="7"/>
      <c r="K94" s="7"/>
      <c r="L94" s="7"/>
      <c r="M94" s="7"/>
      <c r="N94" s="7"/>
      <c r="O94" s="7"/>
    </row>
    <row r="95" spans="1:15">
      <c r="A95" s="7"/>
      <c r="C95" s="7"/>
      <c r="D95" s="7"/>
      <c r="E95" s="7"/>
      <c r="F95" s="7"/>
      <c r="G95" s="7"/>
      <c r="H95" s="7"/>
      <c r="I95" s="7"/>
      <c r="J95" s="7"/>
      <c r="K95" s="7"/>
      <c r="L95" s="7"/>
      <c r="M95" s="7"/>
      <c r="N95" s="7"/>
      <c r="O95" s="7"/>
    </row>
    <row r="96" spans="1:15">
      <c r="A96" s="7"/>
      <c r="C96" s="7"/>
      <c r="D96" s="7"/>
      <c r="E96" s="7"/>
      <c r="F96" s="7"/>
      <c r="G96" s="7"/>
      <c r="H96" s="7"/>
      <c r="I96" s="7"/>
      <c r="J96" s="7"/>
      <c r="K96" s="7"/>
      <c r="L96" s="7"/>
      <c r="M96" s="7"/>
      <c r="N96" s="7"/>
      <c r="O96" s="7"/>
    </row>
    <row r="97" spans="1:15">
      <c r="A97" s="7"/>
      <c r="C97" s="7"/>
      <c r="D97" s="7"/>
      <c r="E97" s="7"/>
      <c r="F97" s="7"/>
      <c r="G97" s="7"/>
      <c r="H97" s="7"/>
      <c r="I97" s="7"/>
      <c r="J97" s="7"/>
      <c r="K97" s="7"/>
      <c r="L97" s="7"/>
      <c r="M97" s="7"/>
      <c r="N97" s="7"/>
      <c r="O97" s="7"/>
    </row>
    <row r="98" spans="1:15">
      <c r="A98" s="7"/>
      <c r="C98" s="7"/>
      <c r="D98" s="7"/>
      <c r="E98" s="7"/>
      <c r="F98" s="7"/>
      <c r="G98" s="7"/>
      <c r="H98" s="7"/>
      <c r="I98" s="7"/>
      <c r="J98" s="7"/>
      <c r="K98" s="7"/>
      <c r="L98" s="7"/>
      <c r="M98" s="7"/>
      <c r="N98" s="7"/>
      <c r="O98" s="7"/>
    </row>
    <row r="99" spans="1:15">
      <c r="A99" s="7"/>
      <c r="C99" s="7"/>
      <c r="D99" s="7"/>
      <c r="E99" s="7"/>
      <c r="F99" s="7"/>
      <c r="G99" s="7"/>
      <c r="H99" s="7"/>
      <c r="I99" s="7"/>
      <c r="J99" s="7"/>
      <c r="K99" s="7"/>
      <c r="L99" s="7"/>
      <c r="M99" s="7"/>
      <c r="N99" s="7"/>
      <c r="O99" s="7"/>
    </row>
    <row r="100" spans="1:15">
      <c r="A100" s="7"/>
      <c r="C100" s="7"/>
      <c r="D100" s="7"/>
      <c r="E100" s="7"/>
      <c r="F100" s="7"/>
      <c r="G100" s="7"/>
      <c r="H100" s="7"/>
      <c r="I100" s="7"/>
      <c r="J100" s="7"/>
      <c r="K100" s="7"/>
      <c r="L100" s="7"/>
      <c r="M100" s="7"/>
      <c r="N100" s="7"/>
      <c r="O100" s="7"/>
    </row>
    <row r="101" spans="1:15">
      <c r="A101" s="7"/>
      <c r="C101" s="7"/>
      <c r="D101" s="7"/>
      <c r="E101" s="7"/>
      <c r="F101" s="7"/>
      <c r="G101" s="7"/>
      <c r="H101" s="7"/>
      <c r="I101" s="7"/>
      <c r="J101" s="7"/>
      <c r="K101" s="7"/>
      <c r="L101" s="7"/>
      <c r="M101" s="7"/>
      <c r="N101" s="7"/>
      <c r="O101" s="7"/>
    </row>
    <row r="102" spans="1:15">
      <c r="A102" s="7"/>
      <c r="C102" s="7"/>
      <c r="D102" s="7"/>
      <c r="E102" s="7"/>
      <c r="F102" s="7"/>
      <c r="G102" s="7"/>
      <c r="H102" s="7"/>
      <c r="I102" s="7"/>
      <c r="J102" s="7"/>
      <c r="K102" s="7"/>
      <c r="L102" s="7"/>
      <c r="M102" s="7"/>
      <c r="N102" s="7"/>
      <c r="O102" s="7"/>
    </row>
    <row r="103" spans="1:15">
      <c r="A103" s="7"/>
      <c r="C103" s="7"/>
      <c r="D103" s="7"/>
      <c r="E103" s="7"/>
      <c r="F103" s="7"/>
      <c r="G103" s="7"/>
      <c r="H103" s="7"/>
      <c r="I103" s="7"/>
      <c r="J103" s="7"/>
      <c r="K103" s="7"/>
      <c r="L103" s="7"/>
      <c r="M103" s="7"/>
      <c r="N103" s="7"/>
      <c r="O103" s="7"/>
    </row>
    <row r="104" spans="1:15">
      <c r="A104" s="7"/>
      <c r="C104" s="7"/>
      <c r="D104" s="7"/>
      <c r="E104" s="7"/>
      <c r="F104" s="7"/>
      <c r="G104" s="7"/>
      <c r="H104" s="7"/>
      <c r="I104" s="7"/>
      <c r="J104" s="7"/>
      <c r="K104" s="7"/>
      <c r="L104" s="7"/>
      <c r="M104" s="7"/>
      <c r="N104" s="7"/>
      <c r="O104" s="7"/>
    </row>
    <row r="105" spans="1:15">
      <c r="A105" s="7"/>
      <c r="C105" s="7"/>
      <c r="D105" s="7"/>
      <c r="E105" s="7"/>
      <c r="F105" s="7"/>
      <c r="G105" s="7"/>
      <c r="H105" s="7"/>
      <c r="I105" s="7"/>
      <c r="J105" s="7"/>
      <c r="K105" s="7"/>
      <c r="L105" s="7"/>
      <c r="M105" s="7"/>
      <c r="N105" s="7"/>
      <c r="O105" s="7"/>
    </row>
    <row r="106" spans="1:15">
      <c r="A106" s="7"/>
      <c r="C106" s="7"/>
      <c r="D106" s="7"/>
      <c r="E106" s="7"/>
      <c r="F106" s="7"/>
      <c r="G106" s="7"/>
      <c r="H106" s="7"/>
      <c r="I106" s="7"/>
      <c r="J106" s="7"/>
      <c r="K106" s="7"/>
      <c r="L106" s="7"/>
      <c r="M106" s="7"/>
      <c r="N106" s="7"/>
      <c r="O106" s="7"/>
    </row>
    <row r="107" spans="1:15">
      <c r="A107" s="7"/>
      <c r="C107" s="7"/>
      <c r="D107" s="7"/>
      <c r="E107" s="7"/>
      <c r="F107" s="7"/>
      <c r="G107" s="7"/>
      <c r="H107" s="7"/>
      <c r="I107" s="7"/>
      <c r="J107" s="7"/>
      <c r="K107" s="7"/>
      <c r="L107" s="7"/>
      <c r="M107" s="7"/>
      <c r="N107" s="7"/>
      <c r="O107" s="7"/>
    </row>
    <row r="108" spans="1:15">
      <c r="A108" s="7"/>
      <c r="C108" s="7"/>
      <c r="D108" s="7"/>
      <c r="E108" s="7"/>
      <c r="F108" s="7"/>
      <c r="G108" s="7"/>
      <c r="H108" s="7"/>
      <c r="I108" s="7"/>
      <c r="J108" s="7"/>
      <c r="K108" s="7"/>
      <c r="L108" s="7"/>
      <c r="M108" s="7"/>
      <c r="N108" s="7"/>
      <c r="O108" s="7"/>
    </row>
    <row r="109" spans="1:15">
      <c r="A109" s="7"/>
      <c r="C109" s="7"/>
      <c r="D109" s="7"/>
      <c r="E109" s="7"/>
      <c r="F109" s="7"/>
      <c r="G109" s="7"/>
      <c r="H109" s="7"/>
      <c r="I109" s="7"/>
      <c r="J109" s="7"/>
      <c r="K109" s="7"/>
      <c r="L109" s="7"/>
      <c r="M109" s="7"/>
      <c r="N109" s="7"/>
      <c r="O109" s="7"/>
    </row>
    <row r="110" spans="1:15">
      <c r="A110" s="7"/>
      <c r="C110" s="7"/>
      <c r="D110" s="7"/>
      <c r="E110" s="7"/>
      <c r="F110" s="7"/>
      <c r="G110" s="7"/>
      <c r="H110" s="7"/>
      <c r="I110" s="7"/>
      <c r="J110" s="7"/>
      <c r="K110" s="7"/>
      <c r="L110" s="7"/>
      <c r="M110" s="7"/>
      <c r="N110" s="7"/>
      <c r="O110" s="7"/>
    </row>
    <row r="111" spans="1:15">
      <c r="A111" s="7"/>
      <c r="C111" s="7"/>
      <c r="D111" s="7"/>
      <c r="E111" s="7"/>
      <c r="F111" s="7"/>
      <c r="G111" s="7"/>
      <c r="H111" s="7"/>
      <c r="I111" s="7"/>
      <c r="J111" s="7"/>
      <c r="K111" s="7"/>
      <c r="L111" s="7"/>
      <c r="M111" s="7"/>
      <c r="N111" s="7"/>
      <c r="O111" s="7"/>
    </row>
    <row r="112" spans="1:15">
      <c r="A112" s="7"/>
      <c r="C112" s="7"/>
      <c r="D112" s="7"/>
      <c r="E112" s="7"/>
      <c r="F112" s="7"/>
      <c r="G112" s="7"/>
      <c r="H112" s="7"/>
      <c r="I112" s="7"/>
      <c r="J112" s="7"/>
      <c r="K112" s="7"/>
      <c r="L112" s="7"/>
      <c r="M112" s="7"/>
      <c r="N112" s="7"/>
      <c r="O112" s="7"/>
    </row>
  </sheetData>
  <mergeCells count="4">
    <mergeCell ref="B7:B11"/>
    <mergeCell ref="B13:B17"/>
    <mergeCell ref="B19:B23"/>
    <mergeCell ref="B26:B30"/>
  </mergeCells>
  <phoneticPr fontId="0" type="noConversion"/>
  <hyperlinks>
    <hyperlink ref="B6" location="'Project Summary'!A1" display="Project Summary" xr:uid="{7D97D60A-1E22-4B3E-B05E-222C5E3C0E0F}"/>
    <hyperlink ref="B12" location="Assumptions!A1" display="Assumptions" xr:uid="{CE49FADB-E264-49E9-9E52-DB66CA4471C4}"/>
    <hyperlink ref="B18" location="'Roadway 0RD1'!A1" display="Construction Items" xr:uid="{D9ADC992-2F40-466F-BFE9-F783F22B946A}"/>
    <hyperlink ref="B25" location="'Item List'!A1" display="Item List" xr:uid="{A2B2E719-8375-4507-B6CD-8A8A473310A4}"/>
  </hyperlinks>
  <printOptions horizontalCentered="1"/>
  <pageMargins left="0.25" right="0.25" top="0.75" bottom="0.75" header="0.3" footer="0.3"/>
  <pageSetup fitToHeight="0" orientation="portrait" blackAndWhite="1" r:id="rId1"/>
  <headerFooter alignWithMargins="0">
    <oddFooter>&amp;L&amp;A
&amp;D&amp;CPage &amp;P of &amp;N&amp; Page(s)&amp;RConcept Form Cost Estimate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Y64"/>
  <sheetViews>
    <sheetView tabSelected="1" topLeftCell="A9" workbookViewId="0">
      <selection activeCell="E14" sqref="E14"/>
    </sheetView>
  </sheetViews>
  <sheetFormatPr defaultColWidth="8.84375" defaultRowHeight="14.5"/>
  <cols>
    <col min="1" max="1" width="5.23046875" style="21" customWidth="1"/>
    <col min="2" max="2" width="38.765625" style="21" customWidth="1"/>
    <col min="3" max="3" width="14.3046875" style="21" bestFit="1" customWidth="1"/>
    <col min="4" max="4" width="9.765625" style="21" customWidth="1"/>
    <col min="5" max="5" width="12.765625" style="21" customWidth="1"/>
    <col min="6" max="6" width="9.765625" style="21" customWidth="1"/>
    <col min="7" max="7" width="37.69140625" style="21" customWidth="1"/>
    <col min="8" max="8" width="8.84375" style="21"/>
    <col min="9" max="9" width="10.69140625" style="21" bestFit="1" customWidth="1"/>
    <col min="10" max="11" width="8.84375" style="21"/>
    <col min="12" max="12" width="14.765625" style="21" customWidth="1"/>
    <col min="13" max="16384" width="8.84375" style="21"/>
  </cols>
  <sheetData>
    <row r="2" spans="2:13" ht="22" customHeight="1">
      <c r="B2" s="393" t="s">
        <v>9</v>
      </c>
      <c r="C2" s="393"/>
      <c r="D2" s="393"/>
      <c r="E2" s="393"/>
      <c r="F2" s="393"/>
      <c r="G2" s="393"/>
    </row>
    <row r="3" spans="2:13" ht="15" thickBot="1">
      <c r="B3" s="394"/>
      <c r="C3" s="394"/>
      <c r="D3" s="394"/>
      <c r="E3" s="394"/>
      <c r="F3" s="394"/>
      <c r="G3" s="394"/>
      <c r="H3" s="23"/>
      <c r="I3" s="23"/>
      <c r="J3" s="23"/>
      <c r="K3" s="23"/>
      <c r="L3" s="23"/>
      <c r="M3" s="24"/>
    </row>
    <row r="4" spans="2:13" ht="18">
      <c r="B4" s="403" t="s">
        <v>10</v>
      </c>
      <c r="C4" s="404"/>
      <c r="D4" s="404"/>
      <c r="E4" s="404"/>
      <c r="F4" s="404"/>
      <c r="G4" s="405"/>
      <c r="H4" s="23"/>
      <c r="I4" s="23"/>
      <c r="J4" s="23"/>
      <c r="K4" s="23"/>
      <c r="L4" s="23"/>
      <c r="M4" s="24"/>
    </row>
    <row r="5" spans="2:13">
      <c r="B5" s="30" t="s">
        <v>11</v>
      </c>
      <c r="C5" s="406" t="s">
        <v>12</v>
      </c>
      <c r="D5" s="406"/>
      <c r="E5" s="406"/>
      <c r="F5" s="406"/>
      <c r="G5" s="407"/>
      <c r="H5" s="23"/>
      <c r="I5" s="250" t="s">
        <v>13</v>
      </c>
      <c r="J5" s="23"/>
      <c r="K5" s="23"/>
      <c r="L5" s="23"/>
      <c r="M5" s="24"/>
    </row>
    <row r="6" spans="2:13">
      <c r="B6" s="31" t="s">
        <v>14</v>
      </c>
      <c r="C6" s="406"/>
      <c r="D6" s="406"/>
      <c r="E6" s="406"/>
      <c r="F6" s="406"/>
      <c r="G6" s="407"/>
      <c r="H6" s="23"/>
      <c r="I6" s="23"/>
      <c r="J6" s="23"/>
      <c r="K6" s="23"/>
      <c r="L6" s="23"/>
      <c r="M6" s="24"/>
    </row>
    <row r="7" spans="2:13">
      <c r="B7" s="32" t="s">
        <v>15</v>
      </c>
      <c r="C7" s="406"/>
      <c r="D7" s="406"/>
      <c r="E7" s="406"/>
      <c r="F7" s="406"/>
      <c r="G7" s="407"/>
      <c r="H7" s="23"/>
      <c r="I7" s="23"/>
      <c r="J7" s="23"/>
      <c r="K7" s="23"/>
      <c r="L7" s="23"/>
      <c r="M7" s="24"/>
    </row>
    <row r="8" spans="2:13" ht="16.5" customHeight="1">
      <c r="B8" s="97" t="s">
        <v>16</v>
      </c>
      <c r="C8" s="418"/>
      <c r="D8" s="418"/>
      <c r="E8" s="418"/>
      <c r="F8" s="418"/>
      <c r="G8" s="419"/>
      <c r="H8" s="23"/>
      <c r="I8" s="23"/>
      <c r="J8" s="23"/>
      <c r="K8" s="23"/>
      <c r="L8" s="23"/>
      <c r="M8" s="24"/>
    </row>
    <row r="9" spans="2:13" ht="16.5" customHeight="1" thickBot="1">
      <c r="B9" s="38" t="s">
        <v>17</v>
      </c>
      <c r="C9" s="421"/>
      <c r="D9" s="421"/>
      <c r="E9" s="421"/>
      <c r="F9" s="98" t="s">
        <v>18</v>
      </c>
      <c r="G9" s="99"/>
      <c r="H9" s="23"/>
      <c r="I9" s="23"/>
      <c r="J9" s="23"/>
      <c r="K9" s="23"/>
      <c r="L9" s="23"/>
      <c r="M9" s="24"/>
    </row>
    <row r="10" spans="2:13" ht="16.5" customHeight="1" thickBot="1">
      <c r="B10" s="100"/>
      <c r="C10" s="49"/>
      <c r="D10" s="49"/>
      <c r="E10" s="49"/>
      <c r="F10" s="96"/>
      <c r="G10" s="101"/>
      <c r="H10" s="23"/>
      <c r="I10" s="23"/>
      <c r="J10" s="23"/>
      <c r="K10" s="23"/>
      <c r="L10" s="23"/>
      <c r="M10" s="24"/>
    </row>
    <row r="11" spans="2:13" ht="16.5" customHeight="1">
      <c r="B11" s="399" t="s">
        <v>19</v>
      </c>
      <c r="C11" s="400"/>
      <c r="D11" s="46">
        <v>1</v>
      </c>
      <c r="E11" s="47" t="s">
        <v>20</v>
      </c>
      <c r="F11" s="48">
        <v>4</v>
      </c>
      <c r="G11" s="44"/>
      <c r="H11" s="13"/>
      <c r="I11" s="13"/>
      <c r="J11" s="13"/>
      <c r="K11" s="13"/>
      <c r="L11" s="13"/>
    </row>
    <row r="12" spans="2:13" ht="16.5" customHeight="1">
      <c r="B12" s="401" t="s">
        <v>21</v>
      </c>
      <c r="C12" s="402"/>
      <c r="D12" s="15">
        <f>F11-D11</f>
        <v>3</v>
      </c>
      <c r="E12" s="331" t="s">
        <v>22</v>
      </c>
      <c r="F12" s="43">
        <f>D12*5280</f>
        <v>15840</v>
      </c>
      <c r="G12" s="33"/>
    </row>
    <row r="13" spans="2:13" ht="16.5" customHeight="1">
      <c r="B13" s="401" t="s">
        <v>23</v>
      </c>
      <c r="C13" s="402"/>
      <c r="D13" s="39">
        <v>2025</v>
      </c>
      <c r="E13" s="14"/>
      <c r="F13" s="410"/>
      <c r="G13" s="411"/>
    </row>
    <row r="14" spans="2:13" ht="16.5" customHeight="1">
      <c r="B14" s="401" t="s">
        <v>24</v>
      </c>
      <c r="C14" s="402"/>
      <c r="D14" s="39">
        <v>2027</v>
      </c>
      <c r="E14" s="14"/>
      <c r="F14" s="410"/>
      <c r="G14" s="411"/>
    </row>
    <row r="15" spans="2:13" ht="16.5" customHeight="1">
      <c r="B15" s="401" t="s">
        <v>25</v>
      </c>
      <c r="C15" s="402"/>
      <c r="D15" s="93">
        <f>(1+D16)^(D14-D13)</f>
        <v>1.0609</v>
      </c>
      <c r="E15" s="14">
        <f>D14-D13</f>
        <v>2</v>
      </c>
      <c r="F15" s="416" t="s">
        <v>16474</v>
      </c>
      <c r="G15" s="417"/>
    </row>
    <row r="16" spans="2:13" ht="16.5" customHeight="1">
      <c r="B16" s="401" t="s">
        <v>26</v>
      </c>
      <c r="C16" s="402"/>
      <c r="D16" s="40">
        <v>0.03</v>
      </c>
      <c r="E16" s="14"/>
      <c r="F16" s="410"/>
      <c r="G16" s="411"/>
    </row>
    <row r="17" spans="2:7" ht="16.5" customHeight="1">
      <c r="B17" s="401" t="s">
        <v>27</v>
      </c>
      <c r="C17" s="402"/>
      <c r="D17" s="40">
        <v>0.03</v>
      </c>
      <c r="E17" s="14"/>
      <c r="F17" s="410"/>
      <c r="G17" s="411"/>
    </row>
    <row r="18" spans="2:7" ht="16.5" customHeight="1">
      <c r="B18" s="422" t="s">
        <v>16473</v>
      </c>
      <c r="C18" s="423"/>
      <c r="D18" s="386">
        <v>2026</v>
      </c>
      <c r="E18" s="387"/>
      <c r="F18" s="388"/>
      <c r="G18" s="389"/>
    </row>
    <row r="19" spans="2:7" ht="16.5" customHeight="1">
      <c r="B19" s="422" t="s">
        <v>16478</v>
      </c>
      <c r="C19" s="423"/>
      <c r="D19" s="390">
        <f>(1+D17)^(D18-D13)</f>
        <v>1.03</v>
      </c>
      <c r="E19" s="387">
        <f>D18-D13</f>
        <v>1</v>
      </c>
      <c r="F19" s="424" t="s">
        <v>16475</v>
      </c>
      <c r="G19" s="425"/>
    </row>
    <row r="20" spans="2:7" ht="16.5" customHeight="1">
      <c r="B20" s="401" t="s">
        <v>28</v>
      </c>
      <c r="C20" s="402"/>
      <c r="D20" s="41">
        <v>0.2</v>
      </c>
      <c r="E20" s="14"/>
      <c r="F20" s="410"/>
      <c r="G20" s="411"/>
    </row>
    <row r="21" spans="2:7" ht="16.5" customHeight="1">
      <c r="B21" s="401" t="s">
        <v>29</v>
      </c>
      <c r="C21" s="402"/>
      <c r="D21" s="41">
        <v>0.08</v>
      </c>
      <c r="E21" s="14"/>
      <c r="F21" s="410"/>
      <c r="G21" s="411"/>
    </row>
    <row r="22" spans="2:7" ht="16.5" customHeight="1">
      <c r="B22" s="401" t="s">
        <v>30</v>
      </c>
      <c r="C22" s="402"/>
      <c r="D22" s="41">
        <v>0.08</v>
      </c>
      <c r="E22" s="14"/>
      <c r="F22" s="410"/>
      <c r="G22" s="411"/>
    </row>
    <row r="23" spans="2:7" ht="15" thickBot="1">
      <c r="B23" s="35"/>
      <c r="C23" s="36"/>
      <c r="D23" s="37"/>
      <c r="E23" s="20"/>
      <c r="F23" s="414"/>
      <c r="G23" s="415"/>
    </row>
    <row r="24" spans="2:7" ht="15" thickBot="1">
      <c r="B24" s="7"/>
      <c r="C24" s="7"/>
      <c r="D24" s="7"/>
      <c r="E24" s="7"/>
      <c r="F24" s="7"/>
      <c r="G24" s="16"/>
    </row>
    <row r="25" spans="2:7" ht="18" customHeight="1" thickBot="1">
      <c r="B25" s="50" t="s">
        <v>6</v>
      </c>
      <c r="C25" s="51"/>
      <c r="D25" s="51"/>
      <c r="E25" s="52" t="s">
        <v>31</v>
      </c>
      <c r="F25" s="408" t="s">
        <v>32</v>
      </c>
      <c r="G25" s="409"/>
    </row>
    <row r="26" spans="2:7" ht="16.5" customHeight="1">
      <c r="B26" s="56" t="s">
        <v>33</v>
      </c>
      <c r="C26" s="57"/>
      <c r="D26" s="58"/>
      <c r="E26" s="73">
        <f>'Roadway 1RD1'!G44</f>
        <v>0</v>
      </c>
      <c r="F26" s="395"/>
      <c r="G26" s="396"/>
    </row>
    <row r="27" spans="2:7">
      <c r="B27" s="53" t="s">
        <v>34</v>
      </c>
      <c r="C27" s="17"/>
      <c r="D27" s="18"/>
      <c r="E27" s="73">
        <f>'Traffic Ops 1TO1'!G30</f>
        <v>0</v>
      </c>
      <c r="F27" s="82"/>
      <c r="G27" s="83"/>
    </row>
    <row r="28" spans="2:7">
      <c r="B28" s="53" t="s">
        <v>35</v>
      </c>
      <c r="C28" s="17"/>
      <c r="D28" s="18"/>
      <c r="E28" s="73">
        <f>'Traffic Ops 1TO1'!G44</f>
        <v>0</v>
      </c>
      <c r="F28" s="82"/>
      <c r="G28" s="83"/>
    </row>
    <row r="29" spans="2:7">
      <c r="B29" s="53" t="s">
        <v>36</v>
      </c>
      <c r="C29" s="17"/>
      <c r="D29" s="18"/>
      <c r="E29" s="73">
        <f>'Structures 1ST1'!G44</f>
        <v>0</v>
      </c>
      <c r="F29" s="82"/>
      <c r="G29" s="83"/>
    </row>
    <row r="30" spans="2:7">
      <c r="B30" s="53" t="s">
        <v>37</v>
      </c>
      <c r="C30" s="17"/>
      <c r="D30" s="18"/>
      <c r="E30" s="73">
        <f>'Environmental 1EN1'!G44</f>
        <v>0</v>
      </c>
      <c r="F30" s="82"/>
      <c r="G30" s="83"/>
    </row>
    <row r="31" spans="2:7">
      <c r="B31" s="53"/>
      <c r="C31" s="17"/>
      <c r="D31" s="14"/>
      <c r="E31" s="42"/>
      <c r="F31" s="74"/>
      <c r="G31" s="54"/>
    </row>
    <row r="32" spans="2:7">
      <c r="B32" s="71"/>
      <c r="C32" s="14"/>
      <c r="D32" s="332" t="s">
        <v>38</v>
      </c>
      <c r="E32" s="73">
        <f>SUM(E26:E30)</f>
        <v>0</v>
      </c>
      <c r="F32" s="82"/>
      <c r="G32" s="83"/>
    </row>
    <row r="33" spans="2:7">
      <c r="B33" s="71"/>
      <c r="C33" s="19" t="s">
        <v>39</v>
      </c>
      <c r="D33" s="72">
        <f>$D$20</f>
        <v>0.2</v>
      </c>
      <c r="E33" s="25">
        <f>ROUND(E32*D33,0)</f>
        <v>0</v>
      </c>
      <c r="F33" s="82"/>
      <c r="G33" s="83"/>
    </row>
    <row r="34" spans="2:7" ht="17.25" customHeight="1">
      <c r="B34" s="63" t="s">
        <v>40</v>
      </c>
      <c r="C34" s="402"/>
      <c r="D34" s="420"/>
      <c r="E34" s="94">
        <f>E32+E33</f>
        <v>0</v>
      </c>
      <c r="F34" s="397"/>
      <c r="G34" s="398"/>
    </row>
    <row r="35" spans="2:7">
      <c r="B35" s="75" t="s">
        <v>41</v>
      </c>
      <c r="C35" s="76"/>
      <c r="D35" s="77">
        <f>D21</f>
        <v>0.08</v>
      </c>
      <c r="E35" s="95">
        <f>ROUND((E34*D21),0)</f>
        <v>0</v>
      </c>
      <c r="F35" s="84"/>
      <c r="G35" s="85"/>
    </row>
    <row r="36" spans="2:7">
      <c r="B36" s="75" t="s">
        <v>42</v>
      </c>
      <c r="C36" s="76"/>
      <c r="D36" s="77">
        <f>D22</f>
        <v>0.08</v>
      </c>
      <c r="E36" s="355">
        <f>ROUND((E34*D22),0)</f>
        <v>0</v>
      </c>
      <c r="F36" s="84"/>
      <c r="G36" s="85"/>
    </row>
    <row r="37" spans="2:7">
      <c r="B37" s="382" t="s">
        <v>16476</v>
      </c>
      <c r="C37" s="383"/>
      <c r="D37" s="384">
        <v>0.11</v>
      </c>
      <c r="E37" s="385">
        <f>ROUND((E34)*D37,-3)</f>
        <v>0</v>
      </c>
      <c r="F37" s="84"/>
      <c r="G37" s="358"/>
    </row>
    <row r="38" spans="2:7">
      <c r="B38" s="382" t="s">
        <v>16477</v>
      </c>
      <c r="C38" s="383"/>
      <c r="D38" s="384">
        <v>0.02</v>
      </c>
      <c r="E38" s="385">
        <f>ROUND((E34)*D38,-3)</f>
        <v>0</v>
      </c>
      <c r="F38" s="84"/>
      <c r="G38" s="358"/>
    </row>
    <row r="39" spans="2:7">
      <c r="B39" s="78" t="s">
        <v>43</v>
      </c>
      <c r="C39" s="76"/>
      <c r="D39" s="79"/>
      <c r="E39" s="356">
        <f>'Utilities-ROW 1UT1'!G44</f>
        <v>0</v>
      </c>
      <c r="F39" s="86"/>
      <c r="G39" s="85"/>
    </row>
    <row r="40" spans="2:7">
      <c r="B40" s="78" t="s">
        <v>44</v>
      </c>
      <c r="C40" s="76"/>
      <c r="D40" s="79"/>
      <c r="E40" s="356">
        <f>'Utilities-ROW 1UT1'!G24</f>
        <v>0</v>
      </c>
      <c r="F40" s="86"/>
      <c r="G40" s="87"/>
    </row>
    <row r="41" spans="2:7" ht="15" thickBot="1">
      <c r="B41" s="80" t="s">
        <v>45</v>
      </c>
      <c r="C41" s="36"/>
      <c r="D41" s="81"/>
      <c r="E41" s="357">
        <v>0</v>
      </c>
      <c r="F41" s="88"/>
      <c r="G41" s="89"/>
    </row>
    <row r="42" spans="2:7">
      <c r="B42" s="7"/>
      <c r="C42" s="7"/>
      <c r="D42" s="7"/>
      <c r="E42" s="7"/>
      <c r="F42" s="7"/>
      <c r="G42" s="7"/>
    </row>
    <row r="43" spans="2:7" ht="15" thickBot="1">
      <c r="B43" s="7"/>
      <c r="C43" s="7"/>
      <c r="D43" s="7"/>
      <c r="E43" s="7"/>
      <c r="F43" s="7"/>
      <c r="G43" s="7"/>
    </row>
    <row r="44" spans="2:7" ht="18" customHeight="1" thickBot="1">
      <c r="B44" s="50" t="s">
        <v>46</v>
      </c>
      <c r="C44" s="50"/>
      <c r="D44" s="361">
        <f>D13</f>
        <v>2025</v>
      </c>
      <c r="E44" s="375">
        <f>D18</f>
        <v>2026</v>
      </c>
      <c r="F44" s="376">
        <f>D14</f>
        <v>2027</v>
      </c>
      <c r="G44" s="59" t="s">
        <v>32</v>
      </c>
    </row>
    <row r="45" spans="2:7">
      <c r="B45" s="62" t="s">
        <v>47</v>
      </c>
      <c r="C45" s="45"/>
      <c r="D45" s="64">
        <f>ROUND(E34+E37+E38,-3)</f>
        <v>0</v>
      </c>
      <c r="E45" s="373"/>
      <c r="F45" s="377">
        <f>ROUND(D45*D15,-3)</f>
        <v>0</v>
      </c>
      <c r="G45" s="90"/>
    </row>
    <row r="46" spans="2:7">
      <c r="B46" s="63" t="s">
        <v>48</v>
      </c>
      <c r="C46" s="34"/>
      <c r="D46" s="65">
        <f>ROUND(E35,-3)</f>
        <v>0</v>
      </c>
      <c r="E46" s="374"/>
      <c r="F46" s="378">
        <f>D46</f>
        <v>0</v>
      </c>
      <c r="G46" s="91"/>
    </row>
    <row r="47" spans="2:7">
      <c r="B47" s="63" t="s">
        <v>49</v>
      </c>
      <c r="C47" s="34"/>
      <c r="D47" s="65">
        <f>ROUND(E36,-3)</f>
        <v>0</v>
      </c>
      <c r="E47" s="374"/>
      <c r="F47" s="378">
        <f>ROUND((D47*(1+$D$16)^$E$15),-3)</f>
        <v>0</v>
      </c>
      <c r="G47" s="91"/>
    </row>
    <row r="48" spans="2:7">
      <c r="B48" s="63" t="s">
        <v>43</v>
      </c>
      <c r="C48" s="34"/>
      <c r="D48" s="65">
        <f>ROUND(E39,-3)</f>
        <v>0</v>
      </c>
      <c r="E48" s="60">
        <f>ROUND(D48*D19,-3)</f>
        <v>0</v>
      </c>
      <c r="F48" s="379"/>
      <c r="G48" s="91"/>
    </row>
    <row r="49" spans="1:25">
      <c r="B49" s="63" t="s">
        <v>44</v>
      </c>
      <c r="C49" s="34"/>
      <c r="D49" s="65">
        <f>ROUND(E40,-3)</f>
        <v>0</v>
      </c>
      <c r="E49" s="374"/>
      <c r="F49" s="378">
        <f>ROUND(D49*D15,-3)</f>
        <v>0</v>
      </c>
      <c r="G49" s="91"/>
    </row>
    <row r="50" spans="1:25">
      <c r="B50" s="63" t="s">
        <v>50</v>
      </c>
      <c r="C50" s="66"/>
      <c r="D50" s="65">
        <f>ROUND((SUM(D45:D49)+D51)*C50,-3)</f>
        <v>0</v>
      </c>
      <c r="E50" s="374"/>
      <c r="F50" s="378">
        <f>ROUND(D50*$C$15,-3)</f>
        <v>0</v>
      </c>
      <c r="G50" s="91"/>
    </row>
    <row r="51" spans="1:25">
      <c r="B51" s="63" t="s">
        <v>45</v>
      </c>
      <c r="C51" s="34"/>
      <c r="D51" s="65">
        <f>ROUND(+E41,-3)</f>
        <v>0</v>
      </c>
      <c r="E51" s="374"/>
      <c r="F51" s="378">
        <f>ROUND(D51*$C$15,-3)</f>
        <v>0</v>
      </c>
      <c r="G51" s="91"/>
    </row>
    <row r="52" spans="1:25" ht="15" thickBot="1">
      <c r="B52" s="55"/>
      <c r="C52" s="67" t="s">
        <v>51</v>
      </c>
      <c r="D52" s="61">
        <f>SUM(D45:D51)</f>
        <v>0</v>
      </c>
      <c r="E52" s="61">
        <f>SUM(E45:E51)</f>
        <v>0</v>
      </c>
      <c r="F52" s="380">
        <f>SUM(F45:F51)</f>
        <v>0</v>
      </c>
      <c r="G52" s="92"/>
    </row>
    <row r="53" spans="1:25" ht="15" thickBot="1">
      <c r="B53" s="7"/>
      <c r="C53" s="7"/>
      <c r="D53" s="7"/>
      <c r="E53" s="7"/>
      <c r="F53" s="7"/>
      <c r="G53" s="7"/>
    </row>
    <row r="54" spans="1:25" ht="15" thickBot="1">
      <c r="B54" s="50" t="s">
        <v>52</v>
      </c>
      <c r="C54" s="70" t="s">
        <v>51</v>
      </c>
      <c r="D54" s="69">
        <f>D52</f>
        <v>0</v>
      </c>
      <c r="E54" s="69">
        <f>E52</f>
        <v>0</v>
      </c>
      <c r="F54" s="69">
        <f>F52</f>
        <v>0</v>
      </c>
      <c r="G54" s="68"/>
    </row>
    <row r="55" spans="1:25">
      <c r="B55" s="7"/>
      <c r="C55" s="7"/>
      <c r="D55" s="7"/>
      <c r="E55" s="7"/>
      <c r="F55" s="7"/>
      <c r="G55" s="7"/>
    </row>
    <row r="57" spans="1:25" ht="18">
      <c r="A57" s="413" t="s">
        <v>53</v>
      </c>
      <c r="B57" s="413"/>
      <c r="C57" s="413"/>
      <c r="D57" s="413"/>
      <c r="E57" s="413"/>
      <c r="F57" s="413"/>
      <c r="G57" s="413"/>
      <c r="H57" s="26"/>
      <c r="I57" s="27"/>
      <c r="J57" s="27"/>
      <c r="K57" s="27"/>
      <c r="L57" s="27"/>
      <c r="M57" s="27"/>
      <c r="N57" s="27"/>
      <c r="O57" s="27"/>
      <c r="P57" s="27"/>
      <c r="Q57" s="27"/>
      <c r="R57" s="27"/>
      <c r="S57" s="27"/>
      <c r="T57" s="27"/>
      <c r="U57" s="27"/>
      <c r="V57" s="27"/>
      <c r="W57" s="27"/>
      <c r="X57" s="27"/>
      <c r="Y57" s="27"/>
    </row>
    <row r="58" spans="1:25" ht="30.75" customHeight="1">
      <c r="A58" s="28">
        <v>1</v>
      </c>
      <c r="B58" s="412" t="str">
        <f>IF(Assumptions!C97="","",Assumptions!C97)</f>
        <v/>
      </c>
      <c r="C58" s="412"/>
      <c r="D58" s="28">
        <v>8</v>
      </c>
      <c r="E58" s="392" t="str">
        <f>IF(Assumptions!Q97="","",Assumptions!Q97)</f>
        <v/>
      </c>
      <c r="F58" s="392"/>
      <c r="G58" s="392"/>
      <c r="H58" s="11"/>
      <c r="I58" s="11"/>
      <c r="J58" s="11"/>
      <c r="L58" s="29"/>
      <c r="M58" s="29"/>
      <c r="N58" s="29"/>
      <c r="O58" s="29"/>
      <c r="P58" s="29"/>
      <c r="Q58" s="29"/>
      <c r="R58" s="29"/>
      <c r="S58" s="29"/>
      <c r="T58" s="29"/>
      <c r="U58" s="29"/>
      <c r="V58" s="29"/>
      <c r="W58" s="29"/>
      <c r="X58" s="29"/>
    </row>
    <row r="59" spans="1:25" ht="30.75" customHeight="1">
      <c r="A59" s="28">
        <v>2</v>
      </c>
      <c r="B59" s="412" t="str">
        <f>IF(Assumptions!C98="","",Assumptions!C98)</f>
        <v/>
      </c>
      <c r="C59" s="412"/>
      <c r="D59" s="28">
        <v>9</v>
      </c>
      <c r="E59" s="392" t="str">
        <f>IF(Assumptions!Q98="","",Assumptions!Q98)</f>
        <v/>
      </c>
      <c r="F59" s="392"/>
      <c r="G59" s="392"/>
      <c r="H59" s="11"/>
      <c r="I59" s="11"/>
      <c r="J59" s="11"/>
      <c r="L59" s="29"/>
      <c r="M59" s="29"/>
      <c r="N59" s="29"/>
      <c r="O59" s="29"/>
      <c r="P59" s="29"/>
      <c r="Q59" s="29"/>
      <c r="R59" s="29"/>
      <c r="S59" s="29"/>
      <c r="T59" s="29"/>
      <c r="U59" s="29"/>
      <c r="V59" s="29"/>
      <c r="W59" s="29"/>
      <c r="X59" s="29"/>
    </row>
    <row r="60" spans="1:25" ht="30.75" customHeight="1">
      <c r="A60" s="28">
        <v>3</v>
      </c>
      <c r="B60" s="412" t="str">
        <f>IF(Assumptions!C99="","",Assumptions!C99)</f>
        <v/>
      </c>
      <c r="C60" s="412"/>
      <c r="D60" s="28">
        <v>10</v>
      </c>
      <c r="E60" s="392" t="str">
        <f>IF(Assumptions!Q99="","",Assumptions!Q99)</f>
        <v/>
      </c>
      <c r="F60" s="392"/>
      <c r="G60" s="392"/>
      <c r="H60" s="11"/>
      <c r="I60" s="11"/>
      <c r="J60" s="11"/>
      <c r="L60" s="29"/>
      <c r="M60" s="29"/>
      <c r="N60" s="29"/>
      <c r="O60" s="29"/>
      <c r="P60" s="29"/>
      <c r="Q60" s="29"/>
      <c r="R60" s="29"/>
      <c r="S60" s="29"/>
      <c r="T60" s="29"/>
      <c r="U60" s="29"/>
      <c r="V60" s="29"/>
      <c r="W60" s="29"/>
      <c r="X60" s="29"/>
    </row>
    <row r="61" spans="1:25" ht="30.75" customHeight="1">
      <c r="A61" s="28">
        <v>4</v>
      </c>
      <c r="B61" s="412" t="str">
        <f>IF(Assumptions!C100="","",Assumptions!C100)</f>
        <v/>
      </c>
      <c r="C61" s="412"/>
      <c r="D61" s="28">
        <v>11</v>
      </c>
      <c r="E61" s="392" t="str">
        <f>IF(Assumptions!Q100="","",Assumptions!Q100)</f>
        <v/>
      </c>
      <c r="F61" s="392"/>
      <c r="G61" s="392"/>
      <c r="H61" s="11"/>
      <c r="I61" s="11"/>
      <c r="J61" s="11"/>
      <c r="L61" s="29"/>
      <c r="M61" s="29"/>
      <c r="N61" s="29"/>
      <c r="O61" s="29"/>
      <c r="P61" s="29"/>
      <c r="Q61" s="29"/>
      <c r="R61" s="29"/>
      <c r="S61" s="29"/>
      <c r="T61" s="29"/>
      <c r="U61" s="29"/>
      <c r="V61" s="29"/>
      <c r="W61" s="29"/>
      <c r="X61" s="29"/>
    </row>
    <row r="62" spans="1:25" ht="30.75" customHeight="1">
      <c r="A62" s="28">
        <v>5</v>
      </c>
      <c r="B62" s="412" t="str">
        <f>IF(Assumptions!C101="","",Assumptions!C101)</f>
        <v/>
      </c>
      <c r="C62" s="412"/>
      <c r="D62" s="28">
        <v>12</v>
      </c>
      <c r="E62" s="392" t="str">
        <f>IF(Assumptions!Q101="","",Assumptions!Q101)</f>
        <v/>
      </c>
      <c r="F62" s="392"/>
      <c r="G62" s="392"/>
      <c r="H62" s="11"/>
      <c r="I62" s="11"/>
      <c r="J62" s="11"/>
      <c r="L62" s="29"/>
      <c r="M62" s="29"/>
      <c r="N62" s="29"/>
      <c r="O62" s="29"/>
      <c r="P62" s="29"/>
      <c r="Q62" s="29"/>
      <c r="R62" s="29"/>
      <c r="S62" s="29"/>
      <c r="T62" s="29"/>
      <c r="U62" s="29"/>
      <c r="V62" s="29"/>
      <c r="W62" s="29"/>
      <c r="X62" s="29"/>
    </row>
    <row r="63" spans="1:25" ht="30.75" customHeight="1">
      <c r="A63" s="28">
        <v>6</v>
      </c>
      <c r="B63" s="412" t="str">
        <f>IF(Assumptions!C102="","",Assumptions!C102)</f>
        <v/>
      </c>
      <c r="C63" s="412"/>
      <c r="D63" s="28">
        <v>13</v>
      </c>
      <c r="E63" s="392" t="str">
        <f>IF(Assumptions!Q102="","",Assumptions!Q102)</f>
        <v/>
      </c>
      <c r="F63" s="392"/>
      <c r="G63" s="392"/>
      <c r="H63" s="11"/>
      <c r="I63" s="11"/>
      <c r="J63" s="11"/>
      <c r="L63" s="29"/>
      <c r="M63" s="29"/>
      <c r="N63" s="29"/>
      <c r="O63" s="29"/>
      <c r="P63" s="29"/>
      <c r="Q63" s="29"/>
      <c r="R63" s="29"/>
      <c r="S63" s="29"/>
      <c r="T63" s="29"/>
      <c r="U63" s="29"/>
      <c r="V63" s="29"/>
      <c r="W63" s="29"/>
      <c r="X63" s="29"/>
    </row>
    <row r="64" spans="1:25" ht="30.75" customHeight="1">
      <c r="A64" s="28">
        <v>7</v>
      </c>
      <c r="B64" s="412" t="str">
        <f>IF(Assumptions!C103="","",Assumptions!C103)</f>
        <v/>
      </c>
      <c r="C64" s="412"/>
      <c r="D64" s="28">
        <v>14</v>
      </c>
      <c r="E64" s="392" t="str">
        <f>IF(Assumptions!Q103="","",Assumptions!Q103)</f>
        <v/>
      </c>
      <c r="F64" s="392"/>
      <c r="G64" s="392"/>
      <c r="H64" s="11"/>
      <c r="I64" s="11"/>
      <c r="J64" s="11"/>
      <c r="L64" s="29"/>
      <c r="M64" s="29"/>
      <c r="N64" s="29"/>
      <c r="O64" s="29"/>
      <c r="P64" s="29"/>
      <c r="Q64" s="29"/>
      <c r="R64" s="29"/>
      <c r="S64" s="29"/>
      <c r="T64" s="29"/>
      <c r="U64" s="29"/>
      <c r="V64" s="29"/>
      <c r="W64" s="29"/>
      <c r="X64" s="29"/>
    </row>
  </sheetData>
  <mergeCells count="49">
    <mergeCell ref="C7:G7"/>
    <mergeCell ref="C34:D34"/>
    <mergeCell ref="C9:E9"/>
    <mergeCell ref="B20:C20"/>
    <mergeCell ref="B21:C21"/>
    <mergeCell ref="B22:C22"/>
    <mergeCell ref="B18:C18"/>
    <mergeCell ref="B19:C19"/>
    <mergeCell ref="F19:G19"/>
    <mergeCell ref="E60:G60"/>
    <mergeCell ref="E61:G61"/>
    <mergeCell ref="E62:G62"/>
    <mergeCell ref="E63:G63"/>
    <mergeCell ref="B60:C60"/>
    <mergeCell ref="B61:C61"/>
    <mergeCell ref="B62:C62"/>
    <mergeCell ref="B63:C63"/>
    <mergeCell ref="B64:C64"/>
    <mergeCell ref="B58:C58"/>
    <mergeCell ref="B59:C59"/>
    <mergeCell ref="B13:C13"/>
    <mergeCell ref="B14:C14"/>
    <mergeCell ref="B15:C15"/>
    <mergeCell ref="B16:C16"/>
    <mergeCell ref="B17:C17"/>
    <mergeCell ref="A57:G57"/>
    <mergeCell ref="E59:G59"/>
    <mergeCell ref="F20:G20"/>
    <mergeCell ref="F21:G21"/>
    <mergeCell ref="F22:G22"/>
    <mergeCell ref="F23:G23"/>
    <mergeCell ref="F15:G15"/>
    <mergeCell ref="E64:G64"/>
    <mergeCell ref="E58:G58"/>
    <mergeCell ref="B2:G2"/>
    <mergeCell ref="B3:G3"/>
    <mergeCell ref="F26:G26"/>
    <mergeCell ref="F34:G34"/>
    <mergeCell ref="B11:C11"/>
    <mergeCell ref="B12:C12"/>
    <mergeCell ref="B4:G4"/>
    <mergeCell ref="C5:G5"/>
    <mergeCell ref="F25:G25"/>
    <mergeCell ref="F13:G13"/>
    <mergeCell ref="F14:G14"/>
    <mergeCell ref="F16:G16"/>
    <mergeCell ref="F17:G17"/>
    <mergeCell ref="C8:G8"/>
    <mergeCell ref="C6:G6"/>
  </mergeCells>
  <phoneticPr fontId="0" type="noConversion"/>
  <hyperlinks>
    <hyperlink ref="B40" location="'Util-RW-Inc'!A1" display="Utilities" xr:uid="{00000000-0004-0000-0100-000004000000}"/>
    <hyperlink ref="B39" location="'Util-RW-Inc'!A1" display="Right of Way Urban/Suburban Residential" xr:uid="{00000000-0004-0000-0100-000008000000}"/>
    <hyperlink ref="B26" location="'PI-Roadway-Drainage'!A1" display="Roadway and Drainage" xr:uid="{00000000-0004-0000-0100-00000A000000}"/>
    <hyperlink ref="B27" location="'Traffic-Safety-ITS'!A1" display="Traffic and Safety" xr:uid="{00000000-0004-0000-0100-00000B000000}"/>
    <hyperlink ref="B29" location="Structures!A1" display="Sttructures" xr:uid="{00000000-0004-0000-0100-00000C000000}"/>
    <hyperlink ref="B30" location="Environmental!A1" display="Environmental Mitigation" xr:uid="{00000000-0004-0000-0100-00000D000000}"/>
    <hyperlink ref="B28" location="'Traffic-Safety-ITS'!F33" display="ITS" xr:uid="{00000000-0004-0000-0100-00000E000000}"/>
  </hyperlinks>
  <printOptions horizontalCentered="1"/>
  <pageMargins left="0.25" right="0.25" top="0.75" bottom="0.75" header="0.3" footer="0.3"/>
  <pageSetup scale="73" fitToHeight="0" orientation="portrait" blackAndWhite="1" r:id="rId1"/>
  <headerFooter alignWithMargins="0">
    <oddFooter>&amp;L&amp;A
&amp;D&amp;CPage &amp;P of &amp;N&amp; Page(s)&amp;RConcept Form Cost Estimate</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AR103"/>
  <sheetViews>
    <sheetView zoomScale="85" zoomScaleNormal="85" workbookViewId="0">
      <selection activeCell="K25" sqref="K25"/>
    </sheetView>
  </sheetViews>
  <sheetFormatPr defaultColWidth="8.84375" defaultRowHeight="16.5"/>
  <cols>
    <col min="1" max="1" width="2.23046875" style="8" customWidth="1"/>
    <col min="2" max="2" width="4.4609375" style="8" customWidth="1"/>
    <col min="3" max="3" width="32.23046875" style="8" bestFit="1" customWidth="1"/>
    <col min="4" max="4" width="10.07421875" style="8" customWidth="1"/>
    <col min="5" max="5" width="8.23046875" style="8" customWidth="1"/>
    <col min="6" max="6" width="10.84375" style="8" customWidth="1"/>
    <col min="7" max="7" width="13.69140625" style="8" customWidth="1"/>
    <col min="8" max="8" width="10.07421875" style="8" customWidth="1"/>
    <col min="9" max="9" width="14.23046875" style="8" customWidth="1"/>
    <col min="10" max="10" width="14.84375" style="8" customWidth="1"/>
    <col min="11" max="11" width="16.84375" style="8" customWidth="1"/>
    <col min="12" max="12" width="15.23046875" style="8" customWidth="1"/>
    <col min="13" max="13" width="16.07421875" style="8" customWidth="1"/>
    <col min="14" max="15" width="13.4609375" style="8" customWidth="1"/>
    <col min="16" max="16" width="15.4609375" style="8" customWidth="1"/>
    <col min="17" max="17" width="17.07421875" style="8" customWidth="1"/>
    <col min="18" max="18" width="12.765625" style="8" customWidth="1"/>
    <col min="19" max="19" width="16.69140625" style="8" customWidth="1"/>
    <col min="20" max="20" width="13.23046875" style="8" customWidth="1"/>
    <col min="21" max="21" width="17.765625" style="8" customWidth="1"/>
    <col min="22" max="22" width="18.765625" style="8" customWidth="1"/>
    <col min="23" max="23" width="18" style="8" customWidth="1"/>
    <col min="24" max="24" width="23.3046875" style="8" customWidth="1"/>
    <col min="25" max="25" width="15.3046875" style="8" customWidth="1"/>
    <col min="26" max="26" width="18.4609375" style="8" customWidth="1"/>
    <col min="27" max="27" width="18.3046875" style="8" customWidth="1"/>
    <col min="28" max="28" width="18.765625" style="8" customWidth="1"/>
    <col min="29" max="29" width="8.765625" style="8" customWidth="1"/>
    <col min="30" max="30" width="18.765625" style="8" customWidth="1"/>
    <col min="31" max="31" width="8.765625" style="8" customWidth="1"/>
    <col min="32" max="32" width="18.69140625" style="8" customWidth="1"/>
    <col min="33" max="33" width="21.23046875" style="8" customWidth="1"/>
    <col min="34" max="34" width="13.07421875" style="8" customWidth="1"/>
    <col min="35" max="35" width="26.4609375" style="8" customWidth="1"/>
    <col min="36" max="36" width="47.3046875" style="8" customWidth="1"/>
    <col min="37" max="37" width="41.69140625" style="8" customWidth="1"/>
    <col min="38" max="38" width="36.23046875" style="8" customWidth="1"/>
    <col min="39" max="39" width="29.23046875" style="8" customWidth="1"/>
    <col min="40" max="41" width="12.69140625" style="8" customWidth="1"/>
    <col min="42" max="42" width="13.07421875" style="8" customWidth="1"/>
    <col min="43" max="43" width="10.3046875" style="8" customWidth="1"/>
    <col min="44" max="16384" width="8.84375" style="8"/>
  </cols>
  <sheetData>
    <row r="1" spans="2:44" ht="8.25" customHeight="1"/>
    <row r="2" spans="2:44" ht="29.5">
      <c r="B2" s="393" t="s">
        <v>9</v>
      </c>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22"/>
      <c r="AF2" s="22"/>
    </row>
    <row r="3" spans="2:44" ht="14.25" customHeight="1">
      <c r="B3" s="393" t="str">
        <f>'Project Summary'!C5</f>
        <v xml:space="preserve"> </v>
      </c>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102"/>
      <c r="AF3" s="102"/>
    </row>
    <row r="5" spans="2:44" ht="20.5">
      <c r="C5" s="200" t="s">
        <v>54</v>
      </c>
      <c r="AH5" s="565"/>
      <c r="AI5" s="565"/>
      <c r="AJ5" s="565"/>
      <c r="AK5" s="565"/>
      <c r="AL5" s="565"/>
      <c r="AM5" s="565"/>
      <c r="AN5" s="565"/>
      <c r="AO5" s="565"/>
      <c r="AP5" s="565"/>
      <c r="AQ5" s="565"/>
      <c r="AR5" s="565"/>
    </row>
    <row r="6" spans="2:44" ht="6" customHeight="1" thickBot="1"/>
    <row r="7" spans="2:44" ht="17" thickBot="1">
      <c r="C7" s="103" t="s">
        <v>55</v>
      </c>
      <c r="D7" s="428" t="s">
        <v>56</v>
      </c>
      <c r="E7" s="486"/>
      <c r="F7" s="428" t="s">
        <v>57</v>
      </c>
      <c r="G7" s="564"/>
      <c r="H7" s="564"/>
      <c r="I7" s="486"/>
    </row>
    <row r="8" spans="2:44" ht="12.75" customHeight="1">
      <c r="C8" s="104" t="s">
        <v>58</v>
      </c>
      <c r="D8" s="317">
        <v>1.7636000000000001</v>
      </c>
      <c r="E8" s="268" t="s">
        <v>59</v>
      </c>
      <c r="F8" s="105"/>
      <c r="G8" s="106"/>
      <c r="H8" s="106"/>
      <c r="I8" s="107"/>
      <c r="K8" s="250" t="s">
        <v>13</v>
      </c>
    </row>
    <row r="9" spans="2:44" ht="18">
      <c r="C9" s="112" t="s">
        <v>60</v>
      </c>
      <c r="D9" s="318">
        <v>1.75</v>
      </c>
      <c r="E9" s="340" t="s">
        <v>59</v>
      </c>
      <c r="F9" s="344"/>
      <c r="G9" s="113"/>
      <c r="H9" s="113"/>
      <c r="I9" s="345"/>
      <c r="AH9" s="198"/>
      <c r="AI9" s="12"/>
    </row>
    <row r="10" spans="2:44" ht="18">
      <c r="C10" s="112" t="s">
        <v>61</v>
      </c>
      <c r="D10" s="318">
        <v>1.75</v>
      </c>
      <c r="E10" s="340" t="s">
        <v>59</v>
      </c>
      <c r="F10" s="344"/>
      <c r="G10" s="113"/>
      <c r="H10" s="113"/>
      <c r="I10" s="345"/>
      <c r="AH10" s="202"/>
      <c r="AI10" s="12"/>
    </row>
    <row r="11" spans="2:44">
      <c r="C11" s="112" t="s">
        <v>62</v>
      </c>
      <c r="D11" s="318">
        <v>2.0699999999999998</v>
      </c>
      <c r="E11" s="340" t="s">
        <v>59</v>
      </c>
      <c r="F11" s="344"/>
      <c r="G11" s="113"/>
      <c r="H11" s="113"/>
      <c r="I11" s="345"/>
    </row>
    <row r="12" spans="2:44">
      <c r="C12" s="112" t="s">
        <v>63</v>
      </c>
      <c r="D12" s="318">
        <v>1.9079999999999999</v>
      </c>
      <c r="E12" s="340" t="s">
        <v>59</v>
      </c>
      <c r="F12" s="344"/>
      <c r="G12" s="113"/>
      <c r="H12" s="113"/>
      <c r="I12" s="345"/>
      <c r="J12" s="8">
        <v>4.1399999999999997</v>
      </c>
    </row>
    <row r="13" spans="2:44">
      <c r="C13" s="112" t="s">
        <v>64</v>
      </c>
      <c r="D13" s="319">
        <v>231</v>
      </c>
      <c r="E13" s="340" t="s">
        <v>65</v>
      </c>
      <c r="F13" s="320">
        <v>0.32500000000000001</v>
      </c>
      <c r="G13" s="128" t="s">
        <v>66</v>
      </c>
      <c r="H13" s="129"/>
      <c r="I13" s="130"/>
    </row>
    <row r="14" spans="2:44">
      <c r="C14" s="112" t="s">
        <v>67</v>
      </c>
      <c r="D14" s="319">
        <v>231</v>
      </c>
      <c r="E14" s="340" t="s">
        <v>65</v>
      </c>
      <c r="F14" s="320">
        <v>7.4999999999999997E-2</v>
      </c>
      <c r="G14" s="128" t="s">
        <v>66</v>
      </c>
      <c r="H14" s="129"/>
      <c r="I14" s="130"/>
    </row>
    <row r="15" spans="2:44">
      <c r="C15" s="131" t="s">
        <v>68</v>
      </c>
      <c r="D15" s="319">
        <v>231</v>
      </c>
      <c r="E15" s="340" t="s">
        <v>65</v>
      </c>
      <c r="F15" s="320">
        <v>0.31</v>
      </c>
      <c r="G15" s="128" t="s">
        <v>66</v>
      </c>
      <c r="H15" s="129"/>
      <c r="I15" s="130"/>
    </row>
    <row r="16" spans="2:44">
      <c r="C16" s="112" t="s">
        <v>69</v>
      </c>
      <c r="D16" s="319">
        <v>231</v>
      </c>
      <c r="E16" s="340" t="s">
        <v>65</v>
      </c>
      <c r="F16" s="320">
        <v>0.125</v>
      </c>
      <c r="G16" s="128" t="s">
        <v>66</v>
      </c>
      <c r="H16" s="129"/>
      <c r="I16" s="130"/>
    </row>
    <row r="17" spans="3:42">
      <c r="C17" s="512" t="s">
        <v>70</v>
      </c>
      <c r="D17" s="497"/>
      <c r="E17" s="498"/>
      <c r="F17" s="297">
        <v>15.15</v>
      </c>
      <c r="G17" s="128" t="s">
        <v>71</v>
      </c>
      <c r="H17" s="129"/>
      <c r="I17" s="130"/>
      <c r="M17"/>
    </row>
    <row r="18" spans="3:42">
      <c r="C18" s="513"/>
      <c r="D18" s="499"/>
      <c r="E18" s="500"/>
      <c r="F18" s="297">
        <v>15.15</v>
      </c>
      <c r="G18" s="128" t="s">
        <v>72</v>
      </c>
      <c r="H18" s="129"/>
      <c r="I18" s="130"/>
    </row>
    <row r="19" spans="3:42" ht="17" thickBot="1">
      <c r="C19" s="514"/>
      <c r="D19" s="501"/>
      <c r="E19" s="502"/>
      <c r="F19" s="321">
        <v>2.5249999999999999</v>
      </c>
      <c r="G19" s="138" t="s">
        <v>73</v>
      </c>
      <c r="H19" s="139"/>
      <c r="I19" s="140"/>
      <c r="Q19" s="8" t="s">
        <v>16472</v>
      </c>
    </row>
    <row r="20" spans="3:42" ht="20.149999999999999" customHeight="1">
      <c r="AH20" s="141"/>
      <c r="AI20" s="96"/>
      <c r="AJ20" s="96"/>
      <c r="AK20" s="96"/>
      <c r="AL20" s="96"/>
      <c r="AM20" s="96"/>
      <c r="AN20" s="96"/>
      <c r="AO20" s="96"/>
      <c r="AP20" s="96"/>
    </row>
    <row r="21" spans="3:42" ht="20.149999999999999" customHeight="1" thickBot="1">
      <c r="C21" s="200" t="s">
        <v>74</v>
      </c>
      <c r="S21" s="343" t="s">
        <v>75</v>
      </c>
      <c r="T21" s="201" t="s">
        <v>76</v>
      </c>
      <c r="AH21" s="141"/>
      <c r="AI21" s="96"/>
      <c r="AJ21" s="96"/>
      <c r="AK21" s="96"/>
      <c r="AL21" s="96"/>
      <c r="AM21" s="96"/>
      <c r="AN21" s="96"/>
      <c r="AO21" s="96"/>
      <c r="AP21" s="96"/>
    </row>
    <row r="22" spans="3:42" ht="20.149999999999999" customHeight="1">
      <c r="C22" s="505" t="s">
        <v>77</v>
      </c>
      <c r="D22" s="503" t="s">
        <v>78</v>
      </c>
      <c r="E22" s="491"/>
      <c r="F22" s="491"/>
      <c r="G22" s="492"/>
      <c r="H22" s="503" t="s">
        <v>58</v>
      </c>
      <c r="I22" s="491"/>
      <c r="J22" s="491"/>
      <c r="K22" s="491"/>
      <c r="L22" s="492"/>
      <c r="M22" s="503" t="s">
        <v>79</v>
      </c>
      <c r="N22" s="491"/>
      <c r="O22" s="491"/>
      <c r="P22" s="491"/>
      <c r="Q22" s="492"/>
      <c r="S22" s="487" t="s">
        <v>80</v>
      </c>
      <c r="T22" s="490" t="s">
        <v>81</v>
      </c>
      <c r="U22" s="491"/>
      <c r="V22" s="491"/>
      <c r="W22" s="491"/>
      <c r="X22" s="491"/>
      <c r="Y22" s="491"/>
      <c r="Z22" s="491"/>
      <c r="AA22" s="492"/>
      <c r="AH22" s="141"/>
      <c r="AI22" s="96"/>
      <c r="AJ22" s="96"/>
      <c r="AK22" s="96"/>
      <c r="AL22" s="96"/>
      <c r="AM22" s="96"/>
      <c r="AN22" s="96"/>
      <c r="AO22" s="96"/>
      <c r="AP22" s="96"/>
    </row>
    <row r="23" spans="3:42" ht="20.149999999999999" customHeight="1">
      <c r="C23" s="506"/>
      <c r="D23" s="111" t="s">
        <v>82</v>
      </c>
      <c r="E23" s="143" t="s">
        <v>83</v>
      </c>
      <c r="F23" s="110" t="s">
        <v>84</v>
      </c>
      <c r="G23" s="163" t="s">
        <v>85</v>
      </c>
      <c r="H23" s="111" t="s">
        <v>82</v>
      </c>
      <c r="I23" s="143" t="s">
        <v>83</v>
      </c>
      <c r="J23" s="110" t="s">
        <v>84</v>
      </c>
      <c r="K23" s="143" t="s">
        <v>85</v>
      </c>
      <c r="L23" s="347" t="s">
        <v>86</v>
      </c>
      <c r="M23" s="111" t="s">
        <v>82</v>
      </c>
      <c r="N23" s="143" t="s">
        <v>83</v>
      </c>
      <c r="O23" s="110" t="s">
        <v>84</v>
      </c>
      <c r="P23" s="143" t="s">
        <v>85</v>
      </c>
      <c r="Q23" s="163" t="s">
        <v>86</v>
      </c>
      <c r="S23" s="488"/>
      <c r="T23" s="494" t="s">
        <v>87</v>
      </c>
      <c r="U23" s="495"/>
      <c r="V23" s="495"/>
      <c r="W23" s="568"/>
      <c r="X23" s="494" t="s">
        <v>88</v>
      </c>
      <c r="Y23" s="495"/>
      <c r="Z23" s="495"/>
      <c r="AA23" s="496"/>
      <c r="AH23" s="141"/>
      <c r="AI23" s="96"/>
      <c r="AJ23" s="96"/>
      <c r="AK23" s="96"/>
      <c r="AL23" s="96"/>
      <c r="AM23" s="96"/>
      <c r="AN23" s="96"/>
      <c r="AO23" s="96"/>
      <c r="AP23" s="96"/>
    </row>
    <row r="24" spans="3:42" ht="20.149999999999999" customHeight="1" thickBot="1">
      <c r="C24" s="507"/>
      <c r="D24" s="117" t="s">
        <v>89</v>
      </c>
      <c r="E24" s="116" t="s">
        <v>90</v>
      </c>
      <c r="F24" s="116" t="s">
        <v>89</v>
      </c>
      <c r="G24" s="350" t="s">
        <v>91</v>
      </c>
      <c r="H24" s="117" t="s">
        <v>89</v>
      </c>
      <c r="I24" s="116" t="s">
        <v>90</v>
      </c>
      <c r="J24" s="116" t="s">
        <v>89</v>
      </c>
      <c r="K24" s="116" t="s">
        <v>91</v>
      </c>
      <c r="L24" s="348"/>
      <c r="M24" s="117" t="s">
        <v>89</v>
      </c>
      <c r="N24" s="116" t="s">
        <v>90</v>
      </c>
      <c r="O24" s="116" t="s">
        <v>89</v>
      </c>
      <c r="P24" s="116" t="s">
        <v>91</v>
      </c>
      <c r="Q24" s="165"/>
      <c r="S24" s="489"/>
      <c r="T24" s="353" t="s">
        <v>92</v>
      </c>
      <c r="U24" s="353" t="s">
        <v>93</v>
      </c>
      <c r="V24" s="353" t="s">
        <v>62</v>
      </c>
      <c r="W24" s="353" t="s">
        <v>94</v>
      </c>
      <c r="X24" s="353" t="s">
        <v>92</v>
      </c>
      <c r="Y24" s="353" t="s">
        <v>93</v>
      </c>
      <c r="Z24" s="353" t="s">
        <v>62</v>
      </c>
      <c r="AA24" s="354" t="s">
        <v>94</v>
      </c>
      <c r="AH24" s="141"/>
      <c r="AI24" s="96"/>
      <c r="AJ24" s="96"/>
      <c r="AK24" s="96"/>
      <c r="AL24" s="96"/>
      <c r="AM24" s="96"/>
      <c r="AN24" s="96"/>
      <c r="AO24" s="96"/>
      <c r="AP24" s="96"/>
    </row>
    <row r="25" spans="3:42" ht="20.149999999999999" customHeight="1">
      <c r="C25" s="275" t="str">
        <f t="shared" ref="C25:C34" si="0">IF(C41="","",C41)</f>
        <v/>
      </c>
      <c r="D25" s="276"/>
      <c r="E25" s="277"/>
      <c r="F25" s="278"/>
      <c r="G25" s="119" t="str">
        <f>IF(F25="","",(D25*F25*E25/12)/27)</f>
        <v/>
      </c>
      <c r="H25" s="276"/>
      <c r="I25" s="277"/>
      <c r="J25" s="278"/>
      <c r="K25" s="121" t="str">
        <f>IF(J25="","",(H25*J25*I25/12)/27)</f>
        <v/>
      </c>
      <c r="L25" s="119" t="str">
        <f>IF(J25="","",(K25*$D$8))</f>
        <v/>
      </c>
      <c r="M25" s="276"/>
      <c r="N25" s="277"/>
      <c r="O25" s="278"/>
      <c r="P25" s="121" t="str">
        <f>IF(O25="","",(M25*N25*O25/12)/27)</f>
        <v/>
      </c>
      <c r="Q25" s="119" t="str">
        <f>IF(O25="","",(P25*$D$9))</f>
        <v/>
      </c>
      <c r="S25" s="147" t="str">
        <f>IF(G41="","",IF(G41=0,0,7.035*G41^2-3.4147*G41+1.5139))</f>
        <v/>
      </c>
      <c r="T25" s="148" t="str">
        <f t="shared" ref="T25:T34" si="1">IF(G41="","",IF(G41=0,0,(0.5*((($S41+$H41+$L41+$P41)/$G41)/12)*($S41+$H41+$L41+$P41)/12)*$S25))</f>
        <v/>
      </c>
      <c r="U25" s="148" t="str">
        <f t="shared" ref="U25:U34" si="2">IF(G41="","",IF(G41=0,0,(0.5*((($S41+$L41+$P41)/$G41)/12)*($S41+$L41+$P41)/12)*$S25))</f>
        <v/>
      </c>
      <c r="V25" s="148" t="str">
        <f t="shared" ref="V25:V34" si="3">IF(G41="","",IF(G41=0,0,(0.5*((($S41+$P41)/$G41)/12)*($S41+$P41)/12)*$S25))</f>
        <v/>
      </c>
      <c r="W25" s="148" t="str">
        <f t="shared" ref="W25:W34" si="4">IF(G41="","",IF(G41=0,0,(0.5*(($S41/$G41)/12)*$S41/12)*$S25))</f>
        <v/>
      </c>
      <c r="X25" s="149" t="str">
        <f t="shared" ref="X25:X34" si="5">IF(G41="","",+T25-U25)</f>
        <v/>
      </c>
      <c r="Y25" s="149" t="str">
        <f t="shared" ref="Y25:Y34" si="6">IF(G41="","",+U25-V25)</f>
        <v/>
      </c>
      <c r="Z25" s="149" t="str">
        <f t="shared" ref="Z25:Z34" si="7">IF(G41="","",+V25-W25)</f>
        <v/>
      </c>
      <c r="AA25" s="150" t="str">
        <f t="shared" ref="AA25:AA34" si="8">IF(G41="","",+W25)</f>
        <v/>
      </c>
      <c r="AH25" s="141"/>
      <c r="AI25" s="96"/>
      <c r="AJ25" s="96"/>
      <c r="AK25" s="96"/>
      <c r="AL25" s="96"/>
      <c r="AM25" s="96"/>
      <c r="AN25" s="96"/>
      <c r="AO25" s="96"/>
      <c r="AP25" s="96"/>
    </row>
    <row r="26" spans="3:42" ht="20.149999999999999" customHeight="1">
      <c r="C26" s="279" t="str">
        <f t="shared" si="0"/>
        <v/>
      </c>
      <c r="D26" s="280"/>
      <c r="E26" s="281"/>
      <c r="F26" s="282"/>
      <c r="G26" s="119" t="str">
        <f t="shared" ref="G26:G34" si="9">IF(F26="","",(D26*F26*E26/12)/27)</f>
        <v/>
      </c>
      <c r="H26" s="280"/>
      <c r="I26" s="281"/>
      <c r="J26" s="282"/>
      <c r="K26" s="121" t="str">
        <f t="shared" ref="K26:K34" si="10">IF(J26="","",(H26*J26*I26/12)/27)</f>
        <v/>
      </c>
      <c r="L26" s="119" t="str">
        <f t="shared" ref="L26:L34" si="11">IF(J26="","",(K26*$D$8))</f>
        <v/>
      </c>
      <c r="M26" s="280"/>
      <c r="N26" s="281"/>
      <c r="O26" s="282"/>
      <c r="P26" s="121" t="str">
        <f t="shared" ref="P26:P34" si="12">IF(O26="","",(M26*N26*O26/12)/27)</f>
        <v/>
      </c>
      <c r="Q26" s="119" t="str">
        <f t="shared" ref="Q26:Q34" si="13">IF(O26="","",(P26*$D$9))</f>
        <v/>
      </c>
      <c r="S26" s="147" t="str">
        <f t="shared" ref="S26:S34" si="14">IF(G42="","",IF(G42=0,0,7.035*G42^2-3.4147*G42+1.5139))</f>
        <v/>
      </c>
      <c r="T26" s="148" t="str">
        <f t="shared" si="1"/>
        <v/>
      </c>
      <c r="U26" s="148" t="str">
        <f t="shared" si="2"/>
        <v/>
      </c>
      <c r="V26" s="148" t="str">
        <f t="shared" si="3"/>
        <v/>
      </c>
      <c r="W26" s="148" t="str">
        <f t="shared" si="4"/>
        <v/>
      </c>
      <c r="X26" s="149" t="str">
        <f t="shared" si="5"/>
        <v/>
      </c>
      <c r="Y26" s="149" t="str">
        <f t="shared" si="6"/>
        <v/>
      </c>
      <c r="Z26" s="149" t="str">
        <f t="shared" si="7"/>
        <v/>
      </c>
      <c r="AA26" s="150" t="str">
        <f t="shared" si="8"/>
        <v/>
      </c>
      <c r="AH26" s="141"/>
      <c r="AI26" s="96"/>
      <c r="AJ26" s="96"/>
      <c r="AK26" s="96"/>
      <c r="AL26" s="96"/>
      <c r="AM26" s="96"/>
      <c r="AN26" s="96"/>
      <c r="AO26" s="96"/>
      <c r="AP26" s="96"/>
    </row>
    <row r="27" spans="3:42" ht="20.149999999999999" customHeight="1">
      <c r="C27" s="279" t="str">
        <f t="shared" si="0"/>
        <v/>
      </c>
      <c r="D27" s="280"/>
      <c r="E27" s="281"/>
      <c r="F27" s="282"/>
      <c r="G27" s="119" t="str">
        <f t="shared" si="9"/>
        <v/>
      </c>
      <c r="H27" s="280"/>
      <c r="I27" s="281"/>
      <c r="J27" s="282"/>
      <c r="K27" s="121" t="str">
        <f t="shared" si="10"/>
        <v/>
      </c>
      <c r="L27" s="119" t="str">
        <f t="shared" si="11"/>
        <v/>
      </c>
      <c r="M27" s="280"/>
      <c r="N27" s="281"/>
      <c r="O27" s="282"/>
      <c r="P27" s="121" t="str">
        <f t="shared" si="12"/>
        <v/>
      </c>
      <c r="Q27" s="119" t="str">
        <f t="shared" si="13"/>
        <v/>
      </c>
      <c r="S27" s="147" t="str">
        <f t="shared" si="14"/>
        <v/>
      </c>
      <c r="T27" s="148" t="str">
        <f t="shared" si="1"/>
        <v/>
      </c>
      <c r="U27" s="148" t="str">
        <f t="shared" si="2"/>
        <v/>
      </c>
      <c r="V27" s="148" t="str">
        <f t="shared" si="3"/>
        <v/>
      </c>
      <c r="W27" s="148" t="str">
        <f t="shared" si="4"/>
        <v/>
      </c>
      <c r="X27" s="149" t="str">
        <f t="shared" si="5"/>
        <v/>
      </c>
      <c r="Y27" s="149" t="str">
        <f t="shared" si="6"/>
        <v/>
      </c>
      <c r="Z27" s="149" t="str">
        <f t="shared" si="7"/>
        <v/>
      </c>
      <c r="AA27" s="150" t="str">
        <f t="shared" si="8"/>
        <v/>
      </c>
      <c r="AH27" s="141"/>
      <c r="AI27" s="96"/>
      <c r="AJ27" s="96"/>
      <c r="AK27" s="96"/>
      <c r="AL27" s="96"/>
      <c r="AM27" s="96"/>
      <c r="AN27" s="96"/>
      <c r="AO27" s="96"/>
      <c r="AP27" s="96"/>
    </row>
    <row r="28" spans="3:42" ht="20.149999999999999" customHeight="1">
      <c r="C28" s="279" t="str">
        <f t="shared" si="0"/>
        <v/>
      </c>
      <c r="D28" s="280"/>
      <c r="E28" s="281"/>
      <c r="F28" s="282"/>
      <c r="G28" s="119" t="str">
        <f t="shared" si="9"/>
        <v/>
      </c>
      <c r="H28" s="280"/>
      <c r="I28" s="281"/>
      <c r="J28" s="282"/>
      <c r="K28" s="121" t="str">
        <f t="shared" si="10"/>
        <v/>
      </c>
      <c r="L28" s="119" t="str">
        <f t="shared" si="11"/>
        <v/>
      </c>
      <c r="M28" s="280"/>
      <c r="N28" s="281"/>
      <c r="O28" s="282"/>
      <c r="P28" s="121" t="str">
        <f t="shared" si="12"/>
        <v/>
      </c>
      <c r="Q28" s="119" t="str">
        <f t="shared" si="13"/>
        <v/>
      </c>
      <c r="S28" s="147" t="str">
        <f t="shared" si="14"/>
        <v/>
      </c>
      <c r="T28" s="148" t="str">
        <f t="shared" si="1"/>
        <v/>
      </c>
      <c r="U28" s="148" t="str">
        <f t="shared" si="2"/>
        <v/>
      </c>
      <c r="V28" s="148" t="str">
        <f t="shared" si="3"/>
        <v/>
      </c>
      <c r="W28" s="148" t="str">
        <f t="shared" si="4"/>
        <v/>
      </c>
      <c r="X28" s="149" t="str">
        <f t="shared" si="5"/>
        <v/>
      </c>
      <c r="Y28" s="149" t="str">
        <f t="shared" si="6"/>
        <v/>
      </c>
      <c r="Z28" s="149" t="str">
        <f t="shared" si="7"/>
        <v/>
      </c>
      <c r="AA28" s="150" t="str">
        <f t="shared" si="8"/>
        <v/>
      </c>
      <c r="AH28" s="141"/>
      <c r="AI28" s="96"/>
      <c r="AJ28" s="96"/>
      <c r="AK28" s="96"/>
      <c r="AL28" s="96"/>
      <c r="AM28" s="96"/>
      <c r="AN28" s="96"/>
      <c r="AO28" s="96"/>
      <c r="AP28" s="96"/>
    </row>
    <row r="29" spans="3:42" ht="20.149999999999999" customHeight="1">
      <c r="C29" s="279" t="str">
        <f t="shared" si="0"/>
        <v/>
      </c>
      <c r="D29" s="280"/>
      <c r="E29" s="281"/>
      <c r="F29" s="282"/>
      <c r="G29" s="119" t="str">
        <f t="shared" si="9"/>
        <v/>
      </c>
      <c r="H29" s="280"/>
      <c r="I29" s="281"/>
      <c r="J29" s="282"/>
      <c r="K29" s="121" t="str">
        <f t="shared" si="10"/>
        <v/>
      </c>
      <c r="L29" s="119" t="str">
        <f t="shared" si="11"/>
        <v/>
      </c>
      <c r="M29" s="280"/>
      <c r="N29" s="281"/>
      <c r="O29" s="282"/>
      <c r="P29" s="121" t="str">
        <f t="shared" si="12"/>
        <v/>
      </c>
      <c r="Q29" s="119" t="str">
        <f t="shared" si="13"/>
        <v/>
      </c>
      <c r="S29" s="147" t="str">
        <f t="shared" si="14"/>
        <v/>
      </c>
      <c r="T29" s="148" t="str">
        <f t="shared" si="1"/>
        <v/>
      </c>
      <c r="U29" s="148" t="str">
        <f t="shared" si="2"/>
        <v/>
      </c>
      <c r="V29" s="148" t="str">
        <f t="shared" si="3"/>
        <v/>
      </c>
      <c r="W29" s="148" t="str">
        <f t="shared" si="4"/>
        <v/>
      </c>
      <c r="X29" s="149" t="str">
        <f t="shared" si="5"/>
        <v/>
      </c>
      <c r="Y29" s="149" t="str">
        <f t="shared" si="6"/>
        <v/>
      </c>
      <c r="Z29" s="149" t="str">
        <f t="shared" si="7"/>
        <v/>
      </c>
      <c r="AA29" s="150" t="str">
        <f t="shared" si="8"/>
        <v/>
      </c>
      <c r="AH29" s="141"/>
      <c r="AI29" s="96"/>
      <c r="AJ29" s="96"/>
      <c r="AK29" s="96"/>
      <c r="AL29" s="96"/>
      <c r="AM29" s="96"/>
      <c r="AN29" s="96"/>
      <c r="AO29" s="96"/>
      <c r="AP29" s="96"/>
    </row>
    <row r="30" spans="3:42" ht="20.149999999999999" customHeight="1">
      <c r="C30" s="279" t="str">
        <f t="shared" si="0"/>
        <v/>
      </c>
      <c r="D30" s="280"/>
      <c r="E30" s="281"/>
      <c r="F30" s="281"/>
      <c r="G30" s="119" t="str">
        <f t="shared" si="9"/>
        <v/>
      </c>
      <c r="H30" s="280"/>
      <c r="I30" s="281"/>
      <c r="J30" s="281"/>
      <c r="K30" s="121" t="str">
        <f t="shared" si="10"/>
        <v/>
      </c>
      <c r="L30" s="119" t="str">
        <f t="shared" si="11"/>
        <v/>
      </c>
      <c r="M30" s="276"/>
      <c r="N30" s="277"/>
      <c r="O30" s="278"/>
      <c r="P30" s="121" t="str">
        <f t="shared" si="12"/>
        <v/>
      </c>
      <c r="Q30" s="119" t="str">
        <f t="shared" si="13"/>
        <v/>
      </c>
      <c r="S30" s="147" t="str">
        <f t="shared" si="14"/>
        <v/>
      </c>
      <c r="T30" s="148" t="str">
        <f t="shared" si="1"/>
        <v/>
      </c>
      <c r="U30" s="148" t="str">
        <f t="shared" si="2"/>
        <v/>
      </c>
      <c r="V30" s="148" t="str">
        <f t="shared" si="3"/>
        <v/>
      </c>
      <c r="W30" s="148" t="str">
        <f t="shared" si="4"/>
        <v/>
      </c>
      <c r="X30" s="149" t="str">
        <f t="shared" si="5"/>
        <v/>
      </c>
      <c r="Y30" s="149" t="str">
        <f t="shared" si="6"/>
        <v/>
      </c>
      <c r="Z30" s="149" t="str">
        <f t="shared" si="7"/>
        <v/>
      </c>
      <c r="AA30" s="150" t="str">
        <f t="shared" si="8"/>
        <v/>
      </c>
      <c r="AH30" s="141"/>
      <c r="AI30" s="96"/>
      <c r="AJ30" s="96"/>
      <c r="AK30" s="96"/>
      <c r="AL30" s="96"/>
      <c r="AM30" s="96"/>
      <c r="AN30" s="96"/>
      <c r="AO30" s="96"/>
      <c r="AP30" s="96"/>
    </row>
    <row r="31" spans="3:42" ht="20.149999999999999" customHeight="1">
      <c r="C31" s="279" t="str">
        <f t="shared" si="0"/>
        <v/>
      </c>
      <c r="D31" s="280"/>
      <c r="E31" s="281"/>
      <c r="F31" s="281"/>
      <c r="G31" s="119" t="str">
        <f t="shared" si="9"/>
        <v/>
      </c>
      <c r="H31" s="276"/>
      <c r="I31" s="277"/>
      <c r="J31" s="278"/>
      <c r="K31" s="121" t="str">
        <f t="shared" si="10"/>
        <v/>
      </c>
      <c r="L31" s="119" t="str">
        <f t="shared" si="11"/>
        <v/>
      </c>
      <c r="M31" s="280"/>
      <c r="N31" s="281"/>
      <c r="O31" s="281"/>
      <c r="P31" s="121" t="str">
        <f t="shared" si="12"/>
        <v/>
      </c>
      <c r="Q31" s="119" t="str">
        <f t="shared" si="13"/>
        <v/>
      </c>
      <c r="S31" s="147" t="str">
        <f t="shared" si="14"/>
        <v/>
      </c>
      <c r="T31" s="148" t="str">
        <f t="shared" si="1"/>
        <v/>
      </c>
      <c r="U31" s="148" t="str">
        <f t="shared" si="2"/>
        <v/>
      </c>
      <c r="V31" s="148" t="str">
        <f t="shared" si="3"/>
        <v/>
      </c>
      <c r="W31" s="148" t="str">
        <f t="shared" si="4"/>
        <v/>
      </c>
      <c r="X31" s="149" t="str">
        <f t="shared" si="5"/>
        <v/>
      </c>
      <c r="Y31" s="149" t="str">
        <f t="shared" si="6"/>
        <v/>
      </c>
      <c r="Z31" s="149" t="str">
        <f t="shared" si="7"/>
        <v/>
      </c>
      <c r="AA31" s="150" t="str">
        <f t="shared" si="8"/>
        <v/>
      </c>
      <c r="AH31" s="141"/>
      <c r="AI31" s="96"/>
      <c r="AJ31" s="96"/>
      <c r="AK31" s="96"/>
      <c r="AL31" s="96"/>
      <c r="AM31" s="96"/>
      <c r="AN31" s="96"/>
      <c r="AO31" s="96"/>
      <c r="AP31" s="96"/>
    </row>
    <row r="32" spans="3:42" ht="20.149999999999999" customHeight="1">
      <c r="C32" s="279" t="str">
        <f t="shared" si="0"/>
        <v/>
      </c>
      <c r="D32" s="276"/>
      <c r="E32" s="277"/>
      <c r="F32" s="278"/>
      <c r="G32" s="119" t="str">
        <f t="shared" si="9"/>
        <v/>
      </c>
      <c r="H32" s="276"/>
      <c r="I32" s="277"/>
      <c r="J32" s="278"/>
      <c r="K32" s="121" t="str">
        <f t="shared" si="10"/>
        <v/>
      </c>
      <c r="L32" s="119" t="str">
        <f t="shared" si="11"/>
        <v/>
      </c>
      <c r="M32" s="280"/>
      <c r="N32" s="281"/>
      <c r="O32" s="281"/>
      <c r="P32" s="121" t="str">
        <f t="shared" si="12"/>
        <v/>
      </c>
      <c r="Q32" s="119" t="str">
        <f t="shared" si="13"/>
        <v/>
      </c>
      <c r="S32" s="147" t="str">
        <f t="shared" si="14"/>
        <v/>
      </c>
      <c r="T32" s="148" t="str">
        <f t="shared" si="1"/>
        <v/>
      </c>
      <c r="U32" s="148" t="str">
        <f t="shared" si="2"/>
        <v/>
      </c>
      <c r="V32" s="148" t="str">
        <f t="shared" si="3"/>
        <v/>
      </c>
      <c r="W32" s="148" t="str">
        <f t="shared" si="4"/>
        <v/>
      </c>
      <c r="X32" s="149" t="str">
        <f t="shared" si="5"/>
        <v/>
      </c>
      <c r="Y32" s="149" t="str">
        <f t="shared" si="6"/>
        <v/>
      </c>
      <c r="Z32" s="149" t="str">
        <f t="shared" si="7"/>
        <v/>
      </c>
      <c r="AA32" s="150" t="str">
        <f t="shared" si="8"/>
        <v/>
      </c>
      <c r="AH32" s="141"/>
      <c r="AI32" s="96"/>
      <c r="AJ32" s="96"/>
      <c r="AK32" s="96"/>
      <c r="AL32" s="96"/>
      <c r="AM32" s="96"/>
      <c r="AN32" s="96"/>
      <c r="AO32" s="96"/>
      <c r="AP32" s="96"/>
    </row>
    <row r="33" spans="3:42" ht="20.149999999999999" customHeight="1">
      <c r="C33" s="279" t="str">
        <f t="shared" si="0"/>
        <v/>
      </c>
      <c r="D33" s="280"/>
      <c r="E33" s="281"/>
      <c r="F33" s="281"/>
      <c r="G33" s="119" t="str">
        <f t="shared" si="9"/>
        <v/>
      </c>
      <c r="H33" s="280"/>
      <c r="I33" s="281"/>
      <c r="J33" s="281"/>
      <c r="K33" s="121" t="str">
        <f t="shared" si="10"/>
        <v/>
      </c>
      <c r="L33" s="119" t="str">
        <f t="shared" si="11"/>
        <v/>
      </c>
      <c r="M33" s="280"/>
      <c r="N33" s="281"/>
      <c r="O33" s="281"/>
      <c r="P33" s="121" t="str">
        <f t="shared" si="12"/>
        <v/>
      </c>
      <c r="Q33" s="119" t="str">
        <f t="shared" si="13"/>
        <v/>
      </c>
      <c r="S33" s="147" t="str">
        <f t="shared" si="14"/>
        <v/>
      </c>
      <c r="T33" s="148" t="str">
        <f t="shared" si="1"/>
        <v/>
      </c>
      <c r="U33" s="148" t="str">
        <f t="shared" si="2"/>
        <v/>
      </c>
      <c r="V33" s="148" t="str">
        <f t="shared" si="3"/>
        <v/>
      </c>
      <c r="W33" s="148" t="str">
        <f t="shared" si="4"/>
        <v/>
      </c>
      <c r="X33" s="149" t="str">
        <f t="shared" si="5"/>
        <v/>
      </c>
      <c r="Y33" s="149" t="str">
        <f t="shared" si="6"/>
        <v/>
      </c>
      <c r="Z33" s="149" t="str">
        <f t="shared" si="7"/>
        <v/>
      </c>
      <c r="AA33" s="150" t="str">
        <f t="shared" si="8"/>
        <v/>
      </c>
      <c r="AH33" s="141"/>
      <c r="AI33" s="96"/>
      <c r="AJ33" s="96"/>
      <c r="AK33" s="96"/>
      <c r="AL33" s="96"/>
      <c r="AM33" s="96"/>
      <c r="AN33" s="96"/>
      <c r="AO33" s="96"/>
      <c r="AP33" s="96"/>
    </row>
    <row r="34" spans="3:42" ht="20.149999999999999" customHeight="1" thickBot="1">
      <c r="C34" s="283" t="str">
        <f t="shared" si="0"/>
        <v/>
      </c>
      <c r="D34" s="284"/>
      <c r="E34" s="285"/>
      <c r="F34" s="285"/>
      <c r="G34" s="119" t="str">
        <f t="shared" si="9"/>
        <v/>
      </c>
      <c r="H34" s="284"/>
      <c r="I34" s="285"/>
      <c r="J34" s="285"/>
      <c r="K34" s="121" t="str">
        <f t="shared" si="10"/>
        <v/>
      </c>
      <c r="L34" s="119" t="str">
        <f t="shared" si="11"/>
        <v/>
      </c>
      <c r="M34" s="284"/>
      <c r="N34" s="285"/>
      <c r="O34" s="285"/>
      <c r="P34" s="121" t="str">
        <f t="shared" si="12"/>
        <v/>
      </c>
      <c r="Q34" s="119" t="str">
        <f t="shared" si="13"/>
        <v/>
      </c>
      <c r="S34" s="271" t="str">
        <f t="shared" si="14"/>
        <v/>
      </c>
      <c r="T34" s="272" t="str">
        <f t="shared" si="1"/>
        <v/>
      </c>
      <c r="U34" s="272" t="str">
        <f t="shared" si="2"/>
        <v/>
      </c>
      <c r="V34" s="272" t="str">
        <f t="shared" si="3"/>
        <v/>
      </c>
      <c r="W34" s="272" t="str">
        <f t="shared" si="4"/>
        <v/>
      </c>
      <c r="X34" s="273" t="str">
        <f t="shared" si="5"/>
        <v/>
      </c>
      <c r="Y34" s="273" t="str">
        <f t="shared" si="6"/>
        <v/>
      </c>
      <c r="Z34" s="273" t="str">
        <f t="shared" si="7"/>
        <v/>
      </c>
      <c r="AA34" s="274" t="str">
        <f t="shared" si="8"/>
        <v/>
      </c>
      <c r="AH34" s="141"/>
      <c r="AI34" s="96"/>
      <c r="AJ34" s="96"/>
      <c r="AK34" s="96"/>
      <c r="AL34" s="96"/>
      <c r="AM34" s="96"/>
      <c r="AN34" s="96"/>
      <c r="AO34" s="96"/>
      <c r="AP34" s="96"/>
    </row>
    <row r="35" spans="3:42" ht="20.149999999999999" customHeight="1" thickTop="1" thickBot="1">
      <c r="C35" s="172" t="s">
        <v>95</v>
      </c>
      <c r="D35" s="155"/>
      <c r="E35" s="156"/>
      <c r="F35" s="157"/>
      <c r="G35" s="137">
        <f>ROUNDUP(SUM(G25:G34),0)</f>
        <v>0</v>
      </c>
      <c r="H35" s="341"/>
      <c r="I35" s="346"/>
      <c r="J35" s="342"/>
      <c r="K35" s="153">
        <f>ROUNDUP(SUM(K25:K34),0)</f>
        <v>0</v>
      </c>
      <c r="L35" s="154">
        <f>ROUNDUP(SUM(L25:L34),0)</f>
        <v>0</v>
      </c>
      <c r="M35" s="341"/>
      <c r="N35" s="346"/>
      <c r="O35" s="342"/>
      <c r="P35" s="153">
        <f>ROUNDUP(SUM(P25:P34),0)</f>
        <v>0</v>
      </c>
      <c r="Q35" s="154">
        <f>ROUNDUP(SUM(Q25:Q34),0)</f>
        <v>0</v>
      </c>
      <c r="AH35" s="141"/>
      <c r="AI35" s="96"/>
      <c r="AJ35" s="96"/>
      <c r="AK35" s="96"/>
      <c r="AL35" s="96"/>
      <c r="AM35" s="96"/>
      <c r="AN35" s="96"/>
      <c r="AO35" s="96"/>
      <c r="AP35" s="96"/>
    </row>
    <row r="36" spans="3:42" ht="20.149999999999999" customHeight="1">
      <c r="C36" s="173"/>
      <c r="D36" s="196"/>
      <c r="E36" s="196"/>
      <c r="F36" s="196"/>
      <c r="G36" s="197"/>
      <c r="H36" s="113"/>
      <c r="I36" s="113"/>
      <c r="J36" s="113"/>
      <c r="K36" s="198"/>
      <c r="L36" s="198"/>
      <c r="M36" s="113"/>
      <c r="N36" s="113"/>
      <c r="O36" s="113"/>
      <c r="P36" s="198"/>
      <c r="Q36" s="198"/>
      <c r="AH36" s="141"/>
      <c r="AI36" s="96"/>
      <c r="AJ36" s="96"/>
      <c r="AK36" s="96"/>
      <c r="AL36" s="96"/>
      <c r="AM36" s="96"/>
      <c r="AN36" s="96"/>
      <c r="AO36" s="96"/>
      <c r="AP36" s="96"/>
    </row>
    <row r="37" spans="3:42" ht="21" thickBot="1">
      <c r="C37" s="200" t="s">
        <v>96</v>
      </c>
      <c r="AH37" s="96"/>
      <c r="AI37" s="96"/>
      <c r="AJ37" s="96"/>
      <c r="AK37" s="96"/>
      <c r="AL37" s="96"/>
      <c r="AM37" s="96"/>
      <c r="AN37" s="96"/>
      <c r="AO37" s="96"/>
      <c r="AP37" s="96"/>
    </row>
    <row r="38" spans="3:42" ht="16.5" customHeight="1">
      <c r="C38" s="521" t="s">
        <v>77</v>
      </c>
      <c r="D38" s="471" t="s">
        <v>82</v>
      </c>
      <c r="E38" s="551" t="s">
        <v>97</v>
      </c>
      <c r="F38" s="444" t="s">
        <v>98</v>
      </c>
      <c r="G38" s="468" t="s">
        <v>99</v>
      </c>
      <c r="H38" s="453" t="s">
        <v>92</v>
      </c>
      <c r="I38" s="454"/>
      <c r="J38" s="454"/>
      <c r="K38" s="455"/>
      <c r="L38" s="453" t="s">
        <v>61</v>
      </c>
      <c r="M38" s="454"/>
      <c r="N38" s="454"/>
      <c r="O38" s="455"/>
      <c r="P38" s="503" t="s">
        <v>62</v>
      </c>
      <c r="Q38" s="491"/>
      <c r="R38" s="492"/>
      <c r="S38" s="447" t="s">
        <v>94</v>
      </c>
      <c r="T38" s="448"/>
      <c r="U38" s="449"/>
      <c r="V38" s="566" t="s">
        <v>100</v>
      </c>
      <c r="W38" s="503" t="s">
        <v>101</v>
      </c>
      <c r="X38" s="492"/>
      <c r="Y38" s="503" t="s">
        <v>102</v>
      </c>
      <c r="Z38" s="492"/>
    </row>
    <row r="39" spans="3:42" ht="34.5" customHeight="1">
      <c r="C39" s="522"/>
      <c r="D39" s="472"/>
      <c r="E39" s="552"/>
      <c r="F39" s="548"/>
      <c r="G39" s="469"/>
      <c r="H39" s="142" t="s">
        <v>83</v>
      </c>
      <c r="I39" s="352" t="s">
        <v>103</v>
      </c>
      <c r="J39" s="143" t="s">
        <v>85</v>
      </c>
      <c r="K39" s="510" t="s">
        <v>86</v>
      </c>
      <c r="L39" s="142" t="s">
        <v>83</v>
      </c>
      <c r="M39" s="352" t="s">
        <v>103</v>
      </c>
      <c r="N39" s="143" t="s">
        <v>85</v>
      </c>
      <c r="O39" s="510" t="s">
        <v>86</v>
      </c>
      <c r="P39" s="142" t="s">
        <v>83</v>
      </c>
      <c r="Q39" s="352" t="s">
        <v>103</v>
      </c>
      <c r="R39" s="510" t="s">
        <v>86</v>
      </c>
      <c r="S39" s="142" t="s">
        <v>83</v>
      </c>
      <c r="T39" s="352" t="s">
        <v>103</v>
      </c>
      <c r="U39" s="510" t="s">
        <v>86</v>
      </c>
      <c r="V39" s="567"/>
      <c r="W39" s="111" t="s">
        <v>83</v>
      </c>
      <c r="X39" s="349" t="s">
        <v>104</v>
      </c>
      <c r="Y39" s="111" t="s">
        <v>83</v>
      </c>
      <c r="Z39" s="349" t="s">
        <v>104</v>
      </c>
    </row>
    <row r="40" spans="3:42" ht="14.25" customHeight="1" thickBot="1">
      <c r="C40" s="523"/>
      <c r="D40" s="114" t="s">
        <v>89</v>
      </c>
      <c r="E40" s="116" t="s">
        <v>89</v>
      </c>
      <c r="F40" s="549"/>
      <c r="G40" s="470"/>
      <c r="H40" s="117" t="s">
        <v>90</v>
      </c>
      <c r="I40" s="116" t="s">
        <v>89</v>
      </c>
      <c r="J40" s="116" t="s">
        <v>91</v>
      </c>
      <c r="K40" s="511"/>
      <c r="L40" s="117" t="s">
        <v>90</v>
      </c>
      <c r="M40" s="116" t="s">
        <v>89</v>
      </c>
      <c r="N40" s="116" t="s">
        <v>91</v>
      </c>
      <c r="O40" s="511"/>
      <c r="P40" s="117" t="s">
        <v>90</v>
      </c>
      <c r="Q40" s="116" t="s">
        <v>89</v>
      </c>
      <c r="R40" s="511"/>
      <c r="S40" s="117" t="s">
        <v>90</v>
      </c>
      <c r="T40" s="116" t="s">
        <v>89</v>
      </c>
      <c r="U40" s="511"/>
      <c r="V40" s="270" t="s">
        <v>105</v>
      </c>
      <c r="W40" s="117" t="s">
        <v>90</v>
      </c>
      <c r="X40" s="350" t="s">
        <v>105</v>
      </c>
      <c r="Y40" s="117" t="s">
        <v>90</v>
      </c>
      <c r="Z40" s="350" t="s">
        <v>105</v>
      </c>
    </row>
    <row r="41" spans="3:42" ht="15.75" customHeight="1">
      <c r="C41" s="286"/>
      <c r="D41" s="287"/>
      <c r="E41" s="288"/>
      <c r="F41" s="289"/>
      <c r="G41" s="290"/>
      <c r="H41" s="291"/>
      <c r="I41" s="144" t="str">
        <f>IF(H41="","",(J41*27/(D41*H41/12)))</f>
        <v/>
      </c>
      <c r="J41" s="121" t="str">
        <f>IF(H41="","",(D41*E41*H41/12)/27+(F41*X25*D41/27))</f>
        <v/>
      </c>
      <c r="K41" s="119" t="str">
        <f>IF(I41="","",($J41*$D$9))</f>
        <v/>
      </c>
      <c r="L41" s="291"/>
      <c r="M41" s="144" t="str">
        <f>IF(L41="","",N41*27/(D41*L41/12))</f>
        <v/>
      </c>
      <c r="N41" s="121" t="str">
        <f>IF(L41="","",(D41*E41*L41/12)/27+(F41*Y25*D41/27))</f>
        <v/>
      </c>
      <c r="O41" s="119" t="str">
        <f>IF(M41="","",($N41*$D$10))</f>
        <v/>
      </c>
      <c r="P41" s="291"/>
      <c r="Q41" s="144" t="str">
        <f>IF(P41="","",((R41/$D$11)*27/(P41/12)/D41))</f>
        <v/>
      </c>
      <c r="R41" s="119" t="str">
        <f>IF(P41="","",(((($D41*$E41*$P41/12)/27+($F41*$Z25*$D41)/27)*$D$11)))</f>
        <v/>
      </c>
      <c r="S41" s="291"/>
      <c r="T41" s="144" t="str">
        <f>IF(U41="","",((U41/$D$12)*27/(S41/12)/D41))</f>
        <v/>
      </c>
      <c r="U41" s="119" t="str">
        <f>IF(S41="","",(((($D41*$E41*$S41/12)/27+($F41*$AA25*$D41)/27)*$D$12)))</f>
        <v/>
      </c>
      <c r="V41" s="146" t="str">
        <f>IF(OR(E41="",S41&lt;&gt;"",W41&lt;&gt;""),"",IF(P41="","",$D41*$E41/9))</f>
        <v/>
      </c>
      <c r="W41" s="291"/>
      <c r="X41" s="145" t="str">
        <f>IF(W41="","",$D41*$E41/9)</f>
        <v/>
      </c>
      <c r="Y41" s="291"/>
      <c r="Z41" s="145" t="str">
        <f t="shared" ref="Z41:Z50" si="15">IF(Y41="","",$D41*$E41/9)</f>
        <v/>
      </c>
    </row>
    <row r="42" spans="3:42">
      <c r="C42" s="292"/>
      <c r="D42" s="293"/>
      <c r="E42" s="294"/>
      <c r="F42" s="295"/>
      <c r="G42" s="296"/>
      <c r="H42" s="297"/>
      <c r="I42" s="144" t="str">
        <f t="shared" ref="I42:I50" si="16">IF(H42="","",(J42*27/(D42*H42/12)))</f>
        <v/>
      </c>
      <c r="J42" s="121" t="str">
        <f t="shared" ref="J42:J50" si="17">IF(H42="","",(D42*E42*H42/12)/27+(F42*X26*D42/27))</f>
        <v/>
      </c>
      <c r="K42" s="119" t="str">
        <f t="shared" ref="K42:K50" si="18">IF(I42="","",($J42*$D$9))</f>
        <v/>
      </c>
      <c r="L42" s="297"/>
      <c r="M42" s="144" t="str">
        <f t="shared" ref="M42:M50" si="19">IF(L42="","",N42*27/(D42*L42/12))</f>
        <v/>
      </c>
      <c r="N42" s="121" t="str">
        <f t="shared" ref="N42:N50" si="20">IF(L42="","",(D42*E42*L42/12)/27+(F42*Y26*D42/27))</f>
        <v/>
      </c>
      <c r="O42" s="119" t="str">
        <f t="shared" ref="O42:O50" si="21">IF(M42="","",($N42*$D$10))</f>
        <v/>
      </c>
      <c r="P42" s="297"/>
      <c r="Q42" s="144" t="str">
        <f t="shared" ref="Q42:Q50" si="22">IF(P42="","",((R42/$D$11)*27/(P42/12)/D42))</f>
        <v/>
      </c>
      <c r="R42" s="119" t="str">
        <f t="shared" ref="R42:R50" si="23">IF(P42="","",(((($D42*$E42*$P42/12)/27+($F42*$Z26*$D42)/27)*$D$11)))</f>
        <v/>
      </c>
      <c r="S42" s="297"/>
      <c r="T42" s="144" t="str">
        <f t="shared" ref="T42:T50" si="24">IF(U42="","",((U42/$D$12)*27/(S42/12)/D42))</f>
        <v/>
      </c>
      <c r="U42" s="119" t="str">
        <f t="shared" ref="U42:U50" si="25">IF(S42="","",(((($D42*$E42*$S42/12)/27+($F42*$AA26*$D42)/27)*$D$12)))</f>
        <v/>
      </c>
      <c r="V42" s="146" t="str">
        <f t="shared" ref="V42:V50" si="26">IF(OR(E42="",S42&lt;&gt;"",W42&lt;&gt;""),"",IF(P42="","",$D42*$E42/9))</f>
        <v/>
      </c>
      <c r="W42" s="297"/>
      <c r="X42" s="151" t="str">
        <f t="shared" ref="X42:X50" si="27">IF(W42="","",$D42*$E42/9)</f>
        <v/>
      </c>
      <c r="Y42" s="297"/>
      <c r="Z42" s="151" t="str">
        <f t="shared" si="15"/>
        <v/>
      </c>
    </row>
    <row r="43" spans="3:42">
      <c r="C43" s="292"/>
      <c r="D43" s="293"/>
      <c r="E43" s="294"/>
      <c r="F43" s="295"/>
      <c r="G43" s="296"/>
      <c r="H43" s="297"/>
      <c r="I43" s="144" t="str">
        <f t="shared" si="16"/>
        <v/>
      </c>
      <c r="J43" s="121" t="str">
        <f t="shared" si="17"/>
        <v/>
      </c>
      <c r="K43" s="119" t="str">
        <f t="shared" si="18"/>
        <v/>
      </c>
      <c r="L43" s="297"/>
      <c r="M43" s="144" t="str">
        <f t="shared" si="19"/>
        <v/>
      </c>
      <c r="N43" s="121" t="str">
        <f t="shared" si="20"/>
        <v/>
      </c>
      <c r="O43" s="119" t="str">
        <f t="shared" si="21"/>
        <v/>
      </c>
      <c r="P43" s="297"/>
      <c r="Q43" s="144" t="str">
        <f t="shared" si="22"/>
        <v/>
      </c>
      <c r="R43" s="119" t="str">
        <f t="shared" si="23"/>
        <v/>
      </c>
      <c r="S43" s="297"/>
      <c r="T43" s="144" t="str">
        <f t="shared" si="24"/>
        <v/>
      </c>
      <c r="U43" s="119" t="str">
        <f t="shared" si="25"/>
        <v/>
      </c>
      <c r="V43" s="146" t="str">
        <f t="shared" si="26"/>
        <v/>
      </c>
      <c r="W43" s="297"/>
      <c r="X43" s="151" t="str">
        <f t="shared" si="27"/>
        <v/>
      </c>
      <c r="Y43" s="297"/>
      <c r="Z43" s="151" t="str">
        <f t="shared" si="15"/>
        <v/>
      </c>
    </row>
    <row r="44" spans="3:42">
      <c r="C44" s="292"/>
      <c r="D44" s="293"/>
      <c r="E44" s="294"/>
      <c r="F44" s="295"/>
      <c r="G44" s="296"/>
      <c r="H44" s="297"/>
      <c r="I44" s="144" t="str">
        <f t="shared" si="16"/>
        <v/>
      </c>
      <c r="J44" s="121" t="str">
        <f t="shared" si="17"/>
        <v/>
      </c>
      <c r="K44" s="119" t="str">
        <f t="shared" si="18"/>
        <v/>
      </c>
      <c r="L44" s="297"/>
      <c r="M44" s="144" t="str">
        <f t="shared" si="19"/>
        <v/>
      </c>
      <c r="N44" s="121" t="str">
        <f t="shared" si="20"/>
        <v/>
      </c>
      <c r="O44" s="119" t="str">
        <f t="shared" si="21"/>
        <v/>
      </c>
      <c r="P44" s="297"/>
      <c r="Q44" s="144" t="str">
        <f t="shared" si="22"/>
        <v/>
      </c>
      <c r="R44" s="119" t="str">
        <f t="shared" si="23"/>
        <v/>
      </c>
      <c r="S44" s="297"/>
      <c r="T44" s="144" t="str">
        <f t="shared" si="24"/>
        <v/>
      </c>
      <c r="U44" s="119" t="str">
        <f t="shared" si="25"/>
        <v/>
      </c>
      <c r="V44" s="146" t="str">
        <f t="shared" si="26"/>
        <v/>
      </c>
      <c r="W44" s="297"/>
      <c r="X44" s="151" t="str">
        <f t="shared" si="27"/>
        <v/>
      </c>
      <c r="Y44" s="297"/>
      <c r="Z44" s="151" t="str">
        <f t="shared" si="15"/>
        <v/>
      </c>
    </row>
    <row r="45" spans="3:42">
      <c r="C45" s="292"/>
      <c r="D45" s="293"/>
      <c r="E45" s="294"/>
      <c r="F45" s="295"/>
      <c r="G45" s="296"/>
      <c r="H45" s="297"/>
      <c r="I45" s="144" t="str">
        <f t="shared" si="16"/>
        <v/>
      </c>
      <c r="J45" s="121" t="str">
        <f t="shared" si="17"/>
        <v/>
      </c>
      <c r="K45" s="119" t="str">
        <f t="shared" si="18"/>
        <v/>
      </c>
      <c r="L45" s="297"/>
      <c r="M45" s="144" t="str">
        <f t="shared" si="19"/>
        <v/>
      </c>
      <c r="N45" s="121" t="str">
        <f t="shared" si="20"/>
        <v/>
      </c>
      <c r="O45" s="119" t="str">
        <f t="shared" si="21"/>
        <v/>
      </c>
      <c r="P45" s="297"/>
      <c r="Q45" s="144" t="str">
        <f t="shared" si="22"/>
        <v/>
      </c>
      <c r="R45" s="119" t="str">
        <f t="shared" si="23"/>
        <v/>
      </c>
      <c r="S45" s="297"/>
      <c r="T45" s="144" t="str">
        <f t="shared" si="24"/>
        <v/>
      </c>
      <c r="U45" s="119" t="str">
        <f t="shared" si="25"/>
        <v/>
      </c>
      <c r="V45" s="146" t="str">
        <f t="shared" si="26"/>
        <v/>
      </c>
      <c r="W45" s="297"/>
      <c r="X45" s="151" t="str">
        <f t="shared" si="27"/>
        <v/>
      </c>
      <c r="Y45" s="297"/>
      <c r="Z45" s="151" t="str">
        <f t="shared" si="15"/>
        <v/>
      </c>
    </row>
    <row r="46" spans="3:42">
      <c r="C46" s="292"/>
      <c r="D46" s="293"/>
      <c r="E46" s="294"/>
      <c r="F46" s="295"/>
      <c r="G46" s="296"/>
      <c r="H46" s="297"/>
      <c r="I46" s="144" t="str">
        <f t="shared" si="16"/>
        <v/>
      </c>
      <c r="J46" s="121" t="str">
        <f t="shared" si="17"/>
        <v/>
      </c>
      <c r="K46" s="119" t="str">
        <f t="shared" si="18"/>
        <v/>
      </c>
      <c r="L46" s="297"/>
      <c r="M46" s="144" t="str">
        <f t="shared" si="19"/>
        <v/>
      </c>
      <c r="N46" s="121" t="str">
        <f t="shared" si="20"/>
        <v/>
      </c>
      <c r="O46" s="119" t="str">
        <f t="shared" si="21"/>
        <v/>
      </c>
      <c r="P46" s="297"/>
      <c r="Q46" s="144" t="str">
        <f t="shared" si="22"/>
        <v/>
      </c>
      <c r="R46" s="119" t="str">
        <f t="shared" si="23"/>
        <v/>
      </c>
      <c r="S46" s="297"/>
      <c r="T46" s="144" t="str">
        <f t="shared" si="24"/>
        <v/>
      </c>
      <c r="U46" s="119" t="str">
        <f t="shared" si="25"/>
        <v/>
      </c>
      <c r="V46" s="146" t="str">
        <f t="shared" si="26"/>
        <v/>
      </c>
      <c r="W46" s="297"/>
      <c r="X46" s="151" t="str">
        <f t="shared" si="27"/>
        <v/>
      </c>
      <c r="Y46" s="297"/>
      <c r="Z46" s="151" t="str">
        <f t="shared" si="15"/>
        <v/>
      </c>
    </row>
    <row r="47" spans="3:42">
      <c r="C47" s="292"/>
      <c r="D47" s="293"/>
      <c r="E47" s="294"/>
      <c r="F47" s="295"/>
      <c r="G47" s="296"/>
      <c r="H47" s="297"/>
      <c r="I47" s="144" t="str">
        <f t="shared" si="16"/>
        <v/>
      </c>
      <c r="J47" s="121" t="str">
        <f t="shared" si="17"/>
        <v/>
      </c>
      <c r="K47" s="119" t="str">
        <f t="shared" si="18"/>
        <v/>
      </c>
      <c r="L47" s="297"/>
      <c r="M47" s="144" t="str">
        <f t="shared" si="19"/>
        <v/>
      </c>
      <c r="N47" s="121" t="str">
        <f t="shared" si="20"/>
        <v/>
      </c>
      <c r="O47" s="119" t="str">
        <f t="shared" si="21"/>
        <v/>
      </c>
      <c r="P47" s="297"/>
      <c r="Q47" s="144" t="str">
        <f t="shared" si="22"/>
        <v/>
      </c>
      <c r="R47" s="119" t="str">
        <f t="shared" si="23"/>
        <v/>
      </c>
      <c r="S47" s="297"/>
      <c r="T47" s="144" t="str">
        <f t="shared" si="24"/>
        <v/>
      </c>
      <c r="U47" s="119" t="str">
        <f t="shared" si="25"/>
        <v/>
      </c>
      <c r="V47" s="146" t="str">
        <f t="shared" si="26"/>
        <v/>
      </c>
      <c r="W47" s="297"/>
      <c r="X47" s="151" t="str">
        <f t="shared" si="27"/>
        <v/>
      </c>
      <c r="Y47" s="297"/>
      <c r="Z47" s="151" t="str">
        <f t="shared" si="15"/>
        <v/>
      </c>
    </row>
    <row r="48" spans="3:42">
      <c r="C48" s="292"/>
      <c r="D48" s="293"/>
      <c r="E48" s="294"/>
      <c r="F48" s="295"/>
      <c r="G48" s="296"/>
      <c r="H48" s="297"/>
      <c r="I48" s="144" t="str">
        <f t="shared" si="16"/>
        <v/>
      </c>
      <c r="J48" s="121" t="str">
        <f t="shared" si="17"/>
        <v/>
      </c>
      <c r="K48" s="119" t="str">
        <f t="shared" si="18"/>
        <v/>
      </c>
      <c r="L48" s="297"/>
      <c r="M48" s="144" t="str">
        <f t="shared" si="19"/>
        <v/>
      </c>
      <c r="N48" s="121" t="str">
        <f t="shared" si="20"/>
        <v/>
      </c>
      <c r="O48" s="119" t="str">
        <f t="shared" si="21"/>
        <v/>
      </c>
      <c r="P48" s="297"/>
      <c r="Q48" s="144" t="str">
        <f t="shared" si="22"/>
        <v/>
      </c>
      <c r="R48" s="119" t="str">
        <f t="shared" si="23"/>
        <v/>
      </c>
      <c r="S48" s="297"/>
      <c r="T48" s="144" t="str">
        <f t="shared" si="24"/>
        <v/>
      </c>
      <c r="U48" s="119" t="str">
        <f t="shared" si="25"/>
        <v/>
      </c>
      <c r="V48" s="146" t="str">
        <f t="shared" si="26"/>
        <v/>
      </c>
      <c r="W48" s="297"/>
      <c r="X48" s="151" t="str">
        <f t="shared" si="27"/>
        <v/>
      </c>
      <c r="Y48" s="297"/>
      <c r="Z48" s="151" t="str">
        <f t="shared" si="15"/>
        <v/>
      </c>
    </row>
    <row r="49" spans="3:35">
      <c r="C49" s="292"/>
      <c r="D49" s="293"/>
      <c r="E49" s="294"/>
      <c r="F49" s="295"/>
      <c r="G49" s="296"/>
      <c r="H49" s="297"/>
      <c r="I49" s="144" t="str">
        <f t="shared" si="16"/>
        <v/>
      </c>
      <c r="J49" s="121" t="str">
        <f t="shared" si="17"/>
        <v/>
      </c>
      <c r="K49" s="119" t="str">
        <f t="shared" si="18"/>
        <v/>
      </c>
      <c r="L49" s="297"/>
      <c r="M49" s="144" t="str">
        <f t="shared" si="19"/>
        <v/>
      </c>
      <c r="N49" s="121" t="str">
        <f t="shared" si="20"/>
        <v/>
      </c>
      <c r="O49" s="119" t="str">
        <f t="shared" si="21"/>
        <v/>
      </c>
      <c r="P49" s="297"/>
      <c r="Q49" s="144" t="str">
        <f t="shared" si="22"/>
        <v/>
      </c>
      <c r="R49" s="119" t="str">
        <f t="shared" si="23"/>
        <v/>
      </c>
      <c r="S49" s="297"/>
      <c r="T49" s="144" t="str">
        <f t="shared" si="24"/>
        <v/>
      </c>
      <c r="U49" s="119" t="str">
        <f t="shared" si="25"/>
        <v/>
      </c>
      <c r="V49" s="146" t="str">
        <f t="shared" si="26"/>
        <v/>
      </c>
      <c r="W49" s="297"/>
      <c r="X49" s="151" t="str">
        <f t="shared" si="27"/>
        <v/>
      </c>
      <c r="Y49" s="297"/>
      <c r="Z49" s="151" t="str">
        <f t="shared" si="15"/>
        <v/>
      </c>
    </row>
    <row r="50" spans="3:35" ht="17" thickBot="1">
      <c r="C50" s="298"/>
      <c r="D50" s="299"/>
      <c r="E50" s="300"/>
      <c r="F50" s="301"/>
      <c r="G50" s="302"/>
      <c r="H50" s="303"/>
      <c r="I50" s="144" t="str">
        <f t="shared" si="16"/>
        <v/>
      </c>
      <c r="J50" s="121" t="str">
        <f t="shared" si="17"/>
        <v/>
      </c>
      <c r="K50" s="119" t="str">
        <f t="shared" si="18"/>
        <v/>
      </c>
      <c r="L50" s="303"/>
      <c r="M50" s="144" t="str">
        <f t="shared" si="19"/>
        <v/>
      </c>
      <c r="N50" s="121" t="str">
        <f t="shared" si="20"/>
        <v/>
      </c>
      <c r="O50" s="119" t="str">
        <f t="shared" si="21"/>
        <v/>
      </c>
      <c r="P50" s="303"/>
      <c r="Q50" s="144" t="str">
        <f t="shared" si="22"/>
        <v/>
      </c>
      <c r="R50" s="119" t="str">
        <f t="shared" si="23"/>
        <v/>
      </c>
      <c r="S50" s="303"/>
      <c r="T50" s="144" t="str">
        <f t="shared" si="24"/>
        <v/>
      </c>
      <c r="U50" s="119" t="str">
        <f t="shared" si="25"/>
        <v/>
      </c>
      <c r="V50" s="146" t="str">
        <f t="shared" si="26"/>
        <v/>
      </c>
      <c r="W50" s="303"/>
      <c r="X50" s="152" t="str">
        <f t="shared" si="27"/>
        <v/>
      </c>
      <c r="Y50" s="303"/>
      <c r="Z50" s="152" t="str">
        <f t="shared" si="15"/>
        <v/>
      </c>
    </row>
    <row r="51" spans="3:35" ht="17.5" thickTop="1" thickBot="1">
      <c r="C51" s="515" t="s">
        <v>95</v>
      </c>
      <c r="D51" s="516"/>
      <c r="E51" s="516"/>
      <c r="F51" s="516"/>
      <c r="G51" s="517"/>
      <c r="H51" s="483"/>
      <c r="I51" s="484"/>
      <c r="J51" s="153">
        <f>ROUNDUP(SUM(J41:J50),0)</f>
        <v>0</v>
      </c>
      <c r="K51" s="154">
        <f>ROUNDUP(SUM(K41:K50),0)</f>
        <v>0</v>
      </c>
      <c r="L51" s="483"/>
      <c r="M51" s="484"/>
      <c r="N51" s="153">
        <f>ROUNDUP(SUM(N41:N50),0)</f>
        <v>0</v>
      </c>
      <c r="O51" s="154">
        <f>ROUNDUP(SUM(O41:O50),0)</f>
        <v>0</v>
      </c>
      <c r="P51" s="155"/>
      <c r="Q51" s="157"/>
      <c r="R51" s="137">
        <f>ROUNDUP(SUM(R41:R50),0)</f>
        <v>0</v>
      </c>
      <c r="S51" s="483"/>
      <c r="T51" s="484"/>
      <c r="U51" s="158">
        <f>ROUNDUP(SUM(U41:U50),0)</f>
        <v>0</v>
      </c>
      <c r="V51" s="160">
        <f>ROUNDUP(SUM(V41:V50),0)</f>
        <v>0</v>
      </c>
      <c r="W51" s="159"/>
      <c r="X51" s="158">
        <f>ROUNDUP(SUM(X41:X50),0)</f>
        <v>0</v>
      </c>
      <c r="Y51" s="159"/>
      <c r="Z51" s="158">
        <f>ROUNDUP(SUM(Z41:Z50),0)</f>
        <v>0</v>
      </c>
    </row>
    <row r="52" spans="3:35">
      <c r="AI52" s="161"/>
    </row>
    <row r="53" spans="3:35" ht="21" thickBot="1">
      <c r="C53" s="200" t="s">
        <v>106</v>
      </c>
      <c r="T53" s="199" t="s">
        <v>70</v>
      </c>
    </row>
    <row r="54" spans="3:35" ht="12.75" customHeight="1">
      <c r="C54" s="453" t="s">
        <v>77</v>
      </c>
      <c r="D54" s="454"/>
      <c r="E54" s="454"/>
      <c r="F54" s="455"/>
      <c r="G54" s="491" t="s">
        <v>64</v>
      </c>
      <c r="H54" s="492"/>
      <c r="I54" s="503" t="s">
        <v>67</v>
      </c>
      <c r="J54" s="491"/>
      <c r="K54" s="491"/>
      <c r="L54" s="492"/>
      <c r="M54" s="503" t="s">
        <v>68</v>
      </c>
      <c r="N54" s="492"/>
      <c r="O54" s="503" t="s">
        <v>69</v>
      </c>
      <c r="P54" s="492"/>
      <c r="R54" s="453" t="s">
        <v>55</v>
      </c>
      <c r="S54" s="454"/>
      <c r="T54" s="454"/>
      <c r="U54" s="455"/>
      <c r="V54" s="162" t="s">
        <v>85</v>
      </c>
      <c r="W54" s="481" t="s">
        <v>107</v>
      </c>
      <c r="X54" s="476" t="s">
        <v>108</v>
      </c>
      <c r="AH54" s="164"/>
    </row>
    <row r="55" spans="3:35">
      <c r="C55" s="518"/>
      <c r="D55" s="519"/>
      <c r="E55" s="519"/>
      <c r="F55" s="520"/>
      <c r="G55" s="108" t="s">
        <v>104</v>
      </c>
      <c r="H55" s="508" t="s">
        <v>86</v>
      </c>
      <c r="I55" s="109" t="s">
        <v>109</v>
      </c>
      <c r="J55" s="553" t="s">
        <v>110</v>
      </c>
      <c r="K55" s="110" t="s">
        <v>104</v>
      </c>
      <c r="L55" s="508" t="s">
        <v>86</v>
      </c>
      <c r="M55" s="111" t="s">
        <v>104</v>
      </c>
      <c r="N55" s="508" t="s">
        <v>86</v>
      </c>
      <c r="O55" s="111" t="s">
        <v>104</v>
      </c>
      <c r="P55" s="508" t="s">
        <v>86</v>
      </c>
      <c r="R55" s="518"/>
      <c r="S55" s="519"/>
      <c r="T55" s="519"/>
      <c r="U55" s="520"/>
      <c r="V55" s="111" t="s">
        <v>91</v>
      </c>
      <c r="W55" s="482"/>
      <c r="X55" s="477"/>
    </row>
    <row r="56" spans="3:35" ht="17" thickBot="1">
      <c r="C56" s="558"/>
      <c r="D56" s="559"/>
      <c r="E56" s="559"/>
      <c r="F56" s="560"/>
      <c r="G56" s="114" t="s">
        <v>105</v>
      </c>
      <c r="H56" s="509"/>
      <c r="I56" s="115" t="s">
        <v>90</v>
      </c>
      <c r="J56" s="554"/>
      <c r="K56" s="116" t="s">
        <v>105</v>
      </c>
      <c r="L56" s="509"/>
      <c r="M56" s="114" t="s">
        <v>105</v>
      </c>
      <c r="N56" s="509"/>
      <c r="O56" s="114" t="s">
        <v>105</v>
      </c>
      <c r="P56" s="509"/>
      <c r="R56" s="473" t="str">
        <f>H38</f>
        <v>Granular Backfill</v>
      </c>
      <c r="S56" s="474"/>
      <c r="T56" s="474"/>
      <c r="U56" s="475"/>
      <c r="V56" s="166">
        <f>J51</f>
        <v>0</v>
      </c>
      <c r="W56" s="125">
        <f>V56*$F$17</f>
        <v>0</v>
      </c>
      <c r="X56" s="167">
        <f>W56/1000</f>
        <v>0</v>
      </c>
    </row>
    <row r="57" spans="3:35">
      <c r="C57" s="561" t="str">
        <f t="shared" ref="C57:C66" si="28">IF(C41="","",C41)</f>
        <v/>
      </c>
      <c r="D57" s="562"/>
      <c r="E57" s="562"/>
      <c r="F57" s="563"/>
      <c r="G57" s="118" t="str">
        <f t="shared" ref="G57:G66" si="29">IF(M41="","",$D41*$M41/9)</f>
        <v/>
      </c>
      <c r="H57" s="119" t="str">
        <f t="shared" ref="H57:H66" si="30">IF(G57="","",G57*$F$13/$D$13)</f>
        <v/>
      </c>
      <c r="I57" s="304"/>
      <c r="J57" s="120" t="str">
        <f>IF(P41="","",ROUNDUP(P41/I57,0))</f>
        <v/>
      </c>
      <c r="K57" s="121" t="str">
        <f t="shared" ref="K57:K66" si="31">IF(Q41="","",$D41*$Q41/9)</f>
        <v/>
      </c>
      <c r="L57" s="119" t="str">
        <f t="shared" ref="L57:L66" si="32">IF(K57="","",$J57*$K57*$F$14/$D$14)</f>
        <v/>
      </c>
      <c r="M57" s="122" t="str">
        <f t="shared" ref="M57:M66" si="33">V41</f>
        <v/>
      </c>
      <c r="N57" s="119" t="str">
        <f t="shared" ref="N57:N66" si="34">IF(M57="","",M57*$F$15/$D$15)</f>
        <v/>
      </c>
      <c r="O57" s="122" t="str">
        <f t="shared" ref="O57:O66" si="35">V41</f>
        <v/>
      </c>
      <c r="P57" s="119" t="str">
        <f>IF(O57="","",O57*$F$16/$D$16)</f>
        <v/>
      </c>
      <c r="R57" s="473" t="str">
        <f>L38</f>
        <v>Mineral Aggregate</v>
      </c>
      <c r="S57" s="474"/>
      <c r="T57" s="474"/>
      <c r="U57" s="475"/>
      <c r="V57" s="166">
        <f>N51</f>
        <v>0</v>
      </c>
      <c r="W57" s="125">
        <f>V57*$F$18</f>
        <v>0</v>
      </c>
      <c r="X57" s="167">
        <f>W57/1000</f>
        <v>0</v>
      </c>
    </row>
    <row r="58" spans="3:35">
      <c r="C58" s="478" t="str">
        <f t="shared" si="28"/>
        <v/>
      </c>
      <c r="D58" s="479"/>
      <c r="E58" s="479"/>
      <c r="F58" s="480"/>
      <c r="G58" s="123" t="str">
        <f t="shared" si="29"/>
        <v/>
      </c>
      <c r="H58" s="124" t="str">
        <f t="shared" si="30"/>
        <v/>
      </c>
      <c r="I58" s="305"/>
      <c r="J58" s="125" t="str">
        <f t="shared" ref="J58:J66" si="36">IF(P42="","",ROUNDUP(P42/I58,0))</f>
        <v/>
      </c>
      <c r="K58" s="126" t="str">
        <f t="shared" si="31"/>
        <v/>
      </c>
      <c r="L58" s="124" t="str">
        <f t="shared" si="32"/>
        <v/>
      </c>
      <c r="M58" s="127" t="str">
        <f t="shared" si="33"/>
        <v/>
      </c>
      <c r="N58" s="124" t="str">
        <f t="shared" si="34"/>
        <v/>
      </c>
      <c r="O58" s="127" t="str">
        <f t="shared" si="35"/>
        <v/>
      </c>
      <c r="P58" s="124" t="str">
        <f t="shared" ref="P58:P66" si="37">IF(O58="","",O58*$F$16/$D$16)</f>
        <v/>
      </c>
      <c r="R58" s="473" t="str">
        <f>H22</f>
        <v>Borrow</v>
      </c>
      <c r="S58" s="474"/>
      <c r="T58" s="474"/>
      <c r="U58" s="475"/>
      <c r="V58" s="166">
        <f>K35</f>
        <v>0</v>
      </c>
      <c r="W58" s="125">
        <f>V58*$F$19</f>
        <v>0</v>
      </c>
      <c r="X58" s="167">
        <f>W58/1000</f>
        <v>0</v>
      </c>
    </row>
    <row r="59" spans="3:35" ht="17" thickBot="1">
      <c r="C59" s="478" t="str">
        <f t="shared" si="28"/>
        <v/>
      </c>
      <c r="D59" s="479"/>
      <c r="E59" s="479"/>
      <c r="F59" s="480"/>
      <c r="G59" s="123" t="str">
        <f t="shared" si="29"/>
        <v/>
      </c>
      <c r="H59" s="124" t="str">
        <f t="shared" si="30"/>
        <v/>
      </c>
      <c r="I59" s="305"/>
      <c r="J59" s="125" t="str">
        <f t="shared" si="36"/>
        <v/>
      </c>
      <c r="K59" s="126" t="str">
        <f t="shared" si="31"/>
        <v/>
      </c>
      <c r="L59" s="124" t="str">
        <f t="shared" si="32"/>
        <v/>
      </c>
      <c r="M59" s="127" t="str">
        <f t="shared" si="33"/>
        <v/>
      </c>
      <c r="N59" s="124" t="str">
        <f t="shared" si="34"/>
        <v/>
      </c>
      <c r="O59" s="127" t="str">
        <f t="shared" si="35"/>
        <v/>
      </c>
      <c r="P59" s="124" t="str">
        <f t="shared" si="37"/>
        <v/>
      </c>
      <c r="R59" s="529" t="str">
        <f>M22</f>
        <v>Granular Backfill Borrow/Embankment</v>
      </c>
      <c r="S59" s="530"/>
      <c r="T59" s="530"/>
      <c r="U59" s="531"/>
      <c r="V59" s="170">
        <f>P35</f>
        <v>0</v>
      </c>
      <c r="W59" s="134">
        <f>V59*$F$19</f>
        <v>0</v>
      </c>
      <c r="X59" s="171">
        <f>W59/1000</f>
        <v>0</v>
      </c>
    </row>
    <row r="60" spans="3:35" ht="17.5" thickTop="1" thickBot="1">
      <c r="C60" s="478" t="str">
        <f t="shared" si="28"/>
        <v/>
      </c>
      <c r="D60" s="479"/>
      <c r="E60" s="479"/>
      <c r="F60" s="480"/>
      <c r="G60" s="123" t="str">
        <f t="shared" si="29"/>
        <v/>
      </c>
      <c r="H60" s="124" t="str">
        <f t="shared" si="30"/>
        <v/>
      </c>
      <c r="I60" s="305"/>
      <c r="J60" s="125" t="str">
        <f t="shared" si="36"/>
        <v/>
      </c>
      <c r="K60" s="126" t="str">
        <f t="shared" si="31"/>
        <v/>
      </c>
      <c r="L60" s="124" t="str">
        <f t="shared" si="32"/>
        <v/>
      </c>
      <c r="M60" s="127" t="str">
        <f t="shared" si="33"/>
        <v/>
      </c>
      <c r="N60" s="124" t="str">
        <f t="shared" si="34"/>
        <v/>
      </c>
      <c r="O60" s="127" t="str">
        <f t="shared" si="35"/>
        <v/>
      </c>
      <c r="P60" s="124" t="str">
        <f t="shared" si="37"/>
        <v/>
      </c>
      <c r="R60" s="524" t="s">
        <v>95</v>
      </c>
      <c r="S60" s="525"/>
      <c r="T60" s="525"/>
      <c r="U60" s="526"/>
      <c r="V60" s="527"/>
      <c r="W60" s="528"/>
      <c r="X60" s="137">
        <f>ROUNDUP(SUM(X56:X59),0)</f>
        <v>0</v>
      </c>
    </row>
    <row r="61" spans="3:35">
      <c r="C61" s="478" t="str">
        <f t="shared" si="28"/>
        <v/>
      </c>
      <c r="D61" s="479"/>
      <c r="E61" s="479"/>
      <c r="F61" s="480"/>
      <c r="G61" s="123" t="str">
        <f t="shared" si="29"/>
        <v/>
      </c>
      <c r="H61" s="124" t="str">
        <f t="shared" si="30"/>
        <v/>
      </c>
      <c r="I61" s="305"/>
      <c r="J61" s="125" t="str">
        <f t="shared" si="36"/>
        <v/>
      </c>
      <c r="K61" s="126" t="str">
        <f t="shared" si="31"/>
        <v/>
      </c>
      <c r="L61" s="124" t="str">
        <f t="shared" si="32"/>
        <v/>
      </c>
      <c r="M61" s="127" t="str">
        <f t="shared" si="33"/>
        <v/>
      </c>
      <c r="N61" s="124" t="str">
        <f t="shared" si="34"/>
        <v/>
      </c>
      <c r="O61" s="127" t="str">
        <f t="shared" si="35"/>
        <v/>
      </c>
      <c r="P61" s="124" t="str">
        <f t="shared" si="37"/>
        <v/>
      </c>
    </row>
    <row r="62" spans="3:35">
      <c r="C62" s="478" t="str">
        <f t="shared" si="28"/>
        <v/>
      </c>
      <c r="D62" s="479"/>
      <c r="E62" s="479"/>
      <c r="F62" s="480"/>
      <c r="G62" s="123" t="str">
        <f t="shared" si="29"/>
        <v/>
      </c>
      <c r="H62" s="124" t="str">
        <f t="shared" si="30"/>
        <v/>
      </c>
      <c r="I62" s="305"/>
      <c r="J62" s="125" t="str">
        <f t="shared" si="36"/>
        <v/>
      </c>
      <c r="K62" s="126" t="str">
        <f t="shared" si="31"/>
        <v/>
      </c>
      <c r="L62" s="124" t="str">
        <f t="shared" si="32"/>
        <v/>
      </c>
      <c r="M62" s="127" t="str">
        <f t="shared" si="33"/>
        <v/>
      </c>
      <c r="N62" s="124" t="str">
        <f t="shared" si="34"/>
        <v/>
      </c>
      <c r="O62" s="127" t="str">
        <f t="shared" si="35"/>
        <v/>
      </c>
      <c r="P62" s="124" t="str">
        <f t="shared" si="37"/>
        <v/>
      </c>
    </row>
    <row r="63" spans="3:35">
      <c r="C63" s="478" t="str">
        <f t="shared" si="28"/>
        <v/>
      </c>
      <c r="D63" s="479"/>
      <c r="E63" s="479"/>
      <c r="F63" s="480"/>
      <c r="G63" s="123" t="str">
        <f t="shared" si="29"/>
        <v/>
      </c>
      <c r="H63" s="124" t="str">
        <f t="shared" si="30"/>
        <v/>
      </c>
      <c r="I63" s="305"/>
      <c r="J63" s="125" t="str">
        <f t="shared" si="36"/>
        <v/>
      </c>
      <c r="K63" s="126" t="str">
        <f t="shared" si="31"/>
        <v/>
      </c>
      <c r="L63" s="124" t="str">
        <f t="shared" si="32"/>
        <v/>
      </c>
      <c r="M63" s="127" t="str">
        <f t="shared" si="33"/>
        <v/>
      </c>
      <c r="N63" s="124" t="str">
        <f t="shared" si="34"/>
        <v/>
      </c>
      <c r="O63" s="127" t="str">
        <f t="shared" si="35"/>
        <v/>
      </c>
      <c r="P63" s="124" t="str">
        <f t="shared" si="37"/>
        <v/>
      </c>
    </row>
    <row r="64" spans="3:35">
      <c r="C64" s="478" t="str">
        <f t="shared" si="28"/>
        <v/>
      </c>
      <c r="D64" s="479"/>
      <c r="E64" s="479"/>
      <c r="F64" s="480"/>
      <c r="G64" s="123" t="str">
        <f t="shared" si="29"/>
        <v/>
      </c>
      <c r="H64" s="124" t="str">
        <f t="shared" si="30"/>
        <v/>
      </c>
      <c r="I64" s="305"/>
      <c r="J64" s="125" t="str">
        <f t="shared" si="36"/>
        <v/>
      </c>
      <c r="K64" s="126" t="str">
        <f t="shared" si="31"/>
        <v/>
      </c>
      <c r="L64" s="124" t="str">
        <f t="shared" si="32"/>
        <v/>
      </c>
      <c r="M64" s="127" t="str">
        <f t="shared" si="33"/>
        <v/>
      </c>
      <c r="N64" s="124" t="str">
        <f t="shared" si="34"/>
        <v/>
      </c>
      <c r="O64" s="127" t="str">
        <f t="shared" si="35"/>
        <v/>
      </c>
      <c r="P64" s="124" t="str">
        <f t="shared" si="37"/>
        <v/>
      </c>
    </row>
    <row r="65" spans="3:28">
      <c r="C65" s="478" t="str">
        <f t="shared" si="28"/>
        <v/>
      </c>
      <c r="D65" s="479"/>
      <c r="E65" s="479"/>
      <c r="F65" s="480"/>
      <c r="G65" s="123" t="str">
        <f t="shared" si="29"/>
        <v/>
      </c>
      <c r="H65" s="124" t="str">
        <f t="shared" si="30"/>
        <v/>
      </c>
      <c r="I65" s="305"/>
      <c r="J65" s="125" t="str">
        <f t="shared" si="36"/>
        <v/>
      </c>
      <c r="K65" s="126" t="str">
        <f t="shared" si="31"/>
        <v/>
      </c>
      <c r="L65" s="124" t="str">
        <f t="shared" si="32"/>
        <v/>
      </c>
      <c r="M65" s="127" t="str">
        <f t="shared" si="33"/>
        <v/>
      </c>
      <c r="N65" s="124" t="str">
        <f t="shared" si="34"/>
        <v/>
      </c>
      <c r="O65" s="127" t="str">
        <f t="shared" si="35"/>
        <v/>
      </c>
      <c r="P65" s="124" t="str">
        <f t="shared" si="37"/>
        <v/>
      </c>
    </row>
    <row r="66" spans="3:28" ht="17" thickBot="1">
      <c r="C66" s="555" t="str">
        <f t="shared" si="28"/>
        <v/>
      </c>
      <c r="D66" s="556"/>
      <c r="E66" s="556"/>
      <c r="F66" s="557"/>
      <c r="G66" s="132" t="str">
        <f t="shared" si="29"/>
        <v/>
      </c>
      <c r="H66" s="133" t="str">
        <f t="shared" si="30"/>
        <v/>
      </c>
      <c r="I66" s="306"/>
      <c r="J66" s="134" t="str">
        <f t="shared" si="36"/>
        <v/>
      </c>
      <c r="K66" s="135" t="str">
        <f t="shared" si="31"/>
        <v/>
      </c>
      <c r="L66" s="133" t="str">
        <f t="shared" si="32"/>
        <v/>
      </c>
      <c r="M66" s="136" t="str">
        <f t="shared" si="33"/>
        <v/>
      </c>
      <c r="N66" s="133" t="str">
        <f t="shared" si="34"/>
        <v/>
      </c>
      <c r="O66" s="136" t="str">
        <f t="shared" si="35"/>
        <v/>
      </c>
      <c r="P66" s="133" t="str">
        <f t="shared" si="37"/>
        <v/>
      </c>
    </row>
    <row r="67" spans="3:28" ht="17.5" thickTop="1" thickBot="1">
      <c r="C67" s="524" t="s">
        <v>95</v>
      </c>
      <c r="D67" s="525"/>
      <c r="E67" s="525"/>
      <c r="F67" s="526"/>
      <c r="G67" s="342"/>
      <c r="H67" s="137">
        <f>ROUNDUP(SUM(H57:H66),0)</f>
        <v>0</v>
      </c>
      <c r="I67" s="483"/>
      <c r="J67" s="504"/>
      <c r="K67" s="484"/>
      <c r="L67" s="137">
        <f>ROUNDUP(SUM(L57:L66),0)</f>
        <v>0</v>
      </c>
      <c r="M67" s="351"/>
      <c r="N67" s="137">
        <f>ROUNDUP(SUM(N57:N66),0)</f>
        <v>0</v>
      </c>
      <c r="O67" s="351"/>
      <c r="P67" s="137">
        <f>ROUNDUP(SUM(P57:P66),0)</f>
        <v>0</v>
      </c>
    </row>
    <row r="68" spans="3:28">
      <c r="C68" s="173"/>
      <c r="D68" s="174"/>
      <c r="E68" s="174"/>
      <c r="F68" s="174"/>
      <c r="G68" s="175"/>
      <c r="H68" s="176"/>
      <c r="I68" s="176"/>
      <c r="J68" s="176"/>
      <c r="K68" s="177"/>
      <c r="L68" s="177"/>
      <c r="M68" s="176"/>
      <c r="N68" s="176"/>
      <c r="O68" s="176"/>
      <c r="P68" s="177"/>
      <c r="Q68" s="177"/>
    </row>
    <row r="69" spans="3:28" ht="21" thickBot="1">
      <c r="C69" s="200" t="s">
        <v>111</v>
      </c>
      <c r="L69" s="200" t="s">
        <v>112</v>
      </c>
    </row>
    <row r="70" spans="3:28" ht="12.75" customHeight="1">
      <c r="C70" s="505" t="s">
        <v>77</v>
      </c>
      <c r="D70" s="546" t="s">
        <v>82</v>
      </c>
      <c r="E70" s="444" t="s">
        <v>113</v>
      </c>
      <c r="F70" s="444" t="s">
        <v>114</v>
      </c>
      <c r="G70" s="444" t="s">
        <v>115</v>
      </c>
      <c r="H70" s="537" t="s">
        <v>116</v>
      </c>
      <c r="I70" s="535" t="s">
        <v>82</v>
      </c>
      <c r="J70" s="537" t="s">
        <v>111</v>
      </c>
      <c r="K70" s="178"/>
      <c r="L70" s="447" t="s">
        <v>117</v>
      </c>
      <c r="M70" s="448"/>
      <c r="N70" s="448"/>
      <c r="O70" s="449"/>
      <c r="P70" s="544" t="s">
        <v>118</v>
      </c>
      <c r="Q70" s="141"/>
    </row>
    <row r="71" spans="3:28" ht="34.5" customHeight="1" thickBot="1">
      <c r="C71" s="506"/>
      <c r="D71" s="547"/>
      <c r="E71" s="445"/>
      <c r="F71" s="548"/>
      <c r="G71" s="445"/>
      <c r="H71" s="550"/>
      <c r="I71" s="536"/>
      <c r="J71" s="538"/>
      <c r="K71" s="179"/>
      <c r="L71" s="450"/>
      <c r="M71" s="451"/>
      <c r="N71" s="451"/>
      <c r="O71" s="452"/>
      <c r="P71" s="545"/>
      <c r="Q71" s="13"/>
    </row>
    <row r="72" spans="3:28" ht="13.5" customHeight="1" thickBot="1">
      <c r="C72" s="507"/>
      <c r="D72" s="117" t="s">
        <v>89</v>
      </c>
      <c r="E72" s="446"/>
      <c r="F72" s="549"/>
      <c r="G72" s="446"/>
      <c r="H72" s="180" t="s">
        <v>89</v>
      </c>
      <c r="I72" s="181" t="s">
        <v>89</v>
      </c>
      <c r="J72" s="182" t="s">
        <v>107</v>
      </c>
      <c r="K72" s="183"/>
      <c r="L72" s="539" t="s">
        <v>119</v>
      </c>
      <c r="M72" s="540"/>
      <c r="N72" s="540"/>
      <c r="O72" s="541"/>
      <c r="P72" s="315">
        <v>190</v>
      </c>
      <c r="Q72" s="13"/>
    </row>
    <row r="73" spans="3:28">
      <c r="C73" s="168" t="str">
        <f t="shared" ref="C73:C82" si="38">IF(C25="","",C25)</f>
        <v/>
      </c>
      <c r="D73" s="307"/>
      <c r="E73" s="308"/>
      <c r="F73" s="307"/>
      <c r="G73" s="307"/>
      <c r="H73" s="309"/>
      <c r="I73" s="184" t="str">
        <f>IF($D73="","",($D73*$E73)+($D73*$F73)+($D73*$G73)+($H73))</f>
        <v/>
      </c>
      <c r="J73" s="185" t="str">
        <f>IF($I73="","",ROUNDUP(($D73*$E73/$P$72)+($D73*$F73/$P$73)+($D73*$G73/$P$74)+($H73/$P$75),0)*2)</f>
        <v/>
      </c>
      <c r="K73" s="186"/>
      <c r="L73" s="542" t="s">
        <v>120</v>
      </c>
      <c r="M73" s="424"/>
      <c r="N73" s="424"/>
      <c r="O73" s="425"/>
      <c r="P73" s="315">
        <v>760</v>
      </c>
      <c r="Q73" s="187"/>
    </row>
    <row r="74" spans="3:28">
      <c r="C74" s="169" t="str">
        <f t="shared" si="38"/>
        <v/>
      </c>
      <c r="D74" s="310"/>
      <c r="E74" s="333"/>
      <c r="F74" s="310"/>
      <c r="G74" s="310"/>
      <c r="H74" s="311"/>
      <c r="I74" s="184" t="str">
        <f>IF($D74="","",($D74*$E74)+($D74*$F74)+($D74*$G74)+($H74))</f>
        <v/>
      </c>
      <c r="J74" s="185" t="str">
        <f>IF($I74="","",ROUNDUP(($D74*$E74/$P$72)+($D74*$F74/$P$73)+($D74*$G74/$P$74)+($H74/$P$75),0)*2)</f>
        <v/>
      </c>
      <c r="K74" s="186"/>
      <c r="L74" s="542" t="s">
        <v>121</v>
      </c>
      <c r="M74" s="424"/>
      <c r="N74" s="424"/>
      <c r="O74" s="425"/>
      <c r="P74" s="315">
        <v>95</v>
      </c>
      <c r="Q74" s="187"/>
    </row>
    <row r="75" spans="3:28" ht="17" thickBot="1">
      <c r="C75" s="169" t="str">
        <f t="shared" si="38"/>
        <v/>
      </c>
      <c r="D75" s="310"/>
      <c r="E75" s="333"/>
      <c r="F75" s="310"/>
      <c r="G75" s="310"/>
      <c r="H75" s="311"/>
      <c r="I75" s="184" t="str">
        <f t="shared" ref="I75:I82" si="39">IF($D75="","",($D75*$E75)+($D75*$F75)+($D75*$G75)+($H75))</f>
        <v/>
      </c>
      <c r="J75" s="185" t="str">
        <f t="shared" ref="J75:J82" si="40">IF($I75="","",ROUNDUP(($D75*$E75/$P$72)+($D75*$F75/$P$73)+($D75*$G75/$P$74)+($H75/$P$75),0)*2)</f>
        <v/>
      </c>
      <c r="K75" s="186"/>
      <c r="L75" s="532" t="s">
        <v>122</v>
      </c>
      <c r="M75" s="533"/>
      <c r="N75" s="533"/>
      <c r="O75" s="534"/>
      <c r="P75" s="316">
        <f>P72</f>
        <v>190</v>
      </c>
      <c r="Q75" s="187"/>
    </row>
    <row r="76" spans="3:28">
      <c r="C76" s="169" t="str">
        <f t="shared" si="38"/>
        <v/>
      </c>
      <c r="D76" s="310"/>
      <c r="E76" s="333"/>
      <c r="F76" s="310"/>
      <c r="G76" s="310"/>
      <c r="H76" s="311"/>
      <c r="I76" s="184" t="str">
        <f t="shared" si="39"/>
        <v/>
      </c>
      <c r="J76" s="185" t="str">
        <f t="shared" si="40"/>
        <v/>
      </c>
      <c r="K76" s="186"/>
      <c r="Q76" s="187"/>
    </row>
    <row r="77" spans="3:28">
      <c r="C77" s="169" t="str">
        <f t="shared" si="38"/>
        <v/>
      </c>
      <c r="D77" s="310"/>
      <c r="E77" s="333"/>
      <c r="F77" s="310"/>
      <c r="G77" s="310"/>
      <c r="H77" s="311"/>
      <c r="I77" s="184" t="str">
        <f t="shared" si="39"/>
        <v/>
      </c>
      <c r="J77" s="185" t="str">
        <f t="shared" si="40"/>
        <v/>
      </c>
      <c r="K77" s="186"/>
      <c r="Q77" s="187"/>
    </row>
    <row r="78" spans="3:28">
      <c r="C78" s="169" t="str">
        <f t="shared" si="38"/>
        <v/>
      </c>
      <c r="D78" s="310"/>
      <c r="E78" s="333"/>
      <c r="F78" s="333"/>
      <c r="G78" s="310"/>
      <c r="H78" s="311"/>
      <c r="I78" s="184" t="str">
        <f t="shared" si="39"/>
        <v/>
      </c>
      <c r="J78" s="185" t="str">
        <f t="shared" si="40"/>
        <v/>
      </c>
      <c r="K78" s="186"/>
      <c r="Q78" s="187"/>
      <c r="T78" s="21"/>
      <c r="U78" s="21"/>
      <c r="V78" s="188"/>
      <c r="W78" s="188"/>
      <c r="X78" s="189"/>
      <c r="Y78" s="190" t="str">
        <f>IF(U78="","",(U78*V78)+(U78*W78)+(U78*X78)+(#REF!))</f>
        <v/>
      </c>
      <c r="Z78" s="190"/>
      <c r="AA78" s="190"/>
      <c r="AB78" s="190"/>
    </row>
    <row r="79" spans="3:28">
      <c r="C79" s="169" t="str">
        <f t="shared" si="38"/>
        <v/>
      </c>
      <c r="D79" s="310"/>
      <c r="E79" s="333"/>
      <c r="F79" s="333"/>
      <c r="G79" s="310"/>
      <c r="H79" s="311"/>
      <c r="I79" s="184" t="str">
        <f t="shared" si="39"/>
        <v/>
      </c>
      <c r="J79" s="185" t="str">
        <f t="shared" si="40"/>
        <v/>
      </c>
      <c r="K79" s="186"/>
      <c r="Q79" s="187"/>
      <c r="T79" s="21"/>
      <c r="U79" s="21"/>
      <c r="V79" s="188"/>
      <c r="W79" s="188"/>
      <c r="X79" s="189"/>
      <c r="Y79" s="190" t="str">
        <f>IF(U79="","",(U79*V79)+(U79*W79)+(U79*X79)+(#REF!))</f>
        <v/>
      </c>
      <c r="Z79" s="190"/>
      <c r="AA79" s="190"/>
      <c r="AB79" s="190"/>
    </row>
    <row r="80" spans="3:28">
      <c r="C80" s="169" t="str">
        <f t="shared" si="38"/>
        <v/>
      </c>
      <c r="D80" s="310"/>
      <c r="E80" s="333"/>
      <c r="F80" s="333"/>
      <c r="G80" s="310"/>
      <c r="H80" s="311"/>
      <c r="I80" s="184" t="str">
        <f t="shared" si="39"/>
        <v/>
      </c>
      <c r="J80" s="185" t="str">
        <f t="shared" si="40"/>
        <v/>
      </c>
      <c r="K80" s="186"/>
      <c r="L80" s="187"/>
      <c r="M80" s="187"/>
      <c r="N80" s="191"/>
      <c r="O80" s="191"/>
      <c r="P80" s="187"/>
      <c r="Q80" s="187"/>
    </row>
    <row r="81" spans="2:32">
      <c r="C81" s="169" t="str">
        <f t="shared" si="38"/>
        <v/>
      </c>
      <c r="D81" s="310"/>
      <c r="E81" s="333"/>
      <c r="F81" s="333"/>
      <c r="G81" s="310"/>
      <c r="H81" s="311"/>
      <c r="I81" s="184" t="str">
        <f t="shared" si="39"/>
        <v/>
      </c>
      <c r="J81" s="185" t="str">
        <f t="shared" si="40"/>
        <v/>
      </c>
      <c r="K81" s="186"/>
      <c r="L81" s="187"/>
      <c r="M81" s="187"/>
      <c r="N81" s="191"/>
      <c r="O81" s="191"/>
      <c r="P81" s="187"/>
      <c r="Q81" s="187"/>
    </row>
    <row r="82" spans="2:32" ht="17" thickBot="1">
      <c r="C82" s="169" t="str">
        <f t="shared" si="38"/>
        <v/>
      </c>
      <c r="D82" s="312"/>
      <c r="E82" s="313"/>
      <c r="F82" s="313"/>
      <c r="G82" s="312"/>
      <c r="H82" s="314"/>
      <c r="I82" s="184" t="str">
        <f t="shared" si="39"/>
        <v/>
      </c>
      <c r="J82" s="185" t="str">
        <f t="shared" si="40"/>
        <v/>
      </c>
      <c r="K82" s="186"/>
      <c r="L82" s="187"/>
      <c r="M82" s="187"/>
      <c r="N82" s="191"/>
      <c r="O82" s="191"/>
      <c r="P82" s="187"/>
      <c r="Q82" s="187"/>
    </row>
    <row r="83" spans="2:32" ht="17.5" thickTop="1" thickBot="1">
      <c r="C83" s="172" t="s">
        <v>95</v>
      </c>
      <c r="D83" s="155"/>
      <c r="E83" s="156"/>
      <c r="F83" s="156"/>
      <c r="G83" s="156"/>
      <c r="H83" s="156"/>
      <c r="I83" s="192">
        <f>ROUNDUP(SUM(I73:I82),0)</f>
        <v>0</v>
      </c>
      <c r="J83" s="193">
        <f>ROUNDUP(SUM(J73:J82),0)</f>
        <v>0</v>
      </c>
      <c r="K83" s="194"/>
      <c r="L83" s="177"/>
      <c r="M83" s="176"/>
      <c r="N83" s="176"/>
      <c r="O83" s="176"/>
      <c r="P83" s="177"/>
      <c r="Q83" s="177"/>
    </row>
    <row r="85" spans="2:32" ht="21" thickBot="1">
      <c r="C85" s="493" t="s">
        <v>123</v>
      </c>
      <c r="D85" s="493"/>
      <c r="E85" s="493"/>
      <c r="F85" s="493"/>
      <c r="G85" s="493"/>
      <c r="H85" s="493"/>
      <c r="I85" s="493"/>
      <c r="J85" s="493"/>
      <c r="S85" s="343" t="s">
        <v>124</v>
      </c>
      <c r="T85" s="323"/>
      <c r="U85" s="11"/>
      <c r="V85" s="11"/>
      <c r="W85" s="11"/>
      <c r="X85" s="11"/>
      <c r="Y85" s="11"/>
      <c r="Z85" s="11"/>
      <c r="AA85" s="11"/>
      <c r="AB85" s="11"/>
    </row>
    <row r="86" spans="2:32" ht="36" customHeight="1" thickBot="1">
      <c r="C86" s="428" t="s">
        <v>125</v>
      </c>
      <c r="D86" s="429"/>
      <c r="E86" s="330" t="s">
        <v>82</v>
      </c>
      <c r="F86" s="330" t="s">
        <v>84</v>
      </c>
      <c r="G86" s="330" t="s">
        <v>126</v>
      </c>
      <c r="H86" s="430" t="s">
        <v>32</v>
      </c>
      <c r="I86" s="431"/>
      <c r="J86" s="431"/>
      <c r="K86" s="432"/>
      <c r="S86" s="428" t="s">
        <v>125</v>
      </c>
      <c r="T86" s="429"/>
      <c r="U86" s="324" t="s">
        <v>82</v>
      </c>
      <c r="V86" s="324" t="s">
        <v>84</v>
      </c>
      <c r="W86" s="324" t="s">
        <v>83</v>
      </c>
      <c r="X86" s="324" t="s">
        <v>127</v>
      </c>
      <c r="Y86" s="430" t="s">
        <v>32</v>
      </c>
      <c r="Z86" s="431"/>
      <c r="AA86" s="431"/>
      <c r="AB86" s="432"/>
    </row>
    <row r="87" spans="2:32">
      <c r="C87" s="325"/>
      <c r="D87" s="326"/>
      <c r="E87" s="308"/>
      <c r="F87" s="307"/>
      <c r="G87" s="120" t="str">
        <f t="shared" ref="G87:G93" si="41">IF(E87="","",E87*F87)</f>
        <v/>
      </c>
      <c r="H87" s="327"/>
      <c r="I87" s="328"/>
      <c r="J87" s="328"/>
      <c r="K87" s="329"/>
      <c r="S87" s="426"/>
      <c r="T87" s="427"/>
      <c r="U87" s="308"/>
      <c r="V87" s="307"/>
      <c r="W87" s="307"/>
      <c r="X87" s="120" t="str">
        <f t="shared" ref="X87:X93" si="42">IF(U87="","",U87*V87*W87)</f>
        <v/>
      </c>
      <c r="Y87" s="433"/>
      <c r="Z87" s="434"/>
      <c r="AA87" s="434"/>
      <c r="AB87" s="435"/>
    </row>
    <row r="88" spans="2:32">
      <c r="C88" s="338"/>
      <c r="D88" s="339"/>
      <c r="E88" s="333"/>
      <c r="F88" s="310"/>
      <c r="G88" s="120" t="str">
        <f t="shared" si="41"/>
        <v/>
      </c>
      <c r="H88" s="335"/>
      <c r="I88" s="336"/>
      <c r="J88" s="336"/>
      <c r="K88" s="337"/>
      <c r="S88" s="426"/>
      <c r="T88" s="427"/>
      <c r="U88" s="333"/>
      <c r="V88" s="310"/>
      <c r="W88" s="310"/>
      <c r="X88" s="120" t="str">
        <f t="shared" si="42"/>
        <v/>
      </c>
      <c r="Y88" s="436"/>
      <c r="Z88" s="437"/>
      <c r="AA88" s="437"/>
      <c r="AB88" s="438"/>
    </row>
    <row r="89" spans="2:32">
      <c r="C89" s="338"/>
      <c r="D89" s="339"/>
      <c r="E89" s="333"/>
      <c r="F89" s="310"/>
      <c r="G89" s="120" t="str">
        <f t="shared" si="41"/>
        <v/>
      </c>
      <c r="H89" s="335"/>
      <c r="I89" s="336"/>
      <c r="J89" s="336"/>
      <c r="K89" s="337"/>
      <c r="S89" s="426"/>
      <c r="T89" s="427"/>
      <c r="U89" s="333"/>
      <c r="V89" s="310"/>
      <c r="W89" s="310"/>
      <c r="X89" s="120" t="str">
        <f t="shared" si="42"/>
        <v/>
      </c>
      <c r="Y89" s="436"/>
      <c r="Z89" s="437"/>
      <c r="AA89" s="437"/>
      <c r="AB89" s="438"/>
    </row>
    <row r="90" spans="2:32">
      <c r="C90" s="463"/>
      <c r="D90" s="464"/>
      <c r="E90" s="333"/>
      <c r="F90" s="310"/>
      <c r="G90" s="120" t="str">
        <f t="shared" si="41"/>
        <v/>
      </c>
      <c r="H90" s="457"/>
      <c r="I90" s="458"/>
      <c r="J90" s="458"/>
      <c r="K90" s="459"/>
      <c r="S90" s="426"/>
      <c r="T90" s="427"/>
      <c r="U90" s="333"/>
      <c r="V90" s="310"/>
      <c r="W90" s="310"/>
      <c r="X90" s="120" t="str">
        <f t="shared" si="42"/>
        <v/>
      </c>
      <c r="Y90" s="436"/>
      <c r="Z90" s="437"/>
      <c r="AA90" s="437"/>
      <c r="AB90" s="438"/>
    </row>
    <row r="91" spans="2:32">
      <c r="C91" s="463"/>
      <c r="D91" s="464"/>
      <c r="E91" s="333"/>
      <c r="F91" s="310"/>
      <c r="G91" s="125" t="str">
        <f t="shared" si="41"/>
        <v/>
      </c>
      <c r="H91" s="457"/>
      <c r="I91" s="458"/>
      <c r="J91" s="458"/>
      <c r="K91" s="459"/>
      <c r="S91" s="426"/>
      <c r="T91" s="427"/>
      <c r="U91" s="333"/>
      <c r="V91" s="310"/>
      <c r="W91" s="310"/>
      <c r="X91" s="120" t="str">
        <f t="shared" si="42"/>
        <v/>
      </c>
      <c r="Y91" s="436"/>
      <c r="Z91" s="437"/>
      <c r="AA91" s="437"/>
      <c r="AB91" s="438"/>
    </row>
    <row r="92" spans="2:32">
      <c r="C92" s="463"/>
      <c r="D92" s="464"/>
      <c r="E92" s="333"/>
      <c r="F92" s="310"/>
      <c r="G92" s="125" t="str">
        <f t="shared" si="41"/>
        <v/>
      </c>
      <c r="H92" s="457"/>
      <c r="I92" s="458"/>
      <c r="J92" s="458"/>
      <c r="K92" s="459"/>
      <c r="S92" s="426"/>
      <c r="T92" s="427"/>
      <c r="U92" s="333"/>
      <c r="V92" s="310"/>
      <c r="W92" s="310"/>
      <c r="X92" s="120" t="str">
        <f t="shared" si="42"/>
        <v/>
      </c>
      <c r="Y92" s="436"/>
      <c r="Z92" s="437"/>
      <c r="AA92" s="437"/>
      <c r="AB92" s="438"/>
    </row>
    <row r="93" spans="2:32" ht="17" thickBot="1">
      <c r="C93" s="465"/>
      <c r="D93" s="466"/>
      <c r="E93" s="334"/>
      <c r="F93" s="322"/>
      <c r="G93" s="195" t="str">
        <f t="shared" si="41"/>
        <v/>
      </c>
      <c r="H93" s="460"/>
      <c r="I93" s="461"/>
      <c r="J93" s="461"/>
      <c r="K93" s="462"/>
      <c r="S93" s="442"/>
      <c r="T93" s="443"/>
      <c r="U93" s="334"/>
      <c r="V93" s="322"/>
      <c r="W93" s="322"/>
      <c r="X93" s="195" t="str">
        <f t="shared" si="42"/>
        <v/>
      </c>
      <c r="Y93" s="439"/>
      <c r="Z93" s="440"/>
      <c r="AA93" s="440"/>
      <c r="AB93" s="441"/>
    </row>
    <row r="96" spans="2:32" ht="29.5">
      <c r="B96" s="467" t="s">
        <v>128</v>
      </c>
      <c r="C96" s="467"/>
      <c r="D96" s="467"/>
      <c r="E96" s="467"/>
      <c r="F96" s="467"/>
      <c r="G96" s="467"/>
      <c r="H96" s="467"/>
      <c r="I96" s="467"/>
      <c r="J96" s="467"/>
      <c r="K96" s="467"/>
      <c r="L96" s="467"/>
      <c r="M96" s="467"/>
      <c r="N96" s="467"/>
      <c r="O96" s="467"/>
      <c r="P96" s="467"/>
      <c r="Q96" s="467"/>
      <c r="R96" s="467"/>
      <c r="S96" s="467"/>
      <c r="T96" s="467"/>
      <c r="U96" s="467"/>
      <c r="V96" s="467"/>
      <c r="W96" s="467"/>
      <c r="X96" s="467"/>
      <c r="Y96" s="467"/>
      <c r="Z96" s="467"/>
      <c r="AA96" s="467"/>
      <c r="AB96" s="467"/>
      <c r="AC96" s="467"/>
      <c r="AD96" s="467"/>
      <c r="AE96" s="22"/>
      <c r="AF96" s="22"/>
    </row>
    <row r="97" spans="2:29" ht="30.75" customHeight="1">
      <c r="B97" s="12">
        <v>1</v>
      </c>
      <c r="C97" s="456"/>
      <c r="D97" s="456"/>
      <c r="E97" s="456"/>
      <c r="F97" s="456"/>
      <c r="G97" s="456"/>
      <c r="H97" s="456"/>
      <c r="I97" s="456"/>
      <c r="J97" s="456"/>
      <c r="K97" s="456"/>
      <c r="L97" s="456"/>
      <c r="M97" s="456"/>
      <c r="N97" s="456"/>
      <c r="O97" s="456"/>
      <c r="P97" s="12">
        <v>8</v>
      </c>
      <c r="Q97" s="456"/>
      <c r="R97" s="456"/>
      <c r="S97" s="456"/>
      <c r="T97" s="456"/>
      <c r="U97" s="456"/>
      <c r="V97" s="456"/>
      <c r="W97" s="456"/>
      <c r="X97" s="456"/>
      <c r="Y97" s="456"/>
      <c r="Z97" s="456"/>
      <c r="AA97" s="456"/>
      <c r="AB97" s="456"/>
      <c r="AC97" s="456"/>
    </row>
    <row r="98" spans="2:29" ht="30.75" customHeight="1">
      <c r="B98" s="12">
        <v>2</v>
      </c>
      <c r="C98" s="456"/>
      <c r="D98" s="456"/>
      <c r="E98" s="456"/>
      <c r="F98" s="456"/>
      <c r="G98" s="456"/>
      <c r="H98" s="456"/>
      <c r="I98" s="456"/>
      <c r="J98" s="456"/>
      <c r="K98" s="456"/>
      <c r="L98" s="456"/>
      <c r="M98" s="456"/>
      <c r="N98" s="456"/>
      <c r="O98" s="456"/>
      <c r="P98" s="12">
        <v>9</v>
      </c>
      <c r="Q98" s="569"/>
      <c r="R98" s="569"/>
      <c r="S98" s="569"/>
      <c r="T98" s="569"/>
      <c r="U98" s="569"/>
      <c r="V98" s="569"/>
      <c r="W98" s="569"/>
      <c r="X98" s="569"/>
      <c r="Y98" s="569"/>
      <c r="Z98" s="569"/>
      <c r="AA98" s="569"/>
      <c r="AB98" s="569"/>
      <c r="AC98" s="569"/>
    </row>
    <row r="99" spans="2:29" ht="30.75" customHeight="1">
      <c r="B99" s="12">
        <v>3</v>
      </c>
      <c r="C99" s="456"/>
      <c r="D99" s="456"/>
      <c r="E99" s="456"/>
      <c r="F99" s="456"/>
      <c r="G99" s="456"/>
      <c r="H99" s="456"/>
      <c r="I99" s="456"/>
      <c r="J99" s="456"/>
      <c r="K99" s="456"/>
      <c r="L99" s="456"/>
      <c r="M99" s="456"/>
      <c r="N99" s="456"/>
      <c r="O99" s="456"/>
      <c r="P99" s="12">
        <v>10</v>
      </c>
      <c r="Q99" s="569"/>
      <c r="R99" s="569"/>
      <c r="S99" s="569"/>
      <c r="T99" s="569"/>
      <c r="U99" s="569"/>
      <c r="V99" s="569"/>
      <c r="W99" s="569"/>
      <c r="X99" s="569"/>
      <c r="Y99" s="569"/>
      <c r="Z99" s="569"/>
      <c r="AA99" s="569"/>
      <c r="AB99" s="569"/>
      <c r="AC99" s="569"/>
    </row>
    <row r="100" spans="2:29" ht="30.75" customHeight="1">
      <c r="B100" s="12">
        <v>4</v>
      </c>
      <c r="C100" s="456"/>
      <c r="D100" s="456"/>
      <c r="E100" s="456"/>
      <c r="F100" s="456"/>
      <c r="G100" s="456"/>
      <c r="H100" s="456"/>
      <c r="I100" s="456"/>
      <c r="J100" s="456"/>
      <c r="K100" s="456"/>
      <c r="L100" s="456"/>
      <c r="M100" s="456"/>
      <c r="N100" s="456"/>
      <c r="O100" s="456"/>
      <c r="P100" s="12">
        <v>11</v>
      </c>
      <c r="Q100" s="569"/>
      <c r="R100" s="569"/>
      <c r="S100" s="569"/>
      <c r="T100" s="569"/>
      <c r="U100" s="569"/>
      <c r="V100" s="569"/>
      <c r="W100" s="569"/>
      <c r="X100" s="569"/>
      <c r="Y100" s="569"/>
      <c r="Z100" s="569"/>
      <c r="AA100" s="569"/>
      <c r="AB100" s="569"/>
      <c r="AC100" s="569"/>
    </row>
    <row r="101" spans="2:29" ht="30.75" customHeight="1">
      <c r="B101" s="12">
        <v>5</v>
      </c>
      <c r="C101" s="456"/>
      <c r="D101" s="456"/>
      <c r="E101" s="456"/>
      <c r="F101" s="456"/>
      <c r="G101" s="456"/>
      <c r="H101" s="456"/>
      <c r="I101" s="456"/>
      <c r="J101" s="456"/>
      <c r="K101" s="456"/>
      <c r="L101" s="456"/>
      <c r="M101" s="456"/>
      <c r="N101" s="456"/>
      <c r="O101" s="456"/>
      <c r="P101" s="12">
        <v>12</v>
      </c>
      <c r="Q101" s="569"/>
      <c r="R101" s="569"/>
      <c r="S101" s="569"/>
      <c r="T101" s="569"/>
      <c r="U101" s="569"/>
      <c r="V101" s="569"/>
      <c r="W101" s="569"/>
      <c r="X101" s="569"/>
      <c r="Y101" s="569"/>
      <c r="Z101" s="569"/>
      <c r="AA101" s="569"/>
      <c r="AB101" s="569"/>
      <c r="AC101" s="569"/>
    </row>
    <row r="102" spans="2:29" ht="31.5" customHeight="1">
      <c r="B102" s="12">
        <v>6</v>
      </c>
      <c r="C102" s="456"/>
      <c r="D102" s="456"/>
      <c r="E102" s="456"/>
      <c r="F102" s="456"/>
      <c r="G102" s="456"/>
      <c r="H102" s="456"/>
      <c r="I102" s="456"/>
      <c r="J102" s="456"/>
      <c r="K102" s="456"/>
      <c r="L102" s="456"/>
      <c r="M102" s="456"/>
      <c r="N102" s="456"/>
      <c r="O102" s="456"/>
      <c r="P102" s="12">
        <v>13</v>
      </c>
      <c r="Q102" s="569"/>
      <c r="R102" s="569"/>
      <c r="S102" s="569"/>
      <c r="T102" s="569"/>
      <c r="U102" s="569"/>
      <c r="V102" s="569"/>
      <c r="W102" s="569"/>
      <c r="X102" s="569"/>
      <c r="Y102" s="569"/>
      <c r="Z102" s="569"/>
      <c r="AA102" s="569"/>
      <c r="AB102" s="569"/>
      <c r="AC102" s="569"/>
    </row>
    <row r="103" spans="2:29" ht="31.5" customHeight="1">
      <c r="B103" s="12">
        <v>7</v>
      </c>
      <c r="C103" s="456"/>
      <c r="D103" s="456"/>
      <c r="E103" s="456"/>
      <c r="F103" s="456"/>
      <c r="G103" s="456"/>
      <c r="H103" s="456"/>
      <c r="I103" s="456"/>
      <c r="J103" s="456"/>
      <c r="K103" s="456"/>
      <c r="L103" s="456"/>
      <c r="M103" s="456"/>
      <c r="N103" s="456"/>
      <c r="O103" s="456"/>
      <c r="P103" s="12">
        <v>14</v>
      </c>
      <c r="Q103" s="569"/>
      <c r="R103" s="569"/>
      <c r="S103" s="569"/>
      <c r="T103" s="569"/>
      <c r="U103" s="569"/>
      <c r="V103" s="569"/>
      <c r="W103" s="569"/>
      <c r="X103" s="569"/>
      <c r="Y103" s="569"/>
      <c r="Z103" s="569"/>
      <c r="AA103" s="569"/>
      <c r="AB103" s="569"/>
      <c r="AC103" s="569"/>
    </row>
  </sheetData>
  <mergeCells count="122">
    <mergeCell ref="Q103:AC103"/>
    <mergeCell ref="Q102:AC102"/>
    <mergeCell ref="Q101:AC101"/>
    <mergeCell ref="Q100:AC100"/>
    <mergeCell ref="Q99:AC99"/>
    <mergeCell ref="Q98:AC98"/>
    <mergeCell ref="Q97:AC97"/>
    <mergeCell ref="C103:O103"/>
    <mergeCell ref="C98:O98"/>
    <mergeCell ref="C99:O99"/>
    <mergeCell ref="F7:I7"/>
    <mergeCell ref="D22:G22"/>
    <mergeCell ref="AH5:AR5"/>
    <mergeCell ref="U39:U40"/>
    <mergeCell ref="V38:V39"/>
    <mergeCell ref="N55:N56"/>
    <mergeCell ref="G54:H54"/>
    <mergeCell ref="W38:X38"/>
    <mergeCell ref="Y38:Z38"/>
    <mergeCell ref="T23:W23"/>
    <mergeCell ref="R39:R40"/>
    <mergeCell ref="P38:R38"/>
    <mergeCell ref="L75:O75"/>
    <mergeCell ref="I70:I71"/>
    <mergeCell ref="J70:J71"/>
    <mergeCell ref="L72:O72"/>
    <mergeCell ref="L73:O73"/>
    <mergeCell ref="L74:O74"/>
    <mergeCell ref="B3:AD3"/>
    <mergeCell ref="M22:Q22"/>
    <mergeCell ref="H22:L22"/>
    <mergeCell ref="P70:P71"/>
    <mergeCell ref="D70:D71"/>
    <mergeCell ref="E70:E72"/>
    <mergeCell ref="F70:F72"/>
    <mergeCell ref="H70:H71"/>
    <mergeCell ref="L38:O38"/>
    <mergeCell ref="F38:F40"/>
    <mergeCell ref="E38:E39"/>
    <mergeCell ref="H51:I51"/>
    <mergeCell ref="O39:O40"/>
    <mergeCell ref="J55:J56"/>
    <mergeCell ref="C66:F66"/>
    <mergeCell ref="C67:F67"/>
    <mergeCell ref="C54:F56"/>
    <mergeCell ref="C57:F57"/>
    <mergeCell ref="C64:F64"/>
    <mergeCell ref="C65:F65"/>
    <mergeCell ref="C60:F60"/>
    <mergeCell ref="C61:F61"/>
    <mergeCell ref="C62:F62"/>
    <mergeCell ref="C63:F63"/>
    <mergeCell ref="R60:U60"/>
    <mergeCell ref="V60:W60"/>
    <mergeCell ref="R58:U58"/>
    <mergeCell ref="R59:U59"/>
    <mergeCell ref="B2:AD2"/>
    <mergeCell ref="R56:U56"/>
    <mergeCell ref="D7:E7"/>
    <mergeCell ref="S22:S24"/>
    <mergeCell ref="T22:AA22"/>
    <mergeCell ref="C85:J85"/>
    <mergeCell ref="X23:AA23"/>
    <mergeCell ref="D17:E19"/>
    <mergeCell ref="M54:N54"/>
    <mergeCell ref="I67:K67"/>
    <mergeCell ref="C70:C72"/>
    <mergeCell ref="O54:P54"/>
    <mergeCell ref="L55:L56"/>
    <mergeCell ref="P55:P56"/>
    <mergeCell ref="I54:L54"/>
    <mergeCell ref="H55:H56"/>
    <mergeCell ref="S38:U38"/>
    <mergeCell ref="K39:K40"/>
    <mergeCell ref="C22:C24"/>
    <mergeCell ref="C17:C19"/>
    <mergeCell ref="C51:G51"/>
    <mergeCell ref="R54:U55"/>
    <mergeCell ref="C38:C40"/>
    <mergeCell ref="C58:F58"/>
    <mergeCell ref="G70:G72"/>
    <mergeCell ref="L70:O71"/>
    <mergeCell ref="H38:K38"/>
    <mergeCell ref="C101:O101"/>
    <mergeCell ref="C102:O102"/>
    <mergeCell ref="H90:K90"/>
    <mergeCell ref="H91:K91"/>
    <mergeCell ref="H92:K92"/>
    <mergeCell ref="H93:K93"/>
    <mergeCell ref="C97:O97"/>
    <mergeCell ref="C100:O100"/>
    <mergeCell ref="C90:D90"/>
    <mergeCell ref="C91:D91"/>
    <mergeCell ref="C92:D92"/>
    <mergeCell ref="C93:D93"/>
    <mergeCell ref="B96:AD96"/>
    <mergeCell ref="G38:G40"/>
    <mergeCell ref="D38:D39"/>
    <mergeCell ref="R57:U57"/>
    <mergeCell ref="X54:X55"/>
    <mergeCell ref="C59:F59"/>
    <mergeCell ref="W54:W55"/>
    <mergeCell ref="S51:T51"/>
    <mergeCell ref="L51:M51"/>
    <mergeCell ref="S87:T87"/>
    <mergeCell ref="S86:T86"/>
    <mergeCell ref="Y86:AB86"/>
    <mergeCell ref="C86:D86"/>
    <mergeCell ref="H86:K86"/>
    <mergeCell ref="Y87:AB87"/>
    <mergeCell ref="Y92:AB92"/>
    <mergeCell ref="Y93:AB93"/>
    <mergeCell ref="S89:T89"/>
    <mergeCell ref="S90:T90"/>
    <mergeCell ref="S91:T91"/>
    <mergeCell ref="S92:T92"/>
    <mergeCell ref="S93:T93"/>
    <mergeCell ref="S88:T88"/>
    <mergeCell ref="Y88:AB88"/>
    <mergeCell ref="Y89:AB89"/>
    <mergeCell ref="Y90:AB90"/>
    <mergeCell ref="Y91:AB91"/>
  </mergeCells>
  <phoneticPr fontId="0" type="noConversion"/>
  <printOptions horizontalCentered="1"/>
  <pageMargins left="0.25" right="0.25" top="0.75" bottom="0.75" header="0.3" footer="0.3"/>
  <pageSetup scale="20" fitToHeight="0" orientation="portrait" blackAndWhite="1" r:id="rId1"/>
  <headerFooter alignWithMargins="0">
    <oddFooter>&amp;L&amp;A
&amp;D&amp;CPage &amp;P of &amp;N&amp; Page(s)&amp;RConcept Form Cost Estimate</oddFooter>
  </headerFooter>
  <rowBreaks count="1" manualBreakCount="1">
    <brk id="67" min="1" max="2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0C0C0"/>
    <pageSetUpPr fitToPage="1"/>
  </sheetPr>
  <dimension ref="B2:AD45"/>
  <sheetViews>
    <sheetView topLeftCell="B42" zoomScaleNormal="100" workbookViewId="0">
      <selection activeCell="G18" sqref="G18"/>
    </sheetView>
  </sheetViews>
  <sheetFormatPr defaultColWidth="8.84375" defaultRowHeight="16.5"/>
  <cols>
    <col min="1" max="1" width="8.84375" style="8"/>
    <col min="2" max="2" width="17.84375" style="8" customWidth="1"/>
    <col min="3" max="3" width="43.84375" style="8" customWidth="1"/>
    <col min="4" max="4" width="10.4609375" style="8" customWidth="1"/>
    <col min="5" max="5" width="10.765625" style="8" customWidth="1"/>
    <col min="6" max="7" width="11.765625" style="8" customWidth="1"/>
    <col min="8" max="8" width="26.765625" style="8" customWidth="1"/>
    <col min="9" max="9" width="13.765625" style="8" customWidth="1"/>
    <col min="10" max="10" width="13.53515625" style="8" bestFit="1" customWidth="1"/>
    <col min="11" max="16384" width="8.84375" style="8"/>
  </cols>
  <sheetData>
    <row r="2" spans="2:30" ht="29.5">
      <c r="B2" s="570" t="s">
        <v>16483</v>
      </c>
      <c r="C2" s="571"/>
      <c r="D2" s="571"/>
      <c r="E2" s="571"/>
      <c r="F2" s="571"/>
      <c r="G2" s="571"/>
      <c r="H2" s="571"/>
      <c r="I2" s="6"/>
      <c r="J2" s="12"/>
    </row>
    <row r="3" spans="2:30" ht="20.5">
      <c r="B3" s="570" t="str">
        <f>'Project Summary'!B5</f>
        <v>Project Name</v>
      </c>
      <c r="C3" s="572"/>
      <c r="D3" s="572"/>
      <c r="E3" s="572"/>
      <c r="F3" s="572"/>
      <c r="G3" s="572"/>
      <c r="H3" s="572"/>
      <c r="I3" s="203"/>
      <c r="J3" s="203"/>
      <c r="K3" s="203"/>
      <c r="L3" s="203"/>
      <c r="M3" s="203"/>
      <c r="N3" s="203"/>
      <c r="O3" s="203"/>
      <c r="P3" s="203"/>
      <c r="Q3" s="203"/>
      <c r="R3" s="203"/>
      <c r="S3" s="203"/>
      <c r="T3" s="203"/>
      <c r="U3" s="203"/>
      <c r="V3" s="203"/>
      <c r="W3" s="203"/>
      <c r="X3" s="203"/>
      <c r="Y3" s="203"/>
      <c r="Z3" s="203"/>
      <c r="AA3" s="203"/>
      <c r="AB3" s="203"/>
      <c r="AC3" s="203"/>
      <c r="AD3" s="203"/>
    </row>
    <row r="4" spans="2:30" ht="12.75" customHeight="1" thickBot="1">
      <c r="B4" s="204"/>
      <c r="J4" s="203"/>
      <c r="K4" s="203"/>
      <c r="L4" s="203"/>
    </row>
    <row r="5" spans="2:30" ht="12.75" customHeight="1">
      <c r="B5" s="226" t="s">
        <v>129</v>
      </c>
      <c r="C5" s="227" t="s">
        <v>130</v>
      </c>
      <c r="D5" s="227" t="s">
        <v>131</v>
      </c>
      <c r="E5" s="227" t="s">
        <v>132</v>
      </c>
      <c r="F5" s="227" t="s">
        <v>133</v>
      </c>
      <c r="G5" s="227" t="s">
        <v>31</v>
      </c>
      <c r="H5" s="228" t="s">
        <v>32</v>
      </c>
      <c r="I5" s="8" t="s">
        <v>134</v>
      </c>
      <c r="J5" s="250" t="s">
        <v>13</v>
      </c>
    </row>
    <row r="6" spans="2:30" ht="12.75" customHeight="1">
      <c r="B6" s="254" t="s">
        <v>77</v>
      </c>
      <c r="C6" s="206"/>
      <c r="D6" s="207"/>
      <c r="E6" s="208"/>
      <c r="F6" s="209"/>
      <c r="G6" s="209"/>
      <c r="H6" s="230"/>
      <c r="I6" s="205"/>
      <c r="J6" s="205" t="s">
        <v>135</v>
      </c>
    </row>
    <row r="7" spans="2:30" ht="12.75" customHeight="1">
      <c r="B7" s="229" t="s">
        <v>140</v>
      </c>
      <c r="C7" s="206" t="str">
        <f>_xlfn.IFNA(INDEX('Item List'!$B$2:$B$9109,MATCH(B7,'Item List'!$A$2:$A$9109,0),1),"")</f>
        <v>CONSTRUCTION STAKES, LINES AND GRADES</v>
      </c>
      <c r="D7" s="218"/>
      <c r="E7" s="208" t="str">
        <f>_xlfn.IFNA(INDEX('Item List'!$C$2:$C$9109,MATCH(B7,'Item List'!$A$2:$A$9109,0),1),"")</f>
        <v>LS</v>
      </c>
      <c r="F7" s="359">
        <f>_xlfn.IFNA(INDEX('Item List'!$D$2:$D$9109,MATCH(B7,'Item List'!$A$2:$A$9109,0),1),"")</f>
        <v>107838.32054054053</v>
      </c>
      <c r="G7" s="209" t="str">
        <f t="shared" ref="G7:G42" si="0">IF(OR(D7="",F7=""),"",F7*D7)</f>
        <v/>
      </c>
      <c r="H7" s="251"/>
      <c r="I7" s="205"/>
      <c r="J7" s="210"/>
    </row>
    <row r="8" spans="2:30" ht="12.75" customHeight="1">
      <c r="B8" s="229" t="s">
        <v>362</v>
      </c>
      <c r="C8" s="206" t="str">
        <f>_xlfn.IFNA(INDEX('Item List'!$B$2:$B$9109,MATCH(B8,'Item List'!$A$2:$A$9109,0),1),"")</f>
        <v>CLEARING AND GRUBBING</v>
      </c>
      <c r="D8" s="218"/>
      <c r="E8" s="208" t="str">
        <f>_xlfn.IFNA(INDEX('Item List'!$C$2:$C$9109,MATCH(B8,'Item List'!$A$2:$A$9109,0),1),"")</f>
        <v>LS</v>
      </c>
      <c r="F8" s="359">
        <f>_xlfn.IFNA(INDEX('Item List'!$D$2:$D$9109,MATCH(B8,'Item List'!$A$2:$A$9109,0),1),"")</f>
        <v>348423.77724137937</v>
      </c>
      <c r="G8" s="209" t="str">
        <f t="shared" si="0"/>
        <v/>
      </c>
      <c r="H8" s="251"/>
      <c r="I8" s="205"/>
      <c r="J8" s="210"/>
    </row>
    <row r="9" spans="2:30" ht="12.75" customHeight="1">
      <c r="B9" s="229" t="s">
        <v>138</v>
      </c>
      <c r="C9" s="206" t="str">
        <f>_xlfn.IFNA(INDEX('Item List'!$B$2:$B$9109,MATCH(B9,'Item List'!$A$2:$A$9109,0),1),"")</f>
        <v>MAINTENANCE OF TRAFFIC</v>
      </c>
      <c r="D9" s="218"/>
      <c r="E9" s="208" t="str">
        <f>_xlfn.IFNA(INDEX('Item List'!$C$2:$C$9109,MATCH(B9,'Item List'!$A$2:$A$9109,0),1),"")</f>
        <v>EACH</v>
      </c>
      <c r="F9" s="359">
        <f>_xlfn.IFNA(INDEX('Item List'!$D$2:$D$9109,MATCH(B9,'Item List'!$A$2:$A$9109,0),1),"")</f>
        <v>1146.5693167701863</v>
      </c>
      <c r="G9" s="209" t="str">
        <f t="shared" si="0"/>
        <v/>
      </c>
      <c r="H9" s="251"/>
      <c r="I9" s="205"/>
      <c r="J9" s="205"/>
    </row>
    <row r="10" spans="2:30" ht="12.75" customHeight="1">
      <c r="B10" s="229" t="s">
        <v>139</v>
      </c>
      <c r="C10" s="206" t="str">
        <f>_xlfn.IFNA(INDEX('Item List'!$B$2:$B$9109,MATCH(B10,'Item List'!$A$2:$A$9109,0),1),"")</f>
        <v>REMOVAL OF ASPHALT PAVEMENT</v>
      </c>
      <c r="D10" s="218"/>
      <c r="E10" s="208" t="str">
        <f>_xlfn.IFNA(INDEX('Item List'!$C$2:$C$9109,MATCH(B10,'Item List'!$A$2:$A$9109,0),1),"")</f>
        <v>S.Y.</v>
      </c>
      <c r="F10" s="359">
        <f>_xlfn.IFNA(INDEX('Item List'!$D$2:$D$9109,MATCH(B10,'Item List'!$A$2:$A$9109,0),1),"")</f>
        <v>22.559576862422926</v>
      </c>
      <c r="G10" s="209" t="str">
        <f t="shared" si="0"/>
        <v/>
      </c>
      <c r="H10" s="251"/>
      <c r="J10" s="211"/>
    </row>
    <row r="11" spans="2:30" ht="12.75" customHeight="1">
      <c r="B11" s="229" t="s">
        <v>140</v>
      </c>
      <c r="C11" s="206" t="str">
        <f>_xlfn.IFNA(INDEX('Item List'!$B$2:$B$9109,MATCH(B11,'Item List'!$A$2:$A$9109,0),1),"")</f>
        <v>CONSTRUCTION STAKES, LINES AND GRADES</v>
      </c>
      <c r="D11" s="218"/>
      <c r="E11" s="208" t="str">
        <f>_xlfn.IFNA(INDEX('Item List'!$C$2:$C$9109,MATCH(B11,'Item List'!$A$2:$A$9109,0),1),"")</f>
        <v>LS</v>
      </c>
      <c r="F11" s="359">
        <f>_xlfn.IFNA(INDEX('Item List'!$D$2:$D$9109,MATCH(B11,'Item List'!$A$2:$A$9109,0),1),"")</f>
        <v>107838.32054054053</v>
      </c>
      <c r="G11" s="209" t="str">
        <f t="shared" si="0"/>
        <v/>
      </c>
      <c r="H11" s="251"/>
    </row>
    <row r="12" spans="2:30" ht="12.75" customHeight="1">
      <c r="B12" s="229" t="s">
        <v>141</v>
      </c>
      <c r="C12" s="206" t="str">
        <f>_xlfn.IFNA(INDEX('Item List'!$B$2:$B$9109,MATCH(B12,'Item List'!$A$2:$A$9109,0),1),"")</f>
        <v>ROAD &amp; DRAINAGE EXCAVATION (UNCLASSIFIED)</v>
      </c>
      <c r="D12" s="218"/>
      <c r="E12" s="208" t="str">
        <f>_xlfn.IFNA(INDEX('Item List'!$C$2:$C$9109,MATCH(B12,'Item List'!$A$2:$A$9109,0),1),"")</f>
        <v>C.Y.</v>
      </c>
      <c r="F12" s="359">
        <f>_xlfn.IFNA(INDEX('Item List'!$D$2:$D$9109,MATCH(B12,'Item List'!$A$2:$A$9109,0),1),"")</f>
        <v>11.394153706160775</v>
      </c>
      <c r="G12" s="209" t="str">
        <f t="shared" si="0"/>
        <v/>
      </c>
      <c r="H12" s="251"/>
    </row>
    <row r="13" spans="2:30" ht="12.75" customHeight="1">
      <c r="B13" s="229" t="s">
        <v>142</v>
      </c>
      <c r="C13" s="206" t="str">
        <f>_xlfn.IFNA(INDEX('Item List'!$B$2:$B$9109,MATCH(B13,'Item List'!$A$2:$A$9109,0),1),"")</f>
        <v>BORROW EXCAVATION (UNCLASSIFIED)</v>
      </c>
      <c r="D13" s="218"/>
      <c r="E13" s="208" t="str">
        <f>_xlfn.IFNA(INDEX('Item List'!$C$2:$C$9109,MATCH(B13,'Item List'!$A$2:$A$9109,0),1),"")</f>
        <v>C.Y.</v>
      </c>
      <c r="F13" s="359">
        <f>_xlfn.IFNA(INDEX('Item List'!$D$2:$D$9109,MATCH(B13,'Item List'!$A$2:$A$9109,0),1),"")</f>
        <v>8.0725675245572468</v>
      </c>
      <c r="G13" s="209" t="str">
        <f t="shared" si="0"/>
        <v/>
      </c>
      <c r="H13" s="251"/>
    </row>
    <row r="14" spans="2:30" ht="12.75" customHeight="1">
      <c r="B14" s="229" t="s">
        <v>143</v>
      </c>
      <c r="C14" s="206" t="str">
        <f>_xlfn.IFNA(INDEX('Item List'!$B$2:$B$9109,MATCH(B14,'Item List'!$A$2:$A$9109,0),1),"")</f>
        <v>MINERAL AGGREGATE, TYPE A BASE, GRADING D</v>
      </c>
      <c r="D14" s="218"/>
      <c r="E14" s="208" t="str">
        <f>_xlfn.IFNA(INDEX('Item List'!$C$2:$C$9109,MATCH(B14,'Item List'!$A$2:$A$9109,0),1),"")</f>
        <v>TON</v>
      </c>
      <c r="F14" s="359">
        <f>_xlfn.IFNA(INDEX('Item List'!$D$2:$D$9109,MATCH(B14,'Item List'!$A$2:$A$9109,0),1),"")</f>
        <v>37.851127563456885</v>
      </c>
      <c r="G14" s="209" t="str">
        <f t="shared" si="0"/>
        <v/>
      </c>
      <c r="H14" s="251"/>
    </row>
    <row r="15" spans="2:30" ht="12.75" customHeight="1">
      <c r="B15" s="229" t="s">
        <v>144</v>
      </c>
      <c r="C15" s="206" t="str">
        <f>_xlfn.IFNA(INDEX('Item List'!$B$2:$B$9109,MATCH(B15,'Item List'!$A$2:$A$9109,0),1),"")</f>
        <v>ASPHALT CONCRETE MIX (PG70-22) (BPMB-HM) GRADING A</v>
      </c>
      <c r="D15" s="218"/>
      <c r="E15" s="208" t="str">
        <f>_xlfn.IFNA(INDEX('Item List'!$C$2:$C$9109,MATCH(B15,'Item List'!$A$2:$A$9109,0),1),"")</f>
        <v>TON</v>
      </c>
      <c r="F15" s="359">
        <f>_xlfn.IFNA(INDEX('Item List'!$D$2:$D$9109,MATCH(B15,'Item List'!$A$2:$A$9109,0),1),"")</f>
        <v>115.92470340156292</v>
      </c>
      <c r="G15" s="209" t="str">
        <f t="shared" si="0"/>
        <v/>
      </c>
      <c r="H15" s="251"/>
    </row>
    <row r="16" spans="2:30" ht="12.75" customHeight="1">
      <c r="B16" s="229" t="s">
        <v>145</v>
      </c>
      <c r="C16" s="206" t="str">
        <f>_xlfn.IFNA(INDEX('Item List'!$B$2:$B$9109,MATCH(B16,'Item List'!$A$2:$A$9109,0),1),"")</f>
        <v>ASP. CONC. MIX(PG70-22) (BPMB-HM) GR. A-S</v>
      </c>
      <c r="D16" s="218"/>
      <c r="E16" s="208" t="str">
        <f>_xlfn.IFNA(INDEX('Item List'!$C$2:$C$9109,MATCH(B16,'Item List'!$A$2:$A$9109,0),1),"")</f>
        <v>TON</v>
      </c>
      <c r="F16" s="359">
        <f>_xlfn.IFNA(INDEX('Item List'!$D$2:$D$9109,MATCH(B16,'Item List'!$A$2:$A$9109,0),1),"")</f>
        <v>127.29530910229377</v>
      </c>
      <c r="G16" s="209" t="str">
        <f t="shared" si="0"/>
        <v/>
      </c>
      <c r="H16" s="251"/>
    </row>
    <row r="17" spans="2:11" ht="12.75" customHeight="1">
      <c r="B17" s="229" t="s">
        <v>146</v>
      </c>
      <c r="C17" s="206" t="str">
        <f>_xlfn.IFNA(INDEX('Item List'!$B$2:$B$9109,MATCH(B17,'Item List'!$A$2:$A$9109,0),1),"")</f>
        <v>ASPHALT CONCRETE MIX (PG70-22) (BPMB-HM) GRADING B-M2</v>
      </c>
      <c r="D17" s="218"/>
      <c r="E17" s="208" t="str">
        <f>_xlfn.IFNA(INDEX('Item List'!$C$2:$C$9109,MATCH(B17,'Item List'!$A$2:$A$9109,0),1),"")</f>
        <v>TON</v>
      </c>
      <c r="F17" s="359">
        <f>_xlfn.IFNA(INDEX('Item List'!$D$2:$D$9109,MATCH(B17,'Item List'!$A$2:$A$9109,0),1),"")</f>
        <v>120.80489097386798</v>
      </c>
      <c r="G17" s="209" t="str">
        <f t="shared" si="0"/>
        <v/>
      </c>
      <c r="H17" s="251"/>
      <c r="K17" s="212"/>
    </row>
    <row r="18" spans="2:11" ht="12.75" customHeight="1">
      <c r="B18" s="229" t="s">
        <v>147</v>
      </c>
      <c r="C18" s="206" t="str">
        <f>_xlfn.IFNA(INDEX('Item List'!$B$2:$B$9109,MATCH(B18,'Item List'!$A$2:$A$9109,0),1),"")</f>
        <v>BITUMINOUS MATERIAL FOR PRIME COAT (PC)</v>
      </c>
      <c r="D18" s="218"/>
      <c r="E18" s="208" t="str">
        <f>_xlfn.IFNA(INDEX('Item List'!$C$2:$C$9109,MATCH(B18,'Item List'!$A$2:$A$9109,0),1),"")</f>
        <v>TON</v>
      </c>
      <c r="F18" s="359">
        <f>_xlfn.IFNA(INDEX('Item List'!$D$2:$D$9109,MATCH(B18,'Item List'!$A$2:$A$9109,0),1),"")</f>
        <v>400.5925364694088</v>
      </c>
      <c r="G18" s="209" t="str">
        <f t="shared" si="0"/>
        <v/>
      </c>
      <c r="H18" s="251"/>
      <c r="K18" s="8" t="s">
        <v>12</v>
      </c>
    </row>
    <row r="19" spans="2:11" ht="12.75" customHeight="1">
      <c r="B19" s="229" t="s">
        <v>148</v>
      </c>
      <c r="C19" s="206" t="str">
        <f>_xlfn.IFNA(INDEX('Item List'!$B$2:$B$9109,MATCH(B19,'Item List'!$A$2:$A$9109,0),1),"")</f>
        <v>AGGREGATE FOR COVER MATERIAL (PC)</v>
      </c>
      <c r="D19" s="218"/>
      <c r="E19" s="208" t="str">
        <f>_xlfn.IFNA(INDEX('Item List'!$C$2:$C$9109,MATCH(B19,'Item List'!$A$2:$A$9109,0),1),"")</f>
        <v>TON</v>
      </c>
      <c r="F19" s="359">
        <f>_xlfn.IFNA(INDEX('Item List'!$D$2:$D$9109,MATCH(B19,'Item List'!$A$2:$A$9109,0),1),"")</f>
        <v>63.44079447198002</v>
      </c>
      <c r="G19" s="209" t="str">
        <f t="shared" si="0"/>
        <v/>
      </c>
      <c r="H19" s="251"/>
    </row>
    <row r="20" spans="2:11" ht="12.75" customHeight="1">
      <c r="B20" s="229" t="s">
        <v>149</v>
      </c>
      <c r="C20" s="206" t="str">
        <f>_xlfn.IFNA(INDEX('Item List'!$B$2:$B$9109,MATCH(B20,'Item List'!$A$2:$A$9109,0),1),"")</f>
        <v>BITUMINOUS MATERIAL FOR TACK COAT (TC)</v>
      </c>
      <c r="D20" s="218"/>
      <c r="E20" s="208" t="str">
        <f>_xlfn.IFNA(INDEX('Item List'!$C$2:$C$9109,MATCH(B20,'Item List'!$A$2:$A$9109,0),1),"")</f>
        <v>TON</v>
      </c>
      <c r="F20" s="359">
        <f>_xlfn.IFNA(INDEX('Item List'!$D$2:$D$9109,MATCH(B20,'Item List'!$A$2:$A$9109,0),1),"")</f>
        <v>847.45894823396543</v>
      </c>
      <c r="G20" s="209" t="str">
        <f t="shared" si="0"/>
        <v/>
      </c>
      <c r="H20" s="251"/>
    </row>
    <row r="21" spans="2:11" ht="12.75" customHeight="1">
      <c r="B21" s="229" t="s">
        <v>150</v>
      </c>
      <c r="C21" s="206" t="str">
        <f>_xlfn.IFNA(INDEX('Item List'!$B$2:$B$9109,MATCH(B21,'Item List'!$A$2:$A$9109,0),1),"")</f>
        <v>ACS MIX (PG64-22) GRADING E SHOULDER</v>
      </c>
      <c r="D21" s="218"/>
      <c r="E21" s="208" t="str">
        <f>_xlfn.IFNA(INDEX('Item List'!$C$2:$C$9109,MATCH(B21,'Item List'!$A$2:$A$9109,0),1),"")</f>
        <v>TON</v>
      </c>
      <c r="F21" s="359">
        <f>_xlfn.IFNA(INDEX('Item List'!$D$2:$D$9109,MATCH(B21,'Item List'!$A$2:$A$9109,0),1),"")</f>
        <v>124.79293098522925</v>
      </c>
      <c r="G21" s="209" t="str">
        <f t="shared" si="0"/>
        <v/>
      </c>
      <c r="H21" s="251"/>
    </row>
    <row r="22" spans="2:11" ht="12.75" customHeight="1">
      <c r="B22" s="229" t="s">
        <v>151</v>
      </c>
      <c r="C22" s="206" t="str">
        <f>_xlfn.IFNA(INDEX('Item List'!$B$2:$B$9109,MATCH(B22,'Item List'!$A$2:$A$9109,0),1),"")</f>
        <v>ACS MIX(PG70-22) GRADING D</v>
      </c>
      <c r="D22" s="218"/>
      <c r="E22" s="208" t="str">
        <f>_xlfn.IFNA(INDEX('Item List'!$C$2:$C$9109,MATCH(B22,'Item List'!$A$2:$A$9109,0),1),"")</f>
        <v>TON</v>
      </c>
      <c r="F22" s="359">
        <f>_xlfn.IFNA(INDEX('Item List'!$D$2:$D$9109,MATCH(B22,'Item List'!$A$2:$A$9109,0),1),"")</f>
        <v>137.29941019125249</v>
      </c>
      <c r="G22" s="209" t="str">
        <f t="shared" si="0"/>
        <v/>
      </c>
      <c r="H22" s="251"/>
    </row>
    <row r="23" spans="2:11" ht="12.75" customHeight="1">
      <c r="B23" s="229" t="s">
        <v>152</v>
      </c>
      <c r="C23" s="206" t="str">
        <f>_xlfn.IFNA(INDEX('Item List'!$B$2:$B$9109,MATCH(B23,'Item List'!$A$2:$A$9109,0),1),"")</f>
        <v>CONCRETE SIDEWALK (4 ")</v>
      </c>
      <c r="D23" s="218"/>
      <c r="E23" s="208" t="str">
        <f>_xlfn.IFNA(INDEX('Item List'!$C$2:$C$9109,MATCH(B23,'Item List'!$A$2:$A$9109,0),1),"")</f>
        <v>S.F.</v>
      </c>
      <c r="F23" s="359">
        <f>_xlfn.IFNA(INDEX('Item List'!$D$2:$D$9109,MATCH(B23,'Item List'!$A$2:$A$9109,0),1),"")</f>
        <v>10.56315021891159</v>
      </c>
      <c r="G23" s="209" t="str">
        <f t="shared" si="0"/>
        <v/>
      </c>
      <c r="H23" s="251"/>
    </row>
    <row r="24" spans="2:11" ht="12.75" customHeight="1">
      <c r="B24" s="229" t="s">
        <v>153</v>
      </c>
      <c r="C24" s="206" t="str">
        <f>_xlfn.IFNA(INDEX('Item List'!$B$2:$B$9109,MATCH(B24,'Item List'!$A$2:$A$9109,0),1),"")</f>
        <v>CONCRETE COMBINED CURB &amp; GUTTER</v>
      </c>
      <c r="D24" s="218"/>
      <c r="E24" s="208" t="str">
        <f>_xlfn.IFNA(INDEX('Item List'!$C$2:$C$9109,MATCH(B24,'Item List'!$A$2:$A$9109,0),1),"")</f>
        <v>C.Y.</v>
      </c>
      <c r="F24" s="359">
        <f>_xlfn.IFNA(INDEX('Item List'!$D$2:$D$9109,MATCH(B24,'Item List'!$A$2:$A$9109,0),1),"")</f>
        <v>589.6243555870434</v>
      </c>
      <c r="G24" s="209" t="str">
        <f t="shared" si="0"/>
        <v/>
      </c>
      <c r="H24" s="251"/>
    </row>
    <row r="25" spans="2:11" ht="12.75" customHeight="1">
      <c r="B25" s="229"/>
      <c r="C25" s="206" t="str">
        <f>_xlfn.IFNA(INDEX('Item List'!$B$2:$B$9109,MATCH(B25,'Item List'!$A$2:$A$9109,0),1),"")</f>
        <v/>
      </c>
      <c r="D25" s="218"/>
      <c r="E25" s="208" t="str">
        <f>_xlfn.IFNA(INDEX('Item List'!$C$2:$C$9109,MATCH(B25,'Item List'!$A$2:$A$9109,0),1),"")</f>
        <v/>
      </c>
      <c r="F25" s="359" t="str">
        <f>_xlfn.IFNA(INDEX('Item List'!$D$2:$D$9109,MATCH(B25,'Item List'!$A$2:$A$9109,0),1),"")</f>
        <v/>
      </c>
      <c r="G25" s="209" t="str">
        <f t="shared" si="0"/>
        <v/>
      </c>
      <c r="H25" s="251"/>
    </row>
    <row r="26" spans="2:11" ht="12.75" customHeight="1">
      <c r="B26" s="229"/>
      <c r="C26" s="206" t="str">
        <f>_xlfn.IFNA(INDEX('Item List'!$B$2:$B$9109,MATCH(B26,'Item List'!$A$2:$A$9109,0),1),"")</f>
        <v/>
      </c>
      <c r="D26" s="218"/>
      <c r="E26" s="208" t="str">
        <f>_xlfn.IFNA(INDEX('Item List'!$C$2:$C$9109,MATCH(B26,'Item List'!$A$2:$A$9109,0),1),"")</f>
        <v/>
      </c>
      <c r="F26" s="359" t="str">
        <f>_xlfn.IFNA(INDEX('Item List'!$D$2:$D$9109,MATCH(B26,'Item List'!$A$2:$A$9109,0),1),"")</f>
        <v/>
      </c>
      <c r="G26" s="209" t="str">
        <f t="shared" si="0"/>
        <v/>
      </c>
      <c r="H26" s="251"/>
    </row>
    <row r="27" spans="2:11" ht="12.75" customHeight="1">
      <c r="B27" s="229"/>
      <c r="C27" s="206" t="str">
        <f>_xlfn.IFNA(INDEX('Item List'!$B$2:$B$9109,MATCH(B27,'Item List'!$A$2:$A$9109,0),1),"")</f>
        <v/>
      </c>
      <c r="D27" s="218"/>
      <c r="E27" s="208" t="str">
        <f>_xlfn.IFNA(INDEX('Item List'!$C$2:$C$9109,MATCH(B27,'Item List'!$A$2:$A$9109,0),1),"")</f>
        <v/>
      </c>
      <c r="F27" s="359" t="str">
        <f>_xlfn.IFNA(INDEX('Item List'!$D$2:$D$9109,MATCH(B27,'Item List'!$A$2:$A$9109,0),1),"")</f>
        <v/>
      </c>
      <c r="G27" s="209" t="str">
        <f t="shared" si="0"/>
        <v/>
      </c>
      <c r="H27" s="251"/>
    </row>
    <row r="28" spans="2:11" ht="12.75" customHeight="1">
      <c r="B28" s="229"/>
      <c r="C28" s="206" t="str">
        <f>_xlfn.IFNA(INDEX('Item List'!$B$2:$B$9109,MATCH(B28,'Item List'!$A$2:$A$9109,0),1),"")</f>
        <v/>
      </c>
      <c r="D28" s="218"/>
      <c r="E28" s="208" t="str">
        <f>_xlfn.IFNA(INDEX('Item List'!$C$2:$C$9109,MATCH(B28,'Item List'!$A$2:$A$9109,0),1),"")</f>
        <v/>
      </c>
      <c r="F28" s="359" t="str">
        <f>_xlfn.IFNA(INDEX('Item List'!$D$2:$D$9109,MATCH(B28,'Item List'!$A$2:$A$9109,0),1),"")</f>
        <v/>
      </c>
      <c r="G28" s="209" t="str">
        <f t="shared" si="0"/>
        <v/>
      </c>
      <c r="H28" s="251"/>
    </row>
    <row r="29" spans="2:11" ht="12.75" customHeight="1">
      <c r="B29" s="229"/>
      <c r="C29" s="206" t="str">
        <f>_xlfn.IFNA(INDEX('Item List'!$B$2:$B$9109,MATCH(B29,'Item List'!$A$2:$A$9109,0),1),"")</f>
        <v/>
      </c>
      <c r="D29" s="218"/>
      <c r="E29" s="208" t="str">
        <f>_xlfn.IFNA(INDEX('Item List'!$C$2:$C$9109,MATCH(B29,'Item List'!$A$2:$A$9109,0),1),"")</f>
        <v/>
      </c>
      <c r="F29" s="359" t="str">
        <f>_xlfn.IFNA(INDEX('Item List'!$D$2:$D$9109,MATCH(B29,'Item List'!$A$2:$A$9109,0),1),"")</f>
        <v/>
      </c>
      <c r="G29" s="209" t="str">
        <f t="shared" si="0"/>
        <v/>
      </c>
      <c r="H29" s="251"/>
    </row>
    <row r="30" spans="2:11" ht="12.75" customHeight="1">
      <c r="B30" s="229"/>
      <c r="C30" s="206" t="str">
        <f>_xlfn.IFNA(INDEX('Item List'!$B$2:$B$9109,MATCH(B30,'Item List'!$A$2:$A$9109,0),1),"")</f>
        <v/>
      </c>
      <c r="D30" s="218"/>
      <c r="E30" s="208" t="str">
        <f>_xlfn.IFNA(INDEX('Item List'!$C$2:$C$9109,MATCH(B30,'Item List'!$A$2:$A$9109,0),1),"")</f>
        <v/>
      </c>
      <c r="F30" s="359" t="str">
        <f>_xlfn.IFNA(INDEX('Item List'!$D$2:$D$9109,MATCH(B30,'Item List'!$A$2:$A$9109,0),1),"")</f>
        <v/>
      </c>
      <c r="G30" s="209" t="str">
        <f t="shared" si="0"/>
        <v/>
      </c>
      <c r="H30" s="251"/>
    </row>
    <row r="31" spans="2:11" ht="12.75" customHeight="1">
      <c r="B31" s="229"/>
      <c r="C31" s="206" t="str">
        <f>_xlfn.IFNA(INDEX('Item List'!$B$2:$B$9109,MATCH(B31,'Item List'!$A$2:$A$9109,0),1),"")</f>
        <v/>
      </c>
      <c r="D31" s="218"/>
      <c r="E31" s="208" t="str">
        <f>_xlfn.IFNA(INDEX('Item List'!$C$2:$C$9109,MATCH(B31,'Item List'!$A$2:$A$9109,0),1),"")</f>
        <v/>
      </c>
      <c r="F31" s="359" t="str">
        <f>_xlfn.IFNA(INDEX('Item List'!$D$2:$D$9109,MATCH(B31,'Item List'!$A$2:$A$9109,0),1),"")</f>
        <v/>
      </c>
      <c r="G31" s="209" t="str">
        <f t="shared" si="0"/>
        <v/>
      </c>
      <c r="H31" s="251"/>
    </row>
    <row r="32" spans="2:11" ht="12.75" customHeight="1">
      <c r="B32" s="229"/>
      <c r="C32" s="206" t="str">
        <f>_xlfn.IFNA(INDEX('Item List'!$B$2:$B$9109,MATCH(B32,'Item List'!$A$2:$A$9109,0),1),"")</f>
        <v/>
      </c>
      <c r="D32" s="218"/>
      <c r="E32" s="208" t="str">
        <f>_xlfn.IFNA(INDEX('Item List'!$C$2:$C$9109,MATCH(B32,'Item List'!$A$2:$A$9109,0),1),"")</f>
        <v/>
      </c>
      <c r="F32" s="359" t="str">
        <f>_xlfn.IFNA(INDEX('Item List'!$D$2:$D$9109,MATCH(B32,'Item List'!$A$2:$A$9109,0),1),"")</f>
        <v/>
      </c>
      <c r="G32" s="209" t="str">
        <f t="shared" si="0"/>
        <v/>
      </c>
      <c r="H32" s="251"/>
    </row>
    <row r="33" spans="2:10" ht="12.75" customHeight="1">
      <c r="B33" s="254" t="s">
        <v>154</v>
      </c>
      <c r="C33" s="206" t="str">
        <f>_xlfn.IFNA(INDEX('Item List'!$B$2:$B$9109,MATCH(B33,'Item List'!$A$2:$A$9109,0),1),"")</f>
        <v/>
      </c>
      <c r="D33" s="362"/>
      <c r="E33" s="208" t="str">
        <f>_xlfn.IFNA(INDEX('Item List'!$C$2:$C$9109,MATCH(B33,'Item List'!$A$2:$A$9109,0),1),"")</f>
        <v/>
      </c>
      <c r="F33" s="359" t="str">
        <f>_xlfn.IFNA(INDEX('Item List'!$D$2:$D$9109,MATCH(B33,'Item List'!$A$2:$A$9109,0),1),"")</f>
        <v/>
      </c>
      <c r="G33" s="209"/>
      <c r="H33" s="230"/>
    </row>
    <row r="34" spans="2:10" ht="12.75" customHeight="1">
      <c r="B34" s="229"/>
      <c r="C34" s="206" t="str">
        <f>_xlfn.IFNA(INDEX('Item List'!$B$2:$B$9109,MATCH(B34,'Item List'!$A$2:$A$9109,0),1),"")</f>
        <v/>
      </c>
      <c r="D34" s="218"/>
      <c r="E34" s="208" t="str">
        <f>_xlfn.IFNA(INDEX('Item List'!$C$2:$C$9109,MATCH(B34,'Item List'!$A$2:$A$9109,0),1),"")</f>
        <v/>
      </c>
      <c r="F34" s="359" t="str">
        <f>_xlfn.IFNA(INDEX('Item List'!$D$2:$D$9109,MATCH(B34,'Item List'!$A$2:$A$9109,0),1),"")</f>
        <v/>
      </c>
      <c r="G34" s="209" t="str">
        <f t="shared" si="0"/>
        <v/>
      </c>
      <c r="H34" s="251"/>
    </row>
    <row r="35" spans="2:10" ht="12.75" customHeight="1">
      <c r="B35" s="229"/>
      <c r="C35" s="206" t="str">
        <f>_xlfn.IFNA(INDEX('Item List'!$B$2:$B$9109,MATCH(B35,'Item List'!$A$2:$A$9109,0),1),"")</f>
        <v/>
      </c>
      <c r="D35" s="218"/>
      <c r="E35" s="208" t="str">
        <f>_xlfn.IFNA(INDEX('Item List'!$C$2:$C$9109,MATCH(B35,'Item List'!$A$2:$A$9109,0),1),"")</f>
        <v/>
      </c>
      <c r="F35" s="359" t="str">
        <f>_xlfn.IFNA(INDEX('Item List'!$D$2:$D$9109,MATCH(B35,'Item List'!$A$2:$A$9109,0),1),"")</f>
        <v/>
      </c>
      <c r="G35" s="209" t="str">
        <f t="shared" si="0"/>
        <v/>
      </c>
      <c r="H35" s="251"/>
    </row>
    <row r="36" spans="2:10" ht="12.75" customHeight="1">
      <c r="B36" s="229"/>
      <c r="C36" s="206" t="str">
        <f>_xlfn.IFNA(INDEX('Item List'!$B$2:$B$9109,MATCH(B36,'Item List'!$A$2:$A$9109,0),1),"")</f>
        <v/>
      </c>
      <c r="D36" s="218"/>
      <c r="E36" s="208" t="str">
        <f>_xlfn.IFNA(INDEX('Item List'!$C$2:$C$9109,MATCH(B36,'Item List'!$A$2:$A$9109,0),1),"")</f>
        <v/>
      </c>
      <c r="F36" s="359" t="str">
        <f>_xlfn.IFNA(INDEX('Item List'!$D$2:$D$9109,MATCH(B36,'Item List'!$A$2:$A$9109,0),1),"")</f>
        <v/>
      </c>
      <c r="G36" s="209" t="str">
        <f t="shared" si="0"/>
        <v/>
      </c>
      <c r="H36" s="251"/>
    </row>
    <row r="37" spans="2:10" ht="12.75" customHeight="1">
      <c r="B37" s="229"/>
      <c r="C37" s="206" t="str">
        <f>_xlfn.IFNA(INDEX('Item List'!$B$2:$B$9109,MATCH(B37,'Item List'!$A$2:$A$9109,0),1),"")</f>
        <v/>
      </c>
      <c r="D37" s="218"/>
      <c r="E37" s="208" t="str">
        <f>_xlfn.IFNA(INDEX('Item List'!$C$2:$C$9109,MATCH(B37,'Item List'!$A$2:$A$9109,0),1),"")</f>
        <v/>
      </c>
      <c r="F37" s="359" t="str">
        <f>_xlfn.IFNA(INDEX('Item List'!$D$2:$D$9109,MATCH(B37,'Item List'!$A$2:$A$9109,0),1),"")</f>
        <v/>
      </c>
      <c r="G37" s="209" t="str">
        <f t="shared" si="0"/>
        <v/>
      </c>
      <c r="H37" s="251"/>
    </row>
    <row r="38" spans="2:10" ht="12.75" customHeight="1">
      <c r="B38" s="229"/>
      <c r="C38" s="206" t="str">
        <f>_xlfn.IFNA(INDEX('Item List'!$B$2:$B$9109,MATCH(B38,'Item List'!$A$2:$A$9109,0),1),"")</f>
        <v/>
      </c>
      <c r="D38" s="218"/>
      <c r="E38" s="208" t="str">
        <f>_xlfn.IFNA(INDEX('Item List'!$C$2:$C$9109,MATCH(B38,'Item List'!$A$2:$A$9109,0),1),"")</f>
        <v/>
      </c>
      <c r="F38" s="359" t="str">
        <f>_xlfn.IFNA(INDEX('Item List'!$D$2:$D$9109,MATCH(B38,'Item List'!$A$2:$A$9109,0),1),"")</f>
        <v/>
      </c>
      <c r="G38" s="209" t="str">
        <f t="shared" si="0"/>
        <v/>
      </c>
      <c r="H38" s="251"/>
    </row>
    <row r="39" spans="2:10" ht="12.75" customHeight="1">
      <c r="B39" s="229"/>
      <c r="C39" s="206" t="str">
        <f>_xlfn.IFNA(INDEX('Item List'!$B$2:$B$9109,MATCH(B39,'Item List'!$A$2:$A$9109,0),1),"")</f>
        <v/>
      </c>
      <c r="D39" s="218"/>
      <c r="E39" s="208" t="str">
        <f>_xlfn.IFNA(INDEX('Item List'!$C$2:$C$9109,MATCH(B39,'Item List'!$A$2:$A$9109,0),1),"")</f>
        <v/>
      </c>
      <c r="F39" s="359" t="str">
        <f>_xlfn.IFNA(INDEX('Item List'!$D$2:$D$9109,MATCH(B39,'Item List'!$A$2:$A$9109,0),1),"")</f>
        <v/>
      </c>
      <c r="G39" s="209" t="str">
        <f t="shared" si="0"/>
        <v/>
      </c>
      <c r="H39" s="251"/>
    </row>
    <row r="40" spans="2:10" ht="12.75" customHeight="1">
      <c r="B40" s="229"/>
      <c r="C40" s="206" t="str">
        <f>_xlfn.IFNA(INDEX('Item List'!$B$2:$B$9109,MATCH(B40,'Item List'!$A$2:$A$9109,0),1),"")</f>
        <v/>
      </c>
      <c r="D40" s="218"/>
      <c r="E40" s="208" t="str">
        <f>_xlfn.IFNA(INDEX('Item List'!$C$2:$C$9109,MATCH(B40,'Item List'!$A$2:$A$9109,0),1),"")</f>
        <v/>
      </c>
      <c r="F40" s="359" t="str">
        <f>_xlfn.IFNA(INDEX('Item List'!$D$2:$D$9109,MATCH(B40,'Item List'!$A$2:$A$9109,0),1),"")</f>
        <v/>
      </c>
      <c r="G40" s="209" t="str">
        <f t="shared" si="0"/>
        <v/>
      </c>
      <c r="H40" s="251"/>
    </row>
    <row r="41" spans="2:10" ht="12.75" customHeight="1">
      <c r="B41" s="229"/>
      <c r="C41" s="206" t="str">
        <f>_xlfn.IFNA(INDEX('Item List'!$B$2:$B$9109,MATCH(B41,'Item List'!$A$2:$A$9109,0),1),"")</f>
        <v/>
      </c>
      <c r="D41" s="218"/>
      <c r="E41" s="208" t="str">
        <f>_xlfn.IFNA(INDEX('Item List'!$C$2:$C$9109,MATCH(B41,'Item List'!$A$2:$A$9109,0),1),"")</f>
        <v/>
      </c>
      <c r="F41" s="359" t="str">
        <f>_xlfn.IFNA(INDEX('Item List'!$D$2:$D$9109,MATCH(B41,'Item List'!$A$2:$A$9109,0),1),"")</f>
        <v/>
      </c>
      <c r="G41" s="209" t="str">
        <f t="shared" si="0"/>
        <v/>
      </c>
      <c r="H41" s="251"/>
    </row>
    <row r="42" spans="2:10" ht="12.75" customHeight="1">
      <c r="B42" s="229"/>
      <c r="C42" s="206" t="str">
        <f>_xlfn.IFNA(INDEX('Item List'!$B$2:$B$9109,MATCH(B42,'Item List'!$A$2:$A$9109,0),1),"")</f>
        <v/>
      </c>
      <c r="D42" s="218"/>
      <c r="E42" s="208" t="str">
        <f>_xlfn.IFNA(INDEX('Item List'!$C$2:$C$9109,MATCH(B42,'Item List'!$A$2:$A$9109,0),1),"")</f>
        <v/>
      </c>
      <c r="F42" s="359" t="str">
        <f>_xlfn.IFNA(INDEX('Item List'!$D$2:$D$9109,MATCH(B42,'Item List'!$A$2:$A$9109,0),1),"")</f>
        <v/>
      </c>
      <c r="G42" s="209" t="str">
        <f t="shared" si="0"/>
        <v/>
      </c>
      <c r="H42" s="251"/>
    </row>
    <row r="43" spans="2:10" ht="12.75" customHeight="1" thickBot="1">
      <c r="B43" s="237"/>
      <c r="C43" s="243" t="str">
        <f>_xlfn.IFNA(INDEX('Item List'!$B$2:$B$9109,MATCH(B43,'Item List'!$A$2:$A$9109,0),1),"")</f>
        <v/>
      </c>
      <c r="D43" s="238"/>
      <c r="E43" s="239" t="str">
        <f>_xlfn.IFNA(INDEX('Item List'!$C$2:$C$9109,MATCH(B43,'Item List'!$A$2:$A$9109,0),1),"")</f>
        <v/>
      </c>
      <c r="F43" s="360" t="str">
        <f>_xlfn.IFNA(INDEX('Item List'!$D$2:$D$9109,MATCH(B43,'Item List'!$A$2:$A$9109,0),1),"")</f>
        <v/>
      </c>
      <c r="G43" s="240" t="str">
        <f t="shared" ref="G43" si="1">IF(OR(D43="",F43=""),"",F43*D43)</f>
        <v/>
      </c>
      <c r="H43" s="252"/>
    </row>
    <row r="44" spans="2:10" ht="16" customHeight="1" thickTop="1" thickBot="1">
      <c r="B44" s="261" t="s">
        <v>158</v>
      </c>
      <c r="C44" s="231"/>
      <c r="D44" s="232"/>
      <c r="E44" s="233"/>
      <c r="F44" s="234"/>
      <c r="G44" s="235">
        <f>ROUND(SUM(G6:G43),0)</f>
        <v>0</v>
      </c>
      <c r="H44" s="236"/>
    </row>
    <row r="45" spans="2:10" ht="13.15" customHeight="1">
      <c r="B45" s="214"/>
      <c r="C45" s="215"/>
      <c r="D45" s="215"/>
      <c r="E45" s="216"/>
      <c r="F45" s="215"/>
      <c r="G45" s="217"/>
      <c r="H45" s="262" t="s">
        <v>159</v>
      </c>
      <c r="I45" s="205"/>
      <c r="J45" s="210"/>
    </row>
  </sheetData>
  <mergeCells count="2">
    <mergeCell ref="B2:H2"/>
    <mergeCell ref="B3:H3"/>
  </mergeCells>
  <phoneticPr fontId="0" type="noConversion"/>
  <hyperlinks>
    <hyperlink ref="H45" location="'Project Data'!A1" display="Project Data" xr:uid="{6037BD5C-019F-424E-AA92-317CB3A55A3D}"/>
  </hyperlinks>
  <printOptions horizontalCentered="1"/>
  <pageMargins left="0.25" right="0.25" top="0.75" bottom="0.75" header="0.3" footer="0.3"/>
  <pageSetup scale="67" fitToHeight="0" orientation="portrait" blackAndWhite="1" r:id="rId1"/>
  <headerFooter alignWithMargins="0">
    <oddFooter>&amp;L&amp;A
&amp;D&amp;CPage &amp;P of &amp;N&amp; Page(s)&amp;RConcept Form Cost Estimate</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D26F3-C3E6-46E5-ADDB-073399E5C663}">
  <sheetPr codeName="Sheet6">
    <tabColor rgb="FFCFC291"/>
    <pageSetUpPr fitToPage="1"/>
  </sheetPr>
  <dimension ref="B2:AD45"/>
  <sheetViews>
    <sheetView topLeftCell="B19" zoomScaleNormal="100" workbookViewId="0">
      <selection activeCell="F37" sqref="F37"/>
    </sheetView>
  </sheetViews>
  <sheetFormatPr defaultColWidth="8.84375" defaultRowHeight="16.5"/>
  <cols>
    <col min="1" max="1" width="8.84375" style="8"/>
    <col min="2" max="2" width="17.84375" style="8" customWidth="1"/>
    <col min="3" max="3" width="43.84375" style="8" customWidth="1"/>
    <col min="4" max="4" width="10.4609375" style="8" customWidth="1"/>
    <col min="5" max="5" width="10.765625" style="8" customWidth="1"/>
    <col min="6" max="7" width="11.765625" style="8" customWidth="1"/>
    <col min="8" max="8" width="26.765625" style="8" customWidth="1"/>
    <col min="9" max="9" width="13.765625" style="8" customWidth="1"/>
    <col min="10" max="10" width="13.53515625" style="8" bestFit="1" customWidth="1"/>
    <col min="11" max="16384" width="8.84375" style="8"/>
  </cols>
  <sheetData>
    <row r="2" spans="2:30" ht="20.5">
      <c r="B2" s="573" t="s">
        <v>16482</v>
      </c>
      <c r="C2" s="574"/>
      <c r="D2" s="574"/>
      <c r="E2" s="574"/>
      <c r="F2" s="574"/>
      <c r="G2" s="574"/>
      <c r="H2" s="574"/>
      <c r="I2" s="6"/>
      <c r="J2" s="12"/>
    </row>
    <row r="3" spans="2:30" ht="20.5">
      <c r="B3" s="573" t="str">
        <f>'Project Summary'!B5</f>
        <v>Project Name</v>
      </c>
      <c r="C3" s="574"/>
      <c r="D3" s="574"/>
      <c r="E3" s="574"/>
      <c r="F3" s="574"/>
      <c r="G3" s="574"/>
      <c r="H3" s="574"/>
      <c r="I3" s="203"/>
      <c r="J3" s="203"/>
      <c r="K3" s="203"/>
      <c r="L3" s="203"/>
      <c r="M3" s="203"/>
      <c r="N3" s="203"/>
      <c r="O3" s="203"/>
      <c r="P3" s="203"/>
      <c r="Q3" s="203"/>
      <c r="R3" s="203"/>
      <c r="S3" s="203"/>
      <c r="T3" s="203"/>
      <c r="U3" s="203"/>
      <c r="V3" s="203"/>
      <c r="W3" s="203"/>
      <c r="X3" s="203"/>
      <c r="Y3" s="203"/>
      <c r="Z3" s="203"/>
      <c r="AA3" s="203"/>
      <c r="AB3" s="203"/>
      <c r="AC3" s="203"/>
      <c r="AD3" s="203"/>
    </row>
    <row r="4" spans="2:30" ht="12.75" customHeight="1">
      <c r="B4" s="204"/>
      <c r="J4" s="203"/>
      <c r="K4" s="203"/>
      <c r="L4" s="203"/>
    </row>
    <row r="5" spans="2:30" ht="12.75" customHeight="1" thickBot="1">
      <c r="B5" s="5" t="s">
        <v>34</v>
      </c>
      <c r="J5" s="250" t="s">
        <v>13</v>
      </c>
      <c r="K5" s="219"/>
      <c r="L5" s="219"/>
    </row>
    <row r="6" spans="2:30" ht="12.75" customHeight="1">
      <c r="B6" s="226" t="s">
        <v>129</v>
      </c>
      <c r="C6" s="227" t="s">
        <v>130</v>
      </c>
      <c r="D6" s="227" t="s">
        <v>131</v>
      </c>
      <c r="E6" s="227" t="s">
        <v>132</v>
      </c>
      <c r="F6" s="227" t="s">
        <v>133</v>
      </c>
      <c r="G6" s="227" t="s">
        <v>31</v>
      </c>
      <c r="H6" s="228" t="s">
        <v>32</v>
      </c>
      <c r="J6" s="205" t="s">
        <v>135</v>
      </c>
    </row>
    <row r="7" spans="2:30" ht="12.75" customHeight="1">
      <c r="B7" s="263" t="s">
        <v>160</v>
      </c>
      <c r="C7" s="206" t="str">
        <f>_xlfn.XLOOKUP($B7,'Item List'!$A$2:$A$9109,'Item List'!$B$2:$B$9109,"")</f>
        <v/>
      </c>
      <c r="D7" s="207"/>
      <c r="E7" s="208" t="str">
        <f>_xlfn.XLOOKUP(C7,'Item List'!B:B,'Item List'!C:C,"")</f>
        <v/>
      </c>
      <c r="F7" s="209" t="str">
        <f>_xlfn.XLOOKUP(C7,'Item List'!B:B,'Item List'!D:D,"")</f>
        <v/>
      </c>
      <c r="G7" s="209" t="str">
        <f t="shared" ref="G7:G8" si="0">IF(OR(D7="",F7=""),"",F7*D7)</f>
        <v/>
      </c>
      <c r="H7" s="230"/>
      <c r="I7" s="205"/>
      <c r="J7" s="210"/>
    </row>
    <row r="8" spans="2:30" ht="12.75" customHeight="1">
      <c r="B8" s="229" t="s">
        <v>161</v>
      </c>
      <c r="C8" s="206" t="str">
        <f>_xlfn.IFNA(INDEX('Item List'!$B$2:$B$9109,MATCH(B8,'Item List'!$A$2:$A$9109,0),1),"")</f>
        <v>PLASTIC PAVEMENT MARKING (STOP LINE)</v>
      </c>
      <c r="D8" s="218"/>
      <c r="E8" s="208" t="str">
        <f>_xlfn.IFNA(INDEX('Item List'!$C$2:$C$9109,MATCH(B8,'Item List'!$A$2:$A$9109,0),1),"")</f>
        <v>L.F.</v>
      </c>
      <c r="F8" s="359">
        <f>_xlfn.IFNA(INDEX('Item List'!$D$2:$D$9109,MATCH(B8,'Item List'!$A$2:$A$9109,0),1),"")</f>
        <v>18.196460127576319</v>
      </c>
      <c r="G8" s="209" t="str">
        <f t="shared" si="0"/>
        <v/>
      </c>
      <c r="H8" s="251"/>
      <c r="I8" s="205"/>
      <c r="J8" s="210"/>
    </row>
    <row r="9" spans="2:30" ht="12.75" customHeight="1">
      <c r="B9" s="229" t="s">
        <v>162</v>
      </c>
      <c r="C9" s="206" t="str">
        <f>_xlfn.IFNA(INDEX('Item List'!$B$2:$B$9109,MATCH(B9,'Item List'!$A$2:$A$9109,0),1),"")</f>
        <v>PLASTIC PAVEMENT MARKING (6" DOTTED LINE)</v>
      </c>
      <c r="D9" s="218"/>
      <c r="E9" s="208" t="str">
        <f>_xlfn.IFNA(INDEX('Item List'!$C$2:$C$9109,MATCH(B9,'Item List'!$A$2:$A$9109,0),1),"")</f>
        <v>L.F.</v>
      </c>
      <c r="F9" s="359">
        <f>_xlfn.IFNA(INDEX('Item List'!$D$2:$D$9109,MATCH(B9,'Item List'!$A$2:$A$9109,0),1),"")</f>
        <v>2.6717192023158574</v>
      </c>
      <c r="G9" s="209" t="str">
        <f t="shared" ref="G9:G29" si="1">IF(OR(D9="",F9=""),"",F9*D9)</f>
        <v/>
      </c>
      <c r="H9" s="251"/>
      <c r="I9" s="205"/>
      <c r="J9" s="205"/>
    </row>
    <row r="10" spans="2:30" ht="12.75" customHeight="1">
      <c r="B10" s="229" t="s">
        <v>163</v>
      </c>
      <c r="C10" s="206" t="str">
        <f>_xlfn.IFNA(INDEX('Item List'!$B$2:$B$9109,MATCH(B10,'Item List'!$A$2:$A$9109,0),1),"")</f>
        <v>SPRAY THERMO PVMT MRKNG (40 mil) (4IN LINE)</v>
      </c>
      <c r="D10" s="218"/>
      <c r="E10" s="208" t="str">
        <f>_xlfn.IFNA(INDEX('Item List'!$C$2:$C$9109,MATCH(B10,'Item List'!$A$2:$A$9109,0),1),"")</f>
        <v>L.M.</v>
      </c>
      <c r="F10" s="359">
        <f>_xlfn.IFNA(INDEX('Item List'!$D$2:$D$9109,MATCH(B10,'Item List'!$A$2:$A$9109,0),1),"")</f>
        <v>1277.6584507042253</v>
      </c>
      <c r="G10" s="209" t="str">
        <f t="shared" si="1"/>
        <v/>
      </c>
      <c r="H10" s="251"/>
      <c r="I10" s="205"/>
      <c r="J10" s="211"/>
    </row>
    <row r="11" spans="2:30" ht="12.75" customHeight="1">
      <c r="B11" s="229" t="s">
        <v>164</v>
      </c>
      <c r="C11" s="206" t="str">
        <f>_xlfn.IFNA(INDEX('Item List'!$B$2:$B$9109,MATCH(B11,'Item List'!$A$2:$A$9109,0),1),"")</f>
        <v>GUARDRAIL AT BRIDGE ENDS</v>
      </c>
      <c r="D11" s="218"/>
      <c r="E11" s="208" t="str">
        <f>_xlfn.IFNA(INDEX('Item List'!$C$2:$C$9109,MATCH(B11,'Item List'!$A$2:$A$9109,0),1),"")</f>
        <v>L.F.</v>
      </c>
      <c r="F11" s="359">
        <f>_xlfn.IFNA(INDEX('Item List'!$D$2:$D$9109,MATCH(B11,'Item List'!$A$2:$A$9109,0),1),"")</f>
        <v>88.849771119434038</v>
      </c>
      <c r="G11" s="209" t="str">
        <f t="shared" si="1"/>
        <v/>
      </c>
      <c r="H11" s="251"/>
    </row>
    <row r="12" spans="2:30" ht="12.75" customHeight="1">
      <c r="B12" s="229" t="s">
        <v>165</v>
      </c>
      <c r="C12" s="206" t="str">
        <f>_xlfn.IFNA(INDEX('Item List'!$B$2:$B$9109,MATCH(B12,'Item List'!$A$2:$A$9109,0),1),"")</f>
        <v>W BEAM GR (TYPE 2) MASH TL3</v>
      </c>
      <c r="D12" s="218"/>
      <c r="E12" s="208" t="str">
        <f>_xlfn.IFNA(INDEX('Item List'!$C$2:$C$9109,MATCH(B12,'Item List'!$A$2:$A$9109,0),1),"")</f>
        <v>L.F.</v>
      </c>
      <c r="F12" s="359">
        <f>_xlfn.IFNA(INDEX('Item List'!$D$2:$D$9109,MATCH(B12,'Item List'!$A$2:$A$9109,0),1),"")</f>
        <v>35.166048773030141</v>
      </c>
      <c r="G12" s="209" t="str">
        <f t="shared" si="1"/>
        <v/>
      </c>
      <c r="H12" s="251"/>
    </row>
    <row r="13" spans="2:30" ht="12.75" customHeight="1">
      <c r="B13" s="229"/>
      <c r="C13" s="206" t="str">
        <f>_xlfn.IFNA(INDEX('Item List'!$B$2:$B$9109,MATCH(B13,'Item List'!$A$2:$A$9109,0),1),"")</f>
        <v/>
      </c>
      <c r="D13" s="218"/>
      <c r="E13" s="208" t="str">
        <f>_xlfn.IFNA(INDEX('Item List'!$C$2:$C$9109,MATCH(B13,'Item List'!$A$2:$A$9109,0),1),"")</f>
        <v/>
      </c>
      <c r="F13" s="359" t="str">
        <f>_xlfn.IFNA(INDEX('Item List'!$D$2:$D$9109,MATCH(B13,'Item List'!$A$2:$A$9109,0),1),"")</f>
        <v/>
      </c>
      <c r="G13" s="209" t="str">
        <f t="shared" si="1"/>
        <v/>
      </c>
      <c r="H13" s="251"/>
    </row>
    <row r="14" spans="2:30" ht="12.75" customHeight="1">
      <c r="B14" s="229"/>
      <c r="C14" s="206" t="str">
        <f>_xlfn.IFNA(INDEX('Item List'!$B$2:$B$9109,MATCH(B14,'Item List'!$A$2:$A$9109,0),1),"")</f>
        <v/>
      </c>
      <c r="D14" s="218"/>
      <c r="E14" s="208" t="str">
        <f>_xlfn.IFNA(INDEX('Item List'!$C$2:$C$9109,MATCH(B14,'Item List'!$A$2:$A$9109,0),1),"")</f>
        <v/>
      </c>
      <c r="F14" s="359" t="str">
        <f>_xlfn.IFNA(INDEX('Item List'!$D$2:$D$9109,MATCH(B14,'Item List'!$A$2:$A$9109,0),1),"")</f>
        <v/>
      </c>
      <c r="G14" s="209" t="str">
        <f t="shared" si="1"/>
        <v/>
      </c>
      <c r="H14" s="251"/>
    </row>
    <row r="15" spans="2:30" ht="12.75" customHeight="1">
      <c r="B15" s="229"/>
      <c r="C15" s="206" t="str">
        <f>_xlfn.IFNA(INDEX('Item List'!$B$2:$B$9109,MATCH(B15,'Item List'!$A$2:$A$9109,0),1),"")</f>
        <v/>
      </c>
      <c r="D15" s="218"/>
      <c r="E15" s="208" t="str">
        <f>_xlfn.IFNA(INDEX('Item List'!$C$2:$C$9109,MATCH(B15,'Item List'!$A$2:$A$9109,0),1),"")</f>
        <v/>
      </c>
      <c r="F15" s="359" t="str">
        <f>_xlfn.IFNA(INDEX('Item List'!$D$2:$D$9109,MATCH(B15,'Item List'!$A$2:$A$9109,0),1),"")</f>
        <v/>
      </c>
      <c r="G15" s="209" t="str">
        <f t="shared" si="1"/>
        <v/>
      </c>
      <c r="H15" s="251"/>
    </row>
    <row r="16" spans="2:30" ht="12.75" customHeight="1">
      <c r="B16" s="249"/>
      <c r="C16" s="206" t="str">
        <f>_xlfn.IFNA(INDEX('Item List'!$B$2:$B$9109,MATCH(B16,'Item List'!$A$2:$A$9109,0),1),"")</f>
        <v/>
      </c>
      <c r="D16" s="218"/>
      <c r="E16" s="208" t="str">
        <f>_xlfn.IFNA(INDEX('Item List'!$C$2:$C$9109,MATCH(B16,'Item List'!$A$2:$A$9109,0),1),"")</f>
        <v/>
      </c>
      <c r="F16" s="359" t="str">
        <f>_xlfn.IFNA(INDEX('Item List'!$D$2:$D$9109,MATCH(B16,'Item List'!$A$2:$A$9109,0),1),"")</f>
        <v/>
      </c>
      <c r="G16" s="209" t="str">
        <f t="shared" si="1"/>
        <v/>
      </c>
      <c r="H16" s="251"/>
    </row>
    <row r="17" spans="2:11" ht="12.75" customHeight="1">
      <c r="B17" s="229"/>
      <c r="C17" s="206" t="str">
        <f>_xlfn.IFNA(INDEX('Item List'!$B$2:$B$9109,MATCH(B17,'Item List'!$A$2:$A$9109,0),1),"")</f>
        <v/>
      </c>
      <c r="D17" s="218"/>
      <c r="E17" s="208" t="str">
        <f>_xlfn.IFNA(INDEX('Item List'!$C$2:$C$9109,MATCH(B17,'Item List'!$A$2:$A$9109,0),1),"")</f>
        <v/>
      </c>
      <c r="F17" s="359" t="str">
        <f>_xlfn.IFNA(INDEX('Item List'!$D$2:$D$9109,MATCH(B17,'Item List'!$A$2:$A$9109,0),1),"")</f>
        <v/>
      </c>
      <c r="G17" s="209" t="str">
        <f t="shared" si="1"/>
        <v/>
      </c>
      <c r="H17" s="251"/>
    </row>
    <row r="18" spans="2:11" ht="12.75" customHeight="1">
      <c r="B18" s="263" t="s">
        <v>166</v>
      </c>
      <c r="C18" s="206" t="str">
        <f>_xlfn.IFNA(INDEX('Item List'!$B$2:$B$9109,MATCH(B18,'Item List'!$A$2:$A$9109,0),1),"")</f>
        <v/>
      </c>
      <c r="D18" s="218"/>
      <c r="E18" s="208" t="str">
        <f>_xlfn.IFNA(INDEX('Item List'!$C$2:$C$9109,MATCH(B18,'Item List'!$A$2:$A$9109,0),1),"")</f>
        <v/>
      </c>
      <c r="F18" s="359" t="str">
        <f>_xlfn.IFNA(INDEX('Item List'!$D$2:$D$9109,MATCH(B18,'Item List'!$A$2:$A$9109,0),1),"")</f>
        <v/>
      </c>
      <c r="G18" s="209" t="str">
        <f t="shared" si="1"/>
        <v/>
      </c>
      <c r="H18" s="230"/>
    </row>
    <row r="19" spans="2:11" ht="12.75" customHeight="1">
      <c r="B19" s="229" t="s">
        <v>167</v>
      </c>
      <c r="C19" s="206" t="str">
        <f>_xlfn.IFNA(INDEX('Item List'!$B$2:$B$9109,MATCH(B19,'Item List'!$A$2:$A$9109,0),1),"")</f>
        <v>TEMPORARY TRAFFIC SIGNAL SYSTEM</v>
      </c>
      <c r="D19" s="218"/>
      <c r="E19" s="208" t="str">
        <f>_xlfn.IFNA(INDEX('Item List'!$C$2:$C$9109,MATCH(B19,'Item List'!$A$2:$A$9109,0),1),"")</f>
        <v>EACH</v>
      </c>
      <c r="F19" s="359">
        <f>_xlfn.IFNA(INDEX('Item List'!$D$2:$D$9109,MATCH(B19,'Item List'!$A$2:$A$9109,0),1),"")</f>
        <v>62133.847674418612</v>
      </c>
      <c r="G19" s="209" t="str">
        <f t="shared" si="1"/>
        <v/>
      </c>
      <c r="H19" s="251"/>
    </row>
    <row r="20" spans="2:11" ht="12.75" customHeight="1">
      <c r="B20" s="229" t="s">
        <v>168</v>
      </c>
      <c r="C20" s="206" t="str">
        <f>_xlfn.IFNA(INDEX('Item List'!$B$2:$B$9109,MATCH(B20,'Item List'!$A$2:$A$9109,0),1),"")</f>
        <v>REMOVE &amp; RELOCATE EXISTING TRAFFIC SIGNAL EQUIPMENT</v>
      </c>
      <c r="D20" s="218"/>
      <c r="E20" s="208" t="str">
        <f>_xlfn.IFNA(INDEX('Item List'!$C$2:$C$9109,MATCH(B20,'Item List'!$A$2:$A$9109,0),1),"")</f>
        <v>EACH</v>
      </c>
      <c r="F20" s="359">
        <f>_xlfn.IFNA(INDEX('Item List'!$D$2:$D$9109,MATCH(B20,'Item List'!$A$2:$A$9109,0),1),"")</f>
        <v>3088</v>
      </c>
      <c r="G20" s="209" t="str">
        <f t="shared" si="1"/>
        <v/>
      </c>
      <c r="H20" s="251"/>
      <c r="K20" s="212"/>
    </row>
    <row r="21" spans="2:11" ht="12.75" customHeight="1">
      <c r="B21" s="229"/>
      <c r="C21" s="206" t="str">
        <f>_xlfn.IFNA(INDEX('Item List'!$B$2:$B$9109,MATCH(B21,'Item List'!$A$2:$A$9109,0),1),"")</f>
        <v/>
      </c>
      <c r="D21" s="218"/>
      <c r="E21" s="208" t="str">
        <f>_xlfn.IFNA(INDEX('Item List'!$C$2:$C$9109,MATCH(B21,'Item List'!$A$2:$A$9109,0),1),"")</f>
        <v/>
      </c>
      <c r="F21" s="359" t="str">
        <f>_xlfn.IFNA(INDEX('Item List'!$D$2:$D$9109,MATCH(B21,'Item List'!$A$2:$A$9109,0),1),"")</f>
        <v/>
      </c>
      <c r="G21" s="209" t="str">
        <f t="shared" si="1"/>
        <v/>
      </c>
      <c r="H21" s="251"/>
      <c r="K21" s="212"/>
    </row>
    <row r="22" spans="2:11" ht="12.75" customHeight="1">
      <c r="B22" s="229"/>
      <c r="C22" s="206" t="str">
        <f>_xlfn.IFNA(INDEX('Item List'!$B$2:$B$9109,MATCH(B22,'Item List'!$A$2:$A$9109,0),1),"")</f>
        <v/>
      </c>
      <c r="D22" s="218"/>
      <c r="E22" s="208" t="str">
        <f>_xlfn.IFNA(INDEX('Item List'!$C$2:$C$9109,MATCH(B22,'Item List'!$A$2:$A$9109,0),1),"")</f>
        <v/>
      </c>
      <c r="F22" s="359" t="str">
        <f>_xlfn.IFNA(INDEX('Item List'!$D$2:$D$9109,MATCH(B22,'Item List'!$A$2:$A$9109,0),1),"")</f>
        <v/>
      </c>
      <c r="G22" s="209" t="str">
        <f t="shared" si="1"/>
        <v/>
      </c>
      <c r="H22" s="251"/>
      <c r="K22" s="212"/>
    </row>
    <row r="23" spans="2:11" ht="12.75" customHeight="1">
      <c r="B23" s="229"/>
      <c r="C23" s="206" t="str">
        <f>_xlfn.IFNA(INDEX('Item List'!$B$2:$B$9109,MATCH(B23,'Item List'!$A$2:$A$9109,0),1),"")</f>
        <v/>
      </c>
      <c r="D23" s="218"/>
      <c r="E23" s="208" t="str">
        <f>_xlfn.IFNA(INDEX('Item List'!$C$2:$C$9109,MATCH(B23,'Item List'!$A$2:$A$9109,0),1),"")</f>
        <v/>
      </c>
      <c r="F23" s="359" t="str">
        <f>_xlfn.IFNA(INDEX('Item List'!$D$2:$D$9109,MATCH(B23,'Item List'!$A$2:$A$9109,0),1),"")</f>
        <v/>
      </c>
      <c r="G23" s="209" t="str">
        <f t="shared" si="1"/>
        <v/>
      </c>
      <c r="H23" s="251"/>
      <c r="K23" s="8" t="s">
        <v>12</v>
      </c>
    </row>
    <row r="24" spans="2:11" ht="12.75" customHeight="1">
      <c r="B24" s="263" t="s">
        <v>169</v>
      </c>
      <c r="C24" s="206" t="str">
        <f>_xlfn.IFNA(INDEX('Item List'!$B$2:$B$9109,MATCH(B24,'Item List'!$A$2:$A$9109,0),1),"")</f>
        <v/>
      </c>
      <c r="D24" s="218"/>
      <c r="E24" s="208" t="str">
        <f>_xlfn.IFNA(INDEX('Item List'!$C$2:$C$9109,MATCH(B24,'Item List'!$A$2:$A$9109,0),1),"")</f>
        <v/>
      </c>
      <c r="F24" s="359" t="str">
        <f>_xlfn.IFNA(INDEX('Item List'!$D$2:$D$9109,MATCH(B24,'Item List'!$A$2:$A$9109,0),1),"")</f>
        <v/>
      </c>
      <c r="G24" s="209" t="str">
        <f t="shared" si="1"/>
        <v/>
      </c>
      <c r="H24" s="230"/>
    </row>
    <row r="25" spans="2:11" ht="12.75" customHeight="1">
      <c r="B25" s="229" t="s">
        <v>170</v>
      </c>
      <c r="C25" s="206" t="str">
        <f>_xlfn.IFNA(INDEX('Item List'!$B$2:$B$9109,MATCH(B25,'Item List'!$A$2:$A$9109,0),1),"")</f>
        <v>ROADWAY LIGHTING</v>
      </c>
      <c r="D25" s="218"/>
      <c r="E25" s="208" t="str">
        <f>_xlfn.IFNA(INDEX('Item List'!$C$2:$C$9109,MATCH(B25,'Item List'!$A$2:$A$9109,0),1),"")</f>
        <v>LS</v>
      </c>
      <c r="F25" s="359">
        <f>_xlfn.IFNA(INDEX('Item List'!$D$2:$D$9109,MATCH(B25,'Item List'!$A$2:$A$9109,0),1),"")</f>
        <v>0</v>
      </c>
      <c r="G25" s="209" t="str">
        <f t="shared" si="1"/>
        <v/>
      </c>
      <c r="H25" s="251"/>
    </row>
    <row r="26" spans="2:11" ht="12.75" customHeight="1">
      <c r="B26" s="229"/>
      <c r="C26" s="206" t="str">
        <f>_xlfn.IFNA(INDEX('Item List'!$B$2:$B$9109,MATCH(B26,'Item List'!$A$2:$A$9109,0),1),"")</f>
        <v/>
      </c>
      <c r="D26" s="218"/>
      <c r="E26" s="208" t="str">
        <f>_xlfn.IFNA(INDEX('Item List'!$C$2:$C$9109,MATCH(B26,'Item List'!$A$2:$A$9109,0),1),"")</f>
        <v/>
      </c>
      <c r="F26" s="359" t="str">
        <f>_xlfn.IFNA(INDEX('Item List'!$D$2:$D$9109,MATCH(B26,'Item List'!$A$2:$A$9109,0),1),"")</f>
        <v/>
      </c>
      <c r="G26" s="209" t="str">
        <f t="shared" si="1"/>
        <v/>
      </c>
      <c r="H26" s="251"/>
    </row>
    <row r="27" spans="2:11" ht="12.75" customHeight="1">
      <c r="B27" s="229"/>
      <c r="C27" s="206" t="str">
        <f>_xlfn.IFNA(INDEX('Item List'!$B$2:$B$9109,MATCH(B27,'Item List'!$A$2:$A$9109,0),1),"")</f>
        <v/>
      </c>
      <c r="D27" s="218"/>
      <c r="E27" s="208" t="str">
        <f>_xlfn.IFNA(INDEX('Item List'!$C$2:$C$9109,MATCH(B27,'Item List'!$A$2:$A$9109,0),1),"")</f>
        <v/>
      </c>
      <c r="F27" s="359" t="str">
        <f>_xlfn.IFNA(INDEX('Item List'!$D$2:$D$9109,MATCH(B27,'Item List'!$A$2:$A$9109,0),1),"")</f>
        <v/>
      </c>
      <c r="G27" s="209" t="str">
        <f t="shared" si="1"/>
        <v/>
      </c>
      <c r="H27" s="251"/>
    </row>
    <row r="28" spans="2:11" ht="12.75" customHeight="1">
      <c r="B28" s="229"/>
      <c r="C28" s="206" t="str">
        <f>_xlfn.IFNA(INDEX('Item List'!$B$2:$B$9109,MATCH(B28,'Item List'!$A$2:$A$9109,0),1),"")</f>
        <v/>
      </c>
      <c r="D28" s="218"/>
      <c r="E28" s="208" t="str">
        <f>_xlfn.IFNA(INDEX('Item List'!$C$2:$C$9109,MATCH(B28,'Item List'!$A$2:$A$9109,0),1),"")</f>
        <v/>
      </c>
      <c r="F28" s="359" t="str">
        <f>_xlfn.IFNA(INDEX('Item List'!$D$2:$D$9109,MATCH(B28,'Item List'!$A$2:$A$9109,0),1),"")</f>
        <v/>
      </c>
      <c r="G28" s="209" t="str">
        <f t="shared" si="1"/>
        <v/>
      </c>
      <c r="H28" s="251"/>
    </row>
    <row r="29" spans="2:11" ht="12.75" customHeight="1" thickBot="1">
      <c r="B29" s="237"/>
      <c r="C29" s="243" t="str">
        <f>_xlfn.IFNA(INDEX('Item List'!$B$2:$B$9109,MATCH(B29,'Item List'!$A$2:$A$9109,0),1),"")</f>
        <v/>
      </c>
      <c r="D29" s="238"/>
      <c r="E29" s="239" t="str">
        <f>_xlfn.IFNA(INDEX('Item List'!$C$2:$C$9109,MATCH(B29,'Item List'!$A$2:$A$9109,0),1),"")</f>
        <v/>
      </c>
      <c r="F29" s="360" t="str">
        <f>_xlfn.IFNA(INDEX('Item List'!$D$2:$D$9109,MATCH(B29,'Item List'!$A$2:$A$9109,0),1),"")</f>
        <v/>
      </c>
      <c r="G29" s="240" t="str">
        <f t="shared" si="1"/>
        <v/>
      </c>
      <c r="H29" s="252"/>
    </row>
    <row r="30" spans="2:11" ht="16" customHeight="1" thickTop="1" thickBot="1">
      <c r="B30" s="261" t="s">
        <v>171</v>
      </c>
      <c r="C30" s="231"/>
      <c r="D30" s="232"/>
      <c r="E30" s="233"/>
      <c r="F30" s="234"/>
      <c r="G30" s="235">
        <f>ROUND(SUM(G7:G29),0)</f>
        <v>0</v>
      </c>
      <c r="H30" s="236"/>
    </row>
    <row r="31" spans="2:11" ht="12.75" customHeight="1">
      <c r="B31" s="220"/>
      <c r="C31" s="7"/>
      <c r="D31" s="221"/>
      <c r="E31" s="222"/>
      <c r="F31" s="223"/>
      <c r="G31" s="224"/>
      <c r="H31" s="225"/>
    </row>
    <row r="32" spans="2:11" ht="12.75" customHeight="1" thickBot="1">
      <c r="B32" s="5" t="s">
        <v>35</v>
      </c>
      <c r="C32" s="7"/>
      <c r="D32" s="221"/>
      <c r="E32" s="222"/>
      <c r="F32" s="223"/>
      <c r="G32" s="224"/>
      <c r="H32" s="225"/>
    </row>
    <row r="33" spans="2:10" ht="12.75" customHeight="1">
      <c r="B33" s="226" t="s">
        <v>129</v>
      </c>
      <c r="C33" s="227" t="s">
        <v>130</v>
      </c>
      <c r="D33" s="227" t="s">
        <v>131</v>
      </c>
      <c r="E33" s="227" t="s">
        <v>132</v>
      </c>
      <c r="F33" s="227" t="s">
        <v>133</v>
      </c>
      <c r="G33" s="227" t="s">
        <v>31</v>
      </c>
      <c r="H33" s="228" t="s">
        <v>32</v>
      </c>
    </row>
    <row r="34" spans="2:10" ht="12.75" customHeight="1">
      <c r="B34" s="229" t="s">
        <v>172</v>
      </c>
      <c r="C34" s="206" t="str">
        <f>_xlfn.IFNA(INDEX('Item List'!$B$2:$B$9109,MATCH(B34,'Item List'!$A$2:$A$9109,0),1),"")</f>
        <v>CONDUIT - TYPE 1 (1-2IN PVC, SCH 40)</v>
      </c>
      <c r="D34" s="218"/>
      <c r="E34" s="208" t="str">
        <f>_xlfn.IFNA(INDEX('Item List'!$C$2:$C$9109,MATCH(B34,'Item List'!$A$2:$A$9109,0),1),"")</f>
        <v>L.F.</v>
      </c>
      <c r="F34" s="241">
        <f>_xlfn.IFNA(INDEX('Item List'!$D$2:$D$9109,MATCH(B34,'Item List'!$A$2:$A$9109,0),1),"")</f>
        <v>0</v>
      </c>
      <c r="G34" s="209" t="str">
        <f>IF(OR(D34="",F34=""),"",F34*D34)</f>
        <v/>
      </c>
      <c r="H34" s="251"/>
    </row>
    <row r="35" spans="2:10" ht="12.75" customHeight="1">
      <c r="B35" s="229"/>
      <c r="C35" s="206" t="str">
        <f>_xlfn.IFNA(INDEX('Item List'!$B$2:$B$9109,MATCH(B35,'Item List'!$A$2:$A$9109,0),1),"")</f>
        <v/>
      </c>
      <c r="D35" s="218"/>
      <c r="E35" s="208" t="str">
        <f>_xlfn.IFNA(INDEX('Item List'!$C$2:$C$9109,MATCH(B35,'Item List'!$A$2:$A$9109,0),1),"")</f>
        <v/>
      </c>
      <c r="F35" s="241" t="str">
        <f>_xlfn.IFNA(INDEX('Item List'!$D$2:$D$9109,MATCH(B35,'Item List'!$A$2:$A$9109,0),1),"")</f>
        <v/>
      </c>
      <c r="G35" s="209" t="str">
        <f t="shared" ref="G35:G43" si="2">IF(OR(D35="",F35=""),"",F35*D35)</f>
        <v/>
      </c>
      <c r="H35" s="87"/>
    </row>
    <row r="36" spans="2:10" ht="12.75" customHeight="1">
      <c r="B36" s="229"/>
      <c r="C36" s="206" t="str">
        <f>_xlfn.IFNA(INDEX('Item List'!$B$2:$B$9109,MATCH(B36,'Item List'!$A$2:$A$9109,0),1),"")</f>
        <v/>
      </c>
      <c r="D36" s="218"/>
      <c r="E36" s="208" t="str">
        <f>_xlfn.IFNA(INDEX('Item List'!$C$2:$C$9109,MATCH(B36,'Item List'!$A$2:$A$9109,0),1),"")</f>
        <v/>
      </c>
      <c r="F36" s="241" t="str">
        <f>_xlfn.IFNA(INDEX('Item List'!$D$2:$D$9109,MATCH(B36,'Item List'!$A$2:$A$9109,0),1),"")</f>
        <v/>
      </c>
      <c r="G36" s="209" t="str">
        <f t="shared" si="2"/>
        <v/>
      </c>
      <c r="H36" s="87"/>
    </row>
    <row r="37" spans="2:10" ht="12.75" customHeight="1">
      <c r="B37" s="229"/>
      <c r="C37" s="206" t="str">
        <f>_xlfn.IFNA(INDEX('Item List'!$B$2:$B$9109,MATCH(B37,'Item List'!$A$2:$A$9109,0),1),"")</f>
        <v/>
      </c>
      <c r="D37" s="218"/>
      <c r="E37" s="208" t="str">
        <f>_xlfn.IFNA(INDEX('Item List'!$C$2:$C$9109,MATCH(B37,'Item List'!$A$2:$A$9109,0),1),"")</f>
        <v/>
      </c>
      <c r="F37" s="241" t="str">
        <f>_xlfn.IFNA(INDEX('Item List'!$D$2:$D$9109,MATCH(B37,'Item List'!$A$2:$A$9109,0),1),"")</f>
        <v/>
      </c>
      <c r="G37" s="209" t="str">
        <f t="shared" si="2"/>
        <v/>
      </c>
      <c r="H37" s="87"/>
    </row>
    <row r="38" spans="2:10" ht="12.75" customHeight="1">
      <c r="B38" s="229"/>
      <c r="C38" s="206" t="str">
        <f>_xlfn.IFNA(INDEX('Item List'!$B$2:$B$9109,MATCH(B38,'Item List'!$A$2:$A$9109,0),1),"")</f>
        <v/>
      </c>
      <c r="D38" s="218"/>
      <c r="E38" s="208" t="str">
        <f>_xlfn.IFNA(INDEX('Item List'!$C$2:$C$9109,MATCH(B38,'Item List'!$A$2:$A$9109,0),1),"")</f>
        <v/>
      </c>
      <c r="F38" s="241" t="str">
        <f>_xlfn.IFNA(INDEX('Item List'!$D$2:$D$9109,MATCH(B38,'Item List'!$A$2:$A$9109,0),1),"")</f>
        <v/>
      </c>
      <c r="G38" s="209" t="str">
        <f t="shared" si="2"/>
        <v/>
      </c>
      <c r="H38" s="87"/>
    </row>
    <row r="39" spans="2:10" ht="12.75" customHeight="1">
      <c r="B39" s="229"/>
      <c r="C39" s="206" t="str">
        <f>_xlfn.IFNA(INDEX('Item List'!$B$2:$B$9109,MATCH(B39,'Item List'!$A$2:$A$9109,0),1),"")</f>
        <v/>
      </c>
      <c r="D39" s="218"/>
      <c r="E39" s="208" t="str">
        <f>_xlfn.IFNA(INDEX('Item List'!$C$2:$C$9109,MATCH(B39,'Item List'!$A$2:$A$9109,0),1),"")</f>
        <v/>
      </c>
      <c r="F39" s="241" t="str">
        <f>_xlfn.IFNA(INDEX('Item List'!$D$2:$D$9109,MATCH(B39,'Item List'!$A$2:$A$9109,0),1),"")</f>
        <v/>
      </c>
      <c r="G39" s="209" t="str">
        <f t="shared" si="2"/>
        <v/>
      </c>
      <c r="H39" s="87"/>
    </row>
    <row r="40" spans="2:10" ht="12.75" customHeight="1">
      <c r="B40" s="229"/>
      <c r="C40" s="206" t="str">
        <f>_xlfn.IFNA(INDEX('Item List'!$B$2:$B$9109,MATCH(B40,'Item List'!$A$2:$A$9109,0),1),"")</f>
        <v/>
      </c>
      <c r="D40" s="218"/>
      <c r="E40" s="208" t="str">
        <f>_xlfn.IFNA(INDEX('Item List'!$C$2:$C$9109,MATCH(B40,'Item List'!$A$2:$A$9109,0),1),"")</f>
        <v/>
      </c>
      <c r="F40" s="241" t="str">
        <f>_xlfn.IFNA(INDEX('Item List'!$D$2:$D$9109,MATCH(B40,'Item List'!$A$2:$A$9109,0),1),"")</f>
        <v/>
      </c>
      <c r="G40" s="209" t="str">
        <f t="shared" si="2"/>
        <v/>
      </c>
      <c r="H40" s="87"/>
    </row>
    <row r="41" spans="2:10" ht="12.75" customHeight="1">
      <c r="B41" s="229"/>
      <c r="C41" s="206" t="str">
        <f>_xlfn.IFNA(INDEX('Item List'!$B$2:$B$9109,MATCH(B41,'Item List'!$A$2:$A$9109,0),1),"")</f>
        <v/>
      </c>
      <c r="D41" s="218"/>
      <c r="E41" s="208" t="str">
        <f>_xlfn.IFNA(INDEX('Item List'!$C$2:$C$9109,MATCH(B41,'Item List'!$A$2:$A$9109,0),1),"")</f>
        <v/>
      </c>
      <c r="F41" s="241" t="str">
        <f>_xlfn.IFNA(INDEX('Item List'!$D$2:$D$9109,MATCH(B41,'Item List'!$A$2:$A$9109,0),1),"")</f>
        <v/>
      </c>
      <c r="G41" s="209" t="str">
        <f t="shared" si="2"/>
        <v/>
      </c>
      <c r="H41" s="87"/>
    </row>
    <row r="42" spans="2:10" ht="12.75" customHeight="1">
      <c r="B42" s="229"/>
      <c r="C42" s="206" t="str">
        <f>_xlfn.IFNA(INDEX('Item List'!$B$2:$B$9109,MATCH(B42,'Item List'!$A$2:$A$9109,0),1),"")</f>
        <v/>
      </c>
      <c r="D42" s="218"/>
      <c r="E42" s="208" t="str">
        <f>_xlfn.IFNA(INDEX('Item List'!$C$2:$C$9109,MATCH(B42,'Item List'!$A$2:$A$9109,0),1),"")</f>
        <v/>
      </c>
      <c r="F42" s="241" t="str">
        <f>_xlfn.IFNA(INDEX('Item List'!$D$2:$D$9109,MATCH(B42,'Item List'!$A$2:$A$9109,0),1),"")</f>
        <v/>
      </c>
      <c r="G42" s="209" t="str">
        <f t="shared" si="2"/>
        <v/>
      </c>
      <c r="H42" s="87"/>
    </row>
    <row r="43" spans="2:10" ht="12.75" customHeight="1" thickBot="1">
      <c r="B43" s="237"/>
      <c r="C43" s="243" t="str">
        <f>_xlfn.IFNA(INDEX('Item List'!$B$2:$B$9109,MATCH(B43,'Item List'!$A$2:$A$9109,0),1),"")</f>
        <v/>
      </c>
      <c r="D43" s="238"/>
      <c r="E43" s="239" t="str">
        <f>_xlfn.IFNA(INDEX('Item List'!$C$2:$C$9109,MATCH(B43,'Item List'!$A$2:$A$9109,0),1),"")</f>
        <v/>
      </c>
      <c r="F43" s="242" t="str">
        <f>_xlfn.IFNA(INDEX('Item List'!$D$2:$D$9109,MATCH(B43,'Item List'!$A$2:$A$9109,0),1),"")</f>
        <v/>
      </c>
      <c r="G43" s="240" t="str">
        <f t="shared" si="2"/>
        <v/>
      </c>
      <c r="H43" s="253"/>
    </row>
    <row r="44" spans="2:10" ht="16" customHeight="1" thickTop="1" thickBot="1">
      <c r="B44" s="261" t="s">
        <v>173</v>
      </c>
      <c r="C44" s="244"/>
      <c r="D44" s="245"/>
      <c r="E44" s="246"/>
      <c r="F44" s="247"/>
      <c r="G44" s="235">
        <f>ROUND(SUM(G34:G43),0)</f>
        <v>0</v>
      </c>
      <c r="H44" s="248"/>
    </row>
    <row r="45" spans="2:10" ht="13.15" customHeight="1">
      <c r="B45" s="214"/>
      <c r="C45" s="215"/>
      <c r="D45" s="215"/>
      <c r="E45" s="216"/>
      <c r="F45" s="215"/>
      <c r="G45" s="217"/>
      <c r="H45" s="262" t="s">
        <v>159</v>
      </c>
      <c r="I45" s="205"/>
      <c r="J45" s="210"/>
    </row>
  </sheetData>
  <mergeCells count="2">
    <mergeCell ref="B2:H2"/>
    <mergeCell ref="B3:H3"/>
  </mergeCells>
  <phoneticPr fontId="41" type="noConversion"/>
  <hyperlinks>
    <hyperlink ref="H45" location="'Project Data'!A1" display="Project Data" xr:uid="{8D0D12BD-E771-415A-B1C1-2DB3E7BCF426}"/>
  </hyperlinks>
  <printOptions horizontalCentered="1"/>
  <pageMargins left="0.25" right="0.25" top="0.75" bottom="0.75" header="0.3" footer="0.3"/>
  <pageSetup scale="67" fitToHeight="0" orientation="portrait" blackAndWhite="1" r:id="rId1"/>
  <headerFooter alignWithMargins="0">
    <oddFooter>&amp;L&amp;A
&amp;D&amp;CPage &amp;P of &amp;N&amp; Page(s)&amp;RConcept Form Cost Estimate</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9C77C-0020-4CCD-A48A-ABDC7A8FC54C}">
  <sheetPr codeName="Sheet7">
    <tabColor rgb="FFFF6138"/>
    <pageSetUpPr fitToPage="1"/>
  </sheetPr>
  <dimension ref="B2:AD45"/>
  <sheetViews>
    <sheetView topLeftCell="C1" zoomScale="110" zoomScaleNormal="110" workbookViewId="0">
      <selection activeCell="G12" sqref="G12"/>
    </sheetView>
  </sheetViews>
  <sheetFormatPr defaultColWidth="8.84375" defaultRowHeight="16.5"/>
  <cols>
    <col min="1" max="1" width="8.84375" style="8"/>
    <col min="2" max="2" width="17.84375" style="8" customWidth="1"/>
    <col min="3" max="3" width="43.84375" style="8" customWidth="1"/>
    <col min="4" max="4" width="10.4609375" style="8" customWidth="1"/>
    <col min="5" max="5" width="10.765625" style="8" customWidth="1"/>
    <col min="6" max="7" width="11.765625" style="8" customWidth="1"/>
    <col min="8" max="8" width="26.765625" style="8" customWidth="1"/>
    <col min="9" max="9" width="13.765625" style="8" customWidth="1"/>
    <col min="10" max="10" width="13.53515625" style="8" bestFit="1" customWidth="1"/>
    <col min="11" max="16384" width="8.84375" style="8"/>
  </cols>
  <sheetData>
    <row r="2" spans="2:30" ht="29.5">
      <c r="B2" s="575" t="s">
        <v>16481</v>
      </c>
      <c r="C2" s="576"/>
      <c r="D2" s="576"/>
      <c r="E2" s="576"/>
      <c r="F2" s="576"/>
      <c r="G2" s="576"/>
      <c r="H2" s="576"/>
      <c r="I2" s="6"/>
      <c r="J2" s="12"/>
    </row>
    <row r="3" spans="2:30" ht="20.5">
      <c r="B3" s="575" t="str">
        <f>'Project Summary'!B5</f>
        <v>Project Name</v>
      </c>
      <c r="C3" s="577"/>
      <c r="D3" s="577"/>
      <c r="E3" s="577"/>
      <c r="F3" s="577"/>
      <c r="G3" s="577"/>
      <c r="H3" s="577"/>
      <c r="I3" s="203"/>
      <c r="J3" s="203"/>
      <c r="K3" s="203"/>
      <c r="L3" s="203"/>
      <c r="M3" s="203"/>
      <c r="N3" s="203"/>
      <c r="O3" s="203"/>
      <c r="P3" s="203"/>
      <c r="Q3" s="203"/>
      <c r="R3" s="203"/>
      <c r="S3" s="203"/>
      <c r="T3" s="203"/>
      <c r="U3" s="203"/>
      <c r="V3" s="203"/>
      <c r="W3" s="203"/>
      <c r="X3" s="203"/>
      <c r="Y3" s="203"/>
      <c r="Z3" s="203"/>
      <c r="AA3" s="203"/>
      <c r="AB3" s="203"/>
      <c r="AC3" s="203"/>
      <c r="AD3" s="203"/>
    </row>
    <row r="4" spans="2:30" ht="12.75" customHeight="1" thickBot="1">
      <c r="B4" s="204"/>
      <c r="J4" s="203"/>
      <c r="K4" s="203"/>
      <c r="L4" s="203"/>
    </row>
    <row r="5" spans="2:30" ht="12.75" customHeight="1">
      <c r="B5" s="226" t="s">
        <v>129</v>
      </c>
      <c r="C5" s="227" t="s">
        <v>130</v>
      </c>
      <c r="D5" s="227" t="s">
        <v>131</v>
      </c>
      <c r="E5" s="227" t="s">
        <v>132</v>
      </c>
      <c r="F5" s="227" t="s">
        <v>133</v>
      </c>
      <c r="G5" s="227" t="s">
        <v>31</v>
      </c>
      <c r="H5" s="228" t="s">
        <v>32</v>
      </c>
      <c r="J5" s="250" t="s">
        <v>13</v>
      </c>
    </row>
    <row r="6" spans="2:30" ht="12.75" customHeight="1">
      <c r="B6" s="263" t="s">
        <v>174</v>
      </c>
      <c r="C6" s="206"/>
      <c r="D6" s="207"/>
      <c r="E6" s="208"/>
      <c r="F6" s="209"/>
      <c r="G6" s="209"/>
      <c r="H6" s="230"/>
      <c r="J6" s="205" t="s">
        <v>135</v>
      </c>
    </row>
    <row r="7" spans="2:30" ht="12.75" customHeight="1">
      <c r="B7" s="229" t="s">
        <v>175</v>
      </c>
      <c r="C7" s="206" t="str">
        <f>_xlfn.IFNA(INDEX('Item List'!$B$2:$B$9109,MATCH(B7,'Item List'!$A$2:$A$9109,0),1),"")</f>
        <v/>
      </c>
      <c r="D7" s="218"/>
      <c r="E7" s="208" t="str">
        <f>_xlfn.IFNA(INDEX('Item List'!$C$2:$C$9109,MATCH(B7,'Item List'!$A$2:$A$9109,0),1),"")</f>
        <v/>
      </c>
      <c r="F7" s="241" t="str">
        <f>_xlfn.XLOOKUP(C7,'Item List'!B:B,'Item List'!D:D,"")</f>
        <v/>
      </c>
      <c r="G7" s="209" t="str">
        <f>IF(OR(D7="",F7=""),"",F7*D7)</f>
        <v/>
      </c>
      <c r="H7" s="251"/>
      <c r="J7" s="210"/>
    </row>
    <row r="8" spans="2:30" ht="12.75" customHeight="1">
      <c r="B8" s="229" t="s">
        <v>175</v>
      </c>
      <c r="C8" s="206" t="str">
        <f>_xlfn.IFNA(INDEX('Item List'!$B$2:$B$9109,MATCH(B8,'Item List'!$A$2:$A$9109,0),1),"")</f>
        <v/>
      </c>
      <c r="D8" s="218"/>
      <c r="E8" s="208" t="str">
        <f>_xlfn.IFNA(INDEX('Item List'!$C$2:$C$9109,MATCH(B8,'Item List'!$A$2:$A$9109,0),1),"")</f>
        <v/>
      </c>
      <c r="F8" s="241" t="str">
        <f>_xlfn.XLOOKUP(C8,'Item List'!B:B,'Item List'!D:D,"")</f>
        <v/>
      </c>
      <c r="G8" s="209" t="str">
        <f t="shared" ref="G8:G43" si="0">IF(OR(D8="",F8=""),"",F8*D8)</f>
        <v/>
      </c>
      <c r="H8" s="251"/>
      <c r="J8" s="210"/>
    </row>
    <row r="9" spans="2:30" ht="12.75" customHeight="1">
      <c r="B9" s="229" t="s">
        <v>175</v>
      </c>
      <c r="C9" s="206" t="str">
        <f>_xlfn.IFNA(INDEX('Item List'!$B$2:$B$9109,MATCH(B9,'Item List'!$A$2:$A$9109,0),1),"")</f>
        <v/>
      </c>
      <c r="D9" s="218"/>
      <c r="E9" s="208" t="str">
        <f>_xlfn.IFNA(INDEX('Item List'!$C$2:$C$9109,MATCH(B9,'Item List'!$A$2:$A$9109,0),1),"")</f>
        <v/>
      </c>
      <c r="F9" s="241" t="str">
        <f>_xlfn.XLOOKUP(C9,'Item List'!B:B,'Item List'!D:D,"")</f>
        <v/>
      </c>
      <c r="G9" s="209" t="str">
        <f t="shared" si="0"/>
        <v/>
      </c>
      <c r="H9" s="251"/>
      <c r="J9" s="205"/>
    </row>
    <row r="10" spans="2:30" ht="12.75" customHeight="1">
      <c r="B10" s="229"/>
      <c r="C10" s="206" t="str">
        <f>_xlfn.IFNA(INDEX('Item List'!$B$2:$B$9109,MATCH(B10,'Item List'!$A$2:$A$9109,0),1),"")</f>
        <v/>
      </c>
      <c r="D10" s="218"/>
      <c r="E10" s="208" t="str">
        <f>_xlfn.IFNA(INDEX('Item List'!$C$2:$C$9109,MATCH(B10,'Item List'!$A$2:$A$9109,0),1),"")</f>
        <v/>
      </c>
      <c r="F10" s="241" t="str">
        <f>_xlfn.XLOOKUP(C10,'Item List'!B:B,'Item List'!D:D,"")</f>
        <v/>
      </c>
      <c r="G10" s="209" t="str">
        <f t="shared" si="0"/>
        <v/>
      </c>
      <c r="H10" s="251"/>
      <c r="J10" s="211"/>
    </row>
    <row r="11" spans="2:30" ht="12.75" customHeight="1">
      <c r="B11" s="229"/>
      <c r="C11" s="206" t="str">
        <f>_xlfn.IFNA(INDEX('Item List'!$B$2:$B$9109,MATCH(B11,'Item List'!$A$2:$A$9109,0),1),"")</f>
        <v/>
      </c>
      <c r="D11" s="218"/>
      <c r="E11" s="208" t="str">
        <f>_xlfn.IFNA(INDEX('Item List'!$C$2:$C$9109,MATCH(B11,'Item List'!$A$2:$A$9109,0),1),"")</f>
        <v/>
      </c>
      <c r="F11" s="241" t="str">
        <f>_xlfn.XLOOKUP(C11,'Item List'!B:B,'Item List'!D:D,"")</f>
        <v/>
      </c>
      <c r="G11" s="209" t="str">
        <f t="shared" si="0"/>
        <v/>
      </c>
      <c r="H11" s="251"/>
    </row>
    <row r="12" spans="2:30" ht="12.75" customHeight="1">
      <c r="B12" s="229"/>
      <c r="C12" s="206" t="str">
        <f>_xlfn.IFNA(INDEX('Item List'!$B$2:$B$9109,MATCH(B12,'Item List'!$A$2:$A$9109,0),1),"")</f>
        <v/>
      </c>
      <c r="D12" s="218"/>
      <c r="E12" s="208" t="str">
        <f>_xlfn.IFNA(INDEX('Item List'!$C$2:$C$9109,MATCH(B12,'Item List'!$A$2:$A$9109,0),1),"")</f>
        <v/>
      </c>
      <c r="F12" s="241" t="str">
        <f>_xlfn.XLOOKUP(C12,'Item List'!B:B,'Item List'!D:D,"")</f>
        <v/>
      </c>
      <c r="G12" s="209" t="str">
        <f t="shared" si="0"/>
        <v/>
      </c>
      <c r="H12" s="251"/>
    </row>
    <row r="13" spans="2:30" ht="12.75" customHeight="1">
      <c r="B13" s="229"/>
      <c r="C13" s="206" t="str">
        <f>_xlfn.IFNA(INDEX('Item List'!$B$2:$B$9109,MATCH(B13,'Item List'!$A$2:$A$9109,0),1),"")</f>
        <v/>
      </c>
      <c r="D13" s="218"/>
      <c r="E13" s="208" t="str">
        <f>_xlfn.IFNA(INDEX('Item List'!$C$2:$C$9109,MATCH(B13,'Item List'!$A$2:$A$9109,0),1),"")</f>
        <v/>
      </c>
      <c r="F13" s="241" t="str">
        <f>_xlfn.XLOOKUP(C13,'Item List'!B:B,'Item List'!D:D,"")</f>
        <v/>
      </c>
      <c r="G13" s="209" t="str">
        <f t="shared" si="0"/>
        <v/>
      </c>
      <c r="H13" s="251"/>
    </row>
    <row r="14" spans="2:30" ht="12.75" customHeight="1">
      <c r="B14" s="229"/>
      <c r="C14" s="206" t="str">
        <f>_xlfn.IFNA(INDEX('Item List'!$B$2:$B$9109,MATCH(B14,'Item List'!$A$2:$A$9109,0),1),"")</f>
        <v/>
      </c>
      <c r="D14" s="218"/>
      <c r="E14" s="208" t="str">
        <f>_xlfn.IFNA(INDEX('Item List'!$C$2:$C$9109,MATCH(B14,'Item List'!$A$2:$A$9109,0),1),"")</f>
        <v/>
      </c>
      <c r="F14" s="241" t="str">
        <f>_xlfn.XLOOKUP(C14,'Item List'!B:B,'Item List'!D:D,"")</f>
        <v/>
      </c>
      <c r="G14" s="209" t="str">
        <f t="shared" si="0"/>
        <v/>
      </c>
      <c r="H14" s="251"/>
    </row>
    <row r="15" spans="2:30" ht="12.75" customHeight="1">
      <c r="B15" s="229"/>
      <c r="C15" s="206" t="str">
        <f>_xlfn.IFNA(INDEX('Item List'!$B$2:$B$9109,MATCH(B15,'Item List'!$A$2:$A$9109,0),1),"")</f>
        <v/>
      </c>
      <c r="D15" s="218"/>
      <c r="E15" s="208" t="str">
        <f>_xlfn.IFNA(INDEX('Item List'!$C$2:$C$9109,MATCH(B15,'Item List'!$A$2:$A$9109,0),1),"")</f>
        <v/>
      </c>
      <c r="F15" s="241" t="str">
        <f>_xlfn.XLOOKUP(C15,'Item List'!B:B,'Item List'!D:D,"")</f>
        <v/>
      </c>
      <c r="G15" s="209" t="str">
        <f t="shared" si="0"/>
        <v/>
      </c>
      <c r="H15" s="251"/>
    </row>
    <row r="16" spans="2:30" ht="12.75" customHeight="1">
      <c r="B16" s="263" t="s">
        <v>177</v>
      </c>
      <c r="C16" s="206" t="str">
        <f>_xlfn.IFNA(INDEX('Item List'!$B$2:$B$9109,MATCH(B16,'Item List'!$A$2:$A$9109,0),1),"")</f>
        <v/>
      </c>
      <c r="D16" s="218"/>
      <c r="E16" s="208" t="str">
        <f>_xlfn.IFNA(INDEX('Item List'!$C$2:$C$9109,MATCH(B16,'Item List'!$A$2:$A$9109,0),1),"")</f>
        <v/>
      </c>
      <c r="F16" s="241" t="str">
        <f>_xlfn.XLOOKUP(C16,'Item List'!B:B,'Item List'!D:D,"")</f>
        <v/>
      </c>
      <c r="G16" s="209" t="str">
        <f t="shared" si="0"/>
        <v/>
      </c>
      <c r="H16" s="251"/>
    </row>
    <row r="17" spans="2:11" ht="12.75" customHeight="1">
      <c r="B17" s="229" t="s">
        <v>178</v>
      </c>
      <c r="C17" s="206" t="str">
        <f>_xlfn.IFNA(INDEX('Item List'!$B$2:$B$9109,MATCH(B17,'Item List'!$A$2:$A$9109,0),1),"")</f>
        <v>RETAINING WALL (DESCRIPTION)</v>
      </c>
      <c r="D17" s="218"/>
      <c r="E17" s="208" t="str">
        <f>_xlfn.IFNA(INDEX('Item List'!$C$2:$C$9109,MATCH(B17,'Item List'!$A$2:$A$9109,0),1),"")</f>
        <v>S.F.</v>
      </c>
      <c r="F17" s="241">
        <f>_xlfn.XLOOKUP(C17,'Item List'!B:B,'Item List'!D:D,"")</f>
        <v>270.41773275099513</v>
      </c>
      <c r="G17" s="209" t="str">
        <f t="shared" si="0"/>
        <v/>
      </c>
      <c r="H17" s="251"/>
      <c r="K17" s="212"/>
    </row>
    <row r="18" spans="2:11" ht="12.75" customHeight="1">
      <c r="B18" s="229"/>
      <c r="C18" s="206" t="str">
        <f>_xlfn.IFNA(INDEX('Item List'!$B$2:$B$9109,MATCH(B18,'Item List'!$A$2:$A$9109,0),1),"")</f>
        <v/>
      </c>
      <c r="D18" s="218"/>
      <c r="E18" s="208" t="str">
        <f>_xlfn.IFNA(INDEX('Item List'!$C$2:$C$9109,MATCH(B18,'Item List'!$A$2:$A$9109,0),1),"")</f>
        <v/>
      </c>
      <c r="F18" s="241" t="str">
        <f>_xlfn.XLOOKUP(C18,'Item List'!B:B,'Item List'!D:D,"")</f>
        <v/>
      </c>
      <c r="G18" s="209" t="str">
        <f t="shared" si="0"/>
        <v/>
      </c>
      <c r="H18" s="251"/>
      <c r="K18" s="8" t="s">
        <v>12</v>
      </c>
    </row>
    <row r="19" spans="2:11" ht="12.75" customHeight="1">
      <c r="B19" s="229"/>
      <c r="C19" s="206" t="str">
        <f>_xlfn.IFNA(INDEX('Item List'!$B$2:$B$9109,MATCH(B19,'Item List'!$A$2:$A$9109,0),1),"")</f>
        <v/>
      </c>
      <c r="D19" s="218"/>
      <c r="E19" s="208" t="str">
        <f>_xlfn.IFNA(INDEX('Item List'!$C$2:$C$9109,MATCH(B19,'Item List'!$A$2:$A$9109,0),1),"")</f>
        <v/>
      </c>
      <c r="F19" s="241" t="str">
        <f>_xlfn.XLOOKUP(C19,'Item List'!B:B,'Item List'!D:D,"")</f>
        <v/>
      </c>
      <c r="G19" s="209" t="str">
        <f t="shared" si="0"/>
        <v/>
      </c>
      <c r="H19" s="251"/>
    </row>
    <row r="20" spans="2:11" ht="12.75" customHeight="1">
      <c r="B20" s="229"/>
      <c r="C20" s="206" t="str">
        <f>_xlfn.IFNA(INDEX('Item List'!$B$2:$B$9109,MATCH(B20,'Item List'!$A$2:$A$9109,0),1),"")</f>
        <v/>
      </c>
      <c r="D20" s="218"/>
      <c r="E20" s="208" t="str">
        <f>_xlfn.IFNA(INDEX('Item List'!$C$2:$C$9109,MATCH(B20,'Item List'!$A$2:$A$9109,0),1),"")</f>
        <v/>
      </c>
      <c r="F20" s="241" t="str">
        <f>_xlfn.XLOOKUP(C20,'Item List'!B:B,'Item List'!D:D,"")</f>
        <v/>
      </c>
      <c r="G20" s="209" t="str">
        <f t="shared" si="0"/>
        <v/>
      </c>
      <c r="H20" s="251"/>
    </row>
    <row r="21" spans="2:11" ht="12.75" customHeight="1">
      <c r="B21" s="229"/>
      <c r="C21" s="206" t="str">
        <f>_xlfn.IFNA(INDEX('Item List'!$B$2:$B$9109,MATCH(B21,'Item List'!$A$2:$A$9109,0),1),"")</f>
        <v/>
      </c>
      <c r="D21" s="218"/>
      <c r="E21" s="208" t="str">
        <f>_xlfn.IFNA(INDEX('Item List'!$C$2:$C$9109,MATCH(B21,'Item List'!$A$2:$A$9109,0),1),"")</f>
        <v/>
      </c>
      <c r="F21" s="241" t="str">
        <f>_xlfn.XLOOKUP(C21,'Item List'!B:B,'Item List'!D:D,"")</f>
        <v/>
      </c>
      <c r="G21" s="209" t="str">
        <f t="shared" si="0"/>
        <v/>
      </c>
      <c r="H21" s="251"/>
    </row>
    <row r="22" spans="2:11" ht="12.75" customHeight="1">
      <c r="B22" s="229"/>
      <c r="C22" s="206" t="str">
        <f>_xlfn.IFNA(INDEX('Item List'!$B$2:$B$9109,MATCH(B22,'Item List'!$A$2:$A$9109,0),1),"")</f>
        <v/>
      </c>
      <c r="D22" s="218"/>
      <c r="E22" s="208" t="str">
        <f>_xlfn.IFNA(INDEX('Item List'!$C$2:$C$9109,MATCH(B22,'Item List'!$A$2:$A$9109,0),1),"")</f>
        <v/>
      </c>
      <c r="F22" s="241" t="str">
        <f>_xlfn.XLOOKUP(C22,'Item List'!B:B,'Item List'!D:D,"")</f>
        <v/>
      </c>
      <c r="G22" s="209" t="str">
        <f t="shared" si="0"/>
        <v/>
      </c>
      <c r="H22" s="251"/>
    </row>
    <row r="23" spans="2:11" ht="12.75" customHeight="1">
      <c r="B23" s="229"/>
      <c r="C23" s="206" t="str">
        <f>_xlfn.IFNA(INDEX('Item List'!$B$2:$B$9109,MATCH(B23,'Item List'!$A$2:$A$9109,0),1),"")</f>
        <v/>
      </c>
      <c r="D23" s="218"/>
      <c r="E23" s="208" t="str">
        <f>_xlfn.IFNA(INDEX('Item List'!$C$2:$C$9109,MATCH(B23,'Item List'!$A$2:$A$9109,0),1),"")</f>
        <v/>
      </c>
      <c r="F23" s="241" t="str">
        <f>_xlfn.XLOOKUP(C23,'Item List'!B:B,'Item List'!D:D,"")</f>
        <v/>
      </c>
      <c r="G23" s="209" t="str">
        <f t="shared" si="0"/>
        <v/>
      </c>
      <c r="H23" s="251"/>
    </row>
    <row r="24" spans="2:11" ht="12.75" customHeight="1">
      <c r="B24" s="229"/>
      <c r="C24" s="206" t="str">
        <f>_xlfn.IFNA(INDEX('Item List'!$B$2:$B$9109,MATCH(B24,'Item List'!$A$2:$A$9109,0),1),"")</f>
        <v/>
      </c>
      <c r="D24" s="218"/>
      <c r="E24" s="208" t="str">
        <f>_xlfn.IFNA(INDEX('Item List'!$C$2:$C$9109,MATCH(B24,'Item List'!$A$2:$A$9109,0),1),"")</f>
        <v/>
      </c>
      <c r="F24" s="241" t="str">
        <f>_xlfn.XLOOKUP(C24,'Item List'!B:B,'Item List'!D:D,"")</f>
        <v/>
      </c>
      <c r="G24" s="209" t="str">
        <f t="shared" si="0"/>
        <v/>
      </c>
      <c r="H24" s="251"/>
    </row>
    <row r="25" spans="2:11" ht="12.75" customHeight="1">
      <c r="B25" s="229"/>
      <c r="C25" s="206" t="str">
        <f>_xlfn.IFNA(INDEX('Item List'!$B$2:$B$9109,MATCH(B25,'Item List'!$A$2:$A$9109,0),1),"")</f>
        <v/>
      </c>
      <c r="D25" s="218"/>
      <c r="E25" s="208" t="str">
        <f>_xlfn.IFNA(INDEX('Item List'!$C$2:$C$9109,MATCH(B25,'Item List'!$A$2:$A$9109,0),1),"")</f>
        <v/>
      </c>
      <c r="F25" s="241" t="str">
        <f>_xlfn.XLOOKUP(C25,'Item List'!B:B,'Item List'!D:D,"")</f>
        <v/>
      </c>
      <c r="G25" s="209" t="str">
        <f t="shared" si="0"/>
        <v/>
      </c>
      <c r="H25" s="251"/>
    </row>
    <row r="26" spans="2:11" ht="12.75" customHeight="1">
      <c r="B26" s="263" t="s">
        <v>179</v>
      </c>
      <c r="C26" s="206" t="str">
        <f>_xlfn.IFNA(INDEX('Item List'!$B$2:$B$9109,MATCH(B26,'Item List'!$A$2:$A$9109,0),1),"")</f>
        <v/>
      </c>
      <c r="D26" s="218"/>
      <c r="E26" s="208" t="str">
        <f>_xlfn.IFNA(INDEX('Item List'!$C$2:$C$9109,MATCH(B26,'Item List'!$A$2:$A$9109,0),1),"")</f>
        <v/>
      </c>
      <c r="F26" s="241" t="str">
        <f>_xlfn.XLOOKUP(C26,'Item List'!B:B,'Item List'!D:D,"")</f>
        <v/>
      </c>
      <c r="G26" s="209" t="str">
        <f t="shared" si="0"/>
        <v/>
      </c>
      <c r="H26" s="251"/>
    </row>
    <row r="27" spans="2:11" ht="12.75" customHeight="1">
      <c r="B27" s="229" t="s">
        <v>180</v>
      </c>
      <c r="C27" s="206" t="str">
        <f>_xlfn.IFNA(INDEX('Item List'!$B$2:$B$9109,MATCH(B27,'Item List'!$A$2:$A$9109,0),1),"")</f>
        <v>STEEL OVERHEAD SIGN STRUCTURE (SPAN____)</v>
      </c>
      <c r="D27" s="218"/>
      <c r="E27" s="208" t="str">
        <f>_xlfn.IFNA(INDEX('Item List'!$C$2:$C$9109,MATCH(B27,'Item List'!$A$2:$A$9109,0),1),"")</f>
        <v>EACH</v>
      </c>
      <c r="F27" s="241">
        <f>_xlfn.XLOOKUP(C27,'Item List'!B:B,'Item List'!D:D,"")</f>
        <v>152804.00333333333</v>
      </c>
      <c r="G27" s="209" t="str">
        <f t="shared" si="0"/>
        <v/>
      </c>
      <c r="H27" s="251"/>
    </row>
    <row r="28" spans="2:11" ht="12.75" customHeight="1">
      <c r="B28" s="229"/>
      <c r="C28" s="206" t="str">
        <f>_xlfn.IFNA(INDEX('Item List'!$B$2:$B$9109,MATCH(B28,'Item List'!$A$2:$A$9109,0),1),"")</f>
        <v/>
      </c>
      <c r="D28" s="218"/>
      <c r="E28" s="208" t="str">
        <f>_xlfn.IFNA(INDEX('Item List'!$C$2:$C$9109,MATCH(B28,'Item List'!$A$2:$A$9109,0),1),"")</f>
        <v/>
      </c>
      <c r="F28" s="241" t="str">
        <f>_xlfn.XLOOKUP(C28,'Item List'!B:B,'Item List'!D:D,"")</f>
        <v/>
      </c>
      <c r="G28" s="209" t="str">
        <f t="shared" si="0"/>
        <v/>
      </c>
      <c r="H28" s="251"/>
    </row>
    <row r="29" spans="2:11" ht="12.75" customHeight="1">
      <c r="B29" s="229"/>
      <c r="C29" s="206" t="str">
        <f>_xlfn.IFNA(INDEX('Item List'!$B$2:$B$9109,MATCH(B29,'Item List'!$A$2:$A$9109,0),1),"")</f>
        <v/>
      </c>
      <c r="D29" s="218"/>
      <c r="E29" s="208" t="str">
        <f>_xlfn.IFNA(INDEX('Item List'!$C$2:$C$9109,MATCH(B29,'Item List'!$A$2:$A$9109,0),1),"")</f>
        <v/>
      </c>
      <c r="F29" s="241" t="str">
        <f>_xlfn.XLOOKUP(C29,'Item List'!B:B,'Item List'!D:D,"")</f>
        <v/>
      </c>
      <c r="G29" s="209" t="str">
        <f t="shared" si="0"/>
        <v/>
      </c>
      <c r="H29" s="251"/>
    </row>
    <row r="30" spans="2:11" ht="12.75" customHeight="1">
      <c r="B30" s="229"/>
      <c r="C30" s="206" t="str">
        <f>_xlfn.IFNA(INDEX('Item List'!$B$2:$B$9109,MATCH(B30,'Item List'!$A$2:$A$9109,0),1),"")</f>
        <v/>
      </c>
      <c r="D30" s="218"/>
      <c r="E30" s="208" t="str">
        <f>_xlfn.IFNA(INDEX('Item List'!$C$2:$C$9109,MATCH(B30,'Item List'!$A$2:$A$9109,0),1),"")</f>
        <v/>
      </c>
      <c r="F30" s="241" t="str">
        <f>_xlfn.XLOOKUP(C30,'Item List'!B:B,'Item List'!D:D,"")</f>
        <v/>
      </c>
      <c r="G30" s="209" t="str">
        <f t="shared" si="0"/>
        <v/>
      </c>
      <c r="H30" s="251"/>
    </row>
    <row r="31" spans="2:11" ht="12.75" customHeight="1">
      <c r="B31" s="229"/>
      <c r="C31" s="206" t="str">
        <f>_xlfn.IFNA(INDEX('Item List'!$B$2:$B$9109,MATCH(B31,'Item List'!$A$2:$A$9109,0),1),"")</f>
        <v/>
      </c>
      <c r="D31" s="218"/>
      <c r="E31" s="208" t="str">
        <f>_xlfn.IFNA(INDEX('Item List'!$C$2:$C$9109,MATCH(B31,'Item List'!$A$2:$A$9109,0),1),"")</f>
        <v/>
      </c>
      <c r="F31" s="241" t="str">
        <f>_xlfn.XLOOKUP(C31,'Item List'!B:B,'Item List'!D:D,"")</f>
        <v/>
      </c>
      <c r="G31" s="209" t="str">
        <f t="shared" si="0"/>
        <v/>
      </c>
      <c r="H31" s="251"/>
    </row>
    <row r="32" spans="2:11" ht="12.75" customHeight="1">
      <c r="B32" s="229"/>
      <c r="C32" s="206" t="str">
        <f>_xlfn.IFNA(INDEX('Item List'!$B$2:$B$9109,MATCH(B32,'Item List'!$A$2:$A$9109,0),1),"")</f>
        <v/>
      </c>
      <c r="D32" s="218"/>
      <c r="E32" s="208" t="str">
        <f>_xlfn.IFNA(INDEX('Item List'!$C$2:$C$9109,MATCH(B32,'Item List'!$A$2:$A$9109,0),1),"")</f>
        <v/>
      </c>
      <c r="F32" s="241" t="str">
        <f>_xlfn.XLOOKUP(C32,'Item List'!B:B,'Item List'!D:D,"")</f>
        <v/>
      </c>
      <c r="G32" s="209" t="str">
        <f t="shared" si="0"/>
        <v/>
      </c>
      <c r="H32" s="251"/>
    </row>
    <row r="33" spans="2:10" ht="12.75" customHeight="1">
      <c r="B33" s="229"/>
      <c r="C33" s="206" t="str">
        <f>_xlfn.IFNA(INDEX('Item List'!$B$2:$B$9109,MATCH(B33,'Item List'!$A$2:$A$9109,0),1),"")</f>
        <v/>
      </c>
      <c r="D33" s="218"/>
      <c r="E33" s="208" t="str">
        <f>_xlfn.IFNA(INDEX('Item List'!$C$2:$C$9109,MATCH(B33,'Item List'!$A$2:$A$9109,0),1),"")</f>
        <v/>
      </c>
      <c r="F33" s="241" t="str">
        <f>_xlfn.XLOOKUP(C33,'Item List'!B:B,'Item List'!D:D,"")</f>
        <v/>
      </c>
      <c r="G33" s="209" t="str">
        <f t="shared" si="0"/>
        <v/>
      </c>
      <c r="H33" s="251"/>
    </row>
    <row r="34" spans="2:10" ht="12.75" customHeight="1">
      <c r="B34" s="229"/>
      <c r="C34" s="206" t="str">
        <f>_xlfn.IFNA(INDEX('Item List'!$B$2:$B$9109,MATCH(B34,'Item List'!$A$2:$A$9109,0),1),"")</f>
        <v/>
      </c>
      <c r="D34" s="218"/>
      <c r="E34" s="208" t="str">
        <f>_xlfn.IFNA(INDEX('Item List'!$C$2:$C$9109,MATCH(B34,'Item List'!$A$2:$A$9109,0),1),"")</f>
        <v/>
      </c>
      <c r="F34" s="241" t="str">
        <f>_xlfn.XLOOKUP(C34,'Item List'!B:B,'Item List'!D:D,"")</f>
        <v/>
      </c>
      <c r="G34" s="209" t="str">
        <f t="shared" si="0"/>
        <v/>
      </c>
      <c r="H34" s="251"/>
    </row>
    <row r="35" spans="2:10" ht="12.75" customHeight="1">
      <c r="B35" s="229"/>
      <c r="C35" s="206" t="str">
        <f>_xlfn.IFNA(INDEX('Item List'!$B$2:$B$9109,MATCH(B35,'Item List'!$A$2:$A$9109,0),1),"")</f>
        <v/>
      </c>
      <c r="D35" s="218"/>
      <c r="E35" s="208" t="str">
        <f>_xlfn.IFNA(INDEX('Item List'!$C$2:$C$9109,MATCH(B35,'Item List'!$A$2:$A$9109,0),1),"")</f>
        <v/>
      </c>
      <c r="F35" s="241" t="str">
        <f>_xlfn.XLOOKUP(C35,'Item List'!B:B,'Item List'!D:D,"")</f>
        <v/>
      </c>
      <c r="G35" s="209" t="str">
        <f t="shared" si="0"/>
        <v/>
      </c>
      <c r="H35" s="251"/>
    </row>
    <row r="36" spans="2:10" ht="12.75" customHeight="1">
      <c r="B36" s="263" t="s">
        <v>181</v>
      </c>
      <c r="C36" s="206" t="str">
        <f>_xlfn.IFNA(INDEX('Item List'!$B$2:$B$9109,MATCH(B36,'Item List'!$A$2:$A$9109,0),1),"")</f>
        <v/>
      </c>
      <c r="D36" s="218"/>
      <c r="E36" s="208" t="str">
        <f>_xlfn.IFNA(INDEX('Item List'!$C$2:$C$9109,MATCH(B36,'Item List'!$A$2:$A$9109,0),1),"")</f>
        <v/>
      </c>
      <c r="F36" s="241" t="str">
        <f>_xlfn.XLOOKUP(C36,'Item List'!B:B,'Item List'!D:D,"")</f>
        <v/>
      </c>
      <c r="G36" s="209" t="str">
        <f t="shared" si="0"/>
        <v/>
      </c>
      <c r="H36" s="251"/>
    </row>
    <row r="37" spans="2:10" ht="12.75" customHeight="1">
      <c r="B37" s="229" t="s">
        <v>182</v>
      </c>
      <c r="C37" s="206" t="str">
        <f>_xlfn.IFNA(INDEX('Item List'!$B$2:$B$9109,MATCH(B37,'Item List'!$A$2:$A$9109,0),1),"")</f>
        <v>24" CONCRETE PIPE CULVERT (CLASS III)</v>
      </c>
      <c r="D37" s="218"/>
      <c r="E37" s="208" t="str">
        <f>_xlfn.IFNA(INDEX('Item List'!$C$2:$C$9109,MATCH(B37,'Item List'!$A$2:$A$9109,0),1),"")</f>
        <v>L.F.</v>
      </c>
      <c r="F37" s="241">
        <f>_xlfn.XLOOKUP(C37,'Item List'!B:B,'Item List'!D:D,"")</f>
        <v>136.15279239975888</v>
      </c>
      <c r="G37" s="209" t="str">
        <f t="shared" si="0"/>
        <v/>
      </c>
      <c r="H37" s="251"/>
    </row>
    <row r="38" spans="2:10" ht="12.75" customHeight="1">
      <c r="B38" s="229"/>
      <c r="C38" s="206" t="str">
        <f>_xlfn.IFNA(INDEX('Item List'!$B$2:$B$9109,MATCH(B38,'Item List'!$A$2:$A$9109,0),1),"")</f>
        <v/>
      </c>
      <c r="D38" s="218"/>
      <c r="E38" s="208" t="str">
        <f>_xlfn.IFNA(INDEX('Item List'!$C$2:$C$9109,MATCH(B38,'Item List'!$A$2:$A$9109,0),1),"")</f>
        <v/>
      </c>
      <c r="F38" s="241" t="str">
        <f>_xlfn.XLOOKUP(C38,'Item List'!B:B,'Item List'!D:D,"")</f>
        <v/>
      </c>
      <c r="G38" s="209" t="str">
        <f t="shared" si="0"/>
        <v/>
      </c>
      <c r="H38" s="251"/>
    </row>
    <row r="39" spans="2:10" ht="12.75" customHeight="1">
      <c r="B39" s="229"/>
      <c r="C39" s="206" t="str">
        <f>_xlfn.IFNA(INDEX('Item List'!$B$2:$B$9109,MATCH(B39,'Item List'!$A$2:$A$9109,0),1),"")</f>
        <v/>
      </c>
      <c r="D39" s="218"/>
      <c r="E39" s="208" t="str">
        <f>_xlfn.IFNA(INDEX('Item List'!$C$2:$C$9109,MATCH(B39,'Item List'!$A$2:$A$9109,0),1),"")</f>
        <v/>
      </c>
      <c r="F39" s="241" t="str">
        <f>_xlfn.XLOOKUP(C39,'Item List'!B:B,'Item List'!D:D,"")</f>
        <v/>
      </c>
      <c r="G39" s="209" t="str">
        <f t="shared" si="0"/>
        <v/>
      </c>
      <c r="H39" s="251"/>
    </row>
    <row r="40" spans="2:10" ht="12.75" customHeight="1">
      <c r="B40" s="229"/>
      <c r="C40" s="206" t="str">
        <f>_xlfn.IFNA(INDEX('Item List'!$B$2:$B$9109,MATCH(B40,'Item List'!$A$2:$A$9109,0),1),"")</f>
        <v/>
      </c>
      <c r="D40" s="218"/>
      <c r="E40" s="208" t="str">
        <f>_xlfn.IFNA(INDEX('Item List'!$C$2:$C$9109,MATCH(B40,'Item List'!$A$2:$A$9109,0),1),"")</f>
        <v/>
      </c>
      <c r="F40" s="241" t="str">
        <f>_xlfn.XLOOKUP(C40,'Item List'!B:B,'Item List'!D:D,"")</f>
        <v/>
      </c>
      <c r="G40" s="209" t="str">
        <f t="shared" si="0"/>
        <v/>
      </c>
      <c r="H40" s="251"/>
    </row>
    <row r="41" spans="2:10" ht="12.75" customHeight="1">
      <c r="B41" s="229"/>
      <c r="C41" s="206" t="str">
        <f>_xlfn.IFNA(INDEX('Item List'!$B$2:$B$9109,MATCH(B41,'Item List'!$A$2:$A$9109,0),1),"")</f>
        <v/>
      </c>
      <c r="D41" s="218"/>
      <c r="E41" s="208" t="str">
        <f>_xlfn.IFNA(INDEX('Item List'!$C$2:$C$9109,MATCH(B41,'Item List'!$A$2:$A$9109,0),1),"")</f>
        <v/>
      </c>
      <c r="F41" s="241" t="str">
        <f>_xlfn.XLOOKUP(C41,'Item List'!B:B,'Item List'!D:D,"")</f>
        <v/>
      </c>
      <c r="G41" s="209" t="str">
        <f t="shared" si="0"/>
        <v/>
      </c>
      <c r="H41" s="251"/>
    </row>
    <row r="42" spans="2:10" ht="12.75" customHeight="1">
      <c r="B42" s="229"/>
      <c r="C42" s="206" t="str">
        <f>_xlfn.IFNA(INDEX('Item List'!$B$2:$B$9109,MATCH(B42,'Item List'!$A$2:$A$9109,0),1),"")</f>
        <v/>
      </c>
      <c r="D42" s="218"/>
      <c r="E42" s="208" t="str">
        <f>_xlfn.IFNA(INDEX('Item List'!$C$2:$C$9109,MATCH(B42,'Item List'!$A$2:$A$9109,0),1),"")</f>
        <v/>
      </c>
      <c r="F42" s="241" t="str">
        <f>_xlfn.XLOOKUP(C42,'Item List'!B:B,'Item List'!D:D,"")</f>
        <v/>
      </c>
      <c r="G42" s="209" t="str">
        <f t="shared" si="0"/>
        <v/>
      </c>
      <c r="H42" s="251"/>
    </row>
    <row r="43" spans="2:10" ht="12.75" customHeight="1" thickBot="1">
      <c r="B43" s="237"/>
      <c r="C43" s="243" t="str">
        <f>_xlfn.IFNA(INDEX('Item List'!$B$2:$B$9109,MATCH(B43,'Item List'!$A$2:$A$9109,0),1),"")</f>
        <v/>
      </c>
      <c r="D43" s="238"/>
      <c r="E43" s="239" t="str">
        <f>_xlfn.IFNA(INDEX('Item List'!$C$2:$C$9109,MATCH(B43,'Item List'!$A$2:$A$9109,0),1),"")</f>
        <v/>
      </c>
      <c r="F43" s="242" t="str">
        <f>_xlfn.XLOOKUP(C43,'Item List'!B:B,'Item List'!D:D,"")</f>
        <v/>
      </c>
      <c r="G43" s="240" t="str">
        <f t="shared" si="0"/>
        <v/>
      </c>
      <c r="H43" s="252"/>
    </row>
    <row r="44" spans="2:10" ht="16" customHeight="1" thickTop="1" thickBot="1">
      <c r="B44" s="261" t="s">
        <v>183</v>
      </c>
      <c r="C44" s="231"/>
      <c r="D44" s="232"/>
      <c r="E44" s="233"/>
      <c r="F44" s="234"/>
      <c r="G44" s="235">
        <f>ROUND(SUM(G6:G43),0)</f>
        <v>0</v>
      </c>
      <c r="H44" s="236"/>
    </row>
    <row r="45" spans="2:10" ht="13.15" customHeight="1">
      <c r="B45" s="214"/>
      <c r="C45" s="215"/>
      <c r="D45" s="215"/>
      <c r="E45" s="216"/>
      <c r="F45" s="215"/>
      <c r="G45" s="217"/>
      <c r="H45" s="262" t="s">
        <v>159</v>
      </c>
      <c r="I45" s="205"/>
      <c r="J45" s="210"/>
    </row>
  </sheetData>
  <mergeCells count="2">
    <mergeCell ref="B2:H2"/>
    <mergeCell ref="B3:H3"/>
  </mergeCells>
  <hyperlinks>
    <hyperlink ref="H45" location="'Project Data'!A1" display="Project Data" xr:uid="{E303E095-2F71-4B95-A19B-BB1C41C69E33}"/>
  </hyperlinks>
  <printOptions horizontalCentered="1"/>
  <pageMargins left="0.25" right="0.25" top="0.75" bottom="0.75" header="0.3" footer="0.3"/>
  <pageSetup scale="67" fitToHeight="0" orientation="portrait" blackAndWhite="1" r:id="rId1"/>
  <headerFooter alignWithMargins="0">
    <oddFooter>&amp;L&amp;A
&amp;D&amp;CPage &amp;P of &amp;N&amp; Page(s)&amp;RConcept Form Cost Estimate</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40766-9F0D-494D-92A9-60CAEEAD6023}">
  <sheetPr codeName="Sheet8">
    <tabColor rgb="FF588F27"/>
    <pageSetUpPr fitToPage="1"/>
  </sheetPr>
  <dimension ref="B2:AD45"/>
  <sheetViews>
    <sheetView topLeftCell="B26" workbookViewId="0">
      <selection activeCell="H16" sqref="H16"/>
    </sheetView>
  </sheetViews>
  <sheetFormatPr defaultColWidth="8.84375" defaultRowHeight="16.5"/>
  <cols>
    <col min="1" max="1" width="8.84375" style="8"/>
    <col min="2" max="2" width="17.84375" style="8" customWidth="1"/>
    <col min="3" max="3" width="43.84375" style="8" customWidth="1"/>
    <col min="4" max="4" width="10.4609375" style="8" customWidth="1"/>
    <col min="5" max="5" width="10.765625" style="8" customWidth="1"/>
    <col min="6" max="7" width="11.765625" style="8" customWidth="1"/>
    <col min="8" max="8" width="26.765625" style="8" customWidth="1"/>
    <col min="9" max="9" width="13.765625" style="8" customWidth="1"/>
    <col min="10" max="10" width="13.53515625" style="8" bestFit="1" customWidth="1"/>
    <col min="11" max="16384" width="8.84375" style="8"/>
  </cols>
  <sheetData>
    <row r="2" spans="2:30" ht="29.5">
      <c r="B2" s="578" t="s">
        <v>16480</v>
      </c>
      <c r="C2" s="579"/>
      <c r="D2" s="579"/>
      <c r="E2" s="579"/>
      <c r="F2" s="579"/>
      <c r="G2" s="579"/>
      <c r="H2" s="579"/>
      <c r="I2" s="6"/>
      <c r="J2" s="12"/>
    </row>
    <row r="3" spans="2:30" ht="20.5">
      <c r="B3" s="578" t="str">
        <f>'Project Summary'!B5</f>
        <v>Project Name</v>
      </c>
      <c r="C3" s="580"/>
      <c r="D3" s="580"/>
      <c r="E3" s="580"/>
      <c r="F3" s="580"/>
      <c r="G3" s="580"/>
      <c r="H3" s="580"/>
      <c r="I3" s="203"/>
      <c r="J3" s="203"/>
      <c r="K3" s="203"/>
      <c r="L3" s="203"/>
      <c r="M3" s="203"/>
      <c r="N3" s="203"/>
      <c r="O3" s="203"/>
      <c r="P3" s="203"/>
      <c r="Q3" s="203"/>
      <c r="R3" s="203"/>
      <c r="S3" s="203"/>
      <c r="T3" s="203"/>
      <c r="U3" s="203"/>
      <c r="V3" s="203"/>
      <c r="W3" s="203"/>
      <c r="X3" s="203"/>
      <c r="Y3" s="203"/>
      <c r="Z3" s="203"/>
      <c r="AA3" s="203"/>
      <c r="AB3" s="203"/>
      <c r="AC3" s="203"/>
      <c r="AD3" s="203"/>
    </row>
    <row r="4" spans="2:30" ht="12.75" customHeight="1" thickBot="1">
      <c r="B4" s="204"/>
      <c r="J4" s="203"/>
      <c r="K4" s="203"/>
      <c r="L4" s="203"/>
    </row>
    <row r="5" spans="2:30" ht="12.75" customHeight="1">
      <c r="B5" s="226" t="s">
        <v>129</v>
      </c>
      <c r="C5" s="227" t="s">
        <v>130</v>
      </c>
      <c r="D5" s="227" t="s">
        <v>131</v>
      </c>
      <c r="E5" s="227" t="s">
        <v>132</v>
      </c>
      <c r="F5" s="227" t="s">
        <v>133</v>
      </c>
      <c r="G5" s="227" t="s">
        <v>31</v>
      </c>
      <c r="H5" s="228" t="s">
        <v>32</v>
      </c>
      <c r="J5" s="250" t="s">
        <v>13</v>
      </c>
    </row>
    <row r="6" spans="2:30" ht="12.75" customHeight="1">
      <c r="B6" s="263" t="s">
        <v>37</v>
      </c>
      <c r="C6" s="206"/>
      <c r="D6" s="207"/>
      <c r="E6" s="208"/>
      <c r="F6" s="209"/>
      <c r="G6" s="209"/>
      <c r="H6" s="230"/>
      <c r="I6" s="205"/>
      <c r="J6" s="205" t="s">
        <v>135</v>
      </c>
    </row>
    <row r="7" spans="2:30" ht="12.75" customHeight="1">
      <c r="B7" s="229" t="s">
        <v>184</v>
      </c>
      <c r="C7" s="206" t="str">
        <f>_xlfn.IFNA(INDEX('Item List'!$B$2:$B$9109,MATCH(B7,'Item List'!$A$2:$A$9109,0),1),"")</f>
        <v>NOISE BARRIER (DESCRIPTION)</v>
      </c>
      <c r="D7" s="218"/>
      <c r="E7" s="208" t="str">
        <f>_xlfn.IFNA(INDEX('Item List'!$C$2:$C$9109,MATCH(B7,'Item List'!$A$2:$A$9109,0),1),"")</f>
        <v>S.F.</v>
      </c>
      <c r="F7" s="359">
        <f>_xlfn.IFNA(INDEX('Item List'!$D$2:$D$9109,MATCH(B7,'Item List'!$A$2:$A$9109,0),1),"")</f>
        <v>92.608353510895881</v>
      </c>
      <c r="G7" s="209" t="str">
        <f t="shared" ref="G7:G43" si="0">IF(OR(D7="",F7=""),"",F7*D7)</f>
        <v/>
      </c>
      <c r="H7" s="251"/>
      <c r="I7" s="205"/>
      <c r="J7" s="210"/>
    </row>
    <row r="8" spans="2:30" ht="12.75" customHeight="1">
      <c r="B8" s="229"/>
      <c r="C8" s="206" t="str">
        <f>_xlfn.IFNA(INDEX('Item List'!$B$2:$B$9109,MATCH(B8,'Item List'!$A$2:$A$9109,0),1),"")</f>
        <v/>
      </c>
      <c r="D8" s="218"/>
      <c r="E8" s="208" t="str">
        <f>_xlfn.IFNA(INDEX('Item List'!$C$2:$C$9109,MATCH(B8,'Item List'!$A$2:$A$9109,0),1),"")</f>
        <v/>
      </c>
      <c r="F8" s="359" t="str">
        <f>_xlfn.IFNA(INDEX('Item List'!$D$2:$D$9109,MATCH(B8,'Item List'!$A$2:$A$9109,0),1),"")</f>
        <v/>
      </c>
      <c r="G8" s="209" t="str">
        <f t="shared" si="0"/>
        <v/>
      </c>
      <c r="H8" s="251"/>
      <c r="I8" s="205"/>
      <c r="J8" s="210"/>
    </row>
    <row r="9" spans="2:30" ht="12.75" customHeight="1">
      <c r="B9" s="229"/>
      <c r="C9" s="206" t="str">
        <f>_xlfn.IFNA(INDEX('Item List'!$B$2:$B$9109,MATCH(B9,'Item List'!$A$2:$A$9109,0),1),"")</f>
        <v/>
      </c>
      <c r="D9" s="218"/>
      <c r="E9" s="208" t="str">
        <f>_xlfn.IFNA(INDEX('Item List'!$C$2:$C$9109,MATCH(B9,'Item List'!$A$2:$A$9109,0),1),"")</f>
        <v/>
      </c>
      <c r="F9" s="359" t="str">
        <f>_xlfn.IFNA(INDEX('Item List'!$D$2:$D$9109,MATCH(B9,'Item List'!$A$2:$A$9109,0),1),"")</f>
        <v/>
      </c>
      <c r="G9" s="209" t="str">
        <f t="shared" si="0"/>
        <v/>
      </c>
      <c r="H9" s="251"/>
      <c r="I9" s="205"/>
      <c r="J9" s="205"/>
    </row>
    <row r="10" spans="2:30" ht="12.75" customHeight="1">
      <c r="B10" s="229"/>
      <c r="C10" s="206" t="str">
        <f>_xlfn.IFNA(INDEX('Item List'!$B$2:$B$9109,MATCH(B10,'Item List'!$A$2:$A$9109,0),1),"")</f>
        <v/>
      </c>
      <c r="D10" s="218"/>
      <c r="E10" s="208" t="str">
        <f>_xlfn.IFNA(INDEX('Item List'!$C$2:$C$9109,MATCH(B10,'Item List'!$A$2:$A$9109,0),1),"")</f>
        <v/>
      </c>
      <c r="F10" s="359" t="str">
        <f>_xlfn.IFNA(INDEX('Item List'!$D$2:$D$9109,MATCH(B10,'Item List'!$A$2:$A$9109,0),1),"")</f>
        <v/>
      </c>
      <c r="G10" s="209" t="str">
        <f t="shared" si="0"/>
        <v/>
      </c>
      <c r="H10" s="251"/>
      <c r="J10" s="211"/>
    </row>
    <row r="11" spans="2:30" ht="12.75" customHeight="1">
      <c r="B11" s="229"/>
      <c r="C11" s="206" t="str">
        <f>_xlfn.IFNA(INDEX('Item List'!$B$2:$B$9109,MATCH(B11,'Item List'!$A$2:$A$9109,0),1),"")</f>
        <v/>
      </c>
      <c r="D11" s="218"/>
      <c r="E11" s="208" t="str">
        <f>_xlfn.IFNA(INDEX('Item List'!$C$2:$C$9109,MATCH(B11,'Item List'!$A$2:$A$9109,0),1),"")</f>
        <v/>
      </c>
      <c r="F11" s="359" t="str">
        <f>_xlfn.IFNA(INDEX('Item List'!$D$2:$D$9109,MATCH(B11,'Item List'!$A$2:$A$9109,0),1),"")</f>
        <v/>
      </c>
      <c r="G11" s="209" t="str">
        <f t="shared" si="0"/>
        <v/>
      </c>
      <c r="H11" s="251"/>
    </row>
    <row r="12" spans="2:30" ht="12.75" customHeight="1">
      <c r="B12" s="229"/>
      <c r="C12" s="206" t="str">
        <f>_xlfn.IFNA(INDEX('Item List'!$B$2:$B$9109,MATCH(B12,'Item List'!$A$2:$A$9109,0),1),"")</f>
        <v/>
      </c>
      <c r="D12" s="218"/>
      <c r="E12" s="208" t="str">
        <f>_xlfn.IFNA(INDEX('Item List'!$C$2:$C$9109,MATCH(B12,'Item List'!$A$2:$A$9109,0),1),"")</f>
        <v/>
      </c>
      <c r="F12" s="359" t="str">
        <f>_xlfn.IFNA(INDEX('Item List'!$D$2:$D$9109,MATCH(B12,'Item List'!$A$2:$A$9109,0),1),"")</f>
        <v/>
      </c>
      <c r="G12" s="209" t="str">
        <f t="shared" si="0"/>
        <v/>
      </c>
      <c r="H12" s="251"/>
    </row>
    <row r="13" spans="2:30" ht="12.75" customHeight="1">
      <c r="B13" s="229"/>
      <c r="C13" s="206" t="str">
        <f>_xlfn.IFNA(INDEX('Item List'!$B$2:$B$9109,MATCH(B13,'Item List'!$A$2:$A$9109,0),1),"")</f>
        <v/>
      </c>
      <c r="D13" s="218"/>
      <c r="E13" s="208" t="str">
        <f>_xlfn.IFNA(INDEX('Item List'!$C$2:$C$9109,MATCH(B13,'Item List'!$A$2:$A$9109,0),1),"")</f>
        <v/>
      </c>
      <c r="F13" s="359" t="str">
        <f>_xlfn.IFNA(INDEX('Item List'!$D$2:$D$9109,MATCH(B13,'Item List'!$A$2:$A$9109,0),1),"")</f>
        <v/>
      </c>
      <c r="G13" s="209" t="str">
        <f t="shared" si="0"/>
        <v/>
      </c>
      <c r="H13" s="251"/>
    </row>
    <row r="14" spans="2:30" ht="12.75" customHeight="1">
      <c r="B14" s="229"/>
      <c r="C14" s="206" t="str">
        <f>_xlfn.IFNA(INDEX('Item List'!$B$2:$B$9109,MATCH(B14,'Item List'!$A$2:$A$9109,0),1),"")</f>
        <v/>
      </c>
      <c r="D14" s="218"/>
      <c r="E14" s="208" t="str">
        <f>_xlfn.IFNA(INDEX('Item List'!$C$2:$C$9109,MATCH(B14,'Item List'!$A$2:$A$9109,0),1),"")</f>
        <v/>
      </c>
      <c r="F14" s="359" t="str">
        <f>_xlfn.IFNA(INDEX('Item List'!$D$2:$D$9109,MATCH(B14,'Item List'!$A$2:$A$9109,0),1),"")</f>
        <v/>
      </c>
      <c r="G14" s="209" t="str">
        <f t="shared" si="0"/>
        <v/>
      </c>
      <c r="H14" s="251"/>
    </row>
    <row r="15" spans="2:30" ht="12.75" customHeight="1">
      <c r="B15" s="229"/>
      <c r="C15" s="206" t="str">
        <f>_xlfn.IFNA(INDEX('Item List'!$B$2:$B$9109,MATCH(B15,'Item List'!$A$2:$A$9109,0),1),"")</f>
        <v/>
      </c>
      <c r="D15" s="218"/>
      <c r="E15" s="208" t="str">
        <f>_xlfn.IFNA(INDEX('Item List'!$C$2:$C$9109,MATCH(B15,'Item List'!$A$2:$A$9109,0),1),"")</f>
        <v/>
      </c>
      <c r="F15" s="359" t="str">
        <f>_xlfn.IFNA(INDEX('Item List'!$D$2:$D$9109,MATCH(B15,'Item List'!$A$2:$A$9109,0),1),"")</f>
        <v/>
      </c>
      <c r="G15" s="209" t="str">
        <f t="shared" si="0"/>
        <v/>
      </c>
      <c r="H15" s="251"/>
    </row>
    <row r="16" spans="2:30" ht="12.75" customHeight="1">
      <c r="B16" s="263" t="s">
        <v>185</v>
      </c>
      <c r="C16" s="206" t="str">
        <f>_xlfn.IFNA(INDEX('Item List'!$B$2:$B$9109,MATCH(B16,'Item List'!$A$2:$A$9109,0),1),"")</f>
        <v/>
      </c>
      <c r="D16" s="218"/>
      <c r="E16" s="208" t="str">
        <f>_xlfn.IFNA(INDEX('Item List'!$C$2:$C$9109,MATCH(B16,'Item List'!$A$2:$A$9109,0),1),"")</f>
        <v/>
      </c>
      <c r="F16" s="359" t="str">
        <f>_xlfn.IFNA(INDEX('Item List'!$D$2:$D$9109,MATCH(B16,'Item List'!$A$2:$A$9109,0),1),"")</f>
        <v/>
      </c>
      <c r="G16" s="209" t="str">
        <f t="shared" si="0"/>
        <v/>
      </c>
      <c r="H16" s="251"/>
    </row>
    <row r="17" spans="2:11" ht="12.75" customHeight="1">
      <c r="B17" s="229" t="s">
        <v>186</v>
      </c>
      <c r="C17" s="206" t="str">
        <f>_xlfn.IFNA(INDEX('Item List'!$B$2:$B$9109,MATCH(B17,'Item List'!$A$2:$A$9109,0),1),"")</f>
        <v>TEMPORARY SILT FENCE (WITH BACKING)</v>
      </c>
      <c r="D17" s="218"/>
      <c r="E17" s="208" t="str">
        <f>_xlfn.IFNA(INDEX('Item List'!$C$2:$C$9109,MATCH(B17,'Item List'!$A$2:$A$9109,0),1),"")</f>
        <v>L.F.</v>
      </c>
      <c r="F17" s="359">
        <f>_xlfn.IFNA(INDEX('Item List'!$D$2:$D$9109,MATCH(B17,'Item List'!$A$2:$A$9109,0),1),"")</f>
        <v>5.4540308265450808</v>
      </c>
      <c r="G17" s="209" t="str">
        <f t="shared" si="0"/>
        <v/>
      </c>
      <c r="H17" s="251"/>
      <c r="K17" s="212"/>
    </row>
    <row r="18" spans="2:11" ht="12.75" customHeight="1">
      <c r="B18" s="229" t="s">
        <v>187</v>
      </c>
      <c r="C18" s="206" t="str">
        <f>_xlfn.IFNA(INDEX('Item List'!$B$2:$B$9109,MATCH(B18,'Item List'!$A$2:$A$9109,0),1),"")</f>
        <v>ENHANCED ROCK CHECK DAM</v>
      </c>
      <c r="D18" s="218"/>
      <c r="E18" s="208" t="str">
        <f>_xlfn.IFNA(INDEX('Item List'!$C$2:$C$9109,MATCH(B18,'Item List'!$A$2:$A$9109,0),1),"")</f>
        <v>EACH</v>
      </c>
      <c r="F18" s="359">
        <f>_xlfn.IFNA(INDEX('Item List'!$D$2:$D$9109,MATCH(B18,'Item List'!$A$2:$A$9109,0),1),"")</f>
        <v>821.86963987138267</v>
      </c>
      <c r="G18" s="209" t="str">
        <f t="shared" si="0"/>
        <v/>
      </c>
      <c r="H18" s="251"/>
      <c r="K18" s="8" t="s">
        <v>12</v>
      </c>
    </row>
    <row r="19" spans="2:11" ht="12.75" customHeight="1">
      <c r="B19" s="229" t="s">
        <v>188</v>
      </c>
      <c r="C19" s="206" t="str">
        <f>_xlfn.IFNA(INDEX('Item List'!$B$2:$B$9109,MATCH(B19,'Item List'!$A$2:$A$9109,0),1),"")</f>
        <v>SEDIMENT FILTER BAG (15' X 15')</v>
      </c>
      <c r="D19" s="218"/>
      <c r="E19" s="208" t="str">
        <f>_xlfn.IFNA(INDEX('Item List'!$C$2:$C$9109,MATCH(B19,'Item List'!$A$2:$A$9109,0),1),"")</f>
        <v>EACH</v>
      </c>
      <c r="F19" s="359">
        <f>_xlfn.IFNA(INDEX('Item List'!$D$2:$D$9109,MATCH(B19,'Item List'!$A$2:$A$9109,0),1),"")</f>
        <v>748.54661764705872</v>
      </c>
      <c r="G19" s="209" t="str">
        <f t="shared" si="0"/>
        <v/>
      </c>
      <c r="H19" s="251"/>
    </row>
    <row r="20" spans="2:11" ht="12.75" customHeight="1">
      <c r="B20" s="229" t="s">
        <v>189</v>
      </c>
      <c r="C20" s="206" t="str">
        <f>_xlfn.IFNA(INDEX('Item List'!$B$2:$B$9109,MATCH(B20,'Item List'!$A$2:$A$9109,0),1),"")</f>
        <v>TEMPORARY IN STREAM DIVERSION</v>
      </c>
      <c r="D20" s="218"/>
      <c r="E20" s="208" t="str">
        <f>_xlfn.IFNA(INDEX('Item List'!$C$2:$C$9109,MATCH(B20,'Item List'!$A$2:$A$9109,0),1),"")</f>
        <v>L.F.</v>
      </c>
      <c r="F20" s="359">
        <f>_xlfn.IFNA(INDEX('Item List'!$D$2:$D$9109,MATCH(B20,'Item List'!$A$2:$A$9109,0),1),"")</f>
        <v>153.66081128827469</v>
      </c>
      <c r="G20" s="209" t="str">
        <f t="shared" si="0"/>
        <v/>
      </c>
      <c r="H20" s="251"/>
    </row>
    <row r="21" spans="2:11" ht="12.75" customHeight="1">
      <c r="B21" s="229" t="s">
        <v>190</v>
      </c>
      <c r="C21" s="206" t="str">
        <f>_xlfn.IFNA(INDEX('Item List'!$B$2:$B$9109,MATCH(B21,'Item List'!$A$2:$A$9109,0),1),"")</f>
        <v>TEMPORARY SEDIMENT TUBE 12IN</v>
      </c>
      <c r="D21" s="218"/>
      <c r="E21" s="208" t="str">
        <f>_xlfn.IFNA(INDEX('Item List'!$C$2:$C$9109,MATCH(B21,'Item List'!$A$2:$A$9109,0),1),"")</f>
        <v>L.F.</v>
      </c>
      <c r="F21" s="359">
        <f>_xlfn.IFNA(INDEX('Item List'!$D$2:$D$9109,MATCH(B21,'Item List'!$A$2:$A$9109,0),1),"")</f>
        <v>3.5643383169365053</v>
      </c>
      <c r="G21" s="209" t="str">
        <f t="shared" si="0"/>
        <v/>
      </c>
      <c r="H21" s="251"/>
    </row>
    <row r="22" spans="2:11" ht="12.75" customHeight="1">
      <c r="B22" s="229"/>
      <c r="C22" s="206" t="str">
        <f>_xlfn.IFNA(INDEX('Item List'!$B$2:$B$9109,MATCH(B22,'Item List'!$A$2:$A$9109,0),1),"")</f>
        <v/>
      </c>
      <c r="D22" s="218"/>
      <c r="E22" s="208" t="str">
        <f>_xlfn.IFNA(INDEX('Item List'!$C$2:$C$9109,MATCH(B22,'Item List'!$A$2:$A$9109,0),1),"")</f>
        <v/>
      </c>
      <c r="F22" s="359" t="str">
        <f>_xlfn.IFNA(INDEX('Item List'!$D$2:$D$9109,MATCH(B22,'Item List'!$A$2:$A$9109,0),1),"")</f>
        <v/>
      </c>
      <c r="G22" s="209" t="str">
        <f t="shared" si="0"/>
        <v/>
      </c>
      <c r="H22" s="251"/>
    </row>
    <row r="23" spans="2:11" ht="12.75" customHeight="1">
      <c r="B23" s="229"/>
      <c r="C23" s="206" t="str">
        <f>_xlfn.IFNA(INDEX('Item List'!$B$2:$B$9109,MATCH(B23,'Item List'!$A$2:$A$9109,0),1),"")</f>
        <v/>
      </c>
      <c r="D23" s="218"/>
      <c r="E23" s="208" t="str">
        <f>_xlfn.IFNA(INDEX('Item List'!$C$2:$C$9109,MATCH(B23,'Item List'!$A$2:$A$9109,0),1),"")</f>
        <v/>
      </c>
      <c r="F23" s="359" t="str">
        <f>_xlfn.IFNA(INDEX('Item List'!$D$2:$D$9109,MATCH(B23,'Item List'!$A$2:$A$9109,0),1),"")</f>
        <v/>
      </c>
      <c r="G23" s="209" t="str">
        <f t="shared" si="0"/>
        <v/>
      </c>
      <c r="H23" s="251"/>
    </row>
    <row r="24" spans="2:11" ht="12.75" customHeight="1">
      <c r="B24" s="229"/>
      <c r="C24" s="206" t="str">
        <f>_xlfn.IFNA(INDEX('Item List'!$B$2:$B$9109,MATCH(B24,'Item List'!$A$2:$A$9109,0),1),"")</f>
        <v/>
      </c>
      <c r="D24" s="218"/>
      <c r="E24" s="208" t="str">
        <f>_xlfn.IFNA(INDEX('Item List'!$C$2:$C$9109,MATCH(B24,'Item List'!$A$2:$A$9109,0),1),"")</f>
        <v/>
      </c>
      <c r="F24" s="359" t="str">
        <f>_xlfn.IFNA(INDEX('Item List'!$D$2:$D$9109,MATCH(B24,'Item List'!$A$2:$A$9109,0),1),"")</f>
        <v/>
      </c>
      <c r="G24" s="209" t="str">
        <f t="shared" si="0"/>
        <v/>
      </c>
      <c r="H24" s="251"/>
    </row>
    <row r="25" spans="2:11" ht="12.75" customHeight="1">
      <c r="B25" s="229"/>
      <c r="C25" s="206" t="str">
        <f>_xlfn.IFNA(INDEX('Item List'!$B$2:$B$9109,MATCH(B25,'Item List'!$A$2:$A$9109,0),1),"")</f>
        <v/>
      </c>
      <c r="D25" s="218"/>
      <c r="E25" s="208" t="str">
        <f>_xlfn.IFNA(INDEX('Item List'!$C$2:$C$9109,MATCH(B25,'Item List'!$A$2:$A$9109,0),1),"")</f>
        <v/>
      </c>
      <c r="F25" s="359" t="str">
        <f>_xlfn.IFNA(INDEX('Item List'!$D$2:$D$9109,MATCH(B25,'Item List'!$A$2:$A$9109,0),1),"")</f>
        <v/>
      </c>
      <c r="G25" s="209" t="str">
        <f t="shared" si="0"/>
        <v/>
      </c>
      <c r="H25" s="251"/>
    </row>
    <row r="26" spans="2:11" ht="12.75" customHeight="1">
      <c r="B26" s="263" t="s">
        <v>191</v>
      </c>
      <c r="C26" s="206" t="str">
        <f>_xlfn.IFNA(INDEX('Item List'!$B$2:$B$9109,MATCH(B26,'Item List'!$A$2:$A$9109,0),1),"")</f>
        <v/>
      </c>
      <c r="D26" s="218"/>
      <c r="E26" s="208" t="str">
        <f>_xlfn.IFNA(INDEX('Item List'!$C$2:$C$9109,MATCH(B26,'Item List'!$A$2:$A$9109,0),1),"")</f>
        <v/>
      </c>
      <c r="F26" s="359" t="str">
        <f>_xlfn.IFNA(INDEX('Item List'!$D$2:$D$9109,MATCH(B26,'Item List'!$A$2:$A$9109,0),1),"")</f>
        <v/>
      </c>
      <c r="G26" s="209" t="str">
        <f t="shared" si="0"/>
        <v/>
      </c>
      <c r="H26" s="251"/>
    </row>
    <row r="27" spans="2:11" ht="12.75" customHeight="1">
      <c r="B27" s="229" t="s">
        <v>192</v>
      </c>
      <c r="C27" s="206" t="str">
        <f>_xlfn.IFNA(INDEX('Item List'!$B$2:$B$9109,MATCH(B27,'Item List'!$A$2:$A$9109,0),1),"")</f>
        <v>SEEDING (WITH MULCH)</v>
      </c>
      <c r="D27" s="218"/>
      <c r="E27" s="208" t="str">
        <f>_xlfn.IFNA(INDEX('Item List'!$C$2:$C$9109,MATCH(B27,'Item List'!$A$2:$A$9109,0),1),"")</f>
        <v>UNIT</v>
      </c>
      <c r="F27" s="359">
        <f>_xlfn.IFNA(INDEX('Item List'!$D$2:$D$9109,MATCH(B27,'Item List'!$A$2:$A$9109,0),1),"")</f>
        <v>60.540087805492853</v>
      </c>
      <c r="G27" s="209" t="str">
        <f t="shared" si="0"/>
        <v/>
      </c>
      <c r="H27" s="251"/>
    </row>
    <row r="28" spans="2:11" ht="12.75" customHeight="1">
      <c r="B28" s="229" t="s">
        <v>193</v>
      </c>
      <c r="C28" s="206" t="str">
        <f>_xlfn.IFNA(INDEX('Item List'!$B$2:$B$9109,MATCH(B28,'Item List'!$A$2:$A$9109,0),1),"")</f>
        <v>TEMPORARY SEEDING (WITH MULCH)</v>
      </c>
      <c r="D28" s="218"/>
      <c r="E28" s="208" t="str">
        <f>_xlfn.IFNA(INDEX('Item List'!$C$2:$C$9109,MATCH(B28,'Item List'!$A$2:$A$9109,0),1),"")</f>
        <v>UNIT</v>
      </c>
      <c r="F28" s="359">
        <f>_xlfn.IFNA(INDEX('Item List'!$D$2:$D$9109,MATCH(B28,'Item List'!$A$2:$A$9109,0),1),"")</f>
        <v>46.341571260585532</v>
      </c>
      <c r="G28" s="209" t="str">
        <f t="shared" si="0"/>
        <v/>
      </c>
      <c r="H28" s="251"/>
    </row>
    <row r="29" spans="2:11" ht="12.75" customHeight="1">
      <c r="B29" s="229" t="s">
        <v>194</v>
      </c>
      <c r="C29" s="206" t="str">
        <f>_xlfn.IFNA(INDEX('Item List'!$B$2:$B$9109,MATCH(B29,'Item List'!$A$2:$A$9109,0),1),"")</f>
        <v>SEEDING (WITHOUT MULCH)</v>
      </c>
      <c r="D29" s="218"/>
      <c r="E29" s="208" t="str">
        <f>_xlfn.IFNA(INDEX('Item List'!$C$2:$C$9109,MATCH(B29,'Item List'!$A$2:$A$9109,0),1),"")</f>
        <v>UNIT</v>
      </c>
      <c r="F29" s="359">
        <f>_xlfn.IFNA(INDEX('Item List'!$D$2:$D$9109,MATCH(B29,'Item List'!$A$2:$A$9109,0),1),"")</f>
        <v>41.438653511513152</v>
      </c>
      <c r="G29" s="209" t="str">
        <f t="shared" si="0"/>
        <v/>
      </c>
      <c r="H29" s="251"/>
    </row>
    <row r="30" spans="2:11" ht="12.75" customHeight="1">
      <c r="B30" s="229" t="s">
        <v>195</v>
      </c>
      <c r="C30" s="206" t="str">
        <f>_xlfn.IFNA(INDEX('Item List'!$B$2:$B$9109,MATCH(B30,'Item List'!$A$2:$A$9109,0),1),"")</f>
        <v>EROSION CONTROL BLANKET (TYPE III)</v>
      </c>
      <c r="D30" s="218"/>
      <c r="E30" s="208" t="str">
        <f>_xlfn.IFNA(INDEX('Item List'!$C$2:$C$9109,MATCH(B30,'Item List'!$A$2:$A$9109,0),1),"")</f>
        <v>S.Y.</v>
      </c>
      <c r="F30" s="359">
        <f>_xlfn.IFNA(INDEX('Item List'!$D$2:$D$9109,MATCH(B30,'Item List'!$A$2:$A$9109,0),1),"")</f>
        <v>1.9488542621815224</v>
      </c>
      <c r="G30" s="209" t="str">
        <f t="shared" si="0"/>
        <v/>
      </c>
      <c r="H30" s="251"/>
    </row>
    <row r="31" spans="2:11" ht="12.75" customHeight="1">
      <c r="B31" s="229"/>
      <c r="C31" s="206" t="str">
        <f>_xlfn.IFNA(INDEX('Item List'!$B$2:$B$9109,MATCH(B31,'Item List'!$A$2:$A$9109,0),1),"")</f>
        <v/>
      </c>
      <c r="D31" s="218"/>
      <c r="E31" s="208" t="str">
        <f>_xlfn.IFNA(INDEX('Item List'!$C$2:$C$9109,MATCH(B31,'Item List'!$A$2:$A$9109,0),1),"")</f>
        <v/>
      </c>
      <c r="F31" s="359" t="str">
        <f>_xlfn.IFNA(INDEX('Item List'!$D$2:$D$9109,MATCH(B31,'Item List'!$A$2:$A$9109,0),1),"")</f>
        <v/>
      </c>
      <c r="G31" s="209" t="str">
        <f t="shared" si="0"/>
        <v/>
      </c>
      <c r="H31" s="251"/>
    </row>
    <row r="32" spans="2:11" ht="12.75" customHeight="1">
      <c r="B32" s="229"/>
      <c r="C32" s="206" t="str">
        <f>_xlfn.IFNA(INDEX('Item List'!$B$2:$B$9109,MATCH(B32,'Item List'!$A$2:$A$9109,0),1),"")</f>
        <v/>
      </c>
      <c r="D32" s="218"/>
      <c r="E32" s="208" t="str">
        <f>_xlfn.IFNA(INDEX('Item List'!$C$2:$C$9109,MATCH(B32,'Item List'!$A$2:$A$9109,0),1),"")</f>
        <v/>
      </c>
      <c r="F32" s="359" t="str">
        <f>_xlfn.IFNA(INDEX('Item List'!$D$2:$D$9109,MATCH(B32,'Item List'!$A$2:$A$9109,0),1),"")</f>
        <v/>
      </c>
      <c r="G32" s="209" t="str">
        <f t="shared" si="0"/>
        <v/>
      </c>
      <c r="H32" s="251"/>
    </row>
    <row r="33" spans="2:10" ht="12.75" customHeight="1">
      <c r="B33" s="229"/>
      <c r="C33" s="206" t="str">
        <f>_xlfn.IFNA(INDEX('Item List'!$B$2:$B$9109,MATCH(B33,'Item List'!$A$2:$A$9109,0),1),"")</f>
        <v/>
      </c>
      <c r="D33" s="218"/>
      <c r="E33" s="208" t="str">
        <f>_xlfn.IFNA(INDEX('Item List'!$C$2:$C$9109,MATCH(B33,'Item List'!$A$2:$A$9109,0),1),"")</f>
        <v/>
      </c>
      <c r="F33" s="359" t="str">
        <f>_xlfn.IFNA(INDEX('Item List'!$D$2:$D$9109,MATCH(B33,'Item List'!$A$2:$A$9109,0),1),"")</f>
        <v/>
      </c>
      <c r="G33" s="209" t="str">
        <f t="shared" si="0"/>
        <v/>
      </c>
      <c r="H33" s="251"/>
    </row>
    <row r="34" spans="2:10" ht="12.75" customHeight="1">
      <c r="B34" s="229"/>
      <c r="C34" s="206" t="str">
        <f>_xlfn.IFNA(INDEX('Item List'!$B$2:$B$9109,MATCH(B34,'Item List'!$A$2:$A$9109,0),1),"")</f>
        <v/>
      </c>
      <c r="D34" s="218"/>
      <c r="E34" s="208" t="str">
        <f>_xlfn.IFNA(INDEX('Item List'!$C$2:$C$9109,MATCH(B34,'Item List'!$A$2:$A$9109,0),1),"")</f>
        <v/>
      </c>
      <c r="F34" s="359" t="str">
        <f>_xlfn.IFNA(INDEX('Item List'!$D$2:$D$9109,MATCH(B34,'Item List'!$A$2:$A$9109,0),1),"")</f>
        <v/>
      </c>
      <c r="G34" s="209" t="str">
        <f t="shared" si="0"/>
        <v/>
      </c>
      <c r="H34" s="251"/>
    </row>
    <row r="35" spans="2:10" ht="12.75" customHeight="1">
      <c r="B35" s="229"/>
      <c r="C35" s="206" t="str">
        <f>_xlfn.IFNA(INDEX('Item List'!$B$2:$B$9109,MATCH(B35,'Item List'!$A$2:$A$9109,0),1),"")</f>
        <v/>
      </c>
      <c r="D35" s="218"/>
      <c r="E35" s="208" t="str">
        <f>_xlfn.IFNA(INDEX('Item List'!$C$2:$C$9109,MATCH(B35,'Item List'!$A$2:$A$9109,0),1),"")</f>
        <v/>
      </c>
      <c r="F35" s="359" t="str">
        <f>_xlfn.IFNA(INDEX('Item List'!$D$2:$D$9109,MATCH(B35,'Item List'!$A$2:$A$9109,0),1),"")</f>
        <v/>
      </c>
      <c r="G35" s="209" t="str">
        <f t="shared" si="0"/>
        <v/>
      </c>
      <c r="H35" s="251"/>
    </row>
    <row r="36" spans="2:10" ht="12.75" customHeight="1">
      <c r="B36" s="229"/>
      <c r="C36" s="206" t="str">
        <f>_xlfn.IFNA(INDEX('Item List'!$B$2:$B$9109,MATCH(B36,'Item List'!$A$2:$A$9109,0),1),"")</f>
        <v/>
      </c>
      <c r="D36" s="218"/>
      <c r="E36" s="208" t="str">
        <f>_xlfn.IFNA(INDEX('Item List'!$C$2:$C$9109,MATCH(B36,'Item List'!$A$2:$A$9109,0),1),"")</f>
        <v/>
      </c>
      <c r="F36" s="359" t="str">
        <f>_xlfn.IFNA(INDEX('Item List'!$D$2:$D$9109,MATCH(B36,'Item List'!$A$2:$A$9109,0),1),"")</f>
        <v/>
      </c>
      <c r="G36" s="209" t="str">
        <f t="shared" si="0"/>
        <v/>
      </c>
      <c r="H36" s="251"/>
    </row>
    <row r="37" spans="2:10" ht="12.75" customHeight="1">
      <c r="B37" s="229"/>
      <c r="C37" s="206" t="str">
        <f>_xlfn.IFNA(INDEX('Item List'!$B$2:$B$9109,MATCH(B37,'Item List'!$A$2:$A$9109,0),1),"")</f>
        <v/>
      </c>
      <c r="D37" s="218"/>
      <c r="E37" s="208" t="str">
        <f>_xlfn.IFNA(INDEX('Item List'!$C$2:$C$9109,MATCH(B37,'Item List'!$A$2:$A$9109,0),1),"")</f>
        <v/>
      </c>
      <c r="F37" s="359" t="str">
        <f>_xlfn.IFNA(INDEX('Item List'!$D$2:$D$9109,MATCH(B37,'Item List'!$A$2:$A$9109,0),1),"")</f>
        <v/>
      </c>
      <c r="G37" s="209" t="str">
        <f t="shared" si="0"/>
        <v/>
      </c>
      <c r="H37" s="251"/>
    </row>
    <row r="38" spans="2:10" ht="12.75" customHeight="1">
      <c r="B38" s="229"/>
      <c r="C38" s="206" t="str">
        <f>_xlfn.IFNA(INDEX('Item List'!$B$2:$B$9109,MATCH(B38,'Item List'!$A$2:$A$9109,0),1),"")</f>
        <v/>
      </c>
      <c r="D38" s="218"/>
      <c r="E38" s="208" t="str">
        <f>_xlfn.IFNA(INDEX('Item List'!$C$2:$C$9109,MATCH(B38,'Item List'!$A$2:$A$9109,0),1),"")</f>
        <v/>
      </c>
      <c r="F38" s="359" t="str">
        <f>_xlfn.IFNA(INDEX('Item List'!$D$2:$D$9109,MATCH(B38,'Item List'!$A$2:$A$9109,0),1),"")</f>
        <v/>
      </c>
      <c r="G38" s="209" t="str">
        <f t="shared" si="0"/>
        <v/>
      </c>
      <c r="H38" s="251"/>
    </row>
    <row r="39" spans="2:10" ht="12.75" customHeight="1">
      <c r="B39" s="229"/>
      <c r="C39" s="206" t="str">
        <f>_xlfn.IFNA(INDEX('Item List'!$B$2:$B$9109,MATCH(B39,'Item List'!$A$2:$A$9109,0),1),"")</f>
        <v/>
      </c>
      <c r="D39" s="218"/>
      <c r="E39" s="208" t="str">
        <f>_xlfn.IFNA(INDEX('Item List'!$C$2:$C$9109,MATCH(B39,'Item List'!$A$2:$A$9109,0),1),"")</f>
        <v/>
      </c>
      <c r="F39" s="359" t="str">
        <f>_xlfn.IFNA(INDEX('Item List'!$D$2:$D$9109,MATCH(B39,'Item List'!$A$2:$A$9109,0),1),"")</f>
        <v/>
      </c>
      <c r="G39" s="209" t="str">
        <f t="shared" si="0"/>
        <v/>
      </c>
      <c r="H39" s="251"/>
    </row>
    <row r="40" spans="2:10" ht="12.75" customHeight="1">
      <c r="B40" s="229"/>
      <c r="C40" s="206" t="str">
        <f>_xlfn.IFNA(INDEX('Item List'!$B$2:$B$9109,MATCH(B40,'Item List'!$A$2:$A$9109,0),1),"")</f>
        <v/>
      </c>
      <c r="D40" s="218"/>
      <c r="E40" s="208" t="str">
        <f>_xlfn.IFNA(INDEX('Item List'!$C$2:$C$9109,MATCH(B40,'Item List'!$A$2:$A$9109,0),1),"")</f>
        <v/>
      </c>
      <c r="F40" s="359" t="str">
        <f>_xlfn.IFNA(INDEX('Item List'!$D$2:$D$9109,MATCH(B40,'Item List'!$A$2:$A$9109,0),1),"")</f>
        <v/>
      </c>
      <c r="G40" s="209" t="str">
        <f t="shared" si="0"/>
        <v/>
      </c>
      <c r="H40" s="251"/>
    </row>
    <row r="41" spans="2:10" ht="12.75" customHeight="1">
      <c r="B41" s="229"/>
      <c r="C41" s="206" t="str">
        <f>_xlfn.IFNA(INDEX('Item List'!$B$2:$B$9109,MATCH(B41,'Item List'!$A$2:$A$9109,0),1),"")</f>
        <v/>
      </c>
      <c r="D41" s="218"/>
      <c r="E41" s="208" t="str">
        <f>_xlfn.IFNA(INDEX('Item List'!$C$2:$C$9109,MATCH(B41,'Item List'!$A$2:$A$9109,0),1),"")</f>
        <v/>
      </c>
      <c r="F41" s="359" t="str">
        <f>_xlfn.IFNA(INDEX('Item List'!$D$2:$D$9109,MATCH(B41,'Item List'!$A$2:$A$9109,0),1),"")</f>
        <v/>
      </c>
      <c r="G41" s="209" t="str">
        <f t="shared" si="0"/>
        <v/>
      </c>
      <c r="H41" s="251"/>
    </row>
    <row r="42" spans="2:10" ht="12.75" customHeight="1">
      <c r="B42" s="229"/>
      <c r="C42" s="206" t="str">
        <f>_xlfn.IFNA(INDEX('Item List'!$B$2:$B$9109,MATCH(B42,'Item List'!$A$2:$A$9109,0),1),"")</f>
        <v/>
      </c>
      <c r="D42" s="218"/>
      <c r="E42" s="208" t="str">
        <f>_xlfn.IFNA(INDEX('Item List'!$C$2:$C$9109,MATCH(B42,'Item List'!$A$2:$A$9109,0),1),"")</f>
        <v/>
      </c>
      <c r="F42" s="359" t="str">
        <f>_xlfn.IFNA(INDEX('Item List'!$D$2:$D$9109,MATCH(B42,'Item List'!$A$2:$A$9109,0),1),"")</f>
        <v/>
      </c>
      <c r="G42" s="209" t="str">
        <f t="shared" si="0"/>
        <v/>
      </c>
      <c r="H42" s="251"/>
    </row>
    <row r="43" spans="2:10" ht="12.75" customHeight="1" thickBot="1">
      <c r="B43" s="237"/>
      <c r="C43" s="243" t="str">
        <f>_xlfn.IFNA(INDEX('Item List'!$B$2:$B$9109,MATCH(B43,'Item List'!$A$2:$A$9109,0),1),"")</f>
        <v/>
      </c>
      <c r="D43" s="238"/>
      <c r="E43" s="239" t="str">
        <f>_xlfn.IFNA(INDEX('Item List'!$C$2:$C$9109,MATCH(B43,'Item List'!$A$2:$A$9109,0),1),"")</f>
        <v/>
      </c>
      <c r="F43" s="360" t="str">
        <f>_xlfn.IFNA(INDEX('Item List'!$D$2:$D$9109,MATCH(B43,'Item List'!$A$2:$A$9109,0),1),"")</f>
        <v/>
      </c>
      <c r="G43" s="240" t="str">
        <f t="shared" si="0"/>
        <v/>
      </c>
      <c r="H43" s="252"/>
    </row>
    <row r="44" spans="2:10" ht="16" customHeight="1" thickTop="1" thickBot="1">
      <c r="B44" s="261" t="s">
        <v>196</v>
      </c>
      <c r="C44" s="231"/>
      <c r="D44" s="232"/>
      <c r="E44" s="233"/>
      <c r="F44" s="234"/>
      <c r="G44" s="235">
        <f>ROUND(SUM(G6:G43),0)</f>
        <v>0</v>
      </c>
      <c r="H44" s="236"/>
    </row>
    <row r="45" spans="2:10" ht="13.15" customHeight="1">
      <c r="B45" s="214"/>
      <c r="C45" s="215"/>
      <c r="D45" s="215"/>
      <c r="E45" s="216"/>
      <c r="F45" s="215"/>
      <c r="G45" s="217"/>
      <c r="H45" s="262" t="s">
        <v>159</v>
      </c>
      <c r="I45" s="205"/>
      <c r="J45" s="210"/>
    </row>
  </sheetData>
  <mergeCells count="2">
    <mergeCell ref="B2:H2"/>
    <mergeCell ref="B3:H3"/>
  </mergeCells>
  <hyperlinks>
    <hyperlink ref="H45" location="'Project Data'!A1" display="Project Data" xr:uid="{7964F655-9D8E-4FD2-B114-AADC1B756092}"/>
  </hyperlinks>
  <printOptions horizontalCentered="1"/>
  <pageMargins left="0.25" right="0.25" top="0.75" bottom="0.75" header="0.3" footer="0.3"/>
  <pageSetup scale="67" fitToHeight="0" orientation="portrait" blackAndWhite="1" r:id="rId1"/>
  <headerFooter alignWithMargins="0">
    <oddFooter>&amp;L&amp;A
&amp;D&amp;CPage &amp;P of &amp;N&amp; Page(s)&amp;RConcept Form Cost Estimate</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3C0F-A05F-4A75-85D2-186678780D99}">
  <sheetPr codeName="Sheet9">
    <tabColor rgb="FFF7E967"/>
    <pageSetUpPr fitToPage="1"/>
  </sheetPr>
  <dimension ref="B2:AD45"/>
  <sheetViews>
    <sheetView topLeftCell="B14" workbookViewId="0">
      <selection activeCell="E31" sqref="E31"/>
    </sheetView>
  </sheetViews>
  <sheetFormatPr defaultColWidth="8.84375" defaultRowHeight="16.5"/>
  <cols>
    <col min="1" max="1" width="8.84375" style="8"/>
    <col min="2" max="2" width="17.84375" style="8" customWidth="1"/>
    <col min="3" max="3" width="43.84375" style="8" customWidth="1"/>
    <col min="4" max="4" width="10.4609375" style="8" customWidth="1"/>
    <col min="5" max="5" width="10.765625" style="8" customWidth="1"/>
    <col min="6" max="7" width="11.765625" style="8" customWidth="1"/>
    <col min="8" max="8" width="26.765625" style="8" customWidth="1"/>
    <col min="9" max="9" width="13.765625" style="8" customWidth="1"/>
    <col min="10" max="10" width="13.53515625" style="8" bestFit="1" customWidth="1"/>
    <col min="11" max="16384" width="8.84375" style="8"/>
  </cols>
  <sheetData>
    <row r="2" spans="2:30" ht="29.5">
      <c r="B2" s="581" t="s">
        <v>16479</v>
      </c>
      <c r="C2" s="582"/>
      <c r="D2" s="582"/>
      <c r="E2" s="582"/>
      <c r="F2" s="582"/>
      <c r="G2" s="582"/>
      <c r="H2" s="582"/>
      <c r="I2" s="6"/>
      <c r="J2" s="12"/>
    </row>
    <row r="3" spans="2:30" ht="20.5">
      <c r="B3" s="581" t="str">
        <f>'Project Summary'!B5</f>
        <v>Project Name</v>
      </c>
      <c r="C3" s="583"/>
      <c r="D3" s="583"/>
      <c r="E3" s="583"/>
      <c r="F3" s="583"/>
      <c r="G3" s="583"/>
      <c r="H3" s="583"/>
      <c r="I3" s="203"/>
      <c r="J3" s="203"/>
      <c r="K3" s="203"/>
      <c r="L3" s="203"/>
      <c r="M3" s="203"/>
      <c r="N3" s="203"/>
      <c r="O3" s="203"/>
      <c r="P3" s="203"/>
      <c r="Q3" s="203"/>
      <c r="R3" s="203"/>
      <c r="S3" s="203"/>
      <c r="T3" s="203"/>
      <c r="U3" s="203"/>
      <c r="V3" s="203"/>
      <c r="W3" s="203"/>
      <c r="X3" s="203"/>
      <c r="Y3" s="203"/>
      <c r="Z3" s="203"/>
      <c r="AA3" s="203"/>
      <c r="AB3" s="203"/>
      <c r="AC3" s="203"/>
      <c r="AD3" s="203"/>
    </row>
    <row r="4" spans="2:30" ht="12.75" customHeight="1">
      <c r="B4" s="204"/>
      <c r="J4" s="203"/>
      <c r="K4" s="203"/>
      <c r="L4" s="203"/>
    </row>
    <row r="5" spans="2:30" ht="12.75" customHeight="1" thickBot="1">
      <c r="B5" s="5" t="s">
        <v>44</v>
      </c>
      <c r="J5" s="203"/>
      <c r="K5" s="203"/>
      <c r="L5" s="203"/>
    </row>
    <row r="6" spans="2:30" ht="12.75" customHeight="1">
      <c r="B6" s="226" t="s">
        <v>129</v>
      </c>
      <c r="C6" s="227" t="s">
        <v>130</v>
      </c>
      <c r="D6" s="227" t="s">
        <v>131</v>
      </c>
      <c r="E6" s="227" t="s">
        <v>132</v>
      </c>
      <c r="F6" s="227" t="s">
        <v>133</v>
      </c>
      <c r="G6" s="227" t="s">
        <v>31</v>
      </c>
      <c r="H6" s="228" t="s">
        <v>32</v>
      </c>
      <c r="J6" s="250" t="s">
        <v>13</v>
      </c>
    </row>
    <row r="7" spans="2:30" ht="12.75" customHeight="1">
      <c r="B7" s="229" t="s">
        <v>175</v>
      </c>
      <c r="C7" s="363" t="s">
        <v>197</v>
      </c>
      <c r="D7" s="218"/>
      <c r="E7" s="364" t="s">
        <v>198</v>
      </c>
      <c r="F7" s="241" t="str">
        <f>_xlfn.XLOOKUP(C7,'Item List'!B:B,'Item List'!D:D,"")</f>
        <v/>
      </c>
      <c r="G7" s="209" t="str">
        <f>IF(OR(D7="",F7=""),"",F7*D7)</f>
        <v/>
      </c>
      <c r="H7" s="251"/>
      <c r="J7" s="205" t="s">
        <v>135</v>
      </c>
    </row>
    <row r="8" spans="2:30" ht="12.75" customHeight="1">
      <c r="B8" s="229" t="s">
        <v>175</v>
      </c>
      <c r="C8" s="363" t="s">
        <v>199</v>
      </c>
      <c r="D8" s="218"/>
      <c r="E8" s="364" t="s">
        <v>198</v>
      </c>
      <c r="F8" s="241" t="str">
        <f>_xlfn.XLOOKUP(C8,'Item List'!B:B,'Item List'!D:D,"")</f>
        <v/>
      </c>
      <c r="G8" s="209" t="str">
        <f t="shared" ref="G8:G43" si="0">IF(OR(D8="",F8=""),"",F8*D8)</f>
        <v/>
      </c>
      <c r="H8" s="251"/>
      <c r="J8" s="210"/>
    </row>
    <row r="9" spans="2:30" ht="12.75" customHeight="1">
      <c r="B9" s="229" t="s">
        <v>175</v>
      </c>
      <c r="C9" s="363" t="s">
        <v>200</v>
      </c>
      <c r="D9" s="218"/>
      <c r="E9" s="364" t="s">
        <v>198</v>
      </c>
      <c r="F9" s="241" t="str">
        <f>_xlfn.XLOOKUP(C9,'Item List'!B:B,'Item List'!D:D,"")</f>
        <v/>
      </c>
      <c r="G9" s="209" t="str">
        <f t="shared" si="0"/>
        <v/>
      </c>
      <c r="H9" s="251"/>
      <c r="J9" s="210"/>
    </row>
    <row r="10" spans="2:30" ht="12.75" customHeight="1">
      <c r="B10" s="229" t="s">
        <v>175</v>
      </c>
      <c r="C10" s="363" t="s">
        <v>201</v>
      </c>
      <c r="D10" s="218"/>
      <c r="E10" s="364" t="s">
        <v>198</v>
      </c>
      <c r="F10" s="241" t="str">
        <f>_xlfn.XLOOKUP(C10,'Item List'!B:B,'Item List'!D:D,"")</f>
        <v/>
      </c>
      <c r="G10" s="209" t="str">
        <f t="shared" si="0"/>
        <v/>
      </c>
      <c r="H10" s="251"/>
      <c r="J10" s="205"/>
    </row>
    <row r="11" spans="2:30" ht="12.75" customHeight="1">
      <c r="B11" s="229" t="s">
        <v>175</v>
      </c>
      <c r="C11" s="363" t="s">
        <v>202</v>
      </c>
      <c r="D11" s="218"/>
      <c r="E11" s="364" t="s">
        <v>198</v>
      </c>
      <c r="F11" s="241" t="str">
        <f>_xlfn.XLOOKUP(C11,'Item List'!B:B,'Item List'!D:D,"")</f>
        <v/>
      </c>
      <c r="G11" s="209" t="str">
        <f t="shared" si="0"/>
        <v/>
      </c>
      <c r="H11" s="251"/>
      <c r="J11" s="211"/>
    </row>
    <row r="12" spans="2:30" ht="12.75" customHeight="1">
      <c r="B12" s="229"/>
      <c r="C12" s="363" t="str">
        <f>_xlfn.XLOOKUP($B12,'Item List'!$A$2:$A$9109,'Item List'!$B$2:$B$9109,"")</f>
        <v/>
      </c>
      <c r="D12" s="218"/>
      <c r="E12" s="364" t="str">
        <f>_xlfn.XLOOKUP(C12,'Item List'!B:B,'Item List'!C:C,"")</f>
        <v/>
      </c>
      <c r="F12" s="241" t="str">
        <f>_xlfn.XLOOKUP(C12,'Item List'!B:B,'Item List'!D:D,"")</f>
        <v/>
      </c>
      <c r="G12" s="209" t="str">
        <f t="shared" si="0"/>
        <v/>
      </c>
      <c r="H12" s="251"/>
    </row>
    <row r="13" spans="2:30" ht="12.75" customHeight="1">
      <c r="B13" s="229"/>
      <c r="C13" s="363" t="str">
        <f>_xlfn.XLOOKUP($B13,'Item List'!$A$2:$A$9109,'Item List'!$B$2:$B$9109,"")</f>
        <v/>
      </c>
      <c r="D13" s="218"/>
      <c r="E13" s="364" t="str">
        <f>_xlfn.XLOOKUP(C13,'Item List'!B:B,'Item List'!C:C,"")</f>
        <v/>
      </c>
      <c r="F13" s="241" t="str">
        <f>_xlfn.XLOOKUP(C13,'Item List'!B:B,'Item List'!D:D,"")</f>
        <v/>
      </c>
      <c r="G13" s="209" t="str">
        <f t="shared" si="0"/>
        <v/>
      </c>
      <c r="H13" s="251"/>
    </row>
    <row r="14" spans="2:30" ht="12.75" customHeight="1">
      <c r="B14" s="229"/>
      <c r="C14" s="363" t="str">
        <f>_xlfn.XLOOKUP($B14,'Item List'!$A$2:$A$9109,'Item List'!$B$2:$B$9109,"")</f>
        <v/>
      </c>
      <c r="D14" s="218"/>
      <c r="E14" s="364" t="str">
        <f>_xlfn.XLOOKUP(C14,'Item List'!B:B,'Item List'!C:C,"")</f>
        <v/>
      </c>
      <c r="F14" s="241" t="str">
        <f>_xlfn.XLOOKUP(C14,'Item List'!B:B,'Item List'!D:D,"")</f>
        <v/>
      </c>
      <c r="G14" s="209" t="str">
        <f t="shared" si="0"/>
        <v/>
      </c>
      <c r="H14" s="251"/>
    </row>
    <row r="15" spans="2:30" ht="12.75" customHeight="1">
      <c r="B15" s="229"/>
      <c r="C15" s="363" t="str">
        <f>_xlfn.XLOOKUP($B15,'Item List'!$A$2:$A$9109,'Item List'!$B$2:$B$9109,"")</f>
        <v/>
      </c>
      <c r="D15" s="218"/>
      <c r="E15" s="364" t="str">
        <f>_xlfn.XLOOKUP(C15,'Item List'!B:B,'Item List'!C:C,"")</f>
        <v/>
      </c>
      <c r="F15" s="241" t="str">
        <f>_xlfn.XLOOKUP(C15,'Item List'!B:B,'Item List'!D:D,"")</f>
        <v/>
      </c>
      <c r="G15" s="209" t="str">
        <f t="shared" si="0"/>
        <v/>
      </c>
      <c r="H15" s="251"/>
    </row>
    <row r="16" spans="2:30" ht="12.75" customHeight="1">
      <c r="B16" s="229"/>
      <c r="C16" s="363" t="str">
        <f>_xlfn.XLOOKUP($B16,'Item List'!$A$2:$A$9109,'Item List'!$B$2:$B$9109,"")</f>
        <v/>
      </c>
      <c r="D16" s="218"/>
      <c r="E16" s="364" t="str">
        <f>_xlfn.XLOOKUP(C16,'Item List'!B:B,'Item List'!C:C,"")</f>
        <v/>
      </c>
      <c r="F16" s="241" t="str">
        <f>_xlfn.XLOOKUP(C16,'Item List'!B:B,'Item List'!D:D,"")</f>
        <v/>
      </c>
      <c r="G16" s="209" t="str">
        <f t="shared" si="0"/>
        <v/>
      </c>
      <c r="H16" s="251"/>
    </row>
    <row r="17" spans="2:11" ht="12.75" customHeight="1">
      <c r="B17" s="229"/>
      <c r="C17" s="363" t="str">
        <f>_xlfn.XLOOKUP($B17,'Item List'!$A$2:$A$9109,'Item List'!$B$2:$B$9109,"")</f>
        <v/>
      </c>
      <c r="D17" s="218"/>
      <c r="E17" s="364" t="str">
        <f>_xlfn.XLOOKUP(C17,'Item List'!B:B,'Item List'!C:C,"")</f>
        <v/>
      </c>
      <c r="F17" s="241" t="str">
        <f>_xlfn.XLOOKUP(C17,'Item List'!B:B,'Item List'!D:D,"")</f>
        <v/>
      </c>
      <c r="G17" s="209" t="str">
        <f t="shared" si="0"/>
        <v/>
      </c>
      <c r="H17" s="251"/>
    </row>
    <row r="18" spans="2:11" ht="12.75" customHeight="1">
      <c r="B18" s="229"/>
      <c r="C18" s="363" t="str">
        <f>_xlfn.XLOOKUP($B18,'Item List'!$A$2:$A$9109,'Item List'!$B$2:$B$9109,"")</f>
        <v/>
      </c>
      <c r="D18" s="218"/>
      <c r="E18" s="364" t="str">
        <f>_xlfn.XLOOKUP(C18,'Item List'!B:B,'Item List'!C:C,"")</f>
        <v/>
      </c>
      <c r="F18" s="241" t="str">
        <f>_xlfn.XLOOKUP(C18,'Item List'!B:B,'Item List'!D:D,"")</f>
        <v/>
      </c>
      <c r="G18" s="209" t="str">
        <f t="shared" si="0"/>
        <v/>
      </c>
      <c r="H18" s="251"/>
      <c r="K18" s="212"/>
    </row>
    <row r="19" spans="2:11" ht="12.75" customHeight="1">
      <c r="B19" s="229"/>
      <c r="C19" s="363" t="str">
        <f>_xlfn.XLOOKUP($B19,'Item List'!$A$2:$A$9109,'Item List'!$B$2:$B$9109,"")</f>
        <v/>
      </c>
      <c r="D19" s="218"/>
      <c r="E19" s="364" t="str">
        <f>_xlfn.XLOOKUP(C19,'Item List'!B:B,'Item List'!C:C,"")</f>
        <v/>
      </c>
      <c r="F19" s="241" t="str">
        <f>_xlfn.XLOOKUP(C19,'Item List'!B:B,'Item List'!D:D,"")</f>
        <v/>
      </c>
      <c r="G19" s="209" t="str">
        <f t="shared" si="0"/>
        <v/>
      </c>
      <c r="H19" s="251"/>
      <c r="K19" s="8" t="s">
        <v>12</v>
      </c>
    </row>
    <row r="20" spans="2:11" ht="12.75" customHeight="1">
      <c r="B20" s="229"/>
      <c r="C20" s="363" t="str">
        <f>_xlfn.XLOOKUP($B20,'Item List'!$A$2:$A$9109,'Item List'!$B$2:$B$9109,"")</f>
        <v/>
      </c>
      <c r="D20" s="218"/>
      <c r="E20" s="364" t="str">
        <f>_xlfn.XLOOKUP(C20,'Item List'!B:B,'Item List'!C:C,"")</f>
        <v/>
      </c>
      <c r="F20" s="241" t="str">
        <f>_xlfn.XLOOKUP(C20,'Item List'!B:B,'Item List'!D:D,"")</f>
        <v/>
      </c>
      <c r="G20" s="209" t="str">
        <f t="shared" si="0"/>
        <v/>
      </c>
      <c r="H20" s="251"/>
    </row>
    <row r="21" spans="2:11" ht="12.75" customHeight="1">
      <c r="B21" s="229"/>
      <c r="C21" s="363" t="str">
        <f>_xlfn.XLOOKUP($B21,'Item List'!$A$2:$A$9109,'Item List'!$B$2:$B$9109,"")</f>
        <v/>
      </c>
      <c r="D21" s="218"/>
      <c r="E21" s="364" t="str">
        <f>_xlfn.XLOOKUP(C21,'Item List'!B:B,'Item List'!C:C,"")</f>
        <v/>
      </c>
      <c r="F21" s="241" t="str">
        <f>_xlfn.XLOOKUP(C21,'Item List'!B:B,'Item List'!D:D,"")</f>
        <v/>
      </c>
      <c r="G21" s="209" t="str">
        <f t="shared" si="0"/>
        <v/>
      </c>
      <c r="H21" s="251"/>
    </row>
    <row r="22" spans="2:11" ht="12.75" customHeight="1">
      <c r="B22" s="229"/>
      <c r="C22" s="363" t="str">
        <f>_xlfn.XLOOKUP($B22,'Item List'!$A$2:$A$9109,'Item List'!$B$2:$B$9109,"")</f>
        <v/>
      </c>
      <c r="D22" s="218"/>
      <c r="E22" s="364" t="str">
        <f>_xlfn.XLOOKUP(C22,'Item List'!B:B,'Item List'!C:C,"")</f>
        <v/>
      </c>
      <c r="F22" s="241" t="str">
        <f>_xlfn.XLOOKUP(C22,'Item List'!B:B,'Item List'!D:D,"")</f>
        <v/>
      </c>
      <c r="G22" s="209" t="str">
        <f t="shared" si="0"/>
        <v/>
      </c>
      <c r="H22" s="251"/>
    </row>
    <row r="23" spans="2:11" ht="12.75" customHeight="1" thickBot="1">
      <c r="B23" s="237"/>
      <c r="C23" s="371" t="str">
        <f>_xlfn.XLOOKUP($B23,'Item List'!$A$2:$A$9109,'Item List'!$B$2:$B$9109,"")</f>
        <v/>
      </c>
      <c r="D23" s="238"/>
      <c r="E23" s="372" t="str">
        <f>_xlfn.XLOOKUP(C23,'Item List'!B:B,'Item List'!C:C,"")</f>
        <v/>
      </c>
      <c r="F23" s="242" t="str">
        <f>_xlfn.XLOOKUP(C23,'Item List'!B:B,'Item List'!D:D,"")</f>
        <v/>
      </c>
      <c r="G23" s="240" t="str">
        <f t="shared" si="0"/>
        <v/>
      </c>
      <c r="H23" s="252"/>
    </row>
    <row r="24" spans="2:11" ht="16" customHeight="1" thickTop="1" thickBot="1">
      <c r="B24" s="261" t="s">
        <v>203</v>
      </c>
      <c r="C24" s="367" t="str">
        <f>_xlfn.XLOOKUP($B24,'Item List'!$A$2:$A$9109,'Item List'!$B$2:$B$9109,"")</f>
        <v/>
      </c>
      <c r="D24" s="368"/>
      <c r="E24" s="369" t="str">
        <f>_xlfn.XLOOKUP(C24,'Item List'!B:B,'Item List'!C:C,"")</f>
        <v/>
      </c>
      <c r="F24" s="370" t="str">
        <f>_xlfn.XLOOKUP(C24,'Item List'!B:B,'Item List'!D:D,"")</f>
        <v/>
      </c>
      <c r="G24" s="235">
        <f>ROUND(SUM(G7:G23),0)</f>
        <v>0</v>
      </c>
      <c r="H24" s="236"/>
    </row>
    <row r="25" spans="2:11" ht="12.75" customHeight="1">
      <c r="B25" s="259"/>
      <c r="C25" s="260"/>
      <c r="D25" s="221"/>
      <c r="E25" s="222"/>
      <c r="F25" s="223"/>
      <c r="G25" s="223"/>
      <c r="H25" s="225"/>
    </row>
    <row r="26" spans="2:11" ht="12.75" customHeight="1" thickBot="1">
      <c r="B26" s="5" t="s">
        <v>204</v>
      </c>
      <c r="C26" s="260"/>
      <c r="D26" s="221"/>
      <c r="E26" s="222"/>
      <c r="F26" s="223"/>
      <c r="G26" s="223"/>
      <c r="H26" s="225"/>
    </row>
    <row r="27" spans="2:11" ht="12.75" customHeight="1">
      <c r="B27" s="226" t="s">
        <v>129</v>
      </c>
      <c r="C27" s="227" t="s">
        <v>130</v>
      </c>
      <c r="D27" s="227" t="s">
        <v>131</v>
      </c>
      <c r="E27" s="227" t="s">
        <v>132</v>
      </c>
      <c r="F27" s="227" t="s">
        <v>133</v>
      </c>
      <c r="G27" s="227" t="s">
        <v>31</v>
      </c>
      <c r="H27" s="228" t="s">
        <v>32</v>
      </c>
    </row>
    <row r="28" spans="2:11" ht="12.75" customHeight="1">
      <c r="B28" s="255" t="s">
        <v>175</v>
      </c>
      <c r="C28" s="365" t="s">
        <v>204</v>
      </c>
      <c r="D28" s="256"/>
      <c r="E28" s="366" t="s">
        <v>205</v>
      </c>
      <c r="F28" s="257" t="str">
        <f>_xlfn.XLOOKUP(C28,'Item List'!B:B,'Item List'!D:D,"")</f>
        <v/>
      </c>
      <c r="G28" s="213" t="str">
        <f t="shared" si="0"/>
        <v/>
      </c>
      <c r="H28" s="258"/>
    </row>
    <row r="29" spans="2:11" ht="12.75" customHeight="1">
      <c r="B29" s="229"/>
      <c r="C29" s="363" t="str">
        <f>_xlfn.XLOOKUP($B29,'Item List'!$A$2:$A$9109,'Item List'!$B$2:$B$9109,"")</f>
        <v/>
      </c>
      <c r="D29" s="218"/>
      <c r="E29" s="364" t="str">
        <f>_xlfn.XLOOKUP(C29,'Item List'!B:B,'Item List'!C:C,"")</f>
        <v/>
      </c>
      <c r="F29" s="241" t="str">
        <f>_xlfn.XLOOKUP(C29,'Item List'!B:B,'Item List'!D:D,"")</f>
        <v/>
      </c>
      <c r="G29" s="209" t="str">
        <f t="shared" si="0"/>
        <v/>
      </c>
      <c r="H29" s="251"/>
    </row>
    <row r="30" spans="2:11" ht="12.75" customHeight="1">
      <c r="B30" s="229"/>
      <c r="C30" s="363" t="str">
        <f>_xlfn.XLOOKUP($B30,'Item List'!$A$2:$A$9109,'Item List'!$B$2:$B$9109,"")</f>
        <v/>
      </c>
      <c r="D30" s="218"/>
      <c r="E30" s="364" t="str">
        <f>_xlfn.XLOOKUP(C30,'Item List'!B:B,'Item List'!C:C,"")</f>
        <v/>
      </c>
      <c r="F30" s="241" t="str">
        <f>_xlfn.XLOOKUP(C30,'Item List'!B:B,'Item List'!D:D,"")</f>
        <v/>
      </c>
      <c r="G30" s="209" t="str">
        <f t="shared" si="0"/>
        <v/>
      </c>
      <c r="H30" s="251"/>
    </row>
    <row r="31" spans="2:11" ht="12.75" customHeight="1">
      <c r="B31" s="229"/>
      <c r="C31" s="363" t="str">
        <f>_xlfn.XLOOKUP($B31,'Item List'!$A$2:$A$9109,'Item List'!$B$2:$B$9109,"")</f>
        <v/>
      </c>
      <c r="D31" s="218"/>
      <c r="E31" s="364" t="str">
        <f>_xlfn.XLOOKUP(C31,'Item List'!B:B,'Item List'!C:C,"")</f>
        <v/>
      </c>
      <c r="F31" s="241" t="str">
        <f>_xlfn.XLOOKUP(C31,'Item List'!B:B,'Item List'!D:D,"")</f>
        <v/>
      </c>
      <c r="G31" s="209" t="str">
        <f t="shared" si="0"/>
        <v/>
      </c>
      <c r="H31" s="251"/>
    </row>
    <row r="32" spans="2:11" ht="12.75" customHeight="1">
      <c r="B32" s="229"/>
      <c r="C32" s="363" t="str">
        <f>_xlfn.XLOOKUP($B32,'Item List'!$A$2:$A$9109,'Item List'!$B$2:$B$9109,"")</f>
        <v/>
      </c>
      <c r="D32" s="218"/>
      <c r="E32" s="364" t="str">
        <f>_xlfn.XLOOKUP(C32,'Item List'!B:B,'Item List'!C:C,"")</f>
        <v/>
      </c>
      <c r="F32" s="241" t="str">
        <f>_xlfn.XLOOKUP(C32,'Item List'!B:B,'Item List'!D:D,"")</f>
        <v/>
      </c>
      <c r="G32" s="209" t="str">
        <f>IF(OR(D32="",F32=""),"",F32*D32)</f>
        <v/>
      </c>
      <c r="H32" s="251"/>
    </row>
    <row r="33" spans="2:10" ht="12.75" customHeight="1">
      <c r="B33" s="229"/>
      <c r="C33" s="363" t="str">
        <f>_xlfn.XLOOKUP($B33,'Item List'!$A$2:$A$9109,'Item List'!$B$2:$B$9109,"")</f>
        <v/>
      </c>
      <c r="D33" s="218"/>
      <c r="E33" s="364" t="str">
        <f>_xlfn.XLOOKUP(C33,'Item List'!B:B,'Item List'!C:C,"")</f>
        <v/>
      </c>
      <c r="F33" s="241" t="str">
        <f>_xlfn.XLOOKUP(C33,'Item List'!B:B,'Item List'!D:D,"")</f>
        <v/>
      </c>
      <c r="G33" s="209" t="str">
        <f>IF(OR(D33="",F33=""),"",F33*D33)</f>
        <v/>
      </c>
      <c r="H33" s="251"/>
    </row>
    <row r="34" spans="2:10" ht="12.75" customHeight="1">
      <c r="B34" s="229"/>
      <c r="C34" s="363" t="str">
        <f>_xlfn.XLOOKUP($B34,'Item List'!$A$2:$A$9109,'Item List'!$B$2:$B$9109,"")</f>
        <v/>
      </c>
      <c r="D34" s="218"/>
      <c r="E34" s="364" t="str">
        <f>_xlfn.XLOOKUP(C34,'Item List'!B:B,'Item List'!C:C,"")</f>
        <v/>
      </c>
      <c r="F34" s="241" t="str">
        <f>_xlfn.XLOOKUP(C34,'Item List'!B:B,'Item List'!D:D,"")</f>
        <v/>
      </c>
      <c r="G34" s="209" t="str">
        <f>IF(OR(D34="",F34=""),"",F34*D34)</f>
        <v/>
      </c>
      <c r="H34" s="251"/>
    </row>
    <row r="35" spans="2:10" ht="12.75" customHeight="1">
      <c r="B35" s="229"/>
      <c r="C35" s="363" t="str">
        <f>_xlfn.XLOOKUP($B35,'Item List'!$A$2:$A$9109,'Item List'!$B$2:$B$9109,"")</f>
        <v/>
      </c>
      <c r="D35" s="218"/>
      <c r="E35" s="364" t="str">
        <f>_xlfn.XLOOKUP(C35,'Item List'!B:B,'Item List'!C:C,"")</f>
        <v/>
      </c>
      <c r="F35" s="241" t="str">
        <f>_xlfn.XLOOKUP(C35,'Item List'!B:B,'Item List'!D:D,"")</f>
        <v/>
      </c>
      <c r="G35" s="209" t="str">
        <f>IF(OR(D35="",F35=""),"",F35*D35)</f>
        <v/>
      </c>
      <c r="H35" s="251"/>
    </row>
    <row r="36" spans="2:10" ht="12.75" customHeight="1">
      <c r="B36" s="229"/>
      <c r="C36" s="363" t="str">
        <f>_xlfn.XLOOKUP($B36,'Item List'!$A$2:$A$9109,'Item List'!$B$2:$B$9109,"")</f>
        <v/>
      </c>
      <c r="D36" s="218"/>
      <c r="E36" s="364" t="str">
        <f>_xlfn.XLOOKUP(C36,'Item List'!B:B,'Item List'!C:C,"")</f>
        <v/>
      </c>
      <c r="F36" s="241" t="str">
        <f>_xlfn.XLOOKUP(C36,'Item List'!B:B,'Item List'!D:D,"")</f>
        <v/>
      </c>
      <c r="G36" s="209" t="str">
        <f>IF(OR(D36="",F36=""),"",F36*D36)</f>
        <v/>
      </c>
      <c r="H36" s="251"/>
    </row>
    <row r="37" spans="2:10" ht="12.75" customHeight="1">
      <c r="B37" s="229"/>
      <c r="C37" s="363"/>
      <c r="D37" s="218"/>
      <c r="E37" s="364"/>
      <c r="F37" s="241"/>
      <c r="G37" s="209"/>
      <c r="H37" s="251"/>
    </row>
    <row r="38" spans="2:10" ht="12.75" customHeight="1">
      <c r="B38" s="229"/>
      <c r="C38" s="363"/>
      <c r="D38" s="218"/>
      <c r="E38" s="364"/>
      <c r="F38" s="241"/>
      <c r="G38" s="209"/>
      <c r="H38" s="251"/>
    </row>
    <row r="39" spans="2:10" ht="12.75" customHeight="1">
      <c r="B39" s="229"/>
      <c r="C39" s="363"/>
      <c r="D39" s="218"/>
      <c r="E39" s="364"/>
      <c r="F39" s="241"/>
      <c r="G39" s="209"/>
      <c r="H39" s="251"/>
    </row>
    <row r="40" spans="2:10" ht="12.75" customHeight="1">
      <c r="B40" s="229"/>
      <c r="C40" s="363"/>
      <c r="D40" s="218"/>
      <c r="E40" s="364"/>
      <c r="F40" s="241"/>
      <c r="G40" s="209"/>
      <c r="H40" s="251"/>
    </row>
    <row r="41" spans="2:10" ht="12.75" customHeight="1">
      <c r="B41" s="229"/>
      <c r="C41" s="363" t="str">
        <f>_xlfn.XLOOKUP($B41,'Item List'!$A$2:$A$9109,'Item List'!$B$2:$B$9109,"")</f>
        <v/>
      </c>
      <c r="D41" s="218"/>
      <c r="E41" s="364" t="str">
        <f>_xlfn.XLOOKUP(C41,'Item List'!B:B,'Item List'!C:C,"")</f>
        <v/>
      </c>
      <c r="F41" s="241" t="str">
        <f>_xlfn.XLOOKUP(C41,'Item List'!B:B,'Item List'!D:D,"")</f>
        <v/>
      </c>
      <c r="G41" s="209" t="str">
        <f t="shared" si="0"/>
        <v/>
      </c>
      <c r="H41" s="251"/>
    </row>
    <row r="42" spans="2:10" ht="12.75" customHeight="1">
      <c r="B42" s="229"/>
      <c r="C42" s="363" t="str">
        <f>_xlfn.XLOOKUP($B42,'Item List'!$A$2:$A$9109,'Item List'!$B$2:$B$9109,"")</f>
        <v/>
      </c>
      <c r="D42" s="218"/>
      <c r="E42" s="364" t="str">
        <f>_xlfn.XLOOKUP(C42,'Item List'!B:B,'Item List'!C:C,"")</f>
        <v/>
      </c>
      <c r="F42" s="241" t="str">
        <f>_xlfn.XLOOKUP(C42,'Item List'!B:B,'Item List'!D:D,"")</f>
        <v/>
      </c>
      <c r="G42" s="209" t="str">
        <f t="shared" si="0"/>
        <v/>
      </c>
      <c r="H42" s="251"/>
    </row>
    <row r="43" spans="2:10" ht="12.75" customHeight="1" thickBot="1">
      <c r="B43" s="237"/>
      <c r="C43" s="371" t="str">
        <f>_xlfn.XLOOKUP($B43,'Item List'!$A$2:$A$9109,'Item List'!$B$2:$B$9109,"")</f>
        <v/>
      </c>
      <c r="D43" s="238"/>
      <c r="E43" s="372" t="str">
        <f>_xlfn.XLOOKUP(C43,'Item List'!B:B,'Item List'!C:C,"")</f>
        <v/>
      </c>
      <c r="F43" s="242" t="str">
        <f>_xlfn.XLOOKUP(C43,'Item List'!B:B,'Item List'!D:D,"")</f>
        <v/>
      </c>
      <c r="G43" s="240" t="str">
        <f t="shared" si="0"/>
        <v/>
      </c>
      <c r="H43" s="252"/>
    </row>
    <row r="44" spans="2:10" ht="16" customHeight="1" thickTop="1" thickBot="1">
      <c r="B44" s="261" t="s">
        <v>206</v>
      </c>
      <c r="C44" s="231"/>
      <c r="D44" s="232"/>
      <c r="E44" s="233"/>
      <c r="F44" s="234"/>
      <c r="G44" s="235">
        <f>ROUND(SUM(G27:G43),0)</f>
        <v>0</v>
      </c>
      <c r="H44" s="236"/>
    </row>
    <row r="45" spans="2:10" ht="13.15" customHeight="1">
      <c r="B45" s="214"/>
      <c r="C45" s="215"/>
      <c r="D45" s="215"/>
      <c r="E45" s="216"/>
      <c r="F45" s="215"/>
      <c r="G45" s="217"/>
      <c r="H45" s="262" t="s">
        <v>159</v>
      </c>
      <c r="I45" s="205"/>
      <c r="J45" s="210"/>
    </row>
  </sheetData>
  <mergeCells count="2">
    <mergeCell ref="B2:H2"/>
    <mergeCell ref="B3:H3"/>
  </mergeCells>
  <hyperlinks>
    <hyperlink ref="H45" location="'Project Data'!A1" display="Project Data" xr:uid="{77A55CF4-4210-44BD-9B83-32C05B6F636B}"/>
  </hyperlinks>
  <printOptions horizontalCentered="1"/>
  <pageMargins left="0.25" right="0.25" top="0.75" bottom="0.75" header="0.3" footer="0.3"/>
  <pageSetup scale="67" fitToHeight="0" orientation="portrait" blackAndWhite="1" r:id="rId1"/>
  <headerFooter alignWithMargins="0">
    <oddFooter>&amp;L&amp;A
&amp;D&amp;CPage &amp;P of &amp;N&amp; Page(s)&amp;RConcept Form Cost Estimate</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4188D-E1BA-487F-882D-36ABE12B1F95}">
  <sheetPr codeName="Sheet1">
    <tabColor rgb="FF002D72"/>
    <pageSetUpPr fitToPage="1"/>
  </sheetPr>
  <dimension ref="A1:D9109"/>
  <sheetViews>
    <sheetView workbookViewId="0">
      <selection activeCell="F8" sqref="F8"/>
    </sheetView>
  </sheetViews>
  <sheetFormatPr defaultColWidth="8.84375" defaultRowHeight="16.5"/>
  <cols>
    <col min="1" max="1" width="9.3046875" bestFit="1" customWidth="1"/>
    <col min="2" max="2" width="72.4609375" bestFit="1" customWidth="1"/>
    <col min="3" max="3" width="6.07421875" bestFit="1" customWidth="1"/>
    <col min="4" max="4" width="18.3046875" bestFit="1" customWidth="1"/>
  </cols>
  <sheetData>
    <row r="1" spans="1:4">
      <c r="A1" s="1" t="s">
        <v>207</v>
      </c>
      <c r="B1" s="1" t="s">
        <v>208</v>
      </c>
      <c r="C1" s="2" t="s">
        <v>209</v>
      </c>
      <c r="D1" s="4" t="s">
        <v>210</v>
      </c>
    </row>
    <row r="2" spans="1:4">
      <c r="A2" t="s">
        <v>211</v>
      </c>
      <c r="B2" t="s">
        <v>212</v>
      </c>
      <c r="C2" t="s">
        <v>213</v>
      </c>
      <c r="D2" s="3"/>
    </row>
    <row r="3" spans="1:4">
      <c r="A3" t="s">
        <v>214</v>
      </c>
      <c r="B3" t="s">
        <v>215</v>
      </c>
      <c r="C3" t="s">
        <v>213</v>
      </c>
      <c r="D3" s="3"/>
    </row>
    <row r="4" spans="1:4">
      <c r="A4" t="s">
        <v>216</v>
      </c>
      <c r="B4" t="s">
        <v>215</v>
      </c>
      <c r="C4" t="s">
        <v>217</v>
      </c>
      <c r="D4" s="3"/>
    </row>
    <row r="5" spans="1:4">
      <c r="A5" t="s">
        <v>218</v>
      </c>
      <c r="B5" t="s">
        <v>219</v>
      </c>
      <c r="C5" t="s">
        <v>198</v>
      </c>
      <c r="D5" s="3"/>
    </row>
    <row r="6" spans="1:4">
      <c r="A6" t="s">
        <v>220</v>
      </c>
      <c r="B6" t="s">
        <v>221</v>
      </c>
      <c r="C6" t="s">
        <v>222</v>
      </c>
      <c r="D6" s="3"/>
    </row>
    <row r="7" spans="1:4">
      <c r="A7" t="s">
        <v>223</v>
      </c>
      <c r="B7" t="s">
        <v>224</v>
      </c>
      <c r="C7" t="s">
        <v>225</v>
      </c>
      <c r="D7" s="3"/>
    </row>
    <row r="8" spans="1:4">
      <c r="A8" t="s">
        <v>226</v>
      </c>
      <c r="B8" t="s">
        <v>227</v>
      </c>
      <c r="C8" t="s">
        <v>225</v>
      </c>
      <c r="D8" s="3"/>
    </row>
    <row r="9" spans="1:4">
      <c r="A9" t="s">
        <v>228</v>
      </c>
      <c r="B9" t="s">
        <v>229</v>
      </c>
      <c r="C9" t="s">
        <v>225</v>
      </c>
      <c r="D9" s="3"/>
    </row>
    <row r="10" spans="1:4">
      <c r="A10" t="s">
        <v>230</v>
      </c>
      <c r="B10" t="s">
        <v>231</v>
      </c>
      <c r="C10" t="s">
        <v>232</v>
      </c>
      <c r="D10" s="3"/>
    </row>
    <row r="11" spans="1:4">
      <c r="A11" t="s">
        <v>233</v>
      </c>
      <c r="B11" t="s">
        <v>234</v>
      </c>
      <c r="C11" t="s">
        <v>225</v>
      </c>
      <c r="D11" s="3"/>
    </row>
    <row r="12" spans="1:4">
      <c r="A12" t="s">
        <v>235</v>
      </c>
      <c r="B12" t="s">
        <v>236</v>
      </c>
      <c r="C12" t="s">
        <v>225</v>
      </c>
      <c r="D12" s="3"/>
    </row>
    <row r="13" spans="1:4">
      <c r="A13" t="s">
        <v>237</v>
      </c>
      <c r="B13" t="s">
        <v>238</v>
      </c>
      <c r="C13" t="s">
        <v>213</v>
      </c>
      <c r="D13" s="3"/>
    </row>
    <row r="14" spans="1:4">
      <c r="A14" t="s">
        <v>239</v>
      </c>
      <c r="B14" t="s">
        <v>240</v>
      </c>
      <c r="C14" t="s">
        <v>222</v>
      </c>
      <c r="D14" s="3"/>
    </row>
    <row r="15" spans="1:4">
      <c r="A15" t="s">
        <v>241</v>
      </c>
      <c r="B15" t="s">
        <v>242</v>
      </c>
      <c r="C15" t="s">
        <v>213</v>
      </c>
      <c r="D15" s="3"/>
    </row>
    <row r="16" spans="1:4">
      <c r="A16" t="s">
        <v>243</v>
      </c>
      <c r="B16" t="s">
        <v>244</v>
      </c>
      <c r="C16" t="s">
        <v>245</v>
      </c>
      <c r="D16" s="3"/>
    </row>
    <row r="17" spans="1:4">
      <c r="A17" t="s">
        <v>246</v>
      </c>
      <c r="B17" t="s">
        <v>247</v>
      </c>
      <c r="C17" t="s">
        <v>248</v>
      </c>
      <c r="D17" s="3"/>
    </row>
    <row r="18" spans="1:4">
      <c r="A18" t="s">
        <v>249</v>
      </c>
      <c r="B18" t="s">
        <v>250</v>
      </c>
      <c r="C18" t="s">
        <v>232</v>
      </c>
      <c r="D18" s="3"/>
    </row>
    <row r="19" spans="1:4">
      <c r="A19" t="s">
        <v>251</v>
      </c>
      <c r="B19" t="s">
        <v>252</v>
      </c>
      <c r="C19" t="s">
        <v>232</v>
      </c>
      <c r="D19" s="3"/>
    </row>
    <row r="20" spans="1:4">
      <c r="A20" t="s">
        <v>253</v>
      </c>
      <c r="B20" t="s">
        <v>254</v>
      </c>
      <c r="C20" t="s">
        <v>232</v>
      </c>
      <c r="D20" s="3"/>
    </row>
    <row r="21" spans="1:4">
      <c r="A21" t="s">
        <v>255</v>
      </c>
      <c r="B21" t="s">
        <v>256</v>
      </c>
      <c r="C21" t="s">
        <v>232</v>
      </c>
      <c r="D21" s="3"/>
    </row>
    <row r="22" spans="1:4">
      <c r="A22" t="s">
        <v>257</v>
      </c>
      <c r="B22" t="s">
        <v>258</v>
      </c>
      <c r="C22" t="s">
        <v>232</v>
      </c>
      <c r="D22" s="3"/>
    </row>
    <row r="23" spans="1:4">
      <c r="A23" t="s">
        <v>259</v>
      </c>
      <c r="B23" t="s">
        <v>260</v>
      </c>
      <c r="C23" t="s">
        <v>232</v>
      </c>
      <c r="D23" s="3"/>
    </row>
    <row r="24" spans="1:4">
      <c r="A24" t="s">
        <v>261</v>
      </c>
      <c r="B24" t="s">
        <v>262</v>
      </c>
      <c r="C24" t="s">
        <v>232</v>
      </c>
      <c r="D24" s="3"/>
    </row>
    <row r="25" spans="1:4">
      <c r="A25" t="s">
        <v>263</v>
      </c>
      <c r="B25" t="s">
        <v>264</v>
      </c>
      <c r="C25" t="s">
        <v>232</v>
      </c>
      <c r="D25" s="3"/>
    </row>
    <row r="26" spans="1:4">
      <c r="A26" t="s">
        <v>265</v>
      </c>
      <c r="B26" t="s">
        <v>266</v>
      </c>
      <c r="C26" t="s">
        <v>232</v>
      </c>
      <c r="D26" s="3"/>
    </row>
    <row r="27" spans="1:4">
      <c r="A27" t="s">
        <v>267</v>
      </c>
      <c r="B27" t="s">
        <v>268</v>
      </c>
      <c r="C27" t="s">
        <v>232</v>
      </c>
      <c r="D27" s="3"/>
    </row>
    <row r="28" spans="1:4">
      <c r="A28" t="s">
        <v>269</v>
      </c>
      <c r="B28" t="s">
        <v>270</v>
      </c>
      <c r="C28" t="s">
        <v>232</v>
      </c>
      <c r="D28" s="3"/>
    </row>
    <row r="29" spans="1:4">
      <c r="A29" t="s">
        <v>271</v>
      </c>
      <c r="B29" t="s">
        <v>272</v>
      </c>
      <c r="C29" t="s">
        <v>232</v>
      </c>
      <c r="D29" s="3"/>
    </row>
    <row r="30" spans="1:4">
      <c r="A30" t="s">
        <v>273</v>
      </c>
      <c r="B30" t="s">
        <v>274</v>
      </c>
      <c r="C30" t="s">
        <v>232</v>
      </c>
      <c r="D30" s="3"/>
    </row>
    <row r="31" spans="1:4">
      <c r="A31" t="s">
        <v>275</v>
      </c>
      <c r="B31" t="s">
        <v>276</v>
      </c>
      <c r="C31" t="s">
        <v>277</v>
      </c>
      <c r="D31" s="3"/>
    </row>
    <row r="32" spans="1:4">
      <c r="A32" t="s">
        <v>278</v>
      </c>
      <c r="B32" t="s">
        <v>279</v>
      </c>
      <c r="C32" t="s">
        <v>280</v>
      </c>
      <c r="D32" s="3"/>
    </row>
    <row r="33" spans="1:4">
      <c r="A33" t="s">
        <v>281</v>
      </c>
      <c r="B33" t="s">
        <v>282</v>
      </c>
      <c r="C33" t="s">
        <v>205</v>
      </c>
      <c r="D33" s="3"/>
    </row>
    <row r="34" spans="1:4">
      <c r="A34" t="s">
        <v>283</v>
      </c>
      <c r="B34" t="s">
        <v>282</v>
      </c>
      <c r="C34" t="s">
        <v>205</v>
      </c>
      <c r="D34" s="3"/>
    </row>
    <row r="35" spans="1:4">
      <c r="A35" t="s">
        <v>284</v>
      </c>
      <c r="B35" t="s">
        <v>282</v>
      </c>
      <c r="C35" t="s">
        <v>205</v>
      </c>
      <c r="D35" s="3"/>
    </row>
    <row r="36" spans="1:4">
      <c r="A36" t="s">
        <v>285</v>
      </c>
      <c r="B36" t="s">
        <v>282</v>
      </c>
      <c r="C36" t="s">
        <v>205</v>
      </c>
      <c r="D36" s="3"/>
    </row>
    <row r="37" spans="1:4">
      <c r="A37" t="s">
        <v>286</v>
      </c>
      <c r="B37" t="s">
        <v>282</v>
      </c>
      <c r="C37" t="s">
        <v>205</v>
      </c>
      <c r="D37" s="3"/>
    </row>
    <row r="38" spans="1:4">
      <c r="A38" t="s">
        <v>287</v>
      </c>
      <c r="B38" t="s">
        <v>282</v>
      </c>
      <c r="C38" t="s">
        <v>205</v>
      </c>
      <c r="D38" s="3"/>
    </row>
    <row r="39" spans="1:4">
      <c r="A39" t="s">
        <v>288</v>
      </c>
      <c r="B39" t="s">
        <v>282</v>
      </c>
      <c r="C39" t="s">
        <v>205</v>
      </c>
      <c r="D39" s="3"/>
    </row>
    <row r="40" spans="1:4">
      <c r="A40" t="s">
        <v>289</v>
      </c>
      <c r="B40" t="s">
        <v>282</v>
      </c>
      <c r="C40" t="s">
        <v>205</v>
      </c>
      <c r="D40" s="3"/>
    </row>
    <row r="41" spans="1:4">
      <c r="A41" t="s">
        <v>290</v>
      </c>
      <c r="B41" t="s">
        <v>276</v>
      </c>
      <c r="C41" t="s">
        <v>277</v>
      </c>
      <c r="D41" s="3"/>
    </row>
    <row r="42" spans="1:4">
      <c r="A42" t="s">
        <v>291</v>
      </c>
      <c r="B42" t="s">
        <v>276</v>
      </c>
      <c r="C42" t="s">
        <v>277</v>
      </c>
      <c r="D42" s="3"/>
    </row>
    <row r="43" spans="1:4">
      <c r="A43" t="s">
        <v>292</v>
      </c>
      <c r="B43" t="s">
        <v>276</v>
      </c>
      <c r="C43" t="s">
        <v>277</v>
      </c>
      <c r="D43" s="3"/>
    </row>
    <row r="44" spans="1:4">
      <c r="A44" t="s">
        <v>293</v>
      </c>
      <c r="B44" t="s">
        <v>276</v>
      </c>
      <c r="C44" t="s">
        <v>277</v>
      </c>
      <c r="D44" s="3"/>
    </row>
    <row r="45" spans="1:4">
      <c r="A45" t="s">
        <v>294</v>
      </c>
      <c r="B45" t="s">
        <v>276</v>
      </c>
      <c r="C45" t="s">
        <v>277</v>
      </c>
      <c r="D45" s="3"/>
    </row>
    <row r="46" spans="1:4">
      <c r="A46" t="s">
        <v>295</v>
      </c>
      <c r="B46" t="s">
        <v>276</v>
      </c>
      <c r="C46" t="s">
        <v>277</v>
      </c>
      <c r="D46" s="3"/>
    </row>
    <row r="47" spans="1:4">
      <c r="A47" t="s">
        <v>296</v>
      </c>
      <c r="B47" t="s">
        <v>276</v>
      </c>
      <c r="C47" t="s">
        <v>277</v>
      </c>
      <c r="D47" s="3"/>
    </row>
    <row r="48" spans="1:4">
      <c r="A48" t="s">
        <v>297</v>
      </c>
      <c r="B48" t="s">
        <v>276</v>
      </c>
      <c r="C48" t="s">
        <v>277</v>
      </c>
      <c r="D48" s="3"/>
    </row>
    <row r="49" spans="1:4">
      <c r="A49" t="s">
        <v>298</v>
      </c>
      <c r="B49" t="s">
        <v>276</v>
      </c>
      <c r="C49" t="s">
        <v>277</v>
      </c>
      <c r="D49" s="3"/>
    </row>
    <row r="50" spans="1:4">
      <c r="A50" t="s">
        <v>299</v>
      </c>
      <c r="B50" t="s">
        <v>276</v>
      </c>
      <c r="C50" t="s">
        <v>277</v>
      </c>
      <c r="D50" s="3"/>
    </row>
    <row r="51" spans="1:4">
      <c r="A51" t="s">
        <v>300</v>
      </c>
      <c r="B51" t="s">
        <v>276</v>
      </c>
      <c r="C51" t="s">
        <v>301</v>
      </c>
      <c r="D51" s="3"/>
    </row>
    <row r="52" spans="1:4">
      <c r="A52" t="s">
        <v>302</v>
      </c>
      <c r="B52" t="s">
        <v>276</v>
      </c>
      <c r="C52" t="s">
        <v>301</v>
      </c>
      <c r="D52" s="3"/>
    </row>
    <row r="53" spans="1:4">
      <c r="A53" t="s">
        <v>303</v>
      </c>
      <c r="B53" t="s">
        <v>276</v>
      </c>
      <c r="C53" t="s">
        <v>301</v>
      </c>
      <c r="D53" s="3"/>
    </row>
    <row r="54" spans="1:4">
      <c r="A54" t="s">
        <v>304</v>
      </c>
      <c r="B54" t="s">
        <v>276</v>
      </c>
      <c r="C54" t="s">
        <v>301</v>
      </c>
      <c r="D54" s="3"/>
    </row>
    <row r="55" spans="1:4">
      <c r="A55" t="s">
        <v>305</v>
      </c>
      <c r="B55" t="s">
        <v>276</v>
      </c>
      <c r="C55" t="s">
        <v>301</v>
      </c>
      <c r="D55" s="3"/>
    </row>
    <row r="56" spans="1:4">
      <c r="A56" t="s">
        <v>306</v>
      </c>
      <c r="B56" t="s">
        <v>276</v>
      </c>
      <c r="C56" t="s">
        <v>301</v>
      </c>
      <c r="D56" s="3"/>
    </row>
    <row r="57" spans="1:4">
      <c r="A57" t="s">
        <v>307</v>
      </c>
      <c r="B57" t="s">
        <v>276</v>
      </c>
      <c r="C57" t="s">
        <v>301</v>
      </c>
      <c r="D57" s="3"/>
    </row>
    <row r="58" spans="1:4">
      <c r="A58" t="s">
        <v>308</v>
      </c>
      <c r="B58" t="s">
        <v>276</v>
      </c>
      <c r="C58" t="s">
        <v>301</v>
      </c>
      <c r="D58" s="3"/>
    </row>
    <row r="59" spans="1:4">
      <c r="A59" t="s">
        <v>309</v>
      </c>
      <c r="B59" t="s">
        <v>276</v>
      </c>
      <c r="C59" t="s">
        <v>301</v>
      </c>
      <c r="D59" s="3"/>
    </row>
    <row r="60" spans="1:4">
      <c r="A60" t="s">
        <v>310</v>
      </c>
      <c r="B60" t="s">
        <v>276</v>
      </c>
      <c r="C60" t="s">
        <v>301</v>
      </c>
      <c r="D60" s="3"/>
    </row>
    <row r="61" spans="1:4">
      <c r="A61" t="s">
        <v>311</v>
      </c>
      <c r="B61" t="s">
        <v>276</v>
      </c>
      <c r="C61" t="s">
        <v>205</v>
      </c>
      <c r="D61" s="3"/>
    </row>
    <row r="62" spans="1:4">
      <c r="A62" t="s">
        <v>312</v>
      </c>
      <c r="B62" t="s">
        <v>276</v>
      </c>
      <c r="C62" t="s">
        <v>205</v>
      </c>
      <c r="D62" s="3"/>
    </row>
    <row r="63" spans="1:4">
      <c r="A63" t="s">
        <v>313</v>
      </c>
      <c r="B63" t="s">
        <v>276</v>
      </c>
      <c r="C63" t="s">
        <v>205</v>
      </c>
      <c r="D63" s="3"/>
    </row>
    <row r="64" spans="1:4">
      <c r="A64" t="s">
        <v>314</v>
      </c>
      <c r="B64" t="s">
        <v>276</v>
      </c>
      <c r="C64" t="s">
        <v>205</v>
      </c>
      <c r="D64" s="3"/>
    </row>
    <row r="65" spans="1:4">
      <c r="A65" t="s">
        <v>315</v>
      </c>
      <c r="B65" t="s">
        <v>276</v>
      </c>
      <c r="C65" t="s">
        <v>205</v>
      </c>
      <c r="D65" s="3"/>
    </row>
    <row r="66" spans="1:4">
      <c r="A66" t="s">
        <v>316</v>
      </c>
      <c r="B66" t="s">
        <v>276</v>
      </c>
      <c r="C66" t="s">
        <v>205</v>
      </c>
      <c r="D66" s="3"/>
    </row>
    <row r="67" spans="1:4">
      <c r="A67" t="s">
        <v>317</v>
      </c>
      <c r="B67" t="s">
        <v>276</v>
      </c>
      <c r="C67" t="s">
        <v>205</v>
      </c>
      <c r="D67" s="3"/>
    </row>
    <row r="68" spans="1:4">
      <c r="A68" t="s">
        <v>318</v>
      </c>
      <c r="B68" t="s">
        <v>276</v>
      </c>
      <c r="C68" t="s">
        <v>205</v>
      </c>
      <c r="D68" s="3"/>
    </row>
    <row r="69" spans="1:4">
      <c r="A69" t="s">
        <v>319</v>
      </c>
      <c r="B69" t="s">
        <v>276</v>
      </c>
      <c r="C69" t="s">
        <v>205</v>
      </c>
      <c r="D69" s="3"/>
    </row>
    <row r="70" spans="1:4">
      <c r="A70" t="s">
        <v>320</v>
      </c>
      <c r="B70" t="s">
        <v>276</v>
      </c>
      <c r="C70" t="s">
        <v>205</v>
      </c>
      <c r="D70" s="3"/>
    </row>
    <row r="71" spans="1:4">
      <c r="A71" t="s">
        <v>140</v>
      </c>
      <c r="B71" t="s">
        <v>321</v>
      </c>
      <c r="C71" t="s">
        <v>205</v>
      </c>
      <c r="D71" s="3">
        <v>107838.32054054053</v>
      </c>
    </row>
    <row r="72" spans="1:4">
      <c r="A72" t="s">
        <v>322</v>
      </c>
      <c r="B72" t="s">
        <v>323</v>
      </c>
      <c r="C72" t="s">
        <v>205</v>
      </c>
      <c r="D72" s="3"/>
    </row>
    <row r="73" spans="1:4">
      <c r="A73" t="s">
        <v>324</v>
      </c>
      <c r="B73" t="s">
        <v>325</v>
      </c>
      <c r="C73" t="s">
        <v>232</v>
      </c>
      <c r="D73" s="3"/>
    </row>
    <row r="74" spans="1:4">
      <c r="A74" t="s">
        <v>326</v>
      </c>
      <c r="B74" t="s">
        <v>327</v>
      </c>
      <c r="C74" t="s">
        <v>205</v>
      </c>
      <c r="D74" s="3"/>
    </row>
    <row r="75" spans="1:4">
      <c r="A75" t="s">
        <v>328</v>
      </c>
      <c r="B75" t="s">
        <v>329</v>
      </c>
      <c r="C75" t="s">
        <v>232</v>
      </c>
      <c r="D75" s="3">
        <v>1753.9964285714289</v>
      </c>
    </row>
    <row r="76" spans="1:4">
      <c r="A76" t="s">
        <v>330</v>
      </c>
      <c r="B76" t="s">
        <v>331</v>
      </c>
      <c r="C76" t="s">
        <v>205</v>
      </c>
      <c r="D76" s="3"/>
    </row>
    <row r="77" spans="1:4">
      <c r="A77" t="s">
        <v>332</v>
      </c>
      <c r="B77" t="s">
        <v>333</v>
      </c>
      <c r="C77" t="s">
        <v>205</v>
      </c>
      <c r="D77" s="3"/>
    </row>
    <row r="78" spans="1:4">
      <c r="A78" t="s">
        <v>334</v>
      </c>
      <c r="B78" t="s">
        <v>333</v>
      </c>
      <c r="C78" t="s">
        <v>205</v>
      </c>
      <c r="D78" s="3"/>
    </row>
    <row r="79" spans="1:4">
      <c r="A79" t="s">
        <v>335</v>
      </c>
      <c r="B79" t="s">
        <v>336</v>
      </c>
      <c r="C79" t="s">
        <v>213</v>
      </c>
      <c r="D79" s="3"/>
    </row>
    <row r="80" spans="1:4">
      <c r="A80" t="s">
        <v>337</v>
      </c>
      <c r="B80" t="s">
        <v>338</v>
      </c>
      <c r="C80" t="s">
        <v>213</v>
      </c>
      <c r="D80" s="3"/>
    </row>
    <row r="81" spans="1:4">
      <c r="A81" t="s">
        <v>339</v>
      </c>
      <c r="B81" t="s">
        <v>340</v>
      </c>
      <c r="C81" t="s">
        <v>217</v>
      </c>
      <c r="D81" s="3"/>
    </row>
    <row r="82" spans="1:4">
      <c r="A82" t="s">
        <v>341</v>
      </c>
      <c r="B82" t="s">
        <v>340</v>
      </c>
      <c r="C82" t="s">
        <v>217</v>
      </c>
      <c r="D82" s="3"/>
    </row>
    <row r="83" spans="1:4">
      <c r="A83" t="s">
        <v>342</v>
      </c>
      <c r="B83" t="s">
        <v>340</v>
      </c>
      <c r="C83" t="s">
        <v>217</v>
      </c>
      <c r="D83" s="3"/>
    </row>
    <row r="84" spans="1:4">
      <c r="A84" t="s">
        <v>343</v>
      </c>
      <c r="B84" t="s">
        <v>340</v>
      </c>
      <c r="C84" t="s">
        <v>217</v>
      </c>
      <c r="D84" s="3"/>
    </row>
    <row r="85" spans="1:4">
      <c r="A85" t="s">
        <v>344</v>
      </c>
      <c r="B85" t="s">
        <v>340</v>
      </c>
      <c r="C85" t="s">
        <v>217</v>
      </c>
      <c r="D85" s="3"/>
    </row>
    <row r="86" spans="1:4">
      <c r="A86" t="s">
        <v>345</v>
      </c>
      <c r="B86" t="s">
        <v>340</v>
      </c>
      <c r="C86" t="s">
        <v>217</v>
      </c>
      <c r="D86" s="3"/>
    </row>
    <row r="87" spans="1:4">
      <c r="A87" t="s">
        <v>346</v>
      </c>
      <c r="B87" t="s">
        <v>340</v>
      </c>
      <c r="C87" t="s">
        <v>217</v>
      </c>
      <c r="D87" s="3"/>
    </row>
    <row r="88" spans="1:4">
      <c r="A88" t="s">
        <v>347</v>
      </c>
      <c r="B88" t="s">
        <v>340</v>
      </c>
      <c r="C88" t="s">
        <v>217</v>
      </c>
      <c r="D88" s="3"/>
    </row>
    <row r="89" spans="1:4">
      <c r="A89" t="s">
        <v>348</v>
      </c>
      <c r="B89" t="s">
        <v>340</v>
      </c>
      <c r="C89" t="s">
        <v>217</v>
      </c>
      <c r="D89" s="3"/>
    </row>
    <row r="90" spans="1:4">
      <c r="A90" t="s">
        <v>349</v>
      </c>
      <c r="B90" t="s">
        <v>340</v>
      </c>
      <c r="C90" t="s">
        <v>217</v>
      </c>
      <c r="D90" s="3"/>
    </row>
    <row r="91" spans="1:4">
      <c r="A91" t="s">
        <v>350</v>
      </c>
      <c r="B91" t="s">
        <v>351</v>
      </c>
      <c r="C91" t="s">
        <v>222</v>
      </c>
      <c r="D91" s="3">
        <v>0.8</v>
      </c>
    </row>
    <row r="92" spans="1:4">
      <c r="A92" t="s">
        <v>352</v>
      </c>
      <c r="B92" t="s">
        <v>353</v>
      </c>
      <c r="C92" t="s">
        <v>217</v>
      </c>
      <c r="D92" s="3"/>
    </row>
    <row r="93" spans="1:4">
      <c r="A93" t="s">
        <v>354</v>
      </c>
      <c r="B93" t="s">
        <v>355</v>
      </c>
      <c r="C93" t="s">
        <v>217</v>
      </c>
      <c r="D93" s="3"/>
    </row>
    <row r="94" spans="1:4">
      <c r="A94" t="s">
        <v>356</v>
      </c>
      <c r="B94" t="s">
        <v>357</v>
      </c>
      <c r="C94" t="s">
        <v>217</v>
      </c>
      <c r="D94" s="3"/>
    </row>
    <row r="95" spans="1:4">
      <c r="A95" t="s">
        <v>358</v>
      </c>
      <c r="B95" t="s">
        <v>359</v>
      </c>
      <c r="C95" t="s">
        <v>217</v>
      </c>
      <c r="D95" s="3"/>
    </row>
    <row r="96" spans="1:4">
      <c r="A96" t="s">
        <v>360</v>
      </c>
      <c r="B96" t="s">
        <v>361</v>
      </c>
      <c r="C96" t="s">
        <v>232</v>
      </c>
      <c r="D96" s="3"/>
    </row>
    <row r="97" spans="1:4">
      <c r="A97" t="s">
        <v>362</v>
      </c>
      <c r="B97" t="s">
        <v>363</v>
      </c>
      <c r="C97" t="s">
        <v>205</v>
      </c>
      <c r="D97" s="3">
        <v>348423.77724137937</v>
      </c>
    </row>
    <row r="98" spans="1:4">
      <c r="A98" t="s">
        <v>364</v>
      </c>
      <c r="B98" t="s">
        <v>365</v>
      </c>
      <c r="C98" t="s">
        <v>205</v>
      </c>
      <c r="D98" s="3"/>
    </row>
    <row r="99" spans="1:4">
      <c r="A99" t="s">
        <v>366</v>
      </c>
      <c r="B99" t="s">
        <v>367</v>
      </c>
      <c r="C99" t="s">
        <v>368</v>
      </c>
      <c r="D99" s="3"/>
    </row>
    <row r="100" spans="1:4">
      <c r="A100" t="s">
        <v>369</v>
      </c>
      <c r="B100" t="s">
        <v>363</v>
      </c>
      <c r="C100" t="s">
        <v>368</v>
      </c>
      <c r="D100" s="3"/>
    </row>
    <row r="101" spans="1:4">
      <c r="A101" t="s">
        <v>370</v>
      </c>
      <c r="B101" t="s">
        <v>371</v>
      </c>
      <c r="C101" t="s">
        <v>176</v>
      </c>
      <c r="D101" s="3"/>
    </row>
    <row r="102" spans="1:4">
      <c r="A102" t="s">
        <v>372</v>
      </c>
      <c r="B102" t="s">
        <v>373</v>
      </c>
      <c r="C102" t="s">
        <v>368</v>
      </c>
      <c r="D102" s="3"/>
    </row>
    <row r="103" spans="1:4">
      <c r="A103" t="s">
        <v>374</v>
      </c>
      <c r="B103" t="s">
        <v>375</v>
      </c>
      <c r="C103" t="s">
        <v>248</v>
      </c>
      <c r="D103" s="3"/>
    </row>
    <row r="104" spans="1:4">
      <c r="A104" t="s">
        <v>376</v>
      </c>
      <c r="B104" t="s">
        <v>377</v>
      </c>
      <c r="C104" t="s">
        <v>248</v>
      </c>
      <c r="D104" s="3"/>
    </row>
    <row r="105" spans="1:4">
      <c r="A105" t="s">
        <v>378</v>
      </c>
      <c r="B105" t="s">
        <v>379</v>
      </c>
      <c r="C105" t="s">
        <v>248</v>
      </c>
      <c r="D105" s="3"/>
    </row>
    <row r="106" spans="1:4">
      <c r="A106" t="s">
        <v>380</v>
      </c>
      <c r="B106" t="s">
        <v>381</v>
      </c>
      <c r="C106" t="s">
        <v>248</v>
      </c>
      <c r="D106" s="3"/>
    </row>
    <row r="107" spans="1:4">
      <c r="A107" t="s">
        <v>382</v>
      </c>
      <c r="B107" t="s">
        <v>383</v>
      </c>
      <c r="C107" t="s">
        <v>248</v>
      </c>
      <c r="D107" s="3"/>
    </row>
    <row r="108" spans="1:4">
      <c r="A108" t="s">
        <v>384</v>
      </c>
      <c r="B108" t="s">
        <v>385</v>
      </c>
      <c r="C108" t="s">
        <v>248</v>
      </c>
      <c r="D108" s="3"/>
    </row>
    <row r="109" spans="1:4">
      <c r="A109" t="s">
        <v>386</v>
      </c>
      <c r="B109" t="s">
        <v>387</v>
      </c>
      <c r="C109" t="s">
        <v>248</v>
      </c>
      <c r="D109" s="3"/>
    </row>
    <row r="110" spans="1:4">
      <c r="A110" t="s">
        <v>388</v>
      </c>
      <c r="B110" t="s">
        <v>389</v>
      </c>
      <c r="C110" t="s">
        <v>248</v>
      </c>
      <c r="D110" s="3"/>
    </row>
    <row r="111" spans="1:4">
      <c r="A111" t="s">
        <v>390</v>
      </c>
      <c r="B111" t="s">
        <v>391</v>
      </c>
      <c r="C111" t="s">
        <v>248</v>
      </c>
      <c r="D111" s="3"/>
    </row>
    <row r="112" spans="1:4">
      <c r="A112" t="s">
        <v>392</v>
      </c>
      <c r="B112" t="s">
        <v>393</v>
      </c>
      <c r="C112" t="s">
        <v>248</v>
      </c>
      <c r="D112" s="3"/>
    </row>
    <row r="113" spans="1:4">
      <c r="A113" t="s">
        <v>394</v>
      </c>
      <c r="B113" t="s">
        <v>395</v>
      </c>
      <c r="C113" t="s">
        <v>248</v>
      </c>
      <c r="D113" s="3"/>
    </row>
    <row r="114" spans="1:4">
      <c r="A114" t="s">
        <v>396</v>
      </c>
      <c r="B114" t="s">
        <v>397</v>
      </c>
      <c r="C114" t="s">
        <v>248</v>
      </c>
      <c r="D114" s="3"/>
    </row>
    <row r="115" spans="1:4">
      <c r="A115" t="s">
        <v>398</v>
      </c>
      <c r="B115" t="s">
        <v>399</v>
      </c>
      <c r="C115" t="s">
        <v>248</v>
      </c>
      <c r="D115" s="3"/>
    </row>
    <row r="116" spans="1:4">
      <c r="A116" t="s">
        <v>400</v>
      </c>
      <c r="B116" t="s">
        <v>401</v>
      </c>
      <c r="C116" t="s">
        <v>248</v>
      </c>
      <c r="D116" s="3"/>
    </row>
    <row r="117" spans="1:4">
      <c r="A117" t="s">
        <v>402</v>
      </c>
      <c r="B117" t="s">
        <v>403</v>
      </c>
      <c r="C117" t="s">
        <v>248</v>
      </c>
      <c r="D117" s="3"/>
    </row>
    <row r="118" spans="1:4">
      <c r="A118" t="s">
        <v>404</v>
      </c>
      <c r="B118" t="s">
        <v>405</v>
      </c>
      <c r="C118" t="s">
        <v>406</v>
      </c>
      <c r="D118" s="3"/>
    </row>
    <row r="119" spans="1:4">
      <c r="A119" t="s">
        <v>407</v>
      </c>
      <c r="B119" t="s">
        <v>405</v>
      </c>
      <c r="C119" t="s">
        <v>205</v>
      </c>
      <c r="D119" s="3">
        <v>17596.966</v>
      </c>
    </row>
    <row r="120" spans="1:4">
      <c r="A120" t="s">
        <v>408</v>
      </c>
      <c r="B120" t="s">
        <v>409</v>
      </c>
      <c r="C120" t="s">
        <v>205</v>
      </c>
      <c r="D120" s="3">
        <v>19832.067142857144</v>
      </c>
    </row>
    <row r="121" spans="1:4">
      <c r="A121" t="s">
        <v>410</v>
      </c>
      <c r="B121" t="s">
        <v>411</v>
      </c>
      <c r="C121" t="s">
        <v>198</v>
      </c>
      <c r="D121" s="3"/>
    </row>
    <row r="122" spans="1:4">
      <c r="A122" t="s">
        <v>412</v>
      </c>
      <c r="B122" t="s">
        <v>409</v>
      </c>
      <c r="C122" t="s">
        <v>368</v>
      </c>
      <c r="D122" s="3"/>
    </row>
    <row r="123" spans="1:4">
      <c r="A123" t="s">
        <v>413</v>
      </c>
      <c r="B123" t="s">
        <v>414</v>
      </c>
      <c r="C123" t="s">
        <v>205</v>
      </c>
      <c r="D123" s="3"/>
    </row>
    <row r="124" spans="1:4">
      <c r="A124" t="s">
        <v>415</v>
      </c>
      <c r="B124" t="s">
        <v>371</v>
      </c>
      <c r="C124" t="s">
        <v>176</v>
      </c>
      <c r="D124" s="3"/>
    </row>
    <row r="125" spans="1:4">
      <c r="A125" t="s">
        <v>416</v>
      </c>
      <c r="B125" t="s">
        <v>417</v>
      </c>
      <c r="C125" t="s">
        <v>205</v>
      </c>
      <c r="D125" s="3"/>
    </row>
    <row r="126" spans="1:4">
      <c r="A126" t="s">
        <v>418</v>
      </c>
      <c r="B126" t="s">
        <v>419</v>
      </c>
      <c r="C126" t="s">
        <v>205</v>
      </c>
      <c r="D126" s="3">
        <v>177223.08736842105</v>
      </c>
    </row>
    <row r="127" spans="1:4">
      <c r="A127" t="s">
        <v>420</v>
      </c>
      <c r="B127" t="s">
        <v>419</v>
      </c>
      <c r="C127" t="s">
        <v>205</v>
      </c>
      <c r="D127" s="3">
        <v>33373.75</v>
      </c>
    </row>
    <row r="128" spans="1:4">
      <c r="A128" t="s">
        <v>421</v>
      </c>
      <c r="B128" t="s">
        <v>422</v>
      </c>
      <c r="C128" t="s">
        <v>205</v>
      </c>
      <c r="D128" s="3">
        <v>49324.60125</v>
      </c>
    </row>
    <row r="129" spans="1:4">
      <c r="A129" t="s">
        <v>423</v>
      </c>
      <c r="B129" t="s">
        <v>424</v>
      </c>
      <c r="C129" t="s">
        <v>205</v>
      </c>
      <c r="D129" s="3"/>
    </row>
    <row r="130" spans="1:4">
      <c r="A130" t="s">
        <v>425</v>
      </c>
      <c r="B130" t="s">
        <v>426</v>
      </c>
      <c r="C130" t="s">
        <v>427</v>
      </c>
      <c r="D130" s="3"/>
    </row>
    <row r="131" spans="1:4">
      <c r="A131" t="s">
        <v>428</v>
      </c>
      <c r="B131" t="s">
        <v>429</v>
      </c>
      <c r="C131" t="s">
        <v>205</v>
      </c>
      <c r="D131" s="3">
        <v>11962.5</v>
      </c>
    </row>
    <row r="132" spans="1:4">
      <c r="A132" t="s">
        <v>430</v>
      </c>
      <c r="B132" t="s">
        <v>429</v>
      </c>
      <c r="C132" t="s">
        <v>205</v>
      </c>
      <c r="D132" s="3"/>
    </row>
    <row r="133" spans="1:4">
      <c r="A133" t="s">
        <v>431</v>
      </c>
      <c r="B133" t="s">
        <v>429</v>
      </c>
      <c r="C133" t="s">
        <v>205</v>
      </c>
      <c r="D133" s="3"/>
    </row>
    <row r="134" spans="1:4">
      <c r="A134" t="s">
        <v>432</v>
      </c>
      <c r="B134" t="s">
        <v>429</v>
      </c>
      <c r="C134" t="s">
        <v>205</v>
      </c>
      <c r="D134" s="3"/>
    </row>
    <row r="135" spans="1:4">
      <c r="A135" t="s">
        <v>433</v>
      </c>
      <c r="B135" t="s">
        <v>429</v>
      </c>
      <c r="C135" t="s">
        <v>205</v>
      </c>
      <c r="D135" s="3"/>
    </row>
    <row r="136" spans="1:4">
      <c r="A136" t="s">
        <v>434</v>
      </c>
      <c r="B136" t="s">
        <v>435</v>
      </c>
      <c r="C136" t="s">
        <v>232</v>
      </c>
      <c r="D136" s="3"/>
    </row>
    <row r="137" spans="1:4">
      <c r="A137" t="s">
        <v>436</v>
      </c>
      <c r="B137" t="s">
        <v>437</v>
      </c>
      <c r="C137" t="s">
        <v>438</v>
      </c>
      <c r="D137" s="3">
        <v>37.645177664974618</v>
      </c>
    </row>
    <row r="138" spans="1:4">
      <c r="A138" t="s">
        <v>439</v>
      </c>
      <c r="B138" t="s">
        <v>440</v>
      </c>
      <c r="C138" t="s">
        <v>438</v>
      </c>
      <c r="D138" s="3">
        <v>44.255319148936174</v>
      </c>
    </row>
    <row r="139" spans="1:4">
      <c r="A139" t="s">
        <v>441</v>
      </c>
      <c r="B139" t="s">
        <v>440</v>
      </c>
      <c r="C139" t="s">
        <v>438</v>
      </c>
      <c r="D139" s="3"/>
    </row>
    <row r="140" spans="1:4">
      <c r="A140" t="s">
        <v>442</v>
      </c>
      <c r="B140" t="s">
        <v>419</v>
      </c>
      <c r="C140" t="s">
        <v>232</v>
      </c>
      <c r="D140" s="3">
        <v>2980</v>
      </c>
    </row>
    <row r="141" spans="1:4">
      <c r="A141" t="s">
        <v>443</v>
      </c>
      <c r="B141" t="s">
        <v>419</v>
      </c>
      <c r="C141" t="s">
        <v>232</v>
      </c>
      <c r="D141" s="3"/>
    </row>
    <row r="142" spans="1:4">
      <c r="A142" t="s">
        <v>444</v>
      </c>
      <c r="B142" t="s">
        <v>419</v>
      </c>
      <c r="C142" t="s">
        <v>232</v>
      </c>
      <c r="D142" s="3"/>
    </row>
    <row r="143" spans="1:4">
      <c r="A143" t="s">
        <v>445</v>
      </c>
      <c r="B143" t="s">
        <v>419</v>
      </c>
      <c r="C143" t="s">
        <v>232</v>
      </c>
      <c r="D143" s="3"/>
    </row>
    <row r="144" spans="1:4">
      <c r="A144" t="s">
        <v>446</v>
      </c>
      <c r="B144" t="s">
        <v>419</v>
      </c>
      <c r="C144" t="s">
        <v>232</v>
      </c>
      <c r="D144" s="3"/>
    </row>
    <row r="145" spans="1:4">
      <c r="A145" t="s">
        <v>447</v>
      </c>
      <c r="B145" t="s">
        <v>419</v>
      </c>
      <c r="C145" t="s">
        <v>232</v>
      </c>
      <c r="D145" s="3"/>
    </row>
    <row r="146" spans="1:4">
      <c r="A146" t="s">
        <v>448</v>
      </c>
      <c r="B146" t="s">
        <v>449</v>
      </c>
      <c r="C146" t="s">
        <v>205</v>
      </c>
      <c r="D146" s="3">
        <v>21059.935999999998</v>
      </c>
    </row>
    <row r="147" spans="1:4">
      <c r="A147" t="s">
        <v>450</v>
      </c>
      <c r="B147" t="s">
        <v>449</v>
      </c>
      <c r="C147" t="s">
        <v>205</v>
      </c>
      <c r="D147" s="3">
        <v>8305.8274999999994</v>
      </c>
    </row>
    <row r="148" spans="1:4">
      <c r="A148" t="s">
        <v>451</v>
      </c>
      <c r="B148" t="s">
        <v>449</v>
      </c>
      <c r="C148" t="s">
        <v>205</v>
      </c>
      <c r="D148" s="3"/>
    </row>
    <row r="149" spans="1:4">
      <c r="A149" t="s">
        <v>452</v>
      </c>
      <c r="B149" t="s">
        <v>453</v>
      </c>
      <c r="C149" t="s">
        <v>205</v>
      </c>
      <c r="D149" s="3">
        <v>2100</v>
      </c>
    </row>
    <row r="150" spans="1:4">
      <c r="A150" t="s">
        <v>454</v>
      </c>
      <c r="B150" t="s">
        <v>437</v>
      </c>
      <c r="C150" t="s">
        <v>438</v>
      </c>
      <c r="D150" s="3">
        <v>48.367043650793654</v>
      </c>
    </row>
    <row r="151" spans="1:4">
      <c r="A151" t="s">
        <v>455</v>
      </c>
      <c r="B151" t="s">
        <v>437</v>
      </c>
      <c r="C151" t="s">
        <v>438</v>
      </c>
      <c r="D151" s="3">
        <v>30.430143964562571</v>
      </c>
    </row>
    <row r="152" spans="1:4">
      <c r="A152" t="s">
        <v>456</v>
      </c>
      <c r="B152" t="s">
        <v>437</v>
      </c>
      <c r="C152" t="s">
        <v>438</v>
      </c>
      <c r="D152" s="3">
        <v>31.544497607655504</v>
      </c>
    </row>
    <row r="153" spans="1:4">
      <c r="A153" t="s">
        <v>457</v>
      </c>
      <c r="B153" t="s">
        <v>437</v>
      </c>
      <c r="C153" t="s">
        <v>438</v>
      </c>
      <c r="D153" s="3">
        <v>15.478787878787879</v>
      </c>
    </row>
    <row r="154" spans="1:4">
      <c r="A154" t="s">
        <v>458</v>
      </c>
      <c r="B154" t="s">
        <v>437</v>
      </c>
      <c r="C154" t="s">
        <v>438</v>
      </c>
      <c r="D154" s="3">
        <v>24.89</v>
      </c>
    </row>
    <row r="155" spans="1:4">
      <c r="A155" t="s">
        <v>459</v>
      </c>
      <c r="B155" t="s">
        <v>437</v>
      </c>
      <c r="C155" t="s">
        <v>438</v>
      </c>
      <c r="D155" s="3">
        <v>24.09</v>
      </c>
    </row>
    <row r="156" spans="1:4">
      <c r="A156" t="s">
        <v>460</v>
      </c>
      <c r="B156" t="s">
        <v>437</v>
      </c>
      <c r="C156" t="s">
        <v>438</v>
      </c>
      <c r="D156" s="3">
        <v>25.75</v>
      </c>
    </row>
    <row r="157" spans="1:4">
      <c r="A157" t="s">
        <v>461</v>
      </c>
      <c r="B157" t="s">
        <v>437</v>
      </c>
      <c r="C157" t="s">
        <v>438</v>
      </c>
      <c r="D157" s="3">
        <v>26.66</v>
      </c>
    </row>
    <row r="158" spans="1:4">
      <c r="A158" t="s">
        <v>462</v>
      </c>
      <c r="B158" t="s">
        <v>437</v>
      </c>
      <c r="C158" t="s">
        <v>438</v>
      </c>
      <c r="D158" s="3">
        <v>23.71</v>
      </c>
    </row>
    <row r="159" spans="1:4">
      <c r="A159" t="s">
        <v>463</v>
      </c>
      <c r="B159" t="s">
        <v>437</v>
      </c>
      <c r="C159" t="s">
        <v>438</v>
      </c>
      <c r="D159" s="3"/>
    </row>
    <row r="160" spans="1:4">
      <c r="A160" t="s">
        <v>464</v>
      </c>
      <c r="B160" t="s">
        <v>437</v>
      </c>
      <c r="C160" t="s">
        <v>438</v>
      </c>
      <c r="D160" s="3"/>
    </row>
    <row r="161" spans="1:4">
      <c r="A161" t="s">
        <v>465</v>
      </c>
      <c r="B161" t="s">
        <v>437</v>
      </c>
      <c r="C161" t="s">
        <v>438</v>
      </c>
      <c r="D161" s="3"/>
    </row>
    <row r="162" spans="1:4">
      <c r="A162" t="s">
        <v>466</v>
      </c>
      <c r="B162" t="s">
        <v>437</v>
      </c>
      <c r="C162" t="s">
        <v>438</v>
      </c>
      <c r="D162" s="3"/>
    </row>
    <row r="163" spans="1:4">
      <c r="A163" t="s">
        <v>467</v>
      </c>
      <c r="B163" t="s">
        <v>437</v>
      </c>
      <c r="C163" t="s">
        <v>438</v>
      </c>
      <c r="D163" s="3"/>
    </row>
    <row r="164" spans="1:4">
      <c r="A164" t="s">
        <v>468</v>
      </c>
      <c r="B164" t="s">
        <v>437</v>
      </c>
      <c r="C164" t="s">
        <v>438</v>
      </c>
      <c r="D164" s="3"/>
    </row>
    <row r="165" spans="1:4">
      <c r="A165" t="s">
        <v>469</v>
      </c>
      <c r="B165" t="s">
        <v>437</v>
      </c>
      <c r="C165" t="s">
        <v>438</v>
      </c>
      <c r="D165" s="3"/>
    </row>
    <row r="166" spans="1:4">
      <c r="A166" t="s">
        <v>470</v>
      </c>
      <c r="B166" t="s">
        <v>437</v>
      </c>
      <c r="C166" t="s">
        <v>438</v>
      </c>
      <c r="D166" s="3"/>
    </row>
    <row r="167" spans="1:4">
      <c r="A167" t="s">
        <v>471</v>
      </c>
      <c r="B167" t="s">
        <v>437</v>
      </c>
      <c r="C167" t="s">
        <v>438</v>
      </c>
      <c r="D167" s="3"/>
    </row>
    <row r="168" spans="1:4">
      <c r="A168" t="s">
        <v>472</v>
      </c>
      <c r="B168" t="s">
        <v>437</v>
      </c>
      <c r="C168" t="s">
        <v>438</v>
      </c>
      <c r="D168" s="3"/>
    </row>
    <row r="169" spans="1:4">
      <c r="A169" t="s">
        <v>473</v>
      </c>
      <c r="B169" t="s">
        <v>474</v>
      </c>
      <c r="C169" t="s">
        <v>438</v>
      </c>
      <c r="D169" s="3">
        <v>59.185746996466435</v>
      </c>
    </row>
    <row r="170" spans="1:4">
      <c r="A170" t="s">
        <v>475</v>
      </c>
      <c r="B170" t="s">
        <v>474</v>
      </c>
      <c r="C170" t="s">
        <v>438</v>
      </c>
      <c r="D170" s="3">
        <v>37.769981583793736</v>
      </c>
    </row>
    <row r="171" spans="1:4">
      <c r="A171" t="s">
        <v>476</v>
      </c>
      <c r="B171" t="s">
        <v>474</v>
      </c>
      <c r="C171" t="s">
        <v>438</v>
      </c>
      <c r="D171" s="3">
        <v>30.03172547750081</v>
      </c>
    </row>
    <row r="172" spans="1:4">
      <c r="A172" t="s">
        <v>477</v>
      </c>
      <c r="B172" t="s">
        <v>474</v>
      </c>
      <c r="C172" t="s">
        <v>438</v>
      </c>
      <c r="D172" s="3">
        <v>30.937610619469027</v>
      </c>
    </row>
    <row r="173" spans="1:4">
      <c r="A173" t="s">
        <v>478</v>
      </c>
      <c r="B173" t="s">
        <v>474</v>
      </c>
      <c r="C173" t="s">
        <v>438</v>
      </c>
      <c r="D173" s="3">
        <v>55.438202247191015</v>
      </c>
    </row>
    <row r="174" spans="1:4">
      <c r="A174" t="s">
        <v>479</v>
      </c>
      <c r="B174" t="s">
        <v>474</v>
      </c>
      <c r="C174" t="s">
        <v>438</v>
      </c>
      <c r="D174" s="3">
        <v>33.320903490759754</v>
      </c>
    </row>
    <row r="175" spans="1:4">
      <c r="A175" t="s">
        <v>480</v>
      </c>
      <c r="B175" t="s">
        <v>474</v>
      </c>
      <c r="C175" t="s">
        <v>438</v>
      </c>
      <c r="D175" s="3">
        <v>31.688270777479893</v>
      </c>
    </row>
    <row r="176" spans="1:4">
      <c r="A176" t="s">
        <v>481</v>
      </c>
      <c r="B176" t="s">
        <v>474</v>
      </c>
      <c r="C176" t="s">
        <v>438</v>
      </c>
      <c r="D176" s="3">
        <v>25</v>
      </c>
    </row>
    <row r="177" spans="1:4">
      <c r="A177" t="s">
        <v>482</v>
      </c>
      <c r="B177" t="s">
        <v>474</v>
      </c>
      <c r="C177" t="s">
        <v>438</v>
      </c>
      <c r="D177" s="3"/>
    </row>
    <row r="178" spans="1:4">
      <c r="A178" t="s">
        <v>483</v>
      </c>
      <c r="B178" t="s">
        <v>474</v>
      </c>
      <c r="C178" t="s">
        <v>438</v>
      </c>
      <c r="D178" s="3"/>
    </row>
    <row r="179" spans="1:4">
      <c r="A179" t="s">
        <v>484</v>
      </c>
      <c r="B179" t="s">
        <v>474</v>
      </c>
      <c r="C179" t="s">
        <v>438</v>
      </c>
      <c r="D179" s="3"/>
    </row>
    <row r="180" spans="1:4">
      <c r="A180" t="s">
        <v>485</v>
      </c>
      <c r="B180" t="s">
        <v>474</v>
      </c>
      <c r="C180" t="s">
        <v>438</v>
      </c>
      <c r="D180" s="3"/>
    </row>
    <row r="181" spans="1:4">
      <c r="A181" t="s">
        <v>486</v>
      </c>
      <c r="B181" t="s">
        <v>487</v>
      </c>
      <c r="C181" t="s">
        <v>205</v>
      </c>
      <c r="D181" s="3"/>
    </row>
    <row r="182" spans="1:4">
      <c r="A182" t="s">
        <v>488</v>
      </c>
      <c r="B182" t="s">
        <v>489</v>
      </c>
      <c r="C182" t="s">
        <v>406</v>
      </c>
      <c r="D182" s="3">
        <v>44.110609885002432</v>
      </c>
    </row>
    <row r="183" spans="1:4">
      <c r="A183" t="s">
        <v>139</v>
      </c>
      <c r="B183" t="s">
        <v>490</v>
      </c>
      <c r="C183" t="s">
        <v>406</v>
      </c>
      <c r="D183" s="3">
        <v>22.559576862422926</v>
      </c>
    </row>
    <row r="184" spans="1:4">
      <c r="A184" t="s">
        <v>491</v>
      </c>
      <c r="B184" t="s">
        <v>492</v>
      </c>
      <c r="C184" t="s">
        <v>427</v>
      </c>
      <c r="D184" s="3">
        <v>125.35062980030723</v>
      </c>
    </row>
    <row r="185" spans="1:4">
      <c r="A185" t="s">
        <v>493</v>
      </c>
      <c r="B185" t="s">
        <v>490</v>
      </c>
      <c r="C185" t="s">
        <v>427</v>
      </c>
      <c r="D185" s="3">
        <v>23.913482578690456</v>
      </c>
    </row>
    <row r="186" spans="1:4">
      <c r="A186" t="s">
        <v>494</v>
      </c>
      <c r="B186" t="s">
        <v>495</v>
      </c>
      <c r="C186" t="s">
        <v>205</v>
      </c>
      <c r="D186" s="3">
        <v>257362.13031746028</v>
      </c>
    </row>
    <row r="187" spans="1:4">
      <c r="A187" t="s">
        <v>496</v>
      </c>
      <c r="B187" t="s">
        <v>495</v>
      </c>
      <c r="C187" t="s">
        <v>205</v>
      </c>
      <c r="D187" s="3">
        <v>266939.614375</v>
      </c>
    </row>
    <row r="188" spans="1:4">
      <c r="A188" t="s">
        <v>497</v>
      </c>
      <c r="B188" t="s">
        <v>495</v>
      </c>
      <c r="C188" t="s">
        <v>205</v>
      </c>
      <c r="D188" s="3">
        <v>21253.333333333332</v>
      </c>
    </row>
    <row r="189" spans="1:4">
      <c r="A189" t="s">
        <v>498</v>
      </c>
      <c r="B189" t="s">
        <v>495</v>
      </c>
      <c r="C189" t="s">
        <v>205</v>
      </c>
      <c r="D189" s="3">
        <v>4200</v>
      </c>
    </row>
    <row r="190" spans="1:4">
      <c r="A190" t="s">
        <v>499</v>
      </c>
      <c r="B190" t="s">
        <v>495</v>
      </c>
      <c r="C190" t="s">
        <v>205</v>
      </c>
      <c r="D190" s="3">
        <v>48650</v>
      </c>
    </row>
    <row r="191" spans="1:4">
      <c r="A191" t="s">
        <v>500</v>
      </c>
      <c r="B191" t="s">
        <v>495</v>
      </c>
      <c r="C191" t="s">
        <v>205</v>
      </c>
      <c r="D191" s="3">
        <v>2940</v>
      </c>
    </row>
    <row r="192" spans="1:4">
      <c r="A192" t="s">
        <v>501</v>
      </c>
      <c r="B192" t="s">
        <v>495</v>
      </c>
      <c r="C192" t="s">
        <v>205</v>
      </c>
      <c r="D192" s="3">
        <v>8390</v>
      </c>
    </row>
    <row r="193" spans="1:4">
      <c r="A193" t="s">
        <v>502</v>
      </c>
      <c r="B193" t="s">
        <v>495</v>
      </c>
      <c r="C193" t="s">
        <v>205</v>
      </c>
      <c r="D193" s="3">
        <v>4200</v>
      </c>
    </row>
    <row r="194" spans="1:4">
      <c r="A194" t="s">
        <v>503</v>
      </c>
      <c r="B194" t="s">
        <v>495</v>
      </c>
      <c r="C194" t="s">
        <v>205</v>
      </c>
      <c r="D194" s="3">
        <v>4200</v>
      </c>
    </row>
    <row r="195" spans="1:4">
      <c r="A195" t="s">
        <v>504</v>
      </c>
      <c r="B195" t="s">
        <v>495</v>
      </c>
      <c r="C195" t="s">
        <v>205</v>
      </c>
      <c r="D195" s="3">
        <v>2520</v>
      </c>
    </row>
    <row r="196" spans="1:4">
      <c r="A196" t="s">
        <v>505</v>
      </c>
      <c r="B196" t="s">
        <v>495</v>
      </c>
      <c r="C196" t="s">
        <v>205</v>
      </c>
      <c r="D196" s="3"/>
    </row>
    <row r="197" spans="1:4">
      <c r="A197" t="s">
        <v>506</v>
      </c>
      <c r="B197" t="s">
        <v>495</v>
      </c>
      <c r="C197" t="s">
        <v>205</v>
      </c>
      <c r="D197" s="3"/>
    </row>
    <row r="198" spans="1:4">
      <c r="A198" t="s">
        <v>507</v>
      </c>
      <c r="B198" t="s">
        <v>495</v>
      </c>
      <c r="C198" t="s">
        <v>205</v>
      </c>
      <c r="D198" s="3"/>
    </row>
    <row r="199" spans="1:4">
      <c r="A199" t="s">
        <v>508</v>
      </c>
      <c r="B199" t="s">
        <v>495</v>
      </c>
      <c r="C199" t="s">
        <v>205</v>
      </c>
      <c r="D199" s="3"/>
    </row>
    <row r="200" spans="1:4">
      <c r="A200" t="s">
        <v>509</v>
      </c>
      <c r="B200" t="s">
        <v>495</v>
      </c>
      <c r="C200" t="s">
        <v>205</v>
      </c>
      <c r="D200" s="3"/>
    </row>
    <row r="201" spans="1:4">
      <c r="A201" t="s">
        <v>510</v>
      </c>
      <c r="B201" t="s">
        <v>495</v>
      </c>
      <c r="C201" t="s">
        <v>205</v>
      </c>
      <c r="D201" s="3"/>
    </row>
    <row r="202" spans="1:4">
      <c r="A202" t="s">
        <v>511</v>
      </c>
      <c r="B202" t="s">
        <v>495</v>
      </c>
      <c r="C202" t="s">
        <v>205</v>
      </c>
      <c r="D202" s="3"/>
    </row>
    <row r="203" spans="1:4">
      <c r="A203" t="s">
        <v>512</v>
      </c>
      <c r="B203" t="s">
        <v>495</v>
      </c>
      <c r="C203" t="s">
        <v>205</v>
      </c>
      <c r="D203" s="3"/>
    </row>
    <row r="204" spans="1:4">
      <c r="A204" t="s">
        <v>513</v>
      </c>
      <c r="B204" t="s">
        <v>495</v>
      </c>
      <c r="C204" t="s">
        <v>205</v>
      </c>
      <c r="D204" s="3"/>
    </row>
    <row r="205" spans="1:4">
      <c r="A205" t="s">
        <v>514</v>
      </c>
      <c r="B205" t="s">
        <v>495</v>
      </c>
      <c r="C205" t="s">
        <v>205</v>
      </c>
      <c r="D205" s="3"/>
    </row>
    <row r="206" spans="1:4">
      <c r="A206" t="s">
        <v>515</v>
      </c>
      <c r="B206" t="s">
        <v>495</v>
      </c>
      <c r="C206" t="s">
        <v>205</v>
      </c>
      <c r="D206" s="3"/>
    </row>
    <row r="207" spans="1:4">
      <c r="A207" t="s">
        <v>516</v>
      </c>
      <c r="B207" t="s">
        <v>495</v>
      </c>
      <c r="C207" t="s">
        <v>205</v>
      </c>
      <c r="D207" s="3"/>
    </row>
    <row r="208" spans="1:4">
      <c r="A208" t="s">
        <v>517</v>
      </c>
      <c r="B208" t="s">
        <v>495</v>
      </c>
      <c r="C208" t="s">
        <v>205</v>
      </c>
      <c r="D208" s="3">
        <v>56555.845000000001</v>
      </c>
    </row>
    <row r="209" spans="1:4">
      <c r="A209" t="s">
        <v>518</v>
      </c>
      <c r="B209" t="s">
        <v>495</v>
      </c>
      <c r="C209" t="s">
        <v>205</v>
      </c>
      <c r="D209" s="3">
        <v>40680</v>
      </c>
    </row>
    <row r="210" spans="1:4">
      <c r="A210" t="s">
        <v>519</v>
      </c>
      <c r="B210" t="s">
        <v>495</v>
      </c>
      <c r="C210" t="s">
        <v>205</v>
      </c>
      <c r="D210" s="3">
        <v>36530</v>
      </c>
    </row>
    <row r="211" spans="1:4">
      <c r="A211" t="s">
        <v>520</v>
      </c>
      <c r="B211" t="s">
        <v>495</v>
      </c>
      <c r="C211" t="s">
        <v>205</v>
      </c>
      <c r="D211" s="3">
        <v>70050</v>
      </c>
    </row>
    <row r="212" spans="1:4">
      <c r="A212" t="s">
        <v>521</v>
      </c>
      <c r="B212" t="s">
        <v>495</v>
      </c>
      <c r="C212" t="s">
        <v>205</v>
      </c>
      <c r="D212" s="3">
        <v>8630</v>
      </c>
    </row>
    <row r="213" spans="1:4">
      <c r="A213" t="s">
        <v>522</v>
      </c>
      <c r="B213" t="s">
        <v>495</v>
      </c>
      <c r="C213" t="s">
        <v>205</v>
      </c>
      <c r="D213" s="3"/>
    </row>
    <row r="214" spans="1:4">
      <c r="A214" t="s">
        <v>523</v>
      </c>
      <c r="B214" t="s">
        <v>495</v>
      </c>
      <c r="C214" t="s">
        <v>205</v>
      </c>
      <c r="D214" s="3"/>
    </row>
    <row r="215" spans="1:4">
      <c r="A215" t="s">
        <v>524</v>
      </c>
      <c r="B215" t="s">
        <v>495</v>
      </c>
      <c r="C215" t="s">
        <v>205</v>
      </c>
      <c r="D215" s="3"/>
    </row>
    <row r="216" spans="1:4">
      <c r="A216" t="s">
        <v>525</v>
      </c>
      <c r="B216" t="s">
        <v>495</v>
      </c>
      <c r="C216" t="s">
        <v>205</v>
      </c>
      <c r="D216" s="3"/>
    </row>
    <row r="217" spans="1:4">
      <c r="A217" t="s">
        <v>526</v>
      </c>
      <c r="B217" t="s">
        <v>495</v>
      </c>
      <c r="C217" t="s">
        <v>205</v>
      </c>
      <c r="D217" s="3"/>
    </row>
    <row r="218" spans="1:4">
      <c r="A218" t="s">
        <v>527</v>
      </c>
      <c r="B218" t="s">
        <v>495</v>
      </c>
      <c r="C218" t="s">
        <v>205</v>
      </c>
      <c r="D218" s="3"/>
    </row>
    <row r="219" spans="1:4">
      <c r="A219" t="s">
        <v>528</v>
      </c>
      <c r="B219" t="s">
        <v>495</v>
      </c>
      <c r="C219" t="s">
        <v>205</v>
      </c>
      <c r="D219" s="3"/>
    </row>
    <row r="220" spans="1:4">
      <c r="A220" t="s">
        <v>529</v>
      </c>
      <c r="B220" t="s">
        <v>495</v>
      </c>
      <c r="C220" t="s">
        <v>205</v>
      </c>
      <c r="D220" s="3"/>
    </row>
    <row r="221" spans="1:4">
      <c r="A221" t="s">
        <v>530</v>
      </c>
      <c r="B221" t="s">
        <v>495</v>
      </c>
      <c r="C221" t="s">
        <v>205</v>
      </c>
      <c r="D221" s="3"/>
    </row>
    <row r="222" spans="1:4">
      <c r="A222" t="s">
        <v>531</v>
      </c>
      <c r="B222" t="s">
        <v>495</v>
      </c>
      <c r="C222" t="s">
        <v>205</v>
      </c>
      <c r="D222" s="3"/>
    </row>
    <row r="223" spans="1:4">
      <c r="A223" t="s">
        <v>532</v>
      </c>
      <c r="B223" t="s">
        <v>495</v>
      </c>
      <c r="C223" t="s">
        <v>205</v>
      </c>
      <c r="D223" s="3"/>
    </row>
    <row r="224" spans="1:4">
      <c r="A224" t="s">
        <v>533</v>
      </c>
      <c r="B224" t="s">
        <v>534</v>
      </c>
      <c r="C224" t="s">
        <v>205</v>
      </c>
      <c r="D224" s="3">
        <v>19706.270909090908</v>
      </c>
    </row>
    <row r="225" spans="1:4">
      <c r="A225" t="s">
        <v>535</v>
      </c>
      <c r="B225" t="s">
        <v>534</v>
      </c>
      <c r="C225" t="s">
        <v>205</v>
      </c>
      <c r="D225" s="3">
        <v>13390</v>
      </c>
    </row>
    <row r="226" spans="1:4">
      <c r="A226" t="s">
        <v>536</v>
      </c>
      <c r="B226" t="s">
        <v>534</v>
      </c>
      <c r="C226" t="s">
        <v>205</v>
      </c>
      <c r="D226" s="3">
        <v>1400</v>
      </c>
    </row>
    <row r="227" spans="1:4">
      <c r="A227" t="s">
        <v>537</v>
      </c>
      <c r="B227" t="s">
        <v>534</v>
      </c>
      <c r="C227" t="s">
        <v>205</v>
      </c>
      <c r="D227" s="3">
        <v>100</v>
      </c>
    </row>
    <row r="228" spans="1:4">
      <c r="A228" t="s">
        <v>538</v>
      </c>
      <c r="B228" t="s">
        <v>534</v>
      </c>
      <c r="C228" t="s">
        <v>205</v>
      </c>
      <c r="D228" s="3">
        <v>100</v>
      </c>
    </row>
    <row r="229" spans="1:4">
      <c r="A229" t="s">
        <v>539</v>
      </c>
      <c r="B229" t="s">
        <v>534</v>
      </c>
      <c r="C229" t="s">
        <v>205</v>
      </c>
      <c r="D229" s="3">
        <v>100</v>
      </c>
    </row>
    <row r="230" spans="1:4">
      <c r="A230" t="s">
        <v>540</v>
      </c>
      <c r="B230" t="s">
        <v>534</v>
      </c>
      <c r="C230" t="s">
        <v>205</v>
      </c>
      <c r="D230" s="3">
        <v>100</v>
      </c>
    </row>
    <row r="231" spans="1:4">
      <c r="A231" t="s">
        <v>541</v>
      </c>
      <c r="B231" t="s">
        <v>534</v>
      </c>
      <c r="C231" t="s">
        <v>205</v>
      </c>
      <c r="D231" s="3">
        <v>100</v>
      </c>
    </row>
    <row r="232" spans="1:4">
      <c r="A232" t="s">
        <v>542</v>
      </c>
      <c r="B232" t="s">
        <v>534</v>
      </c>
      <c r="C232" t="s">
        <v>205</v>
      </c>
      <c r="D232" s="3">
        <v>100</v>
      </c>
    </row>
    <row r="233" spans="1:4">
      <c r="A233" t="s">
        <v>543</v>
      </c>
      <c r="B233" t="s">
        <v>534</v>
      </c>
      <c r="C233" t="s">
        <v>205</v>
      </c>
      <c r="D233" s="3">
        <v>100</v>
      </c>
    </row>
    <row r="234" spans="1:4">
      <c r="A234" t="s">
        <v>544</v>
      </c>
      <c r="B234" t="s">
        <v>534</v>
      </c>
      <c r="C234" t="s">
        <v>205</v>
      </c>
      <c r="D234" s="3">
        <v>100</v>
      </c>
    </row>
    <row r="235" spans="1:4">
      <c r="A235" t="s">
        <v>545</v>
      </c>
      <c r="B235" t="s">
        <v>534</v>
      </c>
      <c r="C235" t="s">
        <v>205</v>
      </c>
      <c r="D235" s="3">
        <v>100</v>
      </c>
    </row>
    <row r="236" spans="1:4">
      <c r="A236" t="s">
        <v>546</v>
      </c>
      <c r="B236" t="s">
        <v>534</v>
      </c>
      <c r="C236" t="s">
        <v>205</v>
      </c>
      <c r="D236" s="3">
        <v>100</v>
      </c>
    </row>
    <row r="237" spans="1:4">
      <c r="A237" t="s">
        <v>547</v>
      </c>
      <c r="B237" t="s">
        <v>534</v>
      </c>
      <c r="C237" t="s">
        <v>205</v>
      </c>
      <c r="D237" s="3">
        <v>100</v>
      </c>
    </row>
    <row r="238" spans="1:4">
      <c r="A238" t="s">
        <v>548</v>
      </c>
      <c r="B238" t="s">
        <v>534</v>
      </c>
      <c r="C238" t="s">
        <v>205</v>
      </c>
      <c r="D238" s="3">
        <v>100</v>
      </c>
    </row>
    <row r="239" spans="1:4">
      <c r="A239" t="s">
        <v>549</v>
      </c>
      <c r="B239" t="s">
        <v>534</v>
      </c>
      <c r="C239" t="s">
        <v>205</v>
      </c>
      <c r="D239" s="3">
        <v>100</v>
      </c>
    </row>
    <row r="240" spans="1:4">
      <c r="A240" t="s">
        <v>550</v>
      </c>
      <c r="B240" t="s">
        <v>534</v>
      </c>
      <c r="C240" t="s">
        <v>205</v>
      </c>
      <c r="D240" s="3"/>
    </row>
    <row r="241" spans="1:4">
      <c r="A241" t="s">
        <v>551</v>
      </c>
      <c r="B241" t="s">
        <v>534</v>
      </c>
      <c r="C241" t="s">
        <v>205</v>
      </c>
      <c r="D241" s="3"/>
    </row>
    <row r="242" spans="1:4">
      <c r="A242" t="s">
        <v>552</v>
      </c>
      <c r="B242" t="s">
        <v>534</v>
      </c>
      <c r="C242" t="s">
        <v>205</v>
      </c>
      <c r="D242" s="3"/>
    </row>
    <row r="243" spans="1:4">
      <c r="A243" t="s">
        <v>553</v>
      </c>
      <c r="B243" t="s">
        <v>534</v>
      </c>
      <c r="C243" t="s">
        <v>205</v>
      </c>
      <c r="D243" s="3"/>
    </row>
    <row r="244" spans="1:4">
      <c r="A244" t="s">
        <v>554</v>
      </c>
      <c r="B244" t="s">
        <v>534</v>
      </c>
      <c r="C244" t="s">
        <v>205</v>
      </c>
      <c r="D244" s="3"/>
    </row>
    <row r="245" spans="1:4">
      <c r="A245" t="s">
        <v>555</v>
      </c>
      <c r="B245" t="s">
        <v>534</v>
      </c>
      <c r="C245" t="s">
        <v>205</v>
      </c>
      <c r="D245" s="3"/>
    </row>
    <row r="246" spans="1:4">
      <c r="A246" t="s">
        <v>556</v>
      </c>
      <c r="B246" t="s">
        <v>534</v>
      </c>
      <c r="C246" t="s">
        <v>205</v>
      </c>
      <c r="D246" s="3"/>
    </row>
    <row r="247" spans="1:4">
      <c r="A247" t="s">
        <v>557</v>
      </c>
      <c r="B247" t="s">
        <v>534</v>
      </c>
      <c r="C247" t="s">
        <v>205</v>
      </c>
      <c r="D247" s="3"/>
    </row>
    <row r="248" spans="1:4">
      <c r="A248" t="s">
        <v>558</v>
      </c>
      <c r="B248" t="s">
        <v>534</v>
      </c>
      <c r="C248" t="s">
        <v>205</v>
      </c>
      <c r="D248" s="3"/>
    </row>
    <row r="249" spans="1:4">
      <c r="A249" t="s">
        <v>559</v>
      </c>
      <c r="B249" t="s">
        <v>534</v>
      </c>
      <c r="C249" t="s">
        <v>205</v>
      </c>
      <c r="D249" s="3"/>
    </row>
    <row r="250" spans="1:4">
      <c r="A250" t="s">
        <v>560</v>
      </c>
      <c r="B250" t="s">
        <v>534</v>
      </c>
      <c r="C250" t="s">
        <v>205</v>
      </c>
      <c r="D250" s="3"/>
    </row>
    <row r="251" spans="1:4">
      <c r="A251" t="s">
        <v>561</v>
      </c>
      <c r="B251" t="s">
        <v>534</v>
      </c>
      <c r="C251" t="s">
        <v>205</v>
      </c>
      <c r="D251" s="3"/>
    </row>
    <row r="252" spans="1:4">
      <c r="A252" t="s">
        <v>562</v>
      </c>
      <c r="B252" t="s">
        <v>534</v>
      </c>
      <c r="C252" t="s">
        <v>205</v>
      </c>
      <c r="D252" s="3"/>
    </row>
    <row r="253" spans="1:4">
      <c r="A253" t="s">
        <v>563</v>
      </c>
      <c r="B253" t="s">
        <v>534</v>
      </c>
      <c r="C253" t="s">
        <v>205</v>
      </c>
      <c r="D253" s="3"/>
    </row>
    <row r="254" spans="1:4">
      <c r="A254" t="s">
        <v>564</v>
      </c>
      <c r="B254" t="s">
        <v>534</v>
      </c>
      <c r="C254" t="s">
        <v>205</v>
      </c>
      <c r="D254" s="3"/>
    </row>
    <row r="255" spans="1:4">
      <c r="A255" t="s">
        <v>565</v>
      </c>
      <c r="B255" t="s">
        <v>534</v>
      </c>
      <c r="C255" t="s">
        <v>205</v>
      </c>
      <c r="D255" s="3"/>
    </row>
    <row r="256" spans="1:4">
      <c r="A256" t="s">
        <v>566</v>
      </c>
      <c r="B256" t="s">
        <v>534</v>
      </c>
      <c r="C256" t="s">
        <v>205</v>
      </c>
      <c r="D256" s="3"/>
    </row>
    <row r="257" spans="1:4">
      <c r="A257" t="s">
        <v>567</v>
      </c>
      <c r="B257" t="s">
        <v>534</v>
      </c>
      <c r="C257" t="s">
        <v>205</v>
      </c>
      <c r="D257" s="3"/>
    </row>
    <row r="258" spans="1:4">
      <c r="A258" t="s">
        <v>568</v>
      </c>
      <c r="B258" t="s">
        <v>534</v>
      </c>
      <c r="C258" t="s">
        <v>205</v>
      </c>
      <c r="D258" s="3"/>
    </row>
    <row r="259" spans="1:4">
      <c r="A259" t="s">
        <v>569</v>
      </c>
      <c r="B259" t="s">
        <v>534</v>
      </c>
      <c r="C259" t="s">
        <v>205</v>
      </c>
      <c r="D259" s="3"/>
    </row>
    <row r="260" spans="1:4">
      <c r="A260" t="s">
        <v>570</v>
      </c>
      <c r="B260" t="s">
        <v>534</v>
      </c>
      <c r="C260" t="s">
        <v>205</v>
      </c>
      <c r="D260" s="3"/>
    </row>
    <row r="261" spans="1:4">
      <c r="A261" t="s">
        <v>571</v>
      </c>
      <c r="B261" t="s">
        <v>534</v>
      </c>
      <c r="C261" t="s">
        <v>205</v>
      </c>
      <c r="D261" s="3"/>
    </row>
    <row r="262" spans="1:4">
      <c r="A262" t="s">
        <v>572</v>
      </c>
      <c r="B262" t="s">
        <v>534</v>
      </c>
      <c r="C262" t="s">
        <v>205</v>
      </c>
      <c r="D262" s="3"/>
    </row>
    <row r="263" spans="1:4">
      <c r="A263" t="s">
        <v>573</v>
      </c>
      <c r="B263" t="s">
        <v>534</v>
      </c>
      <c r="C263" t="s">
        <v>205</v>
      </c>
      <c r="D263" s="3"/>
    </row>
    <row r="264" spans="1:4">
      <c r="A264" t="s">
        <v>574</v>
      </c>
      <c r="B264" t="s">
        <v>534</v>
      </c>
      <c r="C264" t="s">
        <v>205</v>
      </c>
      <c r="D264" s="3"/>
    </row>
    <row r="265" spans="1:4">
      <c r="A265" t="s">
        <v>575</v>
      </c>
      <c r="B265" t="s">
        <v>576</v>
      </c>
      <c r="C265" t="s">
        <v>438</v>
      </c>
      <c r="D265" s="3">
        <v>16.301777493606139</v>
      </c>
    </row>
    <row r="266" spans="1:4">
      <c r="A266" t="s">
        <v>577</v>
      </c>
      <c r="B266" t="s">
        <v>578</v>
      </c>
      <c r="C266" t="s">
        <v>438</v>
      </c>
      <c r="D266" s="3">
        <v>46.334257212573561</v>
      </c>
    </row>
    <row r="267" spans="1:4">
      <c r="A267" t="s">
        <v>579</v>
      </c>
      <c r="B267" t="s">
        <v>580</v>
      </c>
      <c r="C267" t="s">
        <v>205</v>
      </c>
      <c r="D267" s="3"/>
    </row>
    <row r="268" spans="1:4">
      <c r="A268" t="s">
        <v>581</v>
      </c>
      <c r="B268" t="s">
        <v>580</v>
      </c>
      <c r="C268" t="s">
        <v>205</v>
      </c>
      <c r="D268" s="3"/>
    </row>
    <row r="269" spans="1:4">
      <c r="A269" t="s">
        <v>582</v>
      </c>
      <c r="B269" t="s">
        <v>580</v>
      </c>
      <c r="C269" t="s">
        <v>438</v>
      </c>
      <c r="D269" s="3">
        <v>48.501552419354844</v>
      </c>
    </row>
    <row r="270" spans="1:4">
      <c r="A270" t="s">
        <v>583</v>
      </c>
      <c r="B270" t="s">
        <v>584</v>
      </c>
      <c r="C270" t="s">
        <v>205</v>
      </c>
      <c r="D270" s="3"/>
    </row>
    <row r="271" spans="1:4">
      <c r="A271" t="s">
        <v>585</v>
      </c>
      <c r="B271" t="s">
        <v>586</v>
      </c>
      <c r="C271" t="s">
        <v>205</v>
      </c>
      <c r="D271" s="3"/>
    </row>
    <row r="272" spans="1:4">
      <c r="A272" t="s">
        <v>587</v>
      </c>
      <c r="B272" t="s">
        <v>588</v>
      </c>
      <c r="C272" t="s">
        <v>205</v>
      </c>
      <c r="D272" s="3"/>
    </row>
    <row r="273" spans="1:4">
      <c r="A273" t="s">
        <v>589</v>
      </c>
      <c r="B273" t="s">
        <v>588</v>
      </c>
      <c r="C273" t="s">
        <v>205</v>
      </c>
      <c r="D273" s="3"/>
    </row>
    <row r="274" spans="1:4">
      <c r="A274" t="s">
        <v>590</v>
      </c>
      <c r="B274" t="s">
        <v>588</v>
      </c>
      <c r="C274" t="s">
        <v>205</v>
      </c>
      <c r="D274" s="3"/>
    </row>
    <row r="275" spans="1:4">
      <c r="A275" t="s">
        <v>591</v>
      </c>
      <c r="B275" t="s">
        <v>588</v>
      </c>
      <c r="C275" t="s">
        <v>205</v>
      </c>
      <c r="D275" s="3"/>
    </row>
    <row r="276" spans="1:4">
      <c r="A276" t="s">
        <v>592</v>
      </c>
      <c r="B276" t="s">
        <v>588</v>
      </c>
      <c r="C276" t="s">
        <v>205</v>
      </c>
      <c r="D276" s="3"/>
    </row>
    <row r="277" spans="1:4">
      <c r="A277" t="s">
        <v>593</v>
      </c>
      <c r="B277" t="s">
        <v>588</v>
      </c>
      <c r="C277" t="s">
        <v>205</v>
      </c>
      <c r="D277" s="3"/>
    </row>
    <row r="278" spans="1:4">
      <c r="A278" t="s">
        <v>594</v>
      </c>
      <c r="B278" t="s">
        <v>588</v>
      </c>
      <c r="C278" t="s">
        <v>205</v>
      </c>
      <c r="D278" s="3"/>
    </row>
    <row r="279" spans="1:4">
      <c r="A279" t="s">
        <v>595</v>
      </c>
      <c r="B279" t="s">
        <v>588</v>
      </c>
      <c r="C279" t="s">
        <v>205</v>
      </c>
      <c r="D279" s="3"/>
    </row>
    <row r="280" spans="1:4">
      <c r="A280" t="s">
        <v>596</v>
      </c>
      <c r="B280" t="s">
        <v>588</v>
      </c>
      <c r="C280" t="s">
        <v>205</v>
      </c>
      <c r="D280" s="3"/>
    </row>
    <row r="281" spans="1:4">
      <c r="A281" t="s">
        <v>597</v>
      </c>
      <c r="B281" t="s">
        <v>588</v>
      </c>
      <c r="C281" t="s">
        <v>205</v>
      </c>
      <c r="D281" s="3"/>
    </row>
    <row r="282" spans="1:4">
      <c r="A282" t="s">
        <v>598</v>
      </c>
      <c r="B282" t="s">
        <v>599</v>
      </c>
      <c r="C282" t="s">
        <v>205</v>
      </c>
      <c r="D282" s="3"/>
    </row>
    <row r="283" spans="1:4">
      <c r="A283" t="s">
        <v>600</v>
      </c>
      <c r="B283" t="s">
        <v>601</v>
      </c>
      <c r="C283" t="s">
        <v>205</v>
      </c>
      <c r="D283" s="3"/>
    </row>
    <row r="284" spans="1:4">
      <c r="A284" t="s">
        <v>602</v>
      </c>
      <c r="B284" t="s">
        <v>603</v>
      </c>
      <c r="C284" t="s">
        <v>205</v>
      </c>
      <c r="D284" s="3">
        <v>75500</v>
      </c>
    </row>
    <row r="285" spans="1:4">
      <c r="A285" t="s">
        <v>604</v>
      </c>
      <c r="B285" t="s">
        <v>605</v>
      </c>
      <c r="C285" t="s">
        <v>205</v>
      </c>
      <c r="D285" s="3"/>
    </row>
    <row r="286" spans="1:4">
      <c r="A286" t="s">
        <v>606</v>
      </c>
      <c r="B286" t="s">
        <v>607</v>
      </c>
      <c r="C286" t="s">
        <v>232</v>
      </c>
      <c r="D286" s="3"/>
    </row>
    <row r="287" spans="1:4">
      <c r="A287" t="s">
        <v>608</v>
      </c>
      <c r="B287" t="s">
        <v>609</v>
      </c>
      <c r="C287" t="s">
        <v>205</v>
      </c>
      <c r="D287" s="3"/>
    </row>
    <row r="288" spans="1:4">
      <c r="A288" t="s">
        <v>610</v>
      </c>
      <c r="B288" t="s">
        <v>609</v>
      </c>
      <c r="C288" t="s">
        <v>205</v>
      </c>
      <c r="D288" s="3"/>
    </row>
    <row r="289" spans="1:4">
      <c r="A289" t="s">
        <v>611</v>
      </c>
      <c r="B289" t="s">
        <v>609</v>
      </c>
      <c r="C289" t="s">
        <v>205</v>
      </c>
      <c r="D289" s="3"/>
    </row>
    <row r="290" spans="1:4">
      <c r="A290" t="s">
        <v>612</v>
      </c>
      <c r="B290" t="s">
        <v>609</v>
      </c>
      <c r="C290" t="s">
        <v>205</v>
      </c>
      <c r="D290" s="3"/>
    </row>
    <row r="291" spans="1:4">
      <c r="A291" t="s">
        <v>613</v>
      </c>
      <c r="B291" t="s">
        <v>609</v>
      </c>
      <c r="C291" t="s">
        <v>205</v>
      </c>
      <c r="D291" s="3"/>
    </row>
    <row r="292" spans="1:4">
      <c r="A292" t="s">
        <v>614</v>
      </c>
      <c r="B292" t="s">
        <v>609</v>
      </c>
      <c r="C292" t="s">
        <v>205</v>
      </c>
      <c r="D292" s="3"/>
    </row>
    <row r="293" spans="1:4">
      <c r="A293" t="s">
        <v>615</v>
      </c>
      <c r="B293" t="s">
        <v>616</v>
      </c>
      <c r="C293" t="s">
        <v>232</v>
      </c>
      <c r="D293" s="3"/>
    </row>
    <row r="294" spans="1:4">
      <c r="A294" t="s">
        <v>141</v>
      </c>
      <c r="B294" t="s">
        <v>617</v>
      </c>
      <c r="C294" t="s">
        <v>427</v>
      </c>
      <c r="D294" s="3">
        <v>11.394153706160775</v>
      </c>
    </row>
    <row r="295" spans="1:4">
      <c r="A295" t="s">
        <v>618</v>
      </c>
      <c r="B295" t="s">
        <v>619</v>
      </c>
      <c r="C295" t="s">
        <v>427</v>
      </c>
      <c r="D295" s="3"/>
    </row>
    <row r="296" spans="1:4">
      <c r="A296" t="s">
        <v>620</v>
      </c>
      <c r="B296" t="s">
        <v>621</v>
      </c>
      <c r="C296" t="s">
        <v>427</v>
      </c>
      <c r="D296" s="3">
        <v>41</v>
      </c>
    </row>
    <row r="297" spans="1:4">
      <c r="A297" t="s">
        <v>622</v>
      </c>
      <c r="B297" t="s">
        <v>623</v>
      </c>
      <c r="C297" t="s">
        <v>427</v>
      </c>
      <c r="D297" s="3"/>
    </row>
    <row r="298" spans="1:4">
      <c r="A298" t="s">
        <v>624</v>
      </c>
      <c r="B298" t="s">
        <v>617</v>
      </c>
      <c r="C298" t="s">
        <v>205</v>
      </c>
      <c r="D298" s="3"/>
    </row>
    <row r="299" spans="1:4">
      <c r="A299" t="s">
        <v>625</v>
      </c>
      <c r="B299" t="s">
        <v>626</v>
      </c>
      <c r="C299" t="s">
        <v>427</v>
      </c>
      <c r="D299" s="3">
        <v>54.210038513323106</v>
      </c>
    </row>
    <row r="300" spans="1:4">
      <c r="A300" t="s">
        <v>627</v>
      </c>
      <c r="B300" t="s">
        <v>628</v>
      </c>
      <c r="C300" t="s">
        <v>427</v>
      </c>
      <c r="D300" s="3"/>
    </row>
    <row r="301" spans="1:4">
      <c r="A301" t="s">
        <v>629</v>
      </c>
      <c r="B301" t="s">
        <v>630</v>
      </c>
      <c r="C301" t="s">
        <v>631</v>
      </c>
      <c r="D301" s="3"/>
    </row>
    <row r="302" spans="1:4">
      <c r="A302" t="s">
        <v>632</v>
      </c>
      <c r="B302" t="s">
        <v>633</v>
      </c>
      <c r="C302" t="s">
        <v>427</v>
      </c>
      <c r="D302" s="3"/>
    </row>
    <row r="303" spans="1:4">
      <c r="A303" t="s">
        <v>634</v>
      </c>
      <c r="B303" t="s">
        <v>635</v>
      </c>
      <c r="C303" t="s">
        <v>406</v>
      </c>
      <c r="D303" s="3">
        <v>33.386890280864819</v>
      </c>
    </row>
    <row r="304" spans="1:4">
      <c r="A304" t="s">
        <v>636</v>
      </c>
      <c r="B304" t="s">
        <v>637</v>
      </c>
      <c r="C304" t="s">
        <v>406</v>
      </c>
      <c r="D304" s="3"/>
    </row>
    <row r="305" spans="1:4">
      <c r="A305" t="s">
        <v>638</v>
      </c>
      <c r="B305" t="s">
        <v>639</v>
      </c>
      <c r="C305" t="s">
        <v>427</v>
      </c>
      <c r="D305" s="3"/>
    </row>
    <row r="306" spans="1:4">
      <c r="A306" t="s">
        <v>640</v>
      </c>
      <c r="B306" t="s">
        <v>641</v>
      </c>
      <c r="C306" t="s">
        <v>427</v>
      </c>
      <c r="D306" s="3">
        <v>250</v>
      </c>
    </row>
    <row r="307" spans="1:4">
      <c r="A307" t="s">
        <v>642</v>
      </c>
      <c r="B307" t="s">
        <v>619</v>
      </c>
      <c r="C307" t="s">
        <v>631</v>
      </c>
      <c r="D307" s="3"/>
    </row>
    <row r="308" spans="1:4">
      <c r="A308" t="s">
        <v>643</v>
      </c>
      <c r="B308" t="s">
        <v>644</v>
      </c>
      <c r="C308" t="s">
        <v>438</v>
      </c>
      <c r="D308" s="3"/>
    </row>
    <row r="309" spans="1:4">
      <c r="A309" t="s">
        <v>645</v>
      </c>
      <c r="B309" t="s">
        <v>646</v>
      </c>
      <c r="C309" t="s">
        <v>198</v>
      </c>
      <c r="D309" s="3"/>
    </row>
    <row r="310" spans="1:4">
      <c r="A310" t="s">
        <v>647</v>
      </c>
      <c r="B310" t="s">
        <v>648</v>
      </c>
      <c r="C310" t="s">
        <v>438</v>
      </c>
      <c r="D310" s="3"/>
    </row>
    <row r="311" spans="1:4">
      <c r="A311" t="s">
        <v>649</v>
      </c>
      <c r="B311" t="s">
        <v>650</v>
      </c>
      <c r="C311" t="s">
        <v>427</v>
      </c>
      <c r="D311" s="3"/>
    </row>
    <row r="312" spans="1:4">
      <c r="A312" t="s">
        <v>651</v>
      </c>
      <c r="B312" t="s">
        <v>652</v>
      </c>
      <c r="C312" t="s">
        <v>427</v>
      </c>
      <c r="D312" s="3">
        <v>80</v>
      </c>
    </row>
    <row r="313" spans="1:4">
      <c r="A313" t="s">
        <v>653</v>
      </c>
      <c r="B313" t="s">
        <v>652</v>
      </c>
      <c r="C313" t="s">
        <v>427</v>
      </c>
      <c r="D313" s="3"/>
    </row>
    <row r="314" spans="1:4">
      <c r="A314" t="s">
        <v>654</v>
      </c>
      <c r="B314" t="s">
        <v>655</v>
      </c>
      <c r="C314" t="s">
        <v>427</v>
      </c>
      <c r="D314" s="3">
        <v>24.63</v>
      </c>
    </row>
    <row r="315" spans="1:4">
      <c r="A315" t="s">
        <v>656</v>
      </c>
      <c r="B315" t="s">
        <v>657</v>
      </c>
      <c r="C315" t="s">
        <v>427</v>
      </c>
      <c r="D315" s="3"/>
    </row>
    <row r="316" spans="1:4">
      <c r="A316" t="s">
        <v>658</v>
      </c>
      <c r="B316" t="s">
        <v>659</v>
      </c>
      <c r="C316" t="s">
        <v>427</v>
      </c>
      <c r="D316" s="3"/>
    </row>
    <row r="317" spans="1:4">
      <c r="A317" t="s">
        <v>660</v>
      </c>
      <c r="B317" t="s">
        <v>661</v>
      </c>
      <c r="C317" t="s">
        <v>427</v>
      </c>
      <c r="D317" s="3"/>
    </row>
    <row r="318" spans="1:4">
      <c r="A318" t="s">
        <v>662</v>
      </c>
      <c r="B318" t="s">
        <v>663</v>
      </c>
      <c r="C318" t="s">
        <v>631</v>
      </c>
      <c r="D318" s="3">
        <v>21.997001837614167</v>
      </c>
    </row>
    <row r="319" spans="1:4">
      <c r="A319" t="s">
        <v>664</v>
      </c>
      <c r="B319" t="s">
        <v>663</v>
      </c>
      <c r="C319" t="s">
        <v>427</v>
      </c>
      <c r="D319" s="3">
        <v>147.81486579490709</v>
      </c>
    </row>
    <row r="320" spans="1:4">
      <c r="A320" t="s">
        <v>665</v>
      </c>
      <c r="B320" t="s">
        <v>661</v>
      </c>
      <c r="C320" t="s">
        <v>631</v>
      </c>
      <c r="D320" s="3"/>
    </row>
    <row r="321" spans="1:4">
      <c r="A321" t="s">
        <v>666</v>
      </c>
      <c r="B321" t="s">
        <v>661</v>
      </c>
      <c r="C321" t="s">
        <v>631</v>
      </c>
      <c r="D321" s="3"/>
    </row>
    <row r="322" spans="1:4">
      <c r="A322" t="s">
        <v>667</v>
      </c>
      <c r="B322" t="s">
        <v>668</v>
      </c>
      <c r="C322" t="s">
        <v>427</v>
      </c>
      <c r="D322" s="3">
        <v>130</v>
      </c>
    </row>
    <row r="323" spans="1:4">
      <c r="A323" t="s">
        <v>669</v>
      </c>
      <c r="B323" t="s">
        <v>663</v>
      </c>
      <c r="C323" t="s">
        <v>631</v>
      </c>
      <c r="D323" s="3"/>
    </row>
    <row r="324" spans="1:4">
      <c r="A324" t="s">
        <v>670</v>
      </c>
      <c r="B324" t="s">
        <v>671</v>
      </c>
      <c r="C324" t="s">
        <v>631</v>
      </c>
      <c r="D324" s="3"/>
    </row>
    <row r="325" spans="1:4">
      <c r="A325" t="s">
        <v>142</v>
      </c>
      <c r="B325" t="s">
        <v>672</v>
      </c>
      <c r="C325" t="s">
        <v>427</v>
      </c>
      <c r="D325" s="3">
        <v>8.0725675245572468</v>
      </c>
    </row>
    <row r="326" spans="1:4">
      <c r="A326" t="s">
        <v>673</v>
      </c>
      <c r="B326" t="s">
        <v>674</v>
      </c>
      <c r="C326" t="s">
        <v>427</v>
      </c>
      <c r="D326" s="3"/>
    </row>
    <row r="327" spans="1:4">
      <c r="A327" t="s">
        <v>675</v>
      </c>
      <c r="B327" t="s">
        <v>672</v>
      </c>
      <c r="C327" t="s">
        <v>631</v>
      </c>
      <c r="D327" s="3"/>
    </row>
    <row r="328" spans="1:4">
      <c r="A328" t="s">
        <v>676</v>
      </c>
      <c r="B328" t="s">
        <v>674</v>
      </c>
      <c r="C328" t="s">
        <v>631</v>
      </c>
      <c r="D328" s="3">
        <v>23</v>
      </c>
    </row>
    <row r="329" spans="1:4">
      <c r="A329" t="s">
        <v>677</v>
      </c>
      <c r="B329" t="s">
        <v>678</v>
      </c>
      <c r="C329" t="s">
        <v>427</v>
      </c>
      <c r="D329" s="3"/>
    </row>
    <row r="330" spans="1:4">
      <c r="A330" t="s">
        <v>679</v>
      </c>
      <c r="B330" t="s">
        <v>680</v>
      </c>
      <c r="C330" t="s">
        <v>631</v>
      </c>
      <c r="D330" s="3">
        <v>12.874708164490988</v>
      </c>
    </row>
    <row r="331" spans="1:4">
      <c r="A331" t="s">
        <v>681</v>
      </c>
      <c r="B331" t="s">
        <v>682</v>
      </c>
      <c r="C331" t="s">
        <v>427</v>
      </c>
      <c r="D331" s="3"/>
    </row>
    <row r="332" spans="1:4">
      <c r="A332" t="s">
        <v>683</v>
      </c>
      <c r="B332" t="s">
        <v>684</v>
      </c>
      <c r="C332" t="s">
        <v>427</v>
      </c>
      <c r="D332" s="3"/>
    </row>
    <row r="333" spans="1:4">
      <c r="A333" t="s">
        <v>685</v>
      </c>
      <c r="B333" t="s">
        <v>672</v>
      </c>
      <c r="C333" t="s">
        <v>427</v>
      </c>
      <c r="D333" s="3">
        <v>12</v>
      </c>
    </row>
    <row r="334" spans="1:4">
      <c r="A334" t="s">
        <v>686</v>
      </c>
      <c r="B334" t="s">
        <v>687</v>
      </c>
      <c r="C334" t="s">
        <v>631</v>
      </c>
      <c r="D334" s="3"/>
    </row>
    <row r="335" spans="1:4">
      <c r="A335" t="s">
        <v>688</v>
      </c>
      <c r="B335" t="s">
        <v>689</v>
      </c>
      <c r="C335" t="s">
        <v>427</v>
      </c>
      <c r="D335" s="3"/>
    </row>
    <row r="336" spans="1:4">
      <c r="A336" t="s">
        <v>690</v>
      </c>
      <c r="B336" t="s">
        <v>691</v>
      </c>
      <c r="C336" t="s">
        <v>631</v>
      </c>
      <c r="D336" s="3"/>
    </row>
    <row r="337" spans="1:4">
      <c r="A337" t="s">
        <v>692</v>
      </c>
      <c r="B337" t="s">
        <v>693</v>
      </c>
      <c r="C337" t="s">
        <v>427</v>
      </c>
      <c r="D337" s="3">
        <v>9.6150935744172834</v>
      </c>
    </row>
    <row r="338" spans="1:4">
      <c r="A338" t="s">
        <v>694</v>
      </c>
      <c r="B338" t="s">
        <v>695</v>
      </c>
      <c r="C338" t="s">
        <v>427</v>
      </c>
      <c r="D338" s="3"/>
    </row>
    <row r="339" spans="1:4">
      <c r="A339" t="s">
        <v>696</v>
      </c>
      <c r="B339" t="s">
        <v>697</v>
      </c>
      <c r="C339" t="s">
        <v>427</v>
      </c>
      <c r="D339" s="3">
        <v>12.522097934387743</v>
      </c>
    </row>
    <row r="340" spans="1:4">
      <c r="A340" t="s">
        <v>698</v>
      </c>
      <c r="B340" t="s">
        <v>699</v>
      </c>
      <c r="C340" t="s">
        <v>700</v>
      </c>
      <c r="D340" s="3">
        <v>10.833281455607201</v>
      </c>
    </row>
    <row r="341" spans="1:4">
      <c r="A341" t="s">
        <v>701</v>
      </c>
      <c r="B341" t="s">
        <v>702</v>
      </c>
      <c r="C341" t="s">
        <v>427</v>
      </c>
      <c r="D341" s="3">
        <v>25.810305372495147</v>
      </c>
    </row>
    <row r="342" spans="1:4">
      <c r="A342" t="s">
        <v>703</v>
      </c>
      <c r="B342" t="s">
        <v>704</v>
      </c>
      <c r="C342" t="s">
        <v>427</v>
      </c>
      <c r="D342" s="3"/>
    </row>
    <row r="343" spans="1:4">
      <c r="A343" t="s">
        <v>705</v>
      </c>
      <c r="B343" t="s">
        <v>706</v>
      </c>
      <c r="C343" t="s">
        <v>427</v>
      </c>
      <c r="D343" s="3">
        <v>29.717696097006442</v>
      </c>
    </row>
    <row r="344" spans="1:4">
      <c r="A344" t="s">
        <v>707</v>
      </c>
      <c r="B344" t="s">
        <v>708</v>
      </c>
      <c r="C344" t="s">
        <v>427</v>
      </c>
      <c r="D344" s="3"/>
    </row>
    <row r="345" spans="1:4">
      <c r="A345" t="s">
        <v>709</v>
      </c>
      <c r="B345" t="s">
        <v>710</v>
      </c>
      <c r="C345" t="s">
        <v>427</v>
      </c>
      <c r="D345" s="3"/>
    </row>
    <row r="346" spans="1:4">
      <c r="A346" t="s">
        <v>711</v>
      </c>
      <c r="B346" t="s">
        <v>712</v>
      </c>
      <c r="C346" t="s">
        <v>713</v>
      </c>
      <c r="D346" s="3"/>
    </row>
    <row r="347" spans="1:4">
      <c r="A347" t="s">
        <v>714</v>
      </c>
      <c r="B347" t="s">
        <v>715</v>
      </c>
      <c r="C347" t="s">
        <v>427</v>
      </c>
      <c r="D347" s="3">
        <v>19.2</v>
      </c>
    </row>
    <row r="348" spans="1:4">
      <c r="A348" t="s">
        <v>716</v>
      </c>
      <c r="B348" t="s">
        <v>717</v>
      </c>
      <c r="C348" t="s">
        <v>427</v>
      </c>
      <c r="D348" s="3"/>
    </row>
    <row r="349" spans="1:4">
      <c r="A349" t="s">
        <v>718</v>
      </c>
      <c r="B349" t="s">
        <v>719</v>
      </c>
      <c r="C349" t="s">
        <v>232</v>
      </c>
      <c r="D349" s="3"/>
    </row>
    <row r="350" spans="1:4">
      <c r="A350" t="s">
        <v>720</v>
      </c>
      <c r="B350" t="s">
        <v>721</v>
      </c>
      <c r="C350" t="s">
        <v>427</v>
      </c>
      <c r="D350" s="3"/>
    </row>
    <row r="351" spans="1:4">
      <c r="A351" t="s">
        <v>722</v>
      </c>
      <c r="B351" t="s">
        <v>723</v>
      </c>
      <c r="C351" t="s">
        <v>427</v>
      </c>
      <c r="D351" s="3"/>
    </row>
    <row r="352" spans="1:4">
      <c r="A352" t="s">
        <v>724</v>
      </c>
      <c r="B352" t="s">
        <v>725</v>
      </c>
      <c r="C352" t="s">
        <v>406</v>
      </c>
      <c r="D352" s="3">
        <v>17.04</v>
      </c>
    </row>
    <row r="353" spans="1:4">
      <c r="A353" t="s">
        <v>726</v>
      </c>
      <c r="B353" t="s">
        <v>727</v>
      </c>
      <c r="C353" t="s">
        <v>427</v>
      </c>
      <c r="D353" s="3"/>
    </row>
    <row r="354" spans="1:4">
      <c r="A354" t="s">
        <v>728</v>
      </c>
      <c r="B354" t="s">
        <v>729</v>
      </c>
      <c r="C354" t="s">
        <v>213</v>
      </c>
      <c r="D354" s="3"/>
    </row>
    <row r="355" spans="1:4">
      <c r="A355" t="s">
        <v>730</v>
      </c>
      <c r="B355" t="s">
        <v>731</v>
      </c>
      <c r="C355" t="s">
        <v>427</v>
      </c>
      <c r="D355" s="3"/>
    </row>
    <row r="356" spans="1:4">
      <c r="A356" t="s">
        <v>732</v>
      </c>
      <c r="B356" t="s">
        <v>733</v>
      </c>
      <c r="C356" t="s">
        <v>427</v>
      </c>
      <c r="D356" s="3"/>
    </row>
    <row r="357" spans="1:4">
      <c r="A357" t="s">
        <v>734</v>
      </c>
      <c r="B357" t="s">
        <v>735</v>
      </c>
      <c r="C357" t="s">
        <v>427</v>
      </c>
      <c r="D357" s="3">
        <v>85.907118644067779</v>
      </c>
    </row>
    <row r="358" spans="1:4">
      <c r="A358" t="s">
        <v>736</v>
      </c>
      <c r="B358" t="s">
        <v>737</v>
      </c>
      <c r="C358" t="s">
        <v>427</v>
      </c>
      <c r="D358" s="3">
        <v>67.368608490566046</v>
      </c>
    </row>
    <row r="359" spans="1:4">
      <c r="A359" t="s">
        <v>738</v>
      </c>
      <c r="B359" t="s">
        <v>739</v>
      </c>
      <c r="C359" t="s">
        <v>205</v>
      </c>
      <c r="D359" s="3">
        <v>70000</v>
      </c>
    </row>
    <row r="360" spans="1:4">
      <c r="A360" t="s">
        <v>740</v>
      </c>
      <c r="B360" t="s">
        <v>739</v>
      </c>
      <c r="C360" t="s">
        <v>205</v>
      </c>
      <c r="D360" s="3"/>
    </row>
    <row r="361" spans="1:4">
      <c r="A361" t="s">
        <v>741</v>
      </c>
      <c r="B361" t="s">
        <v>739</v>
      </c>
      <c r="C361" t="s">
        <v>205</v>
      </c>
      <c r="D361" s="3"/>
    </row>
    <row r="362" spans="1:4">
      <c r="A362" t="s">
        <v>742</v>
      </c>
      <c r="B362" t="s">
        <v>743</v>
      </c>
      <c r="C362" t="s">
        <v>205</v>
      </c>
      <c r="D362" s="3"/>
    </row>
    <row r="363" spans="1:4">
      <c r="A363" t="s">
        <v>744</v>
      </c>
      <c r="B363" t="s">
        <v>745</v>
      </c>
      <c r="C363" t="s">
        <v>232</v>
      </c>
      <c r="D363" s="3"/>
    </row>
    <row r="364" spans="1:4">
      <c r="A364" t="s">
        <v>746</v>
      </c>
      <c r="B364" t="s">
        <v>745</v>
      </c>
      <c r="C364" t="s">
        <v>438</v>
      </c>
      <c r="D364" s="3"/>
    </row>
    <row r="365" spans="1:4">
      <c r="A365" t="s">
        <v>747</v>
      </c>
      <c r="B365" t="s">
        <v>745</v>
      </c>
      <c r="C365" t="s">
        <v>438</v>
      </c>
      <c r="D365" s="3"/>
    </row>
    <row r="366" spans="1:4">
      <c r="A366" t="s">
        <v>748</v>
      </c>
      <c r="B366" t="s">
        <v>745</v>
      </c>
      <c r="C366" t="s">
        <v>438</v>
      </c>
      <c r="D366" s="3"/>
    </row>
    <row r="367" spans="1:4">
      <c r="A367" t="s">
        <v>749</v>
      </c>
      <c r="B367" t="s">
        <v>750</v>
      </c>
      <c r="C367" t="s">
        <v>438</v>
      </c>
      <c r="D367" s="3"/>
    </row>
    <row r="368" spans="1:4">
      <c r="A368" t="s">
        <v>751</v>
      </c>
      <c r="B368" t="s">
        <v>752</v>
      </c>
      <c r="C368" t="s">
        <v>232</v>
      </c>
      <c r="D368" s="3"/>
    </row>
    <row r="369" spans="1:4">
      <c r="A369" t="s">
        <v>753</v>
      </c>
      <c r="B369" t="s">
        <v>754</v>
      </c>
      <c r="C369" t="s">
        <v>438</v>
      </c>
      <c r="D369" s="3"/>
    </row>
    <row r="370" spans="1:4">
      <c r="A370" t="s">
        <v>755</v>
      </c>
      <c r="B370" t="s">
        <v>756</v>
      </c>
      <c r="C370" t="s">
        <v>438</v>
      </c>
      <c r="D370" s="3"/>
    </row>
    <row r="371" spans="1:4">
      <c r="A371" t="s">
        <v>757</v>
      </c>
      <c r="B371" t="s">
        <v>758</v>
      </c>
      <c r="C371" t="s">
        <v>438</v>
      </c>
      <c r="D371" s="3"/>
    </row>
    <row r="372" spans="1:4">
      <c r="A372" t="s">
        <v>759</v>
      </c>
      <c r="B372" t="s">
        <v>760</v>
      </c>
      <c r="C372" t="s">
        <v>438</v>
      </c>
      <c r="D372" s="3"/>
    </row>
    <row r="373" spans="1:4">
      <c r="A373" t="s">
        <v>761</v>
      </c>
      <c r="B373" t="s">
        <v>762</v>
      </c>
      <c r="C373" t="s">
        <v>438</v>
      </c>
      <c r="D373" s="3"/>
    </row>
    <row r="374" spans="1:4">
      <c r="A374" t="s">
        <v>763</v>
      </c>
      <c r="B374" t="s">
        <v>764</v>
      </c>
      <c r="C374" t="s">
        <v>438</v>
      </c>
      <c r="D374" s="3"/>
    </row>
    <row r="375" spans="1:4">
      <c r="A375" t="s">
        <v>765</v>
      </c>
      <c r="B375" t="s">
        <v>766</v>
      </c>
      <c r="C375" t="s">
        <v>232</v>
      </c>
      <c r="D375" s="3"/>
    </row>
    <row r="376" spans="1:4">
      <c r="A376" t="s">
        <v>767</v>
      </c>
      <c r="B376" t="s">
        <v>768</v>
      </c>
      <c r="C376" t="s">
        <v>438</v>
      </c>
      <c r="D376" s="3"/>
    </row>
    <row r="377" spans="1:4">
      <c r="A377" t="s">
        <v>769</v>
      </c>
      <c r="B377" t="s">
        <v>770</v>
      </c>
      <c r="C377" t="s">
        <v>438</v>
      </c>
      <c r="D377" s="3"/>
    </row>
    <row r="378" spans="1:4">
      <c r="A378" t="s">
        <v>771</v>
      </c>
      <c r="B378" t="s">
        <v>772</v>
      </c>
      <c r="C378" t="s">
        <v>205</v>
      </c>
      <c r="D378" s="3">
        <v>288309.82624999998</v>
      </c>
    </row>
    <row r="379" spans="1:4">
      <c r="A379" t="s">
        <v>773</v>
      </c>
      <c r="B379" t="s">
        <v>772</v>
      </c>
      <c r="C379" t="s">
        <v>205</v>
      </c>
      <c r="D379" s="3">
        <v>216163.76500000001</v>
      </c>
    </row>
    <row r="380" spans="1:4">
      <c r="A380" t="s">
        <v>774</v>
      </c>
      <c r="B380" t="s">
        <v>775</v>
      </c>
      <c r="C380" t="s">
        <v>631</v>
      </c>
      <c r="D380" s="3"/>
    </row>
    <row r="381" spans="1:4">
      <c r="A381" t="s">
        <v>776</v>
      </c>
      <c r="B381" t="s">
        <v>777</v>
      </c>
      <c r="C381" t="s">
        <v>205</v>
      </c>
      <c r="D381" s="3"/>
    </row>
    <row r="382" spans="1:4">
      <c r="A382" t="s">
        <v>778</v>
      </c>
      <c r="B382" t="s">
        <v>779</v>
      </c>
      <c r="C382" t="s">
        <v>232</v>
      </c>
      <c r="D382" s="3">
        <v>475</v>
      </c>
    </row>
    <row r="383" spans="1:4">
      <c r="A383" t="s">
        <v>780</v>
      </c>
      <c r="B383" t="s">
        <v>781</v>
      </c>
      <c r="C383" t="s">
        <v>427</v>
      </c>
      <c r="D383" s="3">
        <v>53.292558007191083</v>
      </c>
    </row>
    <row r="384" spans="1:4">
      <c r="A384" t="s">
        <v>782</v>
      </c>
      <c r="B384" t="s">
        <v>783</v>
      </c>
      <c r="C384" t="s">
        <v>427</v>
      </c>
      <c r="D384" s="3">
        <v>32.104576286168893</v>
      </c>
    </row>
    <row r="385" spans="1:4">
      <c r="A385" t="s">
        <v>784</v>
      </c>
      <c r="B385" t="s">
        <v>785</v>
      </c>
      <c r="C385" t="s">
        <v>438</v>
      </c>
      <c r="D385" s="3">
        <v>74</v>
      </c>
    </row>
    <row r="386" spans="1:4">
      <c r="A386" t="s">
        <v>786</v>
      </c>
      <c r="B386" t="s">
        <v>785</v>
      </c>
      <c r="C386" t="s">
        <v>438</v>
      </c>
      <c r="D386" s="3">
        <v>74</v>
      </c>
    </row>
    <row r="387" spans="1:4">
      <c r="A387" t="s">
        <v>787</v>
      </c>
      <c r="B387" t="s">
        <v>785</v>
      </c>
      <c r="C387" t="s">
        <v>438</v>
      </c>
      <c r="D387" s="3"/>
    </row>
    <row r="388" spans="1:4">
      <c r="A388" t="s">
        <v>788</v>
      </c>
      <c r="B388" t="s">
        <v>785</v>
      </c>
      <c r="C388" t="s">
        <v>438</v>
      </c>
      <c r="D388" s="3"/>
    </row>
    <row r="389" spans="1:4">
      <c r="A389" t="s">
        <v>789</v>
      </c>
      <c r="B389" t="s">
        <v>785</v>
      </c>
      <c r="C389" t="s">
        <v>438</v>
      </c>
      <c r="D389" s="3"/>
    </row>
    <row r="390" spans="1:4">
      <c r="A390" t="s">
        <v>790</v>
      </c>
      <c r="B390" t="s">
        <v>785</v>
      </c>
      <c r="C390" t="s">
        <v>438</v>
      </c>
      <c r="D390" s="3"/>
    </row>
    <row r="391" spans="1:4">
      <c r="A391" t="s">
        <v>791</v>
      </c>
      <c r="B391" t="s">
        <v>785</v>
      </c>
      <c r="C391" t="s">
        <v>438</v>
      </c>
      <c r="D391" s="3"/>
    </row>
    <row r="392" spans="1:4">
      <c r="A392" t="s">
        <v>792</v>
      </c>
      <c r="B392" t="s">
        <v>785</v>
      </c>
      <c r="C392" t="s">
        <v>438</v>
      </c>
      <c r="D392" s="3"/>
    </row>
    <row r="393" spans="1:4">
      <c r="A393" t="s">
        <v>793</v>
      </c>
      <c r="B393" t="s">
        <v>785</v>
      </c>
      <c r="C393" t="s">
        <v>438</v>
      </c>
      <c r="D393" s="3"/>
    </row>
    <row r="394" spans="1:4">
      <c r="A394" t="s">
        <v>794</v>
      </c>
      <c r="B394" t="s">
        <v>785</v>
      </c>
      <c r="C394" t="s">
        <v>438</v>
      </c>
      <c r="D394" s="3"/>
    </row>
    <row r="395" spans="1:4">
      <c r="A395" t="s">
        <v>795</v>
      </c>
      <c r="B395" t="s">
        <v>796</v>
      </c>
      <c r="C395" t="s">
        <v>438</v>
      </c>
      <c r="D395" s="3"/>
    </row>
    <row r="396" spans="1:4">
      <c r="A396" t="s">
        <v>797</v>
      </c>
      <c r="B396" t="s">
        <v>796</v>
      </c>
      <c r="C396" t="s">
        <v>438</v>
      </c>
      <c r="D396" s="3"/>
    </row>
    <row r="397" spans="1:4">
      <c r="A397" t="s">
        <v>798</v>
      </c>
      <c r="B397" t="s">
        <v>796</v>
      </c>
      <c r="C397" t="s">
        <v>438</v>
      </c>
      <c r="D397" s="3"/>
    </row>
    <row r="398" spans="1:4">
      <c r="A398" t="s">
        <v>799</v>
      </c>
      <c r="B398" t="s">
        <v>796</v>
      </c>
      <c r="C398" t="s">
        <v>438</v>
      </c>
      <c r="D398" s="3"/>
    </row>
    <row r="399" spans="1:4">
      <c r="A399" t="s">
        <v>800</v>
      </c>
      <c r="B399" t="s">
        <v>796</v>
      </c>
      <c r="C399" t="s">
        <v>438</v>
      </c>
      <c r="D399" s="3"/>
    </row>
    <row r="400" spans="1:4">
      <c r="A400" t="s">
        <v>801</v>
      </c>
      <c r="B400" t="s">
        <v>796</v>
      </c>
      <c r="C400" t="s">
        <v>438</v>
      </c>
      <c r="D400" s="3"/>
    </row>
    <row r="401" spans="1:4">
      <c r="A401" t="s">
        <v>802</v>
      </c>
      <c r="B401" t="s">
        <v>796</v>
      </c>
      <c r="C401" t="s">
        <v>438</v>
      </c>
      <c r="D401" s="3"/>
    </row>
    <row r="402" spans="1:4">
      <c r="A402" t="s">
        <v>803</v>
      </c>
      <c r="B402" t="s">
        <v>796</v>
      </c>
      <c r="C402" t="s">
        <v>438</v>
      </c>
      <c r="D402" s="3"/>
    </row>
    <row r="403" spans="1:4">
      <c r="A403" t="s">
        <v>804</v>
      </c>
      <c r="B403" t="s">
        <v>796</v>
      </c>
      <c r="C403" t="s">
        <v>438</v>
      </c>
      <c r="D403" s="3"/>
    </row>
    <row r="404" spans="1:4">
      <c r="A404" t="s">
        <v>805</v>
      </c>
      <c r="B404" t="s">
        <v>796</v>
      </c>
      <c r="C404" t="s">
        <v>438</v>
      </c>
      <c r="D404" s="3"/>
    </row>
    <row r="405" spans="1:4">
      <c r="A405" t="s">
        <v>806</v>
      </c>
      <c r="B405" t="s">
        <v>807</v>
      </c>
      <c r="C405" t="s">
        <v>438</v>
      </c>
      <c r="D405" s="3"/>
    </row>
    <row r="406" spans="1:4">
      <c r="A406" t="s">
        <v>808</v>
      </c>
      <c r="B406" t="s">
        <v>807</v>
      </c>
      <c r="C406" t="s">
        <v>438</v>
      </c>
      <c r="D406" s="3"/>
    </row>
    <row r="407" spans="1:4">
      <c r="A407" t="s">
        <v>809</v>
      </c>
      <c r="B407" t="s">
        <v>807</v>
      </c>
      <c r="C407" t="s">
        <v>438</v>
      </c>
      <c r="D407" s="3"/>
    </row>
    <row r="408" spans="1:4">
      <c r="A408" t="s">
        <v>810</v>
      </c>
      <c r="B408" t="s">
        <v>807</v>
      </c>
      <c r="C408" t="s">
        <v>438</v>
      </c>
      <c r="D408" s="3"/>
    </row>
    <row r="409" spans="1:4">
      <c r="A409" t="s">
        <v>811</v>
      </c>
      <c r="B409" t="s">
        <v>807</v>
      </c>
      <c r="C409" t="s">
        <v>438</v>
      </c>
      <c r="D409" s="3"/>
    </row>
    <row r="410" spans="1:4">
      <c r="A410" t="s">
        <v>812</v>
      </c>
      <c r="B410" t="s">
        <v>807</v>
      </c>
      <c r="C410" t="s">
        <v>438</v>
      </c>
      <c r="D410" s="3"/>
    </row>
    <row r="411" spans="1:4">
      <c r="A411" t="s">
        <v>813</v>
      </c>
      <c r="B411" t="s">
        <v>807</v>
      </c>
      <c r="C411" t="s">
        <v>438</v>
      </c>
      <c r="D411" s="3"/>
    </row>
    <row r="412" spans="1:4">
      <c r="A412" t="s">
        <v>814</v>
      </c>
      <c r="B412" t="s">
        <v>807</v>
      </c>
      <c r="C412" t="s">
        <v>438</v>
      </c>
      <c r="D412" s="3"/>
    </row>
    <row r="413" spans="1:4">
      <c r="A413" t="s">
        <v>815</v>
      </c>
      <c r="B413" t="s">
        <v>807</v>
      </c>
      <c r="C413" t="s">
        <v>438</v>
      </c>
      <c r="D413" s="3"/>
    </row>
    <row r="414" spans="1:4">
      <c r="A414" t="s">
        <v>816</v>
      </c>
      <c r="B414" t="s">
        <v>807</v>
      </c>
      <c r="C414" t="s">
        <v>438</v>
      </c>
      <c r="D414" s="3"/>
    </row>
    <row r="415" spans="1:4">
      <c r="A415" t="s">
        <v>817</v>
      </c>
      <c r="B415" t="s">
        <v>818</v>
      </c>
      <c r="C415" t="s">
        <v>205</v>
      </c>
      <c r="D415" s="3"/>
    </row>
    <row r="416" spans="1:4">
      <c r="A416" t="s">
        <v>819</v>
      </c>
      <c r="B416" t="s">
        <v>818</v>
      </c>
      <c r="C416" t="s">
        <v>205</v>
      </c>
      <c r="D416" s="3"/>
    </row>
    <row r="417" spans="1:4">
      <c r="A417" t="s">
        <v>820</v>
      </c>
      <c r="B417" t="s">
        <v>818</v>
      </c>
      <c r="C417" t="s">
        <v>205</v>
      </c>
      <c r="D417" s="3"/>
    </row>
    <row r="418" spans="1:4">
      <c r="A418" t="s">
        <v>821</v>
      </c>
      <c r="B418" t="s">
        <v>818</v>
      </c>
      <c r="C418" t="s">
        <v>205</v>
      </c>
      <c r="D418" s="3"/>
    </row>
    <row r="419" spans="1:4">
      <c r="A419" t="s">
        <v>822</v>
      </c>
      <c r="B419" t="s">
        <v>818</v>
      </c>
      <c r="C419" t="s">
        <v>205</v>
      </c>
      <c r="D419" s="3"/>
    </row>
    <row r="420" spans="1:4">
      <c r="A420" t="s">
        <v>823</v>
      </c>
      <c r="B420" t="s">
        <v>818</v>
      </c>
      <c r="C420" t="s">
        <v>205</v>
      </c>
      <c r="D420" s="3"/>
    </row>
    <row r="421" spans="1:4">
      <c r="A421" t="s">
        <v>824</v>
      </c>
      <c r="B421" t="s">
        <v>818</v>
      </c>
      <c r="C421" t="s">
        <v>205</v>
      </c>
      <c r="D421" s="3"/>
    </row>
    <row r="422" spans="1:4">
      <c r="A422" t="s">
        <v>825</v>
      </c>
      <c r="B422" t="s">
        <v>818</v>
      </c>
      <c r="C422" t="s">
        <v>205</v>
      </c>
      <c r="D422" s="3"/>
    </row>
    <row r="423" spans="1:4">
      <c r="A423" t="s">
        <v>826</v>
      </c>
      <c r="B423" t="s">
        <v>818</v>
      </c>
      <c r="C423" t="s">
        <v>205</v>
      </c>
      <c r="D423" s="3"/>
    </row>
    <row r="424" spans="1:4">
      <c r="A424" t="s">
        <v>827</v>
      </c>
      <c r="B424" t="s">
        <v>818</v>
      </c>
      <c r="C424" t="s">
        <v>205</v>
      </c>
      <c r="D424" s="3"/>
    </row>
    <row r="425" spans="1:4">
      <c r="A425" t="s">
        <v>828</v>
      </c>
      <c r="B425" t="s">
        <v>829</v>
      </c>
      <c r="C425" t="s">
        <v>427</v>
      </c>
      <c r="D425" s="3">
        <v>117.16842412735504</v>
      </c>
    </row>
    <row r="426" spans="1:4">
      <c r="A426" t="s">
        <v>830</v>
      </c>
      <c r="B426" t="s">
        <v>831</v>
      </c>
      <c r="C426" t="s">
        <v>427</v>
      </c>
      <c r="D426" s="3">
        <v>286.1006210621062</v>
      </c>
    </row>
    <row r="427" spans="1:4">
      <c r="A427" t="s">
        <v>832</v>
      </c>
      <c r="B427" t="s">
        <v>833</v>
      </c>
      <c r="C427" t="s">
        <v>427</v>
      </c>
      <c r="D427" s="3"/>
    </row>
    <row r="428" spans="1:4">
      <c r="A428" t="s">
        <v>834</v>
      </c>
      <c r="B428" t="s">
        <v>835</v>
      </c>
      <c r="C428" t="s">
        <v>438</v>
      </c>
      <c r="D428" s="3">
        <v>87.852857142857147</v>
      </c>
    </row>
    <row r="429" spans="1:4">
      <c r="A429" t="s">
        <v>836</v>
      </c>
      <c r="B429" t="s">
        <v>837</v>
      </c>
      <c r="C429" t="s">
        <v>438</v>
      </c>
      <c r="D429" s="3">
        <v>124.21295478443743</v>
      </c>
    </row>
    <row r="430" spans="1:4">
      <c r="A430" t="s">
        <v>838</v>
      </c>
      <c r="B430" t="s">
        <v>839</v>
      </c>
      <c r="C430" t="s">
        <v>225</v>
      </c>
      <c r="D430" s="3"/>
    </row>
    <row r="431" spans="1:4">
      <c r="A431" t="s">
        <v>840</v>
      </c>
      <c r="B431" t="s">
        <v>841</v>
      </c>
      <c r="C431" t="s">
        <v>225</v>
      </c>
      <c r="D431" s="3"/>
    </row>
    <row r="432" spans="1:4">
      <c r="A432" t="s">
        <v>842</v>
      </c>
      <c r="B432" t="s">
        <v>843</v>
      </c>
      <c r="C432" t="s">
        <v>438</v>
      </c>
      <c r="D432" s="3">
        <v>105</v>
      </c>
    </row>
    <row r="433" spans="1:4">
      <c r="A433" t="s">
        <v>844</v>
      </c>
      <c r="B433" t="s">
        <v>845</v>
      </c>
      <c r="C433" t="s">
        <v>438</v>
      </c>
      <c r="D433" s="3">
        <v>75.97</v>
      </c>
    </row>
    <row r="434" spans="1:4">
      <c r="A434" t="s">
        <v>846</v>
      </c>
      <c r="B434" t="s">
        <v>847</v>
      </c>
      <c r="C434" t="s">
        <v>205</v>
      </c>
      <c r="D434" s="3"/>
    </row>
    <row r="435" spans="1:4">
      <c r="A435" t="s">
        <v>848</v>
      </c>
      <c r="B435" t="s">
        <v>847</v>
      </c>
      <c r="C435" t="s">
        <v>438</v>
      </c>
      <c r="D435" s="3"/>
    </row>
    <row r="436" spans="1:4">
      <c r="A436" t="s">
        <v>849</v>
      </c>
      <c r="B436" t="s">
        <v>850</v>
      </c>
      <c r="C436" t="s">
        <v>427</v>
      </c>
      <c r="D436" s="3">
        <v>392.38105443341323</v>
      </c>
    </row>
    <row r="437" spans="1:4">
      <c r="A437" t="s">
        <v>851</v>
      </c>
      <c r="B437" t="s">
        <v>852</v>
      </c>
      <c r="C437" t="s">
        <v>427</v>
      </c>
      <c r="D437" s="3">
        <v>385.21126760563379</v>
      </c>
    </row>
    <row r="438" spans="1:4">
      <c r="A438" t="s">
        <v>853</v>
      </c>
      <c r="B438" t="s">
        <v>854</v>
      </c>
      <c r="C438" t="s">
        <v>427</v>
      </c>
      <c r="D438" s="3"/>
    </row>
    <row r="439" spans="1:4">
      <c r="A439" t="s">
        <v>855</v>
      </c>
      <c r="B439" t="s">
        <v>856</v>
      </c>
      <c r="C439" t="s">
        <v>427</v>
      </c>
      <c r="D439" s="3"/>
    </row>
    <row r="440" spans="1:4">
      <c r="A440" t="s">
        <v>857</v>
      </c>
      <c r="B440" t="s">
        <v>858</v>
      </c>
      <c r="C440" t="s">
        <v>427</v>
      </c>
      <c r="D440" s="3">
        <v>78.451421626815886</v>
      </c>
    </row>
    <row r="441" spans="1:4">
      <c r="A441" t="s">
        <v>859</v>
      </c>
      <c r="B441" t="s">
        <v>860</v>
      </c>
      <c r="C441" t="s">
        <v>427</v>
      </c>
      <c r="D441" s="3">
        <v>367.26328095367109</v>
      </c>
    </row>
    <row r="442" spans="1:4">
      <c r="A442" t="s">
        <v>861</v>
      </c>
      <c r="B442" t="s">
        <v>862</v>
      </c>
      <c r="C442" t="s">
        <v>205</v>
      </c>
      <c r="D442" s="3">
        <v>1012500</v>
      </c>
    </row>
    <row r="443" spans="1:4">
      <c r="A443" t="s">
        <v>863</v>
      </c>
      <c r="B443" t="s">
        <v>862</v>
      </c>
      <c r="C443" t="s">
        <v>205</v>
      </c>
      <c r="D443" s="3">
        <v>25000</v>
      </c>
    </row>
    <row r="444" spans="1:4">
      <c r="A444" t="s">
        <v>864</v>
      </c>
      <c r="B444" t="s">
        <v>862</v>
      </c>
      <c r="C444" t="s">
        <v>205</v>
      </c>
      <c r="D444" s="3">
        <v>25000</v>
      </c>
    </row>
    <row r="445" spans="1:4">
      <c r="A445" t="s">
        <v>865</v>
      </c>
      <c r="B445" t="s">
        <v>862</v>
      </c>
      <c r="C445" t="s">
        <v>205</v>
      </c>
      <c r="D445" s="3">
        <v>25000</v>
      </c>
    </row>
    <row r="446" spans="1:4">
      <c r="A446" t="s">
        <v>866</v>
      </c>
      <c r="B446" t="s">
        <v>862</v>
      </c>
      <c r="C446" t="s">
        <v>205</v>
      </c>
      <c r="D446" s="3"/>
    </row>
    <row r="447" spans="1:4">
      <c r="A447" t="s">
        <v>867</v>
      </c>
      <c r="B447" t="s">
        <v>862</v>
      </c>
      <c r="C447" t="s">
        <v>205</v>
      </c>
      <c r="D447" s="3"/>
    </row>
    <row r="448" spans="1:4">
      <c r="A448" t="s">
        <v>868</v>
      </c>
      <c r="B448" t="s">
        <v>862</v>
      </c>
      <c r="C448" t="s">
        <v>205</v>
      </c>
      <c r="D448" s="3"/>
    </row>
    <row r="449" spans="1:4">
      <c r="A449" t="s">
        <v>869</v>
      </c>
      <c r="B449" t="s">
        <v>862</v>
      </c>
      <c r="C449" t="s">
        <v>205</v>
      </c>
      <c r="D449" s="3"/>
    </row>
    <row r="450" spans="1:4">
      <c r="A450" t="s">
        <v>870</v>
      </c>
      <c r="B450" t="s">
        <v>862</v>
      </c>
      <c r="C450" t="s">
        <v>205</v>
      </c>
      <c r="D450" s="3"/>
    </row>
    <row r="451" spans="1:4">
      <c r="A451" t="s">
        <v>871</v>
      </c>
      <c r="B451" t="s">
        <v>862</v>
      </c>
      <c r="C451" t="s">
        <v>205</v>
      </c>
      <c r="D451" s="3"/>
    </row>
    <row r="452" spans="1:4">
      <c r="A452" t="s">
        <v>872</v>
      </c>
      <c r="B452" t="s">
        <v>873</v>
      </c>
      <c r="C452" t="s">
        <v>205</v>
      </c>
      <c r="D452" s="3"/>
    </row>
    <row r="453" spans="1:4">
      <c r="A453" t="s">
        <v>874</v>
      </c>
      <c r="B453" t="s">
        <v>873</v>
      </c>
      <c r="C453" t="s">
        <v>205</v>
      </c>
      <c r="D453" s="3"/>
    </row>
    <row r="454" spans="1:4">
      <c r="A454" t="s">
        <v>875</v>
      </c>
      <c r="B454" t="s">
        <v>876</v>
      </c>
      <c r="C454" t="s">
        <v>205</v>
      </c>
      <c r="D454" s="3">
        <v>96446.24923076923</v>
      </c>
    </row>
    <row r="455" spans="1:4">
      <c r="A455" t="s">
        <v>877</v>
      </c>
      <c r="B455" t="s">
        <v>876</v>
      </c>
      <c r="C455" t="s">
        <v>205</v>
      </c>
      <c r="D455" s="3">
        <v>88593.385454545452</v>
      </c>
    </row>
    <row r="456" spans="1:4">
      <c r="A456" t="s">
        <v>878</v>
      </c>
      <c r="B456" t="s">
        <v>876</v>
      </c>
      <c r="C456" t="s">
        <v>205</v>
      </c>
      <c r="D456" s="3">
        <v>90000</v>
      </c>
    </row>
    <row r="457" spans="1:4">
      <c r="A457" t="s">
        <v>879</v>
      </c>
      <c r="B457" t="s">
        <v>876</v>
      </c>
      <c r="C457" t="s">
        <v>205</v>
      </c>
      <c r="D457" s="3">
        <v>90000</v>
      </c>
    </row>
    <row r="458" spans="1:4">
      <c r="A458" t="s">
        <v>880</v>
      </c>
      <c r="B458" t="s">
        <v>876</v>
      </c>
      <c r="C458" t="s">
        <v>205</v>
      </c>
      <c r="D458" s="3">
        <v>90000</v>
      </c>
    </row>
    <row r="459" spans="1:4">
      <c r="A459" t="s">
        <v>881</v>
      </c>
      <c r="B459" t="s">
        <v>876</v>
      </c>
      <c r="C459" t="s">
        <v>205</v>
      </c>
      <c r="D459" s="3">
        <v>90000</v>
      </c>
    </row>
    <row r="460" spans="1:4">
      <c r="A460" t="s">
        <v>882</v>
      </c>
      <c r="B460" t="s">
        <v>876</v>
      </c>
      <c r="C460" t="s">
        <v>205</v>
      </c>
      <c r="D460" s="3">
        <v>90000</v>
      </c>
    </row>
    <row r="461" spans="1:4">
      <c r="A461" t="s">
        <v>883</v>
      </c>
      <c r="B461" t="s">
        <v>876</v>
      </c>
      <c r="C461" t="s">
        <v>205</v>
      </c>
      <c r="D461" s="3">
        <v>90000</v>
      </c>
    </row>
    <row r="462" spans="1:4">
      <c r="A462" t="s">
        <v>884</v>
      </c>
      <c r="B462" t="s">
        <v>876</v>
      </c>
      <c r="C462" t="s">
        <v>205</v>
      </c>
      <c r="D462" s="3">
        <v>90000</v>
      </c>
    </row>
    <row r="463" spans="1:4">
      <c r="A463" t="s">
        <v>885</v>
      </c>
      <c r="B463" t="s">
        <v>876</v>
      </c>
      <c r="C463" t="s">
        <v>205</v>
      </c>
      <c r="D463" s="3"/>
    </row>
    <row r="464" spans="1:4">
      <c r="A464" t="s">
        <v>886</v>
      </c>
      <c r="B464" t="s">
        <v>876</v>
      </c>
      <c r="C464" t="s">
        <v>205</v>
      </c>
      <c r="D464" s="3"/>
    </row>
    <row r="465" spans="1:4">
      <c r="A465" t="s">
        <v>887</v>
      </c>
      <c r="B465" t="s">
        <v>876</v>
      </c>
      <c r="C465" t="s">
        <v>205</v>
      </c>
      <c r="D465" s="3"/>
    </row>
    <row r="466" spans="1:4">
      <c r="A466" t="s">
        <v>888</v>
      </c>
      <c r="B466" t="s">
        <v>876</v>
      </c>
      <c r="C466" t="s">
        <v>205</v>
      </c>
      <c r="D466" s="3"/>
    </row>
    <row r="467" spans="1:4">
      <c r="A467" t="s">
        <v>889</v>
      </c>
      <c r="B467" t="s">
        <v>876</v>
      </c>
      <c r="C467" t="s">
        <v>205</v>
      </c>
      <c r="D467" s="3"/>
    </row>
    <row r="468" spans="1:4">
      <c r="A468" t="s">
        <v>890</v>
      </c>
      <c r="B468" t="s">
        <v>876</v>
      </c>
      <c r="C468" t="s">
        <v>205</v>
      </c>
      <c r="D468" s="3"/>
    </row>
    <row r="469" spans="1:4">
      <c r="A469" t="s">
        <v>891</v>
      </c>
      <c r="B469" t="s">
        <v>876</v>
      </c>
      <c r="C469" t="s">
        <v>205</v>
      </c>
      <c r="D469" s="3"/>
    </row>
    <row r="470" spans="1:4">
      <c r="A470" t="s">
        <v>892</v>
      </c>
      <c r="B470" t="s">
        <v>876</v>
      </c>
      <c r="C470" t="s">
        <v>205</v>
      </c>
      <c r="D470" s="3"/>
    </row>
    <row r="471" spans="1:4">
      <c r="A471" t="s">
        <v>893</v>
      </c>
      <c r="B471" t="s">
        <v>876</v>
      </c>
      <c r="C471" t="s">
        <v>205</v>
      </c>
      <c r="D471" s="3"/>
    </row>
    <row r="472" spans="1:4">
      <c r="A472" t="s">
        <v>894</v>
      </c>
      <c r="B472" t="s">
        <v>876</v>
      </c>
      <c r="C472" t="s">
        <v>205</v>
      </c>
      <c r="D472" s="3"/>
    </row>
    <row r="473" spans="1:4">
      <c r="A473" t="s">
        <v>895</v>
      </c>
      <c r="B473" t="s">
        <v>876</v>
      </c>
      <c r="C473" t="s">
        <v>205</v>
      </c>
      <c r="D473" s="3"/>
    </row>
    <row r="474" spans="1:4">
      <c r="A474" t="s">
        <v>896</v>
      </c>
      <c r="B474" t="s">
        <v>876</v>
      </c>
      <c r="C474" t="s">
        <v>205</v>
      </c>
      <c r="D474" s="3"/>
    </row>
    <row r="475" spans="1:4">
      <c r="A475" t="s">
        <v>897</v>
      </c>
      <c r="B475" t="s">
        <v>876</v>
      </c>
      <c r="C475" t="s">
        <v>205</v>
      </c>
      <c r="D475" s="3"/>
    </row>
    <row r="476" spans="1:4">
      <c r="A476" t="s">
        <v>898</v>
      </c>
      <c r="B476" t="s">
        <v>876</v>
      </c>
      <c r="C476" t="s">
        <v>205</v>
      </c>
      <c r="D476" s="3"/>
    </row>
    <row r="477" spans="1:4">
      <c r="A477" t="s">
        <v>899</v>
      </c>
      <c r="B477" t="s">
        <v>876</v>
      </c>
      <c r="C477" t="s">
        <v>205</v>
      </c>
      <c r="D477" s="3"/>
    </row>
    <row r="478" spans="1:4">
      <c r="A478" t="s">
        <v>900</v>
      </c>
      <c r="B478" t="s">
        <v>876</v>
      </c>
      <c r="C478" t="s">
        <v>205</v>
      </c>
      <c r="D478" s="3"/>
    </row>
    <row r="479" spans="1:4">
      <c r="A479" t="s">
        <v>901</v>
      </c>
      <c r="B479" t="s">
        <v>902</v>
      </c>
      <c r="C479" t="s">
        <v>205</v>
      </c>
      <c r="D479" s="3">
        <v>610000</v>
      </c>
    </row>
    <row r="480" spans="1:4">
      <c r="A480" t="s">
        <v>903</v>
      </c>
      <c r="B480" t="s">
        <v>904</v>
      </c>
      <c r="C480" t="s">
        <v>205</v>
      </c>
      <c r="D480" s="3">
        <v>610000</v>
      </c>
    </row>
    <row r="481" spans="1:4">
      <c r="A481" t="s">
        <v>905</v>
      </c>
      <c r="B481" t="s">
        <v>904</v>
      </c>
      <c r="C481" t="s">
        <v>205</v>
      </c>
      <c r="D481" s="3"/>
    </row>
    <row r="482" spans="1:4">
      <c r="A482" t="s">
        <v>906</v>
      </c>
      <c r="B482" t="s">
        <v>904</v>
      </c>
      <c r="C482" t="s">
        <v>205</v>
      </c>
      <c r="D482" s="3"/>
    </row>
    <row r="483" spans="1:4">
      <c r="A483" t="s">
        <v>907</v>
      </c>
      <c r="B483" t="s">
        <v>904</v>
      </c>
      <c r="C483" t="s">
        <v>205</v>
      </c>
      <c r="D483" s="3"/>
    </row>
    <row r="484" spans="1:4">
      <c r="A484" t="s">
        <v>908</v>
      </c>
      <c r="B484" t="s">
        <v>904</v>
      </c>
      <c r="C484" t="s">
        <v>205</v>
      </c>
      <c r="D484" s="3"/>
    </row>
    <row r="485" spans="1:4">
      <c r="A485" t="s">
        <v>909</v>
      </c>
      <c r="B485" t="s">
        <v>904</v>
      </c>
      <c r="C485" t="s">
        <v>205</v>
      </c>
      <c r="D485" s="3"/>
    </row>
    <row r="486" spans="1:4">
      <c r="A486" t="s">
        <v>910</v>
      </c>
      <c r="B486" t="s">
        <v>904</v>
      </c>
      <c r="C486" t="s">
        <v>205</v>
      </c>
      <c r="D486" s="3"/>
    </row>
    <row r="487" spans="1:4">
      <c r="A487" t="s">
        <v>911</v>
      </c>
      <c r="B487" t="s">
        <v>904</v>
      </c>
      <c r="C487" t="s">
        <v>205</v>
      </c>
      <c r="D487" s="3"/>
    </row>
    <row r="488" spans="1:4">
      <c r="A488" t="s">
        <v>912</v>
      </c>
      <c r="B488" t="s">
        <v>904</v>
      </c>
      <c r="C488" t="s">
        <v>205</v>
      </c>
      <c r="D488" s="3"/>
    </row>
    <row r="489" spans="1:4">
      <c r="A489" t="s">
        <v>913</v>
      </c>
      <c r="B489" t="s">
        <v>904</v>
      </c>
      <c r="C489" t="s">
        <v>205</v>
      </c>
      <c r="D489" s="3"/>
    </row>
    <row r="490" spans="1:4">
      <c r="A490" t="s">
        <v>914</v>
      </c>
      <c r="B490" t="s">
        <v>904</v>
      </c>
      <c r="C490" t="s">
        <v>205</v>
      </c>
      <c r="D490" s="3"/>
    </row>
    <row r="491" spans="1:4">
      <c r="A491" t="s">
        <v>915</v>
      </c>
      <c r="B491" t="s">
        <v>904</v>
      </c>
      <c r="C491" t="s">
        <v>205</v>
      </c>
      <c r="D491" s="3"/>
    </row>
    <row r="492" spans="1:4">
      <c r="A492" t="s">
        <v>916</v>
      </c>
      <c r="B492" t="s">
        <v>904</v>
      </c>
      <c r="C492" t="s">
        <v>205</v>
      </c>
      <c r="D492" s="3"/>
    </row>
    <row r="493" spans="1:4">
      <c r="A493" t="s">
        <v>917</v>
      </c>
      <c r="B493" t="s">
        <v>904</v>
      </c>
      <c r="C493" t="s">
        <v>205</v>
      </c>
      <c r="D493" s="3"/>
    </row>
    <row r="494" spans="1:4">
      <c r="A494" t="s">
        <v>918</v>
      </c>
      <c r="B494" t="s">
        <v>904</v>
      </c>
      <c r="C494" t="s">
        <v>205</v>
      </c>
      <c r="D494" s="3"/>
    </row>
    <row r="495" spans="1:4">
      <c r="A495" t="s">
        <v>919</v>
      </c>
      <c r="B495" t="s">
        <v>904</v>
      </c>
      <c r="C495" t="s">
        <v>205</v>
      </c>
      <c r="D495" s="3"/>
    </row>
    <row r="496" spans="1:4">
      <c r="A496" t="s">
        <v>920</v>
      </c>
      <c r="B496" t="s">
        <v>904</v>
      </c>
      <c r="C496" t="s">
        <v>205</v>
      </c>
      <c r="D496" s="3"/>
    </row>
    <row r="497" spans="1:4">
      <c r="A497" t="s">
        <v>921</v>
      </c>
      <c r="B497" t="s">
        <v>904</v>
      </c>
      <c r="C497" t="s">
        <v>205</v>
      </c>
      <c r="D497" s="3"/>
    </row>
    <row r="498" spans="1:4">
      <c r="A498" t="s">
        <v>922</v>
      </c>
      <c r="B498" t="s">
        <v>904</v>
      </c>
      <c r="C498" t="s">
        <v>205</v>
      </c>
      <c r="D498" s="3"/>
    </row>
    <row r="499" spans="1:4">
      <c r="A499" t="s">
        <v>923</v>
      </c>
      <c r="B499" t="s">
        <v>904</v>
      </c>
      <c r="C499" t="s">
        <v>205</v>
      </c>
      <c r="D499" s="3"/>
    </row>
    <row r="500" spans="1:4">
      <c r="A500" t="s">
        <v>924</v>
      </c>
      <c r="B500" t="s">
        <v>925</v>
      </c>
      <c r="C500" t="s">
        <v>427</v>
      </c>
      <c r="D500" s="3">
        <v>54.78</v>
      </c>
    </row>
    <row r="501" spans="1:4">
      <c r="A501" t="s">
        <v>926</v>
      </c>
      <c r="B501" t="s">
        <v>927</v>
      </c>
      <c r="C501" t="s">
        <v>205</v>
      </c>
      <c r="D501" s="3"/>
    </row>
    <row r="502" spans="1:4">
      <c r="A502" t="s">
        <v>928</v>
      </c>
      <c r="B502" t="s">
        <v>929</v>
      </c>
      <c r="C502" t="s">
        <v>438</v>
      </c>
      <c r="D502" s="3">
        <v>260</v>
      </c>
    </row>
    <row r="503" spans="1:4">
      <c r="A503" t="s">
        <v>930</v>
      </c>
      <c r="B503" t="s">
        <v>931</v>
      </c>
      <c r="C503" t="s">
        <v>438</v>
      </c>
      <c r="D503" s="3"/>
    </row>
    <row r="504" spans="1:4">
      <c r="A504" t="s">
        <v>932</v>
      </c>
      <c r="B504" t="s">
        <v>933</v>
      </c>
      <c r="C504" t="s">
        <v>438</v>
      </c>
      <c r="D504" s="3">
        <v>305.06521147101301</v>
      </c>
    </row>
    <row r="505" spans="1:4">
      <c r="A505" t="s">
        <v>934</v>
      </c>
      <c r="B505" t="s">
        <v>935</v>
      </c>
      <c r="C505" t="s">
        <v>438</v>
      </c>
      <c r="D505" s="3">
        <v>124.03532072125333</v>
      </c>
    </row>
    <row r="506" spans="1:4">
      <c r="A506" t="s">
        <v>936</v>
      </c>
      <c r="B506" t="s">
        <v>937</v>
      </c>
      <c r="C506" t="s">
        <v>406</v>
      </c>
      <c r="D506" s="3"/>
    </row>
    <row r="507" spans="1:4">
      <c r="A507" t="s">
        <v>938</v>
      </c>
      <c r="B507" t="s">
        <v>939</v>
      </c>
      <c r="C507" t="s">
        <v>631</v>
      </c>
      <c r="D507" s="3"/>
    </row>
    <row r="508" spans="1:4">
      <c r="A508" t="s">
        <v>940</v>
      </c>
      <c r="B508" t="s">
        <v>941</v>
      </c>
      <c r="C508" t="s">
        <v>631</v>
      </c>
      <c r="D508" s="3"/>
    </row>
    <row r="509" spans="1:4">
      <c r="A509" t="s">
        <v>942</v>
      </c>
      <c r="B509" t="s">
        <v>943</v>
      </c>
      <c r="C509" t="s">
        <v>427</v>
      </c>
      <c r="D509" s="3"/>
    </row>
    <row r="510" spans="1:4">
      <c r="A510" t="s">
        <v>944</v>
      </c>
      <c r="B510" t="s">
        <v>945</v>
      </c>
      <c r="C510" t="s">
        <v>946</v>
      </c>
      <c r="D510" s="3"/>
    </row>
    <row r="511" spans="1:4">
      <c r="A511" t="s">
        <v>947</v>
      </c>
      <c r="B511" t="s">
        <v>948</v>
      </c>
      <c r="C511" t="s">
        <v>198</v>
      </c>
      <c r="D511" s="3">
        <v>10000</v>
      </c>
    </row>
    <row r="512" spans="1:4">
      <c r="A512" t="s">
        <v>949</v>
      </c>
      <c r="B512" t="s">
        <v>950</v>
      </c>
      <c r="C512" t="s">
        <v>438</v>
      </c>
      <c r="D512" s="3"/>
    </row>
    <row r="513" spans="1:4">
      <c r="A513" t="s">
        <v>951</v>
      </c>
      <c r="B513" t="s">
        <v>952</v>
      </c>
      <c r="C513" t="s">
        <v>198</v>
      </c>
      <c r="D513" s="3"/>
    </row>
    <row r="514" spans="1:4">
      <c r="A514" t="s">
        <v>953</v>
      </c>
      <c r="B514" t="s">
        <v>954</v>
      </c>
      <c r="C514" t="s">
        <v>438</v>
      </c>
      <c r="D514" s="3">
        <v>563</v>
      </c>
    </row>
    <row r="515" spans="1:4">
      <c r="A515" t="s">
        <v>955</v>
      </c>
      <c r="B515" t="s">
        <v>956</v>
      </c>
      <c r="C515" t="s">
        <v>198</v>
      </c>
      <c r="D515" s="3"/>
    </row>
    <row r="516" spans="1:4">
      <c r="A516" t="s">
        <v>957</v>
      </c>
      <c r="B516" t="s">
        <v>958</v>
      </c>
      <c r="C516" t="s">
        <v>198</v>
      </c>
      <c r="D516" s="3">
        <v>1500</v>
      </c>
    </row>
    <row r="517" spans="1:4">
      <c r="A517" t="s">
        <v>959</v>
      </c>
      <c r="B517" t="s">
        <v>960</v>
      </c>
      <c r="C517" t="s">
        <v>406</v>
      </c>
      <c r="D517" s="3"/>
    </row>
    <row r="518" spans="1:4">
      <c r="A518" t="s">
        <v>961</v>
      </c>
      <c r="B518" t="s">
        <v>962</v>
      </c>
      <c r="C518" t="s">
        <v>198</v>
      </c>
      <c r="D518" s="3">
        <v>1229.5569608495625</v>
      </c>
    </row>
    <row r="519" spans="1:4">
      <c r="A519" t="s">
        <v>963</v>
      </c>
      <c r="B519" t="s">
        <v>964</v>
      </c>
      <c r="C519" t="s">
        <v>438</v>
      </c>
      <c r="D519" s="3"/>
    </row>
    <row r="520" spans="1:4">
      <c r="A520" t="s">
        <v>965</v>
      </c>
      <c r="B520" t="s">
        <v>966</v>
      </c>
      <c r="C520" t="s">
        <v>205</v>
      </c>
      <c r="D520" s="3"/>
    </row>
    <row r="521" spans="1:4">
      <c r="A521" t="s">
        <v>967</v>
      </c>
      <c r="B521" t="s">
        <v>968</v>
      </c>
      <c r="C521" t="s">
        <v>438</v>
      </c>
      <c r="D521" s="3"/>
    </row>
    <row r="522" spans="1:4">
      <c r="A522" t="s">
        <v>969</v>
      </c>
      <c r="B522" t="s">
        <v>970</v>
      </c>
      <c r="C522" t="s">
        <v>213</v>
      </c>
      <c r="D522" s="3"/>
    </row>
    <row r="523" spans="1:4">
      <c r="A523" t="s">
        <v>971</v>
      </c>
      <c r="B523" t="s">
        <v>972</v>
      </c>
      <c r="C523" t="s">
        <v>277</v>
      </c>
      <c r="D523" s="3"/>
    </row>
    <row r="524" spans="1:4">
      <c r="A524" t="s">
        <v>973</v>
      </c>
      <c r="B524" t="s">
        <v>974</v>
      </c>
      <c r="C524" t="s">
        <v>427</v>
      </c>
      <c r="D524" s="3">
        <v>36.840000000000003</v>
      </c>
    </row>
    <row r="525" spans="1:4">
      <c r="A525" t="s">
        <v>975</v>
      </c>
      <c r="B525" t="s">
        <v>976</v>
      </c>
      <c r="C525" t="s">
        <v>427</v>
      </c>
      <c r="D525" s="3">
        <v>6.1277576555811653</v>
      </c>
    </row>
    <row r="526" spans="1:4">
      <c r="A526" t="s">
        <v>977</v>
      </c>
      <c r="B526" t="s">
        <v>978</v>
      </c>
      <c r="C526" t="s">
        <v>438</v>
      </c>
      <c r="D526" s="3"/>
    </row>
    <row r="527" spans="1:4">
      <c r="A527" t="s">
        <v>979</v>
      </c>
      <c r="B527" t="s">
        <v>980</v>
      </c>
      <c r="C527" t="s">
        <v>438</v>
      </c>
      <c r="D527" s="3">
        <v>13.990646932442111</v>
      </c>
    </row>
    <row r="528" spans="1:4">
      <c r="A528" t="s">
        <v>981</v>
      </c>
      <c r="B528" t="s">
        <v>982</v>
      </c>
      <c r="C528" t="s">
        <v>438</v>
      </c>
      <c r="D528" s="3">
        <v>16.850000000000001</v>
      </c>
    </row>
    <row r="529" spans="1:4">
      <c r="A529" t="s">
        <v>983</v>
      </c>
      <c r="B529" t="s">
        <v>984</v>
      </c>
      <c r="C529" t="s">
        <v>438</v>
      </c>
      <c r="D529" s="3">
        <v>22.643785222291797</v>
      </c>
    </row>
    <row r="530" spans="1:4">
      <c r="A530" t="s">
        <v>985</v>
      </c>
      <c r="B530" t="s">
        <v>986</v>
      </c>
      <c r="C530" t="s">
        <v>438</v>
      </c>
      <c r="D530" s="3">
        <v>21.747320061255742</v>
      </c>
    </row>
    <row r="531" spans="1:4">
      <c r="A531" t="s">
        <v>987</v>
      </c>
      <c r="B531" t="s">
        <v>988</v>
      </c>
      <c r="C531" t="s">
        <v>438</v>
      </c>
      <c r="D531" s="3">
        <v>24.389253420233693</v>
      </c>
    </row>
    <row r="532" spans="1:4">
      <c r="A532" t="s">
        <v>989</v>
      </c>
      <c r="B532" t="s">
        <v>990</v>
      </c>
      <c r="C532" t="s">
        <v>176</v>
      </c>
      <c r="D532" s="3"/>
    </row>
    <row r="533" spans="1:4">
      <c r="A533" t="s">
        <v>991</v>
      </c>
      <c r="B533" t="s">
        <v>992</v>
      </c>
      <c r="C533" t="s">
        <v>438</v>
      </c>
      <c r="D533" s="3">
        <v>5.9003353204172875</v>
      </c>
    </row>
    <row r="534" spans="1:4">
      <c r="A534" t="s">
        <v>993</v>
      </c>
      <c r="B534" t="s">
        <v>994</v>
      </c>
      <c r="C534" t="s">
        <v>438</v>
      </c>
      <c r="D534" s="3">
        <v>5.9810889794662767</v>
      </c>
    </row>
    <row r="535" spans="1:4">
      <c r="A535" t="s">
        <v>995</v>
      </c>
      <c r="B535" t="s">
        <v>996</v>
      </c>
      <c r="C535" t="s">
        <v>438</v>
      </c>
      <c r="D535" s="3">
        <v>10.425651493502075</v>
      </c>
    </row>
    <row r="536" spans="1:4">
      <c r="A536" t="s">
        <v>997</v>
      </c>
      <c r="B536" t="s">
        <v>998</v>
      </c>
      <c r="C536" t="s">
        <v>438</v>
      </c>
      <c r="D536" s="3">
        <v>12.29366152826123</v>
      </c>
    </row>
    <row r="537" spans="1:4">
      <c r="A537" t="s">
        <v>999</v>
      </c>
      <c r="B537" t="s">
        <v>1000</v>
      </c>
      <c r="C537" t="s">
        <v>631</v>
      </c>
      <c r="D537" s="3"/>
    </row>
    <row r="538" spans="1:4">
      <c r="A538" t="s">
        <v>1001</v>
      </c>
      <c r="B538" t="s">
        <v>1002</v>
      </c>
      <c r="C538" t="s">
        <v>438</v>
      </c>
      <c r="D538" s="3">
        <v>44.5</v>
      </c>
    </row>
    <row r="539" spans="1:4">
      <c r="A539" t="s">
        <v>1003</v>
      </c>
      <c r="B539" t="s">
        <v>1004</v>
      </c>
      <c r="C539" t="s">
        <v>232</v>
      </c>
      <c r="D539" s="3"/>
    </row>
    <row r="540" spans="1:4">
      <c r="A540" t="s">
        <v>1005</v>
      </c>
      <c r="B540" t="s">
        <v>1006</v>
      </c>
      <c r="C540" t="s">
        <v>438</v>
      </c>
      <c r="D540" s="3"/>
    </row>
    <row r="541" spans="1:4">
      <c r="A541" t="s">
        <v>1007</v>
      </c>
      <c r="B541" t="s">
        <v>1008</v>
      </c>
      <c r="C541" t="s">
        <v>438</v>
      </c>
      <c r="D541" s="3">
        <v>358.95454545454544</v>
      </c>
    </row>
    <row r="542" spans="1:4">
      <c r="A542" t="s">
        <v>1009</v>
      </c>
      <c r="B542" t="s">
        <v>1010</v>
      </c>
      <c r="C542" t="s">
        <v>438</v>
      </c>
      <c r="D542" s="3">
        <v>457.57608391608397</v>
      </c>
    </row>
    <row r="543" spans="1:4">
      <c r="A543" t="s">
        <v>1011</v>
      </c>
      <c r="B543" t="s">
        <v>1012</v>
      </c>
      <c r="C543" t="s">
        <v>232</v>
      </c>
      <c r="D543" s="3">
        <v>3877.9178378378379</v>
      </c>
    </row>
    <row r="544" spans="1:4">
      <c r="A544" t="s">
        <v>1013</v>
      </c>
      <c r="B544" t="s">
        <v>1014</v>
      </c>
      <c r="C544" t="s">
        <v>232</v>
      </c>
      <c r="D544" s="3">
        <v>4823.8649999999998</v>
      </c>
    </row>
    <row r="545" spans="1:4">
      <c r="A545" t="s">
        <v>1015</v>
      </c>
      <c r="B545" t="s">
        <v>1016</v>
      </c>
      <c r="C545" t="s">
        <v>232</v>
      </c>
      <c r="D545" s="3">
        <v>2631.38</v>
      </c>
    </row>
    <row r="546" spans="1:4">
      <c r="A546" t="s">
        <v>1017</v>
      </c>
      <c r="B546" t="s">
        <v>1018</v>
      </c>
      <c r="C546" t="s">
        <v>232</v>
      </c>
      <c r="D546" s="3"/>
    </row>
    <row r="547" spans="1:4">
      <c r="A547" t="s">
        <v>1019</v>
      </c>
      <c r="B547" t="s">
        <v>1020</v>
      </c>
      <c r="C547" t="s">
        <v>438</v>
      </c>
      <c r="D547" s="3">
        <v>270.71393518518516</v>
      </c>
    </row>
    <row r="548" spans="1:4">
      <c r="A548" t="s">
        <v>1021</v>
      </c>
      <c r="B548" t="s">
        <v>1022</v>
      </c>
      <c r="C548" t="s">
        <v>438</v>
      </c>
      <c r="D548" s="3">
        <v>306.78105501985254</v>
      </c>
    </row>
    <row r="549" spans="1:4">
      <c r="A549" t="s">
        <v>1023</v>
      </c>
      <c r="B549" t="s">
        <v>1024</v>
      </c>
      <c r="C549" t="s">
        <v>438</v>
      </c>
      <c r="D549" s="3">
        <v>164.98273224043714</v>
      </c>
    </row>
    <row r="550" spans="1:4">
      <c r="A550" t="s">
        <v>1025</v>
      </c>
      <c r="B550" t="s">
        <v>1026</v>
      </c>
      <c r="C550" t="s">
        <v>427</v>
      </c>
      <c r="D550" s="3"/>
    </row>
    <row r="551" spans="1:4">
      <c r="A551" t="s">
        <v>1027</v>
      </c>
      <c r="B551" t="s">
        <v>1028</v>
      </c>
      <c r="C551" t="s">
        <v>232</v>
      </c>
      <c r="D551" s="3"/>
    </row>
    <row r="552" spans="1:4">
      <c r="A552" t="s">
        <v>1029</v>
      </c>
      <c r="B552" t="s">
        <v>1030</v>
      </c>
      <c r="C552" t="s">
        <v>438</v>
      </c>
      <c r="D552" s="3"/>
    </row>
    <row r="553" spans="1:4">
      <c r="A553" t="s">
        <v>1031</v>
      </c>
      <c r="B553" t="s">
        <v>1032</v>
      </c>
      <c r="C553" t="s">
        <v>427</v>
      </c>
      <c r="D553" s="3"/>
    </row>
    <row r="554" spans="1:4">
      <c r="A554" t="s">
        <v>1033</v>
      </c>
      <c r="B554" t="s">
        <v>1034</v>
      </c>
      <c r="C554" t="s">
        <v>427</v>
      </c>
      <c r="D554" s="3">
        <v>400</v>
      </c>
    </row>
    <row r="555" spans="1:4">
      <c r="A555" t="s">
        <v>1035</v>
      </c>
      <c r="B555" t="s">
        <v>1036</v>
      </c>
      <c r="C555" t="s">
        <v>427</v>
      </c>
      <c r="D555" s="3"/>
    </row>
    <row r="556" spans="1:4">
      <c r="A556" t="s">
        <v>1037</v>
      </c>
      <c r="B556" t="s">
        <v>1038</v>
      </c>
      <c r="C556" t="s">
        <v>176</v>
      </c>
      <c r="D556" s="3"/>
    </row>
    <row r="557" spans="1:4">
      <c r="A557" t="s">
        <v>1039</v>
      </c>
      <c r="B557" t="s">
        <v>1040</v>
      </c>
      <c r="C557" t="s">
        <v>232</v>
      </c>
      <c r="D557" s="3"/>
    </row>
    <row r="558" spans="1:4">
      <c r="A558" t="s">
        <v>1041</v>
      </c>
      <c r="B558" t="s">
        <v>1042</v>
      </c>
      <c r="C558" t="s">
        <v>232</v>
      </c>
      <c r="D558" s="3"/>
    </row>
    <row r="559" spans="1:4">
      <c r="A559" t="s">
        <v>1043</v>
      </c>
      <c r="B559" t="s">
        <v>1044</v>
      </c>
      <c r="C559" t="s">
        <v>232</v>
      </c>
      <c r="D559" s="3"/>
    </row>
    <row r="560" spans="1:4">
      <c r="A560" t="s">
        <v>1045</v>
      </c>
      <c r="B560" t="s">
        <v>1046</v>
      </c>
      <c r="C560" t="s">
        <v>406</v>
      </c>
      <c r="D560" s="3"/>
    </row>
    <row r="561" spans="1:4">
      <c r="A561" t="s">
        <v>1047</v>
      </c>
      <c r="B561" t="s">
        <v>1048</v>
      </c>
      <c r="C561" t="s">
        <v>232</v>
      </c>
      <c r="D561" s="3">
        <v>5239.4088888888891</v>
      </c>
    </row>
    <row r="562" spans="1:4">
      <c r="A562" t="s">
        <v>1049</v>
      </c>
      <c r="B562" t="s">
        <v>1050</v>
      </c>
      <c r="C562" t="s">
        <v>232</v>
      </c>
      <c r="D562" s="3">
        <v>943</v>
      </c>
    </row>
    <row r="563" spans="1:4">
      <c r="A563" t="s">
        <v>1051</v>
      </c>
      <c r="B563" t="s">
        <v>1050</v>
      </c>
      <c r="C563" t="s">
        <v>232</v>
      </c>
      <c r="D563" s="3"/>
    </row>
    <row r="564" spans="1:4">
      <c r="A564" t="s">
        <v>1052</v>
      </c>
      <c r="B564" t="s">
        <v>1050</v>
      </c>
      <c r="C564" t="s">
        <v>438</v>
      </c>
      <c r="D564" s="3">
        <v>95.16</v>
      </c>
    </row>
    <row r="565" spans="1:4">
      <c r="A565" t="s">
        <v>1053</v>
      </c>
      <c r="B565" t="s">
        <v>1050</v>
      </c>
      <c r="C565" t="s">
        <v>438</v>
      </c>
      <c r="D565" s="3"/>
    </row>
    <row r="566" spans="1:4">
      <c r="A566" t="s">
        <v>1054</v>
      </c>
      <c r="B566" t="s">
        <v>1055</v>
      </c>
      <c r="C566" t="s">
        <v>406</v>
      </c>
      <c r="D566" s="3"/>
    </row>
    <row r="567" spans="1:4">
      <c r="A567" t="s">
        <v>1056</v>
      </c>
      <c r="B567" t="s">
        <v>1057</v>
      </c>
      <c r="C567" t="s">
        <v>232</v>
      </c>
      <c r="D567" s="3"/>
    </row>
    <row r="568" spans="1:4">
      <c r="A568" t="s">
        <v>1058</v>
      </c>
      <c r="B568" t="s">
        <v>1059</v>
      </c>
      <c r="C568" t="s">
        <v>232</v>
      </c>
      <c r="D568" s="3"/>
    </row>
    <row r="569" spans="1:4">
      <c r="A569" t="s">
        <v>1060</v>
      </c>
      <c r="B569" t="s">
        <v>1061</v>
      </c>
      <c r="C569" t="s">
        <v>232</v>
      </c>
      <c r="D569" s="3">
        <v>1235.58</v>
      </c>
    </row>
    <row r="570" spans="1:4">
      <c r="A570" t="s">
        <v>1062</v>
      </c>
      <c r="B570" t="s">
        <v>1063</v>
      </c>
      <c r="C570" t="s">
        <v>232</v>
      </c>
      <c r="D570" s="3"/>
    </row>
    <row r="571" spans="1:4">
      <c r="A571" t="s">
        <v>1064</v>
      </c>
      <c r="B571" t="s">
        <v>1065</v>
      </c>
      <c r="C571" t="s">
        <v>232</v>
      </c>
      <c r="D571" s="3">
        <v>8230.81</v>
      </c>
    </row>
    <row r="572" spans="1:4">
      <c r="A572" t="s">
        <v>1066</v>
      </c>
      <c r="B572" t="s">
        <v>1067</v>
      </c>
      <c r="C572" t="s">
        <v>438</v>
      </c>
      <c r="D572" s="3"/>
    </row>
    <row r="573" spans="1:4">
      <c r="A573" t="s">
        <v>1068</v>
      </c>
      <c r="B573" t="s">
        <v>1069</v>
      </c>
      <c r="C573" t="s">
        <v>406</v>
      </c>
      <c r="D573" s="3"/>
    </row>
    <row r="574" spans="1:4">
      <c r="A574" t="s">
        <v>1070</v>
      </c>
      <c r="B574" t="s">
        <v>1071</v>
      </c>
      <c r="C574" t="s">
        <v>438</v>
      </c>
      <c r="D574" s="3">
        <v>172.39782800117405</v>
      </c>
    </row>
    <row r="575" spans="1:4">
      <c r="A575" t="s">
        <v>1072</v>
      </c>
      <c r="B575" t="s">
        <v>1073</v>
      </c>
      <c r="C575" t="s">
        <v>438</v>
      </c>
      <c r="D575" s="3">
        <v>286.42964285714288</v>
      </c>
    </row>
    <row r="576" spans="1:4">
      <c r="A576" t="s">
        <v>1074</v>
      </c>
      <c r="B576" t="s">
        <v>1050</v>
      </c>
      <c r="C576" t="s">
        <v>232</v>
      </c>
      <c r="D576" s="3"/>
    </row>
    <row r="577" spans="1:4">
      <c r="A577" t="s">
        <v>1075</v>
      </c>
      <c r="B577" t="s">
        <v>1076</v>
      </c>
      <c r="C577" t="s">
        <v>232</v>
      </c>
      <c r="D577" s="3"/>
    </row>
    <row r="578" spans="1:4">
      <c r="A578" t="s">
        <v>1077</v>
      </c>
      <c r="B578" t="s">
        <v>1078</v>
      </c>
      <c r="C578" t="s">
        <v>438</v>
      </c>
      <c r="D578" s="3">
        <v>4.22</v>
      </c>
    </row>
    <row r="579" spans="1:4">
      <c r="A579" t="s">
        <v>1079</v>
      </c>
      <c r="B579" t="s">
        <v>1080</v>
      </c>
      <c r="C579" t="s">
        <v>438</v>
      </c>
      <c r="D579" s="3"/>
    </row>
    <row r="580" spans="1:4">
      <c r="A580" t="s">
        <v>1081</v>
      </c>
      <c r="B580" t="s">
        <v>1082</v>
      </c>
      <c r="C580" t="s">
        <v>427</v>
      </c>
      <c r="D580" s="3">
        <v>13.757936692767814</v>
      </c>
    </row>
    <row r="581" spans="1:4">
      <c r="A581" t="s">
        <v>1083</v>
      </c>
      <c r="B581" t="s">
        <v>1084</v>
      </c>
      <c r="C581" t="s">
        <v>427</v>
      </c>
      <c r="D581" s="3"/>
    </row>
    <row r="582" spans="1:4">
      <c r="A582" t="s">
        <v>1085</v>
      </c>
      <c r="B582" t="s">
        <v>1086</v>
      </c>
      <c r="C582" t="s">
        <v>1087</v>
      </c>
      <c r="D582" s="3"/>
    </row>
    <row r="583" spans="1:4">
      <c r="A583" t="s">
        <v>1088</v>
      </c>
      <c r="B583" t="s">
        <v>1089</v>
      </c>
      <c r="C583" t="s">
        <v>438</v>
      </c>
      <c r="D583" s="3"/>
    </row>
    <row r="584" spans="1:4">
      <c r="A584" t="s">
        <v>1090</v>
      </c>
      <c r="B584" t="s">
        <v>1091</v>
      </c>
      <c r="C584" t="s">
        <v>438</v>
      </c>
      <c r="D584" s="3">
        <v>13.43483527131783</v>
      </c>
    </row>
    <row r="585" spans="1:4">
      <c r="A585" t="s">
        <v>1092</v>
      </c>
      <c r="B585" t="s">
        <v>1093</v>
      </c>
      <c r="C585" t="s">
        <v>438</v>
      </c>
      <c r="D585" s="3"/>
    </row>
    <row r="586" spans="1:4">
      <c r="A586" t="s">
        <v>1094</v>
      </c>
      <c r="B586" t="s">
        <v>1095</v>
      </c>
      <c r="C586" t="s">
        <v>438</v>
      </c>
      <c r="D586" s="3"/>
    </row>
    <row r="587" spans="1:4">
      <c r="A587" t="s">
        <v>1096</v>
      </c>
      <c r="B587" t="s">
        <v>1097</v>
      </c>
      <c r="C587" t="s">
        <v>1087</v>
      </c>
      <c r="D587" s="3"/>
    </row>
    <row r="588" spans="1:4">
      <c r="A588" t="s">
        <v>1098</v>
      </c>
      <c r="B588" t="s">
        <v>1099</v>
      </c>
      <c r="C588" t="s">
        <v>438</v>
      </c>
      <c r="D588" s="3"/>
    </row>
    <row r="589" spans="1:4">
      <c r="A589" t="s">
        <v>1100</v>
      </c>
      <c r="B589" t="s">
        <v>1101</v>
      </c>
      <c r="C589" t="s">
        <v>438</v>
      </c>
      <c r="D589" s="3"/>
    </row>
    <row r="590" spans="1:4">
      <c r="A590" t="s">
        <v>1102</v>
      </c>
      <c r="B590" t="s">
        <v>1103</v>
      </c>
      <c r="C590" t="s">
        <v>438</v>
      </c>
      <c r="D590" s="3"/>
    </row>
    <row r="591" spans="1:4">
      <c r="A591" t="s">
        <v>1104</v>
      </c>
      <c r="B591" t="s">
        <v>1105</v>
      </c>
      <c r="C591" t="s">
        <v>438</v>
      </c>
      <c r="D591" s="3"/>
    </row>
    <row r="592" spans="1:4">
      <c r="A592" t="s">
        <v>1106</v>
      </c>
      <c r="B592" t="s">
        <v>1107</v>
      </c>
      <c r="C592" t="s">
        <v>438</v>
      </c>
      <c r="D592" s="3"/>
    </row>
    <row r="593" spans="1:4">
      <c r="A593" t="s">
        <v>186</v>
      </c>
      <c r="B593" t="s">
        <v>1108</v>
      </c>
      <c r="C593" t="s">
        <v>438</v>
      </c>
      <c r="D593" s="3">
        <v>5.4540308265450808</v>
      </c>
    </row>
    <row r="594" spans="1:4">
      <c r="A594" t="s">
        <v>1109</v>
      </c>
      <c r="B594" t="s">
        <v>1110</v>
      </c>
      <c r="C594" t="s">
        <v>438</v>
      </c>
      <c r="D594" s="3">
        <v>2.2828233288806175</v>
      </c>
    </row>
    <row r="595" spans="1:4">
      <c r="A595" t="s">
        <v>1111</v>
      </c>
      <c r="B595" t="s">
        <v>1112</v>
      </c>
      <c r="C595" t="s">
        <v>438</v>
      </c>
      <c r="D595" s="3">
        <v>20.213372093023256</v>
      </c>
    </row>
    <row r="596" spans="1:4">
      <c r="A596" t="s">
        <v>1113</v>
      </c>
      <c r="B596" t="s">
        <v>1114</v>
      </c>
      <c r="C596" t="s">
        <v>232</v>
      </c>
      <c r="D596" s="3">
        <v>179.42386831275721</v>
      </c>
    </row>
    <row r="597" spans="1:4">
      <c r="A597" t="s">
        <v>1115</v>
      </c>
      <c r="B597" t="s">
        <v>1116</v>
      </c>
      <c r="C597" t="s">
        <v>232</v>
      </c>
      <c r="D597" s="3">
        <v>2000</v>
      </c>
    </row>
    <row r="598" spans="1:4">
      <c r="A598" t="s">
        <v>1117</v>
      </c>
      <c r="B598" t="s">
        <v>1118</v>
      </c>
      <c r="C598" t="s">
        <v>232</v>
      </c>
      <c r="D598" s="3">
        <v>554.23281439032155</v>
      </c>
    </row>
    <row r="599" spans="1:4">
      <c r="A599" t="s">
        <v>187</v>
      </c>
      <c r="B599" t="s">
        <v>1119</v>
      </c>
      <c r="C599" t="s">
        <v>232</v>
      </c>
      <c r="D599" s="3">
        <v>821.86963987138267</v>
      </c>
    </row>
    <row r="600" spans="1:4">
      <c r="A600" t="s">
        <v>1120</v>
      </c>
      <c r="B600" t="s">
        <v>1121</v>
      </c>
      <c r="C600" t="s">
        <v>232</v>
      </c>
      <c r="D600" s="3">
        <v>428.890423572744</v>
      </c>
    </row>
    <row r="601" spans="1:4">
      <c r="A601" t="s">
        <v>1122</v>
      </c>
      <c r="B601" t="s">
        <v>1123</v>
      </c>
      <c r="C601" t="s">
        <v>205</v>
      </c>
      <c r="D601" s="3"/>
    </row>
    <row r="602" spans="1:4">
      <c r="A602" t="s">
        <v>1124</v>
      </c>
      <c r="B602" t="s">
        <v>1123</v>
      </c>
      <c r="C602" t="s">
        <v>438</v>
      </c>
      <c r="D602" s="3"/>
    </row>
    <row r="603" spans="1:4">
      <c r="A603" t="s">
        <v>1125</v>
      </c>
      <c r="B603" t="s">
        <v>1126</v>
      </c>
      <c r="C603" t="s">
        <v>1127</v>
      </c>
      <c r="D603" s="3">
        <v>7.5607531023368262</v>
      </c>
    </row>
    <row r="604" spans="1:4">
      <c r="A604" t="s">
        <v>1128</v>
      </c>
      <c r="B604" t="s">
        <v>1129</v>
      </c>
      <c r="C604" t="s">
        <v>1127</v>
      </c>
      <c r="D604" s="3"/>
    </row>
    <row r="605" spans="1:4">
      <c r="A605" t="s">
        <v>188</v>
      </c>
      <c r="B605" t="s">
        <v>1130</v>
      </c>
      <c r="C605" t="s">
        <v>232</v>
      </c>
      <c r="D605" s="3">
        <v>748.54661764705872</v>
      </c>
    </row>
    <row r="606" spans="1:4">
      <c r="A606" t="s">
        <v>1131</v>
      </c>
      <c r="B606" t="s">
        <v>1132</v>
      </c>
      <c r="C606" t="s">
        <v>232</v>
      </c>
      <c r="D606" s="3">
        <v>1568.9873417721519</v>
      </c>
    </row>
    <row r="607" spans="1:4">
      <c r="A607" t="s">
        <v>1133</v>
      </c>
      <c r="B607" t="s">
        <v>1134</v>
      </c>
      <c r="C607" t="s">
        <v>1135</v>
      </c>
      <c r="D607" s="3"/>
    </row>
    <row r="608" spans="1:4">
      <c r="A608" t="s">
        <v>1136</v>
      </c>
      <c r="B608" t="s">
        <v>1137</v>
      </c>
      <c r="C608" t="s">
        <v>1138</v>
      </c>
      <c r="D608" s="3"/>
    </row>
    <row r="609" spans="1:4">
      <c r="A609" t="s">
        <v>1139</v>
      </c>
      <c r="B609" t="s">
        <v>1140</v>
      </c>
      <c r="C609" t="s">
        <v>1135</v>
      </c>
      <c r="D609" s="3"/>
    </row>
    <row r="610" spans="1:4">
      <c r="A610" t="s">
        <v>1141</v>
      </c>
      <c r="B610" t="s">
        <v>1142</v>
      </c>
      <c r="C610" t="s">
        <v>1138</v>
      </c>
      <c r="D610" s="3"/>
    </row>
    <row r="611" spans="1:4">
      <c r="A611" t="s">
        <v>1143</v>
      </c>
      <c r="B611" t="s">
        <v>1144</v>
      </c>
      <c r="C611" t="s">
        <v>1135</v>
      </c>
      <c r="D611" s="3"/>
    </row>
    <row r="612" spans="1:4">
      <c r="A612" t="s">
        <v>1145</v>
      </c>
      <c r="B612" t="s">
        <v>1146</v>
      </c>
      <c r="C612" t="s">
        <v>1138</v>
      </c>
      <c r="D612" s="3"/>
    </row>
    <row r="613" spans="1:4">
      <c r="A613" t="s">
        <v>1147</v>
      </c>
      <c r="B613" t="s">
        <v>1148</v>
      </c>
      <c r="C613" t="s">
        <v>1135</v>
      </c>
      <c r="D613" s="3"/>
    </row>
    <row r="614" spans="1:4">
      <c r="A614" t="s">
        <v>1149</v>
      </c>
      <c r="B614" t="s">
        <v>1150</v>
      </c>
      <c r="C614" t="s">
        <v>232</v>
      </c>
      <c r="D614" s="3">
        <v>147</v>
      </c>
    </row>
    <row r="615" spans="1:4">
      <c r="A615" t="s">
        <v>1151</v>
      </c>
      <c r="B615" t="s">
        <v>1152</v>
      </c>
      <c r="C615" t="s">
        <v>1135</v>
      </c>
      <c r="D615" s="3">
        <v>9.1799410029498532</v>
      </c>
    </row>
    <row r="616" spans="1:4">
      <c r="A616" t="s">
        <v>1153</v>
      </c>
      <c r="B616" t="s">
        <v>1154</v>
      </c>
      <c r="C616" t="s">
        <v>1138</v>
      </c>
      <c r="D616" s="3">
        <v>70.231092436974791</v>
      </c>
    </row>
    <row r="617" spans="1:4">
      <c r="A617" t="s">
        <v>1155</v>
      </c>
      <c r="B617" t="s">
        <v>1156</v>
      </c>
      <c r="C617" t="s">
        <v>406</v>
      </c>
      <c r="D617" s="3">
        <v>3.1718729565623538</v>
      </c>
    </row>
    <row r="618" spans="1:4">
      <c r="A618" t="s">
        <v>1157</v>
      </c>
      <c r="B618" t="s">
        <v>1158</v>
      </c>
      <c r="C618" t="s">
        <v>232</v>
      </c>
      <c r="D618" s="3"/>
    </row>
    <row r="619" spans="1:4">
      <c r="A619" t="s">
        <v>1159</v>
      </c>
      <c r="B619" t="s">
        <v>1160</v>
      </c>
      <c r="C619" t="s">
        <v>232</v>
      </c>
      <c r="D619" s="3"/>
    </row>
    <row r="620" spans="1:4">
      <c r="A620" t="s">
        <v>1161</v>
      </c>
      <c r="B620" t="s">
        <v>1162</v>
      </c>
      <c r="C620" t="s">
        <v>232</v>
      </c>
      <c r="D620" s="3"/>
    </row>
    <row r="621" spans="1:4">
      <c r="A621" t="s">
        <v>1163</v>
      </c>
      <c r="B621" t="s">
        <v>1164</v>
      </c>
      <c r="C621" t="s">
        <v>232</v>
      </c>
      <c r="D621" s="3">
        <v>205.59633027522935</v>
      </c>
    </row>
    <row r="622" spans="1:4">
      <c r="A622" t="s">
        <v>1165</v>
      </c>
      <c r="B622" t="s">
        <v>1166</v>
      </c>
      <c r="C622" t="s">
        <v>232</v>
      </c>
      <c r="D622" s="3">
        <v>365.1551417004049</v>
      </c>
    </row>
    <row r="623" spans="1:4">
      <c r="A623" t="s">
        <v>1167</v>
      </c>
      <c r="B623" t="s">
        <v>1168</v>
      </c>
      <c r="C623" t="s">
        <v>232</v>
      </c>
      <c r="D623" s="3"/>
    </row>
    <row r="624" spans="1:4">
      <c r="A624" t="s">
        <v>1169</v>
      </c>
      <c r="B624" t="s">
        <v>1170</v>
      </c>
      <c r="C624" t="s">
        <v>232</v>
      </c>
      <c r="D624" s="3">
        <v>224.44167464114832</v>
      </c>
    </row>
    <row r="625" spans="1:4">
      <c r="A625" t="s">
        <v>1171</v>
      </c>
      <c r="B625" t="s">
        <v>1172</v>
      </c>
      <c r="C625" t="s">
        <v>232</v>
      </c>
      <c r="D625" s="3"/>
    </row>
    <row r="626" spans="1:4">
      <c r="A626" t="s">
        <v>1173</v>
      </c>
      <c r="B626" t="s">
        <v>1174</v>
      </c>
      <c r="C626" t="s">
        <v>427</v>
      </c>
      <c r="D626" s="3">
        <v>16.5</v>
      </c>
    </row>
    <row r="627" spans="1:4">
      <c r="A627" t="s">
        <v>1175</v>
      </c>
      <c r="B627" t="s">
        <v>1176</v>
      </c>
      <c r="C627" t="s">
        <v>232</v>
      </c>
      <c r="D627" s="3"/>
    </row>
    <row r="628" spans="1:4">
      <c r="A628" t="s">
        <v>1177</v>
      </c>
      <c r="B628" t="s">
        <v>1178</v>
      </c>
      <c r="C628" t="s">
        <v>438</v>
      </c>
      <c r="D628" s="3"/>
    </row>
    <row r="629" spans="1:4">
      <c r="A629" t="s">
        <v>1179</v>
      </c>
      <c r="B629" t="s">
        <v>1180</v>
      </c>
      <c r="C629" t="s">
        <v>427</v>
      </c>
      <c r="D629" s="3">
        <v>14.565219808939156</v>
      </c>
    </row>
    <row r="630" spans="1:4">
      <c r="A630" t="s">
        <v>1181</v>
      </c>
      <c r="B630" t="s">
        <v>1182</v>
      </c>
      <c r="C630" t="s">
        <v>232</v>
      </c>
      <c r="D630" s="3"/>
    </row>
    <row r="631" spans="1:4">
      <c r="A631" t="s">
        <v>1183</v>
      </c>
      <c r="B631" t="s">
        <v>1182</v>
      </c>
      <c r="C631" t="s">
        <v>232</v>
      </c>
      <c r="D631" s="3"/>
    </row>
    <row r="632" spans="1:4">
      <c r="A632" t="s">
        <v>1184</v>
      </c>
      <c r="B632" t="s">
        <v>1182</v>
      </c>
      <c r="C632" t="s">
        <v>232</v>
      </c>
      <c r="D632" s="3"/>
    </row>
    <row r="633" spans="1:4">
      <c r="A633" t="s">
        <v>1185</v>
      </c>
      <c r="B633" t="s">
        <v>1182</v>
      </c>
      <c r="C633" t="s">
        <v>232</v>
      </c>
      <c r="D633" s="3"/>
    </row>
    <row r="634" spans="1:4">
      <c r="A634" t="s">
        <v>1186</v>
      </c>
      <c r="B634" t="s">
        <v>1182</v>
      </c>
      <c r="C634" t="s">
        <v>232</v>
      </c>
      <c r="D634" s="3"/>
    </row>
    <row r="635" spans="1:4">
      <c r="A635" t="s">
        <v>1187</v>
      </c>
      <c r="B635" t="s">
        <v>1182</v>
      </c>
      <c r="C635" t="s">
        <v>232</v>
      </c>
      <c r="D635" s="3"/>
    </row>
    <row r="636" spans="1:4">
      <c r="A636" t="s">
        <v>1188</v>
      </c>
      <c r="B636" t="s">
        <v>1182</v>
      </c>
      <c r="C636" t="s">
        <v>232</v>
      </c>
      <c r="D636" s="3"/>
    </row>
    <row r="637" spans="1:4">
      <c r="A637" t="s">
        <v>1189</v>
      </c>
      <c r="B637" t="s">
        <v>1182</v>
      </c>
      <c r="C637" t="s">
        <v>232</v>
      </c>
      <c r="D637" s="3"/>
    </row>
    <row r="638" spans="1:4">
      <c r="A638" t="s">
        <v>1190</v>
      </c>
      <c r="B638" t="s">
        <v>1182</v>
      </c>
      <c r="C638" t="s">
        <v>232</v>
      </c>
      <c r="D638" s="3"/>
    </row>
    <row r="639" spans="1:4">
      <c r="A639" t="s">
        <v>1191</v>
      </c>
      <c r="B639" t="s">
        <v>1192</v>
      </c>
      <c r="C639" t="s">
        <v>438</v>
      </c>
      <c r="D639" s="3"/>
    </row>
    <row r="640" spans="1:4">
      <c r="A640" t="s">
        <v>1193</v>
      </c>
      <c r="B640" t="s">
        <v>1194</v>
      </c>
      <c r="C640" t="s">
        <v>438</v>
      </c>
      <c r="D640" s="3"/>
    </row>
    <row r="641" spans="1:4">
      <c r="A641" t="s">
        <v>1195</v>
      </c>
      <c r="B641" t="s">
        <v>1196</v>
      </c>
      <c r="C641" t="s">
        <v>438</v>
      </c>
      <c r="D641" s="3">
        <v>67.84301643192488</v>
      </c>
    </row>
    <row r="642" spans="1:4">
      <c r="A642" t="s">
        <v>1197</v>
      </c>
      <c r="B642" t="s">
        <v>1196</v>
      </c>
      <c r="C642" t="s">
        <v>438</v>
      </c>
      <c r="D642" s="3">
        <v>100</v>
      </c>
    </row>
    <row r="643" spans="1:4">
      <c r="A643" t="s">
        <v>1198</v>
      </c>
      <c r="B643" t="s">
        <v>1196</v>
      </c>
      <c r="C643" t="s">
        <v>438</v>
      </c>
      <c r="D643" s="3"/>
    </row>
    <row r="644" spans="1:4">
      <c r="A644" t="s">
        <v>1199</v>
      </c>
      <c r="B644" t="s">
        <v>1196</v>
      </c>
      <c r="C644" t="s">
        <v>438</v>
      </c>
      <c r="D644" s="3"/>
    </row>
    <row r="645" spans="1:4">
      <c r="A645" t="s">
        <v>1200</v>
      </c>
      <c r="B645" t="s">
        <v>1196</v>
      </c>
      <c r="C645" t="s">
        <v>438</v>
      </c>
      <c r="D645" s="3"/>
    </row>
    <row r="646" spans="1:4">
      <c r="A646" t="s">
        <v>1201</v>
      </c>
      <c r="B646" t="s">
        <v>1202</v>
      </c>
      <c r="C646" t="s">
        <v>438</v>
      </c>
      <c r="D646" s="3"/>
    </row>
    <row r="647" spans="1:4">
      <c r="A647" t="s">
        <v>1203</v>
      </c>
      <c r="B647" t="s">
        <v>1204</v>
      </c>
      <c r="C647" t="s">
        <v>205</v>
      </c>
      <c r="D647" s="3"/>
    </row>
    <row r="648" spans="1:4">
      <c r="A648" t="s">
        <v>1205</v>
      </c>
      <c r="B648" t="s">
        <v>1206</v>
      </c>
      <c r="C648" t="s">
        <v>406</v>
      </c>
      <c r="D648" s="3">
        <v>6.0721313703284263</v>
      </c>
    </row>
    <row r="649" spans="1:4">
      <c r="A649" t="s">
        <v>1207</v>
      </c>
      <c r="B649" t="s">
        <v>1208</v>
      </c>
      <c r="C649" t="s">
        <v>406</v>
      </c>
      <c r="D649" s="3">
        <v>2.660670482420278</v>
      </c>
    </row>
    <row r="650" spans="1:4">
      <c r="A650" t="s">
        <v>1209</v>
      </c>
      <c r="B650" t="s">
        <v>1210</v>
      </c>
      <c r="C650" t="s">
        <v>232</v>
      </c>
      <c r="D650" s="3"/>
    </row>
    <row r="651" spans="1:4">
      <c r="A651" t="s">
        <v>1211</v>
      </c>
      <c r="B651" t="s">
        <v>1212</v>
      </c>
      <c r="C651" t="s">
        <v>205</v>
      </c>
      <c r="D651" s="3"/>
    </row>
    <row r="652" spans="1:4">
      <c r="A652" t="s">
        <v>1213</v>
      </c>
      <c r="B652" t="s">
        <v>1214</v>
      </c>
      <c r="C652" t="s">
        <v>232</v>
      </c>
      <c r="D652" s="3"/>
    </row>
    <row r="653" spans="1:4">
      <c r="A653" t="s">
        <v>1215</v>
      </c>
      <c r="B653" t="s">
        <v>1214</v>
      </c>
      <c r="C653" t="s">
        <v>232</v>
      </c>
      <c r="D653" s="3"/>
    </row>
    <row r="654" spans="1:4">
      <c r="A654" t="s">
        <v>1216</v>
      </c>
      <c r="B654" t="s">
        <v>1217</v>
      </c>
      <c r="C654" t="s">
        <v>232</v>
      </c>
      <c r="D654" s="3">
        <v>722.67858585858573</v>
      </c>
    </row>
    <row r="655" spans="1:4">
      <c r="A655" t="s">
        <v>1218</v>
      </c>
      <c r="B655" t="s">
        <v>1219</v>
      </c>
      <c r="C655" t="s">
        <v>232</v>
      </c>
      <c r="D655" s="3">
        <v>510.5</v>
      </c>
    </row>
    <row r="656" spans="1:4">
      <c r="A656" t="s">
        <v>1220</v>
      </c>
      <c r="B656" t="s">
        <v>1221</v>
      </c>
      <c r="C656" t="s">
        <v>232</v>
      </c>
      <c r="D656" s="3">
        <v>813.54133333333323</v>
      </c>
    </row>
    <row r="657" spans="1:4">
      <c r="A657" t="s">
        <v>1222</v>
      </c>
      <c r="B657" t="s">
        <v>1223</v>
      </c>
      <c r="C657" t="s">
        <v>232</v>
      </c>
      <c r="D657" s="3">
        <v>387.00034946236559</v>
      </c>
    </row>
    <row r="658" spans="1:4">
      <c r="A658" t="s">
        <v>1224</v>
      </c>
      <c r="B658" t="s">
        <v>1225</v>
      </c>
      <c r="C658" t="s">
        <v>232</v>
      </c>
      <c r="D658" s="3">
        <v>576.78571428571433</v>
      </c>
    </row>
    <row r="659" spans="1:4">
      <c r="A659" t="s">
        <v>1226</v>
      </c>
      <c r="B659" t="s">
        <v>1227</v>
      </c>
      <c r="C659" t="s">
        <v>232</v>
      </c>
      <c r="D659" s="3">
        <v>909.15497757847538</v>
      </c>
    </row>
    <row r="660" spans="1:4">
      <c r="A660" t="s">
        <v>1228</v>
      </c>
      <c r="B660" t="s">
        <v>1229</v>
      </c>
      <c r="C660" t="s">
        <v>232</v>
      </c>
      <c r="D660" s="3">
        <v>911.73919117647063</v>
      </c>
    </row>
    <row r="661" spans="1:4">
      <c r="A661" t="s">
        <v>1230</v>
      </c>
      <c r="B661" t="s">
        <v>1231</v>
      </c>
      <c r="C661" t="s">
        <v>232</v>
      </c>
      <c r="D661" s="3">
        <v>866.79661290322576</v>
      </c>
    </row>
    <row r="662" spans="1:4">
      <c r="A662" t="s">
        <v>1232</v>
      </c>
      <c r="B662" t="s">
        <v>1233</v>
      </c>
      <c r="C662" t="s">
        <v>232</v>
      </c>
      <c r="D662" s="3">
        <v>677.234375</v>
      </c>
    </row>
    <row r="663" spans="1:4">
      <c r="A663" t="s">
        <v>1234</v>
      </c>
      <c r="B663" t="s">
        <v>1235</v>
      </c>
      <c r="C663" t="s">
        <v>232</v>
      </c>
      <c r="D663" s="3">
        <v>1688.8552631578948</v>
      </c>
    </row>
    <row r="664" spans="1:4">
      <c r="A664" t="s">
        <v>1236</v>
      </c>
      <c r="B664" t="s">
        <v>1237</v>
      </c>
      <c r="C664" t="s">
        <v>232</v>
      </c>
      <c r="D664" s="3">
        <v>724.96853658536588</v>
      </c>
    </row>
    <row r="665" spans="1:4">
      <c r="A665" t="s">
        <v>1238</v>
      </c>
      <c r="B665" t="s">
        <v>1239</v>
      </c>
      <c r="C665" t="s">
        <v>232</v>
      </c>
      <c r="D665" s="3">
        <v>1023.2216279069767</v>
      </c>
    </row>
    <row r="666" spans="1:4">
      <c r="A666" t="s">
        <v>1240</v>
      </c>
      <c r="B666" t="s">
        <v>1241</v>
      </c>
      <c r="C666" t="s">
        <v>232</v>
      </c>
      <c r="D666" s="3">
        <v>3042.8571428571427</v>
      </c>
    </row>
    <row r="667" spans="1:4">
      <c r="A667" t="s">
        <v>1242</v>
      </c>
      <c r="B667" t="s">
        <v>1243</v>
      </c>
      <c r="C667" t="s">
        <v>232</v>
      </c>
      <c r="D667" s="3">
        <v>1000</v>
      </c>
    </row>
    <row r="668" spans="1:4">
      <c r="A668" t="s">
        <v>1244</v>
      </c>
      <c r="B668" t="s">
        <v>1245</v>
      </c>
      <c r="C668" t="s">
        <v>232</v>
      </c>
      <c r="D668" s="3"/>
    </row>
    <row r="669" spans="1:4">
      <c r="A669" t="s">
        <v>1246</v>
      </c>
      <c r="B669" t="s">
        <v>1247</v>
      </c>
      <c r="C669" t="s">
        <v>232</v>
      </c>
      <c r="D669" s="3"/>
    </row>
    <row r="670" spans="1:4">
      <c r="A670" t="s">
        <v>1248</v>
      </c>
      <c r="B670" t="s">
        <v>1249</v>
      </c>
      <c r="C670" t="s">
        <v>232</v>
      </c>
      <c r="D670" s="3"/>
    </row>
    <row r="671" spans="1:4">
      <c r="A671" t="s">
        <v>1250</v>
      </c>
      <c r="B671" t="s">
        <v>1251</v>
      </c>
      <c r="C671" t="s">
        <v>205</v>
      </c>
      <c r="D671" s="3">
        <v>67471.45</v>
      </c>
    </row>
    <row r="672" spans="1:4">
      <c r="A672" t="s">
        <v>1252</v>
      </c>
      <c r="B672" t="s">
        <v>1251</v>
      </c>
      <c r="C672" t="s">
        <v>205</v>
      </c>
      <c r="D672" s="3"/>
    </row>
    <row r="673" spans="1:4">
      <c r="A673" t="s">
        <v>1253</v>
      </c>
      <c r="B673" t="s">
        <v>1254</v>
      </c>
      <c r="C673" t="s">
        <v>438</v>
      </c>
      <c r="D673" s="3">
        <v>14.883937668991033</v>
      </c>
    </row>
    <row r="674" spans="1:4">
      <c r="A674" t="s">
        <v>189</v>
      </c>
      <c r="B674" t="s">
        <v>1255</v>
      </c>
      <c r="C674" t="s">
        <v>438</v>
      </c>
      <c r="D674" s="3">
        <v>153.66081128827469</v>
      </c>
    </row>
    <row r="675" spans="1:4">
      <c r="A675" t="s">
        <v>1256</v>
      </c>
      <c r="B675" t="s">
        <v>1257</v>
      </c>
      <c r="C675" t="s">
        <v>205</v>
      </c>
      <c r="D675" s="3">
        <v>52500</v>
      </c>
    </row>
    <row r="676" spans="1:4">
      <c r="A676" t="s">
        <v>1258</v>
      </c>
      <c r="B676" t="s">
        <v>1259</v>
      </c>
      <c r="C676" t="s">
        <v>222</v>
      </c>
      <c r="D676" s="3">
        <v>263.23876404494382</v>
      </c>
    </row>
    <row r="677" spans="1:4">
      <c r="A677" t="s">
        <v>1260</v>
      </c>
      <c r="B677" t="s">
        <v>1261</v>
      </c>
      <c r="C677" t="s">
        <v>232</v>
      </c>
      <c r="D677" s="3"/>
    </row>
    <row r="678" spans="1:4">
      <c r="A678" t="s">
        <v>1262</v>
      </c>
      <c r="B678" t="s">
        <v>1263</v>
      </c>
      <c r="C678" t="s">
        <v>205</v>
      </c>
      <c r="D678" s="3"/>
    </row>
    <row r="679" spans="1:4">
      <c r="A679" t="s">
        <v>1264</v>
      </c>
      <c r="B679" t="s">
        <v>1265</v>
      </c>
      <c r="C679" t="s">
        <v>631</v>
      </c>
      <c r="D679" s="3"/>
    </row>
    <row r="680" spans="1:4">
      <c r="A680" t="s">
        <v>1266</v>
      </c>
      <c r="B680" t="s">
        <v>1267</v>
      </c>
      <c r="C680" t="s">
        <v>631</v>
      </c>
      <c r="D680" s="3">
        <v>225</v>
      </c>
    </row>
    <row r="681" spans="1:4">
      <c r="A681" t="s">
        <v>1268</v>
      </c>
      <c r="B681" t="s">
        <v>1269</v>
      </c>
      <c r="C681" t="s">
        <v>631</v>
      </c>
      <c r="D681" s="3"/>
    </row>
    <row r="682" spans="1:4">
      <c r="A682" t="s">
        <v>143</v>
      </c>
      <c r="B682" t="s">
        <v>1270</v>
      </c>
      <c r="C682" t="s">
        <v>631</v>
      </c>
      <c r="D682" s="3">
        <v>37.851127563456885</v>
      </c>
    </row>
    <row r="683" spans="1:4">
      <c r="A683" t="s">
        <v>1271</v>
      </c>
      <c r="B683" t="s">
        <v>1272</v>
      </c>
      <c r="C683" t="s">
        <v>631</v>
      </c>
      <c r="D683" s="3">
        <v>46.535570016770187</v>
      </c>
    </row>
    <row r="684" spans="1:4">
      <c r="A684" t="s">
        <v>1273</v>
      </c>
      <c r="B684" t="s">
        <v>1274</v>
      </c>
      <c r="C684" t="s">
        <v>631</v>
      </c>
      <c r="D684" s="3">
        <v>48.25926970770594</v>
      </c>
    </row>
    <row r="685" spans="1:4">
      <c r="A685" t="s">
        <v>1275</v>
      </c>
      <c r="B685" t="s">
        <v>1276</v>
      </c>
      <c r="C685" t="s">
        <v>631</v>
      </c>
      <c r="D685" s="3">
        <v>53.121762231569626</v>
      </c>
    </row>
    <row r="686" spans="1:4">
      <c r="A686" t="s">
        <v>1277</v>
      </c>
      <c r="B686" t="s">
        <v>1278</v>
      </c>
      <c r="C686" t="s">
        <v>631</v>
      </c>
      <c r="D686" s="3"/>
    </row>
    <row r="687" spans="1:4">
      <c r="A687" t="s">
        <v>1279</v>
      </c>
      <c r="B687" t="s">
        <v>1280</v>
      </c>
      <c r="C687" t="s">
        <v>631</v>
      </c>
      <c r="D687" s="3"/>
    </row>
    <row r="688" spans="1:4">
      <c r="A688" t="s">
        <v>1281</v>
      </c>
      <c r="B688" t="s">
        <v>1282</v>
      </c>
      <c r="C688" t="s">
        <v>631</v>
      </c>
      <c r="D688" s="3">
        <v>54.114972669522828</v>
      </c>
    </row>
    <row r="689" spans="1:4">
      <c r="A689" t="s">
        <v>1283</v>
      </c>
      <c r="B689" t="s">
        <v>1284</v>
      </c>
      <c r="C689" t="s">
        <v>631</v>
      </c>
      <c r="D689" s="3">
        <v>37.843259393114046</v>
      </c>
    </row>
    <row r="690" spans="1:4">
      <c r="A690" t="s">
        <v>1285</v>
      </c>
      <c r="B690" t="s">
        <v>1284</v>
      </c>
      <c r="C690" t="s">
        <v>631</v>
      </c>
      <c r="D690" s="3"/>
    </row>
    <row r="691" spans="1:4">
      <c r="A691" t="s">
        <v>1286</v>
      </c>
      <c r="B691" t="s">
        <v>1284</v>
      </c>
      <c r="C691" t="s">
        <v>631</v>
      </c>
      <c r="D691" s="3"/>
    </row>
    <row r="692" spans="1:4">
      <c r="A692" t="s">
        <v>1287</v>
      </c>
      <c r="B692" t="s">
        <v>1284</v>
      </c>
      <c r="C692" t="s">
        <v>631</v>
      </c>
      <c r="D692" s="3"/>
    </row>
    <row r="693" spans="1:4">
      <c r="A693" t="s">
        <v>1288</v>
      </c>
      <c r="B693" t="s">
        <v>1289</v>
      </c>
      <c r="C693" t="s">
        <v>631</v>
      </c>
      <c r="D693" s="3">
        <v>53.123183828313564</v>
      </c>
    </row>
    <row r="694" spans="1:4">
      <c r="A694" t="s">
        <v>1290</v>
      </c>
      <c r="B694" t="s">
        <v>1291</v>
      </c>
      <c r="C694" t="s">
        <v>631</v>
      </c>
      <c r="D694" s="3">
        <v>31.5</v>
      </c>
    </row>
    <row r="695" spans="1:4">
      <c r="A695" t="s">
        <v>1292</v>
      </c>
      <c r="B695" t="s">
        <v>1293</v>
      </c>
      <c r="C695" t="s">
        <v>631</v>
      </c>
      <c r="D695" s="3">
        <v>57.502627939142464</v>
      </c>
    </row>
    <row r="696" spans="1:4">
      <c r="A696" t="s">
        <v>1294</v>
      </c>
      <c r="B696" t="s">
        <v>1295</v>
      </c>
      <c r="C696" t="s">
        <v>631</v>
      </c>
      <c r="D696" s="3">
        <v>51.805436387320874</v>
      </c>
    </row>
    <row r="697" spans="1:4">
      <c r="A697" t="s">
        <v>1296</v>
      </c>
      <c r="B697" t="s">
        <v>1295</v>
      </c>
      <c r="C697" t="s">
        <v>631</v>
      </c>
      <c r="D697" s="3"/>
    </row>
    <row r="698" spans="1:4">
      <c r="A698" t="s">
        <v>1297</v>
      </c>
      <c r="B698" t="s">
        <v>1295</v>
      </c>
      <c r="C698" t="s">
        <v>631</v>
      </c>
      <c r="D698" s="3"/>
    </row>
    <row r="699" spans="1:4">
      <c r="A699" t="s">
        <v>1298</v>
      </c>
      <c r="B699" t="s">
        <v>1299</v>
      </c>
      <c r="C699" t="s">
        <v>631</v>
      </c>
      <c r="D699" s="3">
        <v>47.882504780114722</v>
      </c>
    </row>
    <row r="700" spans="1:4">
      <c r="A700" t="s">
        <v>1300</v>
      </c>
      <c r="B700" t="s">
        <v>1301</v>
      </c>
      <c r="C700" t="s">
        <v>631</v>
      </c>
      <c r="D700" s="3"/>
    </row>
    <row r="701" spans="1:4">
      <c r="A701" t="s">
        <v>1302</v>
      </c>
      <c r="B701" t="s">
        <v>1303</v>
      </c>
      <c r="C701" t="s">
        <v>631</v>
      </c>
      <c r="D701" s="3"/>
    </row>
    <row r="702" spans="1:4">
      <c r="A702" t="s">
        <v>1304</v>
      </c>
      <c r="B702" t="s">
        <v>1305</v>
      </c>
      <c r="C702" t="s">
        <v>631</v>
      </c>
      <c r="D702" s="3">
        <v>40</v>
      </c>
    </row>
    <row r="703" spans="1:4">
      <c r="A703" t="s">
        <v>1306</v>
      </c>
      <c r="B703" t="s">
        <v>1307</v>
      </c>
      <c r="C703" t="s">
        <v>946</v>
      </c>
      <c r="D703" s="3"/>
    </row>
    <row r="704" spans="1:4">
      <c r="A704" t="s">
        <v>1308</v>
      </c>
      <c r="B704" t="s">
        <v>1309</v>
      </c>
      <c r="C704" t="s">
        <v>427</v>
      </c>
      <c r="D704" s="3"/>
    </row>
    <row r="705" spans="1:4">
      <c r="A705" t="s">
        <v>1310</v>
      </c>
      <c r="B705" t="s">
        <v>1311</v>
      </c>
      <c r="C705" t="s">
        <v>631</v>
      </c>
      <c r="D705" s="3">
        <v>248</v>
      </c>
    </row>
    <row r="706" spans="1:4">
      <c r="A706" t="s">
        <v>1312</v>
      </c>
      <c r="B706" t="s">
        <v>1313</v>
      </c>
      <c r="C706" t="s">
        <v>406</v>
      </c>
      <c r="D706" s="3">
        <v>1.95</v>
      </c>
    </row>
    <row r="707" spans="1:4">
      <c r="A707" t="s">
        <v>1314</v>
      </c>
      <c r="B707" t="s">
        <v>1315</v>
      </c>
      <c r="C707" t="s">
        <v>406</v>
      </c>
      <c r="D707" s="3">
        <v>5.5189752339825988</v>
      </c>
    </row>
    <row r="708" spans="1:4">
      <c r="A708" t="s">
        <v>1316</v>
      </c>
      <c r="B708" t="s">
        <v>1317</v>
      </c>
      <c r="C708" t="s">
        <v>427</v>
      </c>
      <c r="D708" s="3"/>
    </row>
    <row r="709" spans="1:4">
      <c r="A709" t="s">
        <v>1318</v>
      </c>
      <c r="B709" t="s">
        <v>1319</v>
      </c>
      <c r="C709" t="s">
        <v>631</v>
      </c>
      <c r="D709" s="3"/>
    </row>
    <row r="710" spans="1:4">
      <c r="A710" t="s">
        <v>1320</v>
      </c>
      <c r="B710" t="s">
        <v>1321</v>
      </c>
      <c r="C710" t="s">
        <v>631</v>
      </c>
      <c r="D710" s="3"/>
    </row>
    <row r="711" spans="1:4">
      <c r="A711" t="s">
        <v>1322</v>
      </c>
      <c r="B711" t="s">
        <v>1323</v>
      </c>
      <c r="C711" t="s">
        <v>631</v>
      </c>
      <c r="D711" s="3">
        <v>313.48570632488156</v>
      </c>
    </row>
    <row r="712" spans="1:4">
      <c r="A712" t="s">
        <v>1324</v>
      </c>
      <c r="B712" t="s">
        <v>1325</v>
      </c>
      <c r="C712" t="s">
        <v>631</v>
      </c>
      <c r="D712" s="3">
        <v>981</v>
      </c>
    </row>
    <row r="713" spans="1:4">
      <c r="A713" t="s">
        <v>1326</v>
      </c>
      <c r="B713" t="s">
        <v>1327</v>
      </c>
      <c r="C713" t="s">
        <v>631</v>
      </c>
      <c r="D713" s="3"/>
    </row>
    <row r="714" spans="1:4">
      <c r="A714" t="s">
        <v>1328</v>
      </c>
      <c r="B714" t="s">
        <v>1329</v>
      </c>
      <c r="C714" t="s">
        <v>406</v>
      </c>
      <c r="D714" s="3"/>
    </row>
    <row r="715" spans="1:4">
      <c r="A715" t="s">
        <v>1330</v>
      </c>
      <c r="B715" t="s">
        <v>1331</v>
      </c>
      <c r="C715" t="s">
        <v>205</v>
      </c>
      <c r="D715" s="3"/>
    </row>
    <row r="716" spans="1:4">
      <c r="A716" t="s">
        <v>1332</v>
      </c>
      <c r="B716" t="s">
        <v>1333</v>
      </c>
      <c r="C716" t="s">
        <v>406</v>
      </c>
      <c r="D716" s="3"/>
    </row>
    <row r="717" spans="1:4">
      <c r="A717" t="s">
        <v>1334</v>
      </c>
      <c r="B717" t="s">
        <v>1335</v>
      </c>
      <c r="C717" t="s">
        <v>406</v>
      </c>
      <c r="D717" s="3"/>
    </row>
    <row r="718" spans="1:4">
      <c r="A718" t="s">
        <v>1336</v>
      </c>
      <c r="B718" t="s">
        <v>1337</v>
      </c>
      <c r="C718" t="s">
        <v>406</v>
      </c>
      <c r="D718" s="3"/>
    </row>
    <row r="719" spans="1:4">
      <c r="A719" t="s">
        <v>1338</v>
      </c>
      <c r="B719" t="s">
        <v>1339</v>
      </c>
      <c r="C719" t="s">
        <v>406</v>
      </c>
      <c r="D719" s="3"/>
    </row>
    <row r="720" spans="1:4">
      <c r="A720" t="s">
        <v>1340</v>
      </c>
      <c r="B720" t="s">
        <v>1341</v>
      </c>
      <c r="C720" t="s">
        <v>406</v>
      </c>
      <c r="D720" s="3"/>
    </row>
    <row r="721" spans="1:4">
      <c r="A721" t="s">
        <v>1342</v>
      </c>
      <c r="B721" t="s">
        <v>1343</v>
      </c>
      <c r="C721" t="s">
        <v>406</v>
      </c>
      <c r="D721" s="3"/>
    </row>
    <row r="722" spans="1:4">
      <c r="A722" t="s">
        <v>1344</v>
      </c>
      <c r="B722" t="s">
        <v>1345</v>
      </c>
      <c r="C722" t="s">
        <v>406</v>
      </c>
      <c r="D722" s="3"/>
    </row>
    <row r="723" spans="1:4">
      <c r="A723" t="s">
        <v>1346</v>
      </c>
      <c r="B723" t="s">
        <v>1347</v>
      </c>
      <c r="C723" t="s">
        <v>406</v>
      </c>
      <c r="D723" s="3"/>
    </row>
    <row r="724" spans="1:4">
      <c r="A724" t="s">
        <v>1348</v>
      </c>
      <c r="B724" t="s">
        <v>1349</v>
      </c>
      <c r="C724" t="s">
        <v>406</v>
      </c>
      <c r="D724" s="3"/>
    </row>
    <row r="725" spans="1:4">
      <c r="A725" t="s">
        <v>1350</v>
      </c>
      <c r="B725" t="s">
        <v>1351</v>
      </c>
      <c r="C725" t="s">
        <v>406</v>
      </c>
      <c r="D725" s="3"/>
    </row>
    <row r="726" spans="1:4">
      <c r="A726" t="s">
        <v>1352</v>
      </c>
      <c r="B726" t="s">
        <v>1353</v>
      </c>
      <c r="C726" t="s">
        <v>406</v>
      </c>
      <c r="D726" s="3"/>
    </row>
    <row r="727" spans="1:4">
      <c r="A727" t="s">
        <v>1354</v>
      </c>
      <c r="B727" t="s">
        <v>1355</v>
      </c>
      <c r="C727" t="s">
        <v>406</v>
      </c>
      <c r="D727" s="3"/>
    </row>
    <row r="728" spans="1:4">
      <c r="A728" t="s">
        <v>1356</v>
      </c>
      <c r="B728" t="s">
        <v>1357</v>
      </c>
      <c r="C728" t="s">
        <v>631</v>
      </c>
      <c r="D728" s="3">
        <v>124.49567566164333</v>
      </c>
    </row>
    <row r="729" spans="1:4">
      <c r="A729" t="s">
        <v>1358</v>
      </c>
      <c r="B729" t="s">
        <v>1359</v>
      </c>
      <c r="C729" t="s">
        <v>631</v>
      </c>
      <c r="D729" s="3"/>
    </row>
    <row r="730" spans="1:4">
      <c r="A730" t="s">
        <v>1360</v>
      </c>
      <c r="B730" t="s">
        <v>1361</v>
      </c>
      <c r="C730" t="s">
        <v>631</v>
      </c>
      <c r="D730" s="3">
        <v>93.75</v>
      </c>
    </row>
    <row r="731" spans="1:4">
      <c r="A731" t="s">
        <v>1362</v>
      </c>
      <c r="B731" t="s">
        <v>1363</v>
      </c>
      <c r="C731" t="s">
        <v>631</v>
      </c>
      <c r="D731" s="3">
        <v>121.49049434648731</v>
      </c>
    </row>
    <row r="732" spans="1:4">
      <c r="A732" t="s">
        <v>1364</v>
      </c>
      <c r="B732" t="s">
        <v>1365</v>
      </c>
      <c r="C732" t="s">
        <v>631</v>
      </c>
      <c r="D732" s="3">
        <v>110.23598582726488</v>
      </c>
    </row>
    <row r="733" spans="1:4">
      <c r="A733" t="s">
        <v>1366</v>
      </c>
      <c r="B733" t="s">
        <v>1367</v>
      </c>
      <c r="C733" t="s">
        <v>631</v>
      </c>
      <c r="D733" s="3">
        <v>126.91884134366923</v>
      </c>
    </row>
    <row r="734" spans="1:4">
      <c r="A734" t="s">
        <v>1368</v>
      </c>
      <c r="B734" t="s">
        <v>1369</v>
      </c>
      <c r="C734" t="s">
        <v>631</v>
      </c>
      <c r="D734" s="3"/>
    </row>
    <row r="735" spans="1:4">
      <c r="A735" t="s">
        <v>1370</v>
      </c>
      <c r="B735" t="s">
        <v>1371</v>
      </c>
      <c r="C735" t="s">
        <v>631</v>
      </c>
      <c r="D735" s="3"/>
    </row>
    <row r="736" spans="1:4">
      <c r="A736" t="s">
        <v>1372</v>
      </c>
      <c r="B736" t="s">
        <v>1373</v>
      </c>
      <c r="C736" t="s">
        <v>631</v>
      </c>
      <c r="D736" s="3">
        <v>135.2767825388253</v>
      </c>
    </row>
    <row r="737" spans="1:4">
      <c r="A737" t="s">
        <v>1374</v>
      </c>
      <c r="B737" t="s">
        <v>1375</v>
      </c>
      <c r="C737" t="s">
        <v>631</v>
      </c>
      <c r="D737" s="3"/>
    </row>
    <row r="738" spans="1:4">
      <c r="A738" t="s">
        <v>1376</v>
      </c>
      <c r="B738" t="s">
        <v>1377</v>
      </c>
      <c r="C738" t="s">
        <v>631</v>
      </c>
      <c r="D738" s="3">
        <v>108.00684065756957</v>
      </c>
    </row>
    <row r="739" spans="1:4">
      <c r="A739" t="s">
        <v>145</v>
      </c>
      <c r="B739" t="s">
        <v>1378</v>
      </c>
      <c r="C739" t="s">
        <v>631</v>
      </c>
      <c r="D739" s="3">
        <v>127.29530910229377</v>
      </c>
    </row>
    <row r="740" spans="1:4">
      <c r="A740" t="s">
        <v>1379</v>
      </c>
      <c r="B740" t="s">
        <v>1380</v>
      </c>
      <c r="C740" t="s">
        <v>631</v>
      </c>
      <c r="D740" s="3">
        <v>116.57061792968597</v>
      </c>
    </row>
    <row r="741" spans="1:4">
      <c r="A741" t="s">
        <v>1381</v>
      </c>
      <c r="B741" t="s">
        <v>1382</v>
      </c>
      <c r="C741" t="s">
        <v>631</v>
      </c>
      <c r="D741" s="3"/>
    </row>
    <row r="742" spans="1:4">
      <c r="A742" t="s">
        <v>1383</v>
      </c>
      <c r="B742" t="s">
        <v>1384</v>
      </c>
      <c r="C742" t="s">
        <v>631</v>
      </c>
      <c r="D742" s="3"/>
    </row>
    <row r="743" spans="1:4">
      <c r="A743" t="s">
        <v>1385</v>
      </c>
      <c r="B743" t="s">
        <v>1386</v>
      </c>
      <c r="C743" t="s">
        <v>631</v>
      </c>
      <c r="D743" s="3"/>
    </row>
    <row r="744" spans="1:4">
      <c r="A744" t="s">
        <v>144</v>
      </c>
      <c r="B744" t="s">
        <v>1387</v>
      </c>
      <c r="C744" t="s">
        <v>631</v>
      </c>
      <c r="D744" s="3">
        <v>115.92470340156292</v>
      </c>
    </row>
    <row r="745" spans="1:4">
      <c r="A745" t="s">
        <v>1388</v>
      </c>
      <c r="B745" t="s">
        <v>1389</v>
      </c>
      <c r="C745" t="s">
        <v>631</v>
      </c>
      <c r="D745" s="3"/>
    </row>
    <row r="746" spans="1:4">
      <c r="A746" t="s">
        <v>1390</v>
      </c>
      <c r="B746" t="s">
        <v>1391</v>
      </c>
      <c r="C746" t="s">
        <v>631</v>
      </c>
      <c r="D746" s="3">
        <v>124.30666666666667</v>
      </c>
    </row>
    <row r="747" spans="1:4">
      <c r="A747" t="s">
        <v>146</v>
      </c>
      <c r="B747" t="s">
        <v>1392</v>
      </c>
      <c r="C747" t="s">
        <v>631</v>
      </c>
      <c r="D747" s="3">
        <v>120.80489097386798</v>
      </c>
    </row>
    <row r="748" spans="1:4">
      <c r="A748" t="s">
        <v>1393</v>
      </c>
      <c r="B748" t="s">
        <v>1394</v>
      </c>
      <c r="C748" t="s">
        <v>631</v>
      </c>
      <c r="D748" s="3"/>
    </row>
    <row r="749" spans="1:4">
      <c r="A749" t="s">
        <v>1395</v>
      </c>
      <c r="B749" t="s">
        <v>1396</v>
      </c>
      <c r="C749" t="s">
        <v>631</v>
      </c>
      <c r="D749" s="3"/>
    </row>
    <row r="750" spans="1:4">
      <c r="A750" t="s">
        <v>1397</v>
      </c>
      <c r="B750" t="s">
        <v>1398</v>
      </c>
      <c r="C750" t="s">
        <v>631</v>
      </c>
      <c r="D750" s="3">
        <v>120.78776435107874</v>
      </c>
    </row>
    <row r="751" spans="1:4">
      <c r="A751" t="s">
        <v>1399</v>
      </c>
      <c r="B751" t="s">
        <v>1400</v>
      </c>
      <c r="C751" t="s">
        <v>631</v>
      </c>
      <c r="D751" s="3"/>
    </row>
    <row r="752" spans="1:4">
      <c r="A752" t="s">
        <v>1401</v>
      </c>
      <c r="B752" t="s">
        <v>1402</v>
      </c>
      <c r="C752" t="s">
        <v>631</v>
      </c>
      <c r="D752" s="3"/>
    </row>
    <row r="753" spans="1:4">
      <c r="A753" t="s">
        <v>1403</v>
      </c>
      <c r="B753" t="s">
        <v>1404</v>
      </c>
      <c r="C753" t="s">
        <v>631</v>
      </c>
      <c r="D753" s="3">
        <v>132.34395685383569</v>
      </c>
    </row>
    <row r="754" spans="1:4">
      <c r="A754" t="s">
        <v>1405</v>
      </c>
      <c r="B754" t="s">
        <v>1406</v>
      </c>
      <c r="C754" t="s">
        <v>631</v>
      </c>
      <c r="D754" s="3">
        <v>114.09468913814368</v>
      </c>
    </row>
    <row r="755" spans="1:4">
      <c r="A755" t="s">
        <v>1407</v>
      </c>
      <c r="B755" t="s">
        <v>1408</v>
      </c>
      <c r="C755" t="s">
        <v>631</v>
      </c>
      <c r="D755" s="3">
        <v>180</v>
      </c>
    </row>
    <row r="756" spans="1:4">
      <c r="A756" t="s">
        <v>1409</v>
      </c>
      <c r="B756" t="s">
        <v>1410</v>
      </c>
      <c r="C756" t="s">
        <v>631</v>
      </c>
      <c r="D756" s="3"/>
    </row>
    <row r="757" spans="1:4">
      <c r="A757" t="s">
        <v>1411</v>
      </c>
      <c r="B757" t="s">
        <v>1412</v>
      </c>
      <c r="C757" t="s">
        <v>631</v>
      </c>
      <c r="D757" s="3"/>
    </row>
    <row r="758" spans="1:4">
      <c r="A758" t="s">
        <v>1413</v>
      </c>
      <c r="B758" t="s">
        <v>1414</v>
      </c>
      <c r="C758" t="s">
        <v>631</v>
      </c>
      <c r="D758" s="3">
        <v>239.17525550167846</v>
      </c>
    </row>
    <row r="759" spans="1:4">
      <c r="A759" t="s">
        <v>1415</v>
      </c>
      <c r="B759" t="s">
        <v>1416</v>
      </c>
      <c r="C759" t="s">
        <v>631</v>
      </c>
      <c r="D759" s="3">
        <v>254.87703980099505</v>
      </c>
    </row>
    <row r="760" spans="1:4">
      <c r="A760" t="s">
        <v>1417</v>
      </c>
      <c r="B760" t="s">
        <v>1418</v>
      </c>
      <c r="C760" t="s">
        <v>631</v>
      </c>
      <c r="D760" s="3"/>
    </row>
    <row r="761" spans="1:4">
      <c r="A761" t="s">
        <v>1419</v>
      </c>
      <c r="B761" t="s">
        <v>1420</v>
      </c>
      <c r="C761" t="s">
        <v>631</v>
      </c>
      <c r="D761" s="3"/>
    </row>
    <row r="762" spans="1:4">
      <c r="A762" t="s">
        <v>1421</v>
      </c>
      <c r="B762" t="s">
        <v>1422</v>
      </c>
      <c r="C762" t="s">
        <v>631</v>
      </c>
      <c r="D762" s="3"/>
    </row>
    <row r="763" spans="1:4">
      <c r="A763" t="s">
        <v>1423</v>
      </c>
      <c r="B763" t="s">
        <v>1424</v>
      </c>
      <c r="C763" t="s">
        <v>631</v>
      </c>
      <c r="D763" s="3"/>
    </row>
    <row r="764" spans="1:4">
      <c r="A764" t="s">
        <v>1425</v>
      </c>
      <c r="B764" t="s">
        <v>1426</v>
      </c>
      <c r="C764" t="s">
        <v>631</v>
      </c>
      <c r="D764" s="3"/>
    </row>
    <row r="765" spans="1:4">
      <c r="A765" t="s">
        <v>1427</v>
      </c>
      <c r="B765" t="s">
        <v>1428</v>
      </c>
      <c r="C765" t="s">
        <v>631</v>
      </c>
      <c r="D765" s="3"/>
    </row>
    <row r="766" spans="1:4">
      <c r="A766" t="s">
        <v>1429</v>
      </c>
      <c r="B766" t="s">
        <v>1430</v>
      </c>
      <c r="C766" t="s">
        <v>631</v>
      </c>
      <c r="D766" s="3"/>
    </row>
    <row r="767" spans="1:4">
      <c r="A767" t="s">
        <v>1431</v>
      </c>
      <c r="B767" t="s">
        <v>1432</v>
      </c>
      <c r="C767" t="s">
        <v>631</v>
      </c>
      <c r="D767" s="3"/>
    </row>
    <row r="768" spans="1:4">
      <c r="A768" t="s">
        <v>1433</v>
      </c>
      <c r="B768" t="s">
        <v>1434</v>
      </c>
      <c r="C768" t="s">
        <v>631</v>
      </c>
      <c r="D768" s="3"/>
    </row>
    <row r="769" spans="1:4">
      <c r="A769" t="s">
        <v>1435</v>
      </c>
      <c r="B769" t="s">
        <v>1436</v>
      </c>
      <c r="C769" t="s">
        <v>631</v>
      </c>
      <c r="D769" s="3"/>
    </row>
    <row r="770" spans="1:4">
      <c r="A770" t="s">
        <v>1437</v>
      </c>
      <c r="B770" t="s">
        <v>1438</v>
      </c>
      <c r="C770" t="s">
        <v>631</v>
      </c>
      <c r="D770" s="3"/>
    </row>
    <row r="771" spans="1:4">
      <c r="A771" t="s">
        <v>1439</v>
      </c>
      <c r="B771" t="s">
        <v>1440</v>
      </c>
      <c r="C771" t="s">
        <v>631</v>
      </c>
      <c r="D771" s="3"/>
    </row>
    <row r="772" spans="1:4">
      <c r="A772" t="s">
        <v>1441</v>
      </c>
      <c r="B772" t="s">
        <v>1442</v>
      </c>
      <c r="C772" t="s">
        <v>631</v>
      </c>
      <c r="D772" s="3"/>
    </row>
    <row r="773" spans="1:4">
      <c r="A773" t="s">
        <v>1443</v>
      </c>
      <c r="B773" t="s">
        <v>1444</v>
      </c>
      <c r="C773" t="s">
        <v>631</v>
      </c>
      <c r="D773" s="3"/>
    </row>
    <row r="774" spans="1:4">
      <c r="A774" t="s">
        <v>1445</v>
      </c>
      <c r="B774" t="s">
        <v>1446</v>
      </c>
      <c r="C774" t="s">
        <v>631</v>
      </c>
      <c r="D774" s="3"/>
    </row>
    <row r="775" spans="1:4">
      <c r="A775" t="s">
        <v>1447</v>
      </c>
      <c r="B775" t="s">
        <v>1448</v>
      </c>
      <c r="C775" t="s">
        <v>631</v>
      </c>
      <c r="D775" s="3"/>
    </row>
    <row r="776" spans="1:4">
      <c r="A776" t="s">
        <v>1449</v>
      </c>
      <c r="B776" t="s">
        <v>1450</v>
      </c>
      <c r="C776" t="s">
        <v>631</v>
      </c>
      <c r="D776" s="3"/>
    </row>
    <row r="777" spans="1:4">
      <c r="A777" t="s">
        <v>1451</v>
      </c>
      <c r="B777" t="s">
        <v>1452</v>
      </c>
      <c r="C777" t="s">
        <v>631</v>
      </c>
      <c r="D777" s="3"/>
    </row>
    <row r="778" spans="1:4">
      <c r="A778" t="s">
        <v>1453</v>
      </c>
      <c r="B778" t="s">
        <v>1454</v>
      </c>
      <c r="C778" t="s">
        <v>631</v>
      </c>
      <c r="D778" s="3"/>
    </row>
    <row r="779" spans="1:4">
      <c r="A779" t="s">
        <v>1455</v>
      </c>
      <c r="B779" t="s">
        <v>1456</v>
      </c>
      <c r="C779" t="s">
        <v>631</v>
      </c>
      <c r="D779" s="3"/>
    </row>
    <row r="780" spans="1:4">
      <c r="A780" t="s">
        <v>1457</v>
      </c>
      <c r="B780" t="s">
        <v>1458</v>
      </c>
      <c r="C780" t="s">
        <v>631</v>
      </c>
      <c r="D780" s="3"/>
    </row>
    <row r="781" spans="1:4">
      <c r="A781" t="s">
        <v>1459</v>
      </c>
      <c r="B781" t="s">
        <v>1460</v>
      </c>
      <c r="C781" t="s">
        <v>631</v>
      </c>
      <c r="D781" s="3"/>
    </row>
    <row r="782" spans="1:4">
      <c r="A782" t="s">
        <v>1461</v>
      </c>
      <c r="B782" t="s">
        <v>1462</v>
      </c>
      <c r="C782" t="s">
        <v>631</v>
      </c>
      <c r="D782" s="3"/>
    </row>
    <row r="783" spans="1:4">
      <c r="A783" t="s">
        <v>1463</v>
      </c>
      <c r="B783" t="s">
        <v>1464</v>
      </c>
      <c r="C783" t="s">
        <v>631</v>
      </c>
      <c r="D783" s="3"/>
    </row>
    <row r="784" spans="1:4">
      <c r="A784" t="s">
        <v>1465</v>
      </c>
      <c r="B784" t="s">
        <v>1466</v>
      </c>
      <c r="C784" t="s">
        <v>406</v>
      </c>
      <c r="D784" s="3"/>
    </row>
    <row r="785" spans="1:4">
      <c r="A785" t="s">
        <v>1467</v>
      </c>
      <c r="B785" t="s">
        <v>1468</v>
      </c>
      <c r="C785" t="s">
        <v>631</v>
      </c>
      <c r="D785" s="3"/>
    </row>
    <row r="786" spans="1:4">
      <c r="A786" t="s">
        <v>1469</v>
      </c>
      <c r="B786" t="s">
        <v>1470</v>
      </c>
      <c r="C786" t="s">
        <v>631</v>
      </c>
      <c r="D786" s="3"/>
    </row>
    <row r="787" spans="1:4">
      <c r="A787" t="s">
        <v>1471</v>
      </c>
      <c r="B787" t="s">
        <v>1472</v>
      </c>
      <c r="C787" t="s">
        <v>631</v>
      </c>
      <c r="D787" s="3">
        <v>30.094943398662224</v>
      </c>
    </row>
    <row r="788" spans="1:4">
      <c r="A788" t="s">
        <v>1473</v>
      </c>
      <c r="B788" t="s">
        <v>1474</v>
      </c>
      <c r="C788" t="s">
        <v>631</v>
      </c>
      <c r="D788" s="3">
        <v>414.78755113122168</v>
      </c>
    </row>
    <row r="789" spans="1:4">
      <c r="A789" t="s">
        <v>1475</v>
      </c>
      <c r="B789" t="s">
        <v>1476</v>
      </c>
      <c r="C789" t="s">
        <v>406</v>
      </c>
      <c r="D789" s="3"/>
    </row>
    <row r="790" spans="1:4">
      <c r="A790" t="s">
        <v>1477</v>
      </c>
      <c r="B790" t="s">
        <v>1478</v>
      </c>
      <c r="C790" t="s">
        <v>631</v>
      </c>
      <c r="D790" s="3">
        <v>1178.4109589041095</v>
      </c>
    </row>
    <row r="791" spans="1:4">
      <c r="A791" t="s">
        <v>1479</v>
      </c>
      <c r="B791" t="s">
        <v>1480</v>
      </c>
      <c r="C791" t="s">
        <v>631</v>
      </c>
      <c r="D791" s="3">
        <v>324.42954893617025</v>
      </c>
    </row>
    <row r="792" spans="1:4">
      <c r="A792" t="s">
        <v>1481</v>
      </c>
      <c r="B792" t="s">
        <v>1482</v>
      </c>
      <c r="C792" t="s">
        <v>631</v>
      </c>
      <c r="D792" s="3"/>
    </row>
    <row r="793" spans="1:4">
      <c r="A793" t="s">
        <v>1483</v>
      </c>
      <c r="B793" t="s">
        <v>1484</v>
      </c>
      <c r="C793" t="s">
        <v>406</v>
      </c>
      <c r="D793" s="3"/>
    </row>
    <row r="794" spans="1:4">
      <c r="A794" t="s">
        <v>1485</v>
      </c>
      <c r="B794" t="s">
        <v>1486</v>
      </c>
      <c r="C794" t="s">
        <v>198</v>
      </c>
      <c r="D794" s="3"/>
    </row>
    <row r="795" spans="1:4">
      <c r="A795" t="s">
        <v>1487</v>
      </c>
      <c r="B795" t="s">
        <v>1488</v>
      </c>
      <c r="C795" t="s">
        <v>406</v>
      </c>
      <c r="D795" s="3"/>
    </row>
    <row r="796" spans="1:4">
      <c r="A796" t="s">
        <v>1489</v>
      </c>
      <c r="B796" t="s">
        <v>1488</v>
      </c>
      <c r="C796" t="s">
        <v>406</v>
      </c>
      <c r="D796" s="3"/>
    </row>
    <row r="797" spans="1:4">
      <c r="A797" t="s">
        <v>1490</v>
      </c>
      <c r="B797" t="s">
        <v>1491</v>
      </c>
      <c r="C797" t="s">
        <v>406</v>
      </c>
      <c r="D797" s="3"/>
    </row>
    <row r="798" spans="1:4">
      <c r="A798" t="s">
        <v>1492</v>
      </c>
      <c r="B798" t="s">
        <v>1491</v>
      </c>
      <c r="C798" t="s">
        <v>406</v>
      </c>
      <c r="D798" s="3"/>
    </row>
    <row r="799" spans="1:4">
      <c r="A799" t="s">
        <v>1493</v>
      </c>
      <c r="B799" t="s">
        <v>1491</v>
      </c>
      <c r="C799" t="s">
        <v>406</v>
      </c>
      <c r="D799" s="3"/>
    </row>
    <row r="800" spans="1:4">
      <c r="A800" t="s">
        <v>1494</v>
      </c>
      <c r="B800" t="s">
        <v>1495</v>
      </c>
      <c r="C800" t="s">
        <v>631</v>
      </c>
      <c r="D800" s="3"/>
    </row>
    <row r="801" spans="1:4">
      <c r="A801" t="s">
        <v>1496</v>
      </c>
      <c r="B801" t="s">
        <v>1497</v>
      </c>
      <c r="C801" t="s">
        <v>631</v>
      </c>
      <c r="D801" s="3"/>
    </row>
    <row r="802" spans="1:4">
      <c r="A802" t="s">
        <v>1498</v>
      </c>
      <c r="B802" t="s">
        <v>1499</v>
      </c>
      <c r="C802" t="s">
        <v>406</v>
      </c>
      <c r="D802" s="3"/>
    </row>
    <row r="803" spans="1:4">
      <c r="A803" t="s">
        <v>1500</v>
      </c>
      <c r="B803" t="s">
        <v>1501</v>
      </c>
      <c r="C803" t="s">
        <v>406</v>
      </c>
      <c r="D803" s="3"/>
    </row>
    <row r="804" spans="1:4">
      <c r="A804" t="s">
        <v>1502</v>
      </c>
      <c r="B804" t="s">
        <v>1503</v>
      </c>
      <c r="C804" t="s">
        <v>406</v>
      </c>
      <c r="D804" s="3"/>
    </row>
    <row r="805" spans="1:4">
      <c r="A805" t="s">
        <v>1504</v>
      </c>
      <c r="B805" t="s">
        <v>1505</v>
      </c>
      <c r="C805" t="s">
        <v>406</v>
      </c>
      <c r="D805" s="3">
        <v>5.8617801880972467</v>
      </c>
    </row>
    <row r="806" spans="1:4">
      <c r="A806" t="s">
        <v>1506</v>
      </c>
      <c r="B806" t="s">
        <v>1507</v>
      </c>
      <c r="C806" t="s">
        <v>1138</v>
      </c>
      <c r="D806" s="3">
        <v>3.8688501634476884</v>
      </c>
    </row>
    <row r="807" spans="1:4">
      <c r="A807" t="s">
        <v>1508</v>
      </c>
      <c r="B807" t="s">
        <v>1509</v>
      </c>
      <c r="C807" t="s">
        <v>217</v>
      </c>
      <c r="D807" s="3"/>
    </row>
    <row r="808" spans="1:4">
      <c r="A808" t="s">
        <v>1510</v>
      </c>
      <c r="B808" t="s">
        <v>1511</v>
      </c>
      <c r="C808" t="s">
        <v>631</v>
      </c>
      <c r="D808" s="3"/>
    </row>
    <row r="809" spans="1:4">
      <c r="A809" t="s">
        <v>1512</v>
      </c>
      <c r="B809" t="s">
        <v>1513</v>
      </c>
      <c r="C809" t="s">
        <v>631</v>
      </c>
      <c r="D809" s="3"/>
    </row>
    <row r="810" spans="1:4">
      <c r="A810" t="s">
        <v>1514</v>
      </c>
      <c r="B810" t="s">
        <v>1515</v>
      </c>
      <c r="C810" t="s">
        <v>631</v>
      </c>
      <c r="D810" s="3"/>
    </row>
    <row r="811" spans="1:4">
      <c r="A811" t="s">
        <v>1516</v>
      </c>
      <c r="B811" t="s">
        <v>1517</v>
      </c>
      <c r="C811" t="s">
        <v>631</v>
      </c>
      <c r="D811" s="3"/>
    </row>
    <row r="812" spans="1:4">
      <c r="A812" t="s">
        <v>1518</v>
      </c>
      <c r="B812" t="s">
        <v>1519</v>
      </c>
      <c r="C812" t="s">
        <v>631</v>
      </c>
      <c r="D812" s="3"/>
    </row>
    <row r="813" spans="1:4">
      <c r="A813" t="s">
        <v>1520</v>
      </c>
      <c r="B813" t="s">
        <v>1521</v>
      </c>
      <c r="C813" t="s">
        <v>631</v>
      </c>
      <c r="D813" s="3"/>
    </row>
    <row r="814" spans="1:4">
      <c r="A814" t="s">
        <v>1522</v>
      </c>
      <c r="B814" t="s">
        <v>1515</v>
      </c>
      <c r="C814" t="s">
        <v>631</v>
      </c>
      <c r="D814" s="3"/>
    </row>
    <row r="815" spans="1:4">
      <c r="A815" t="s">
        <v>1523</v>
      </c>
      <c r="B815" t="s">
        <v>1524</v>
      </c>
      <c r="C815" t="s">
        <v>631</v>
      </c>
      <c r="D815" s="3"/>
    </row>
    <row r="816" spans="1:4">
      <c r="A816" t="s">
        <v>1525</v>
      </c>
      <c r="B816" t="s">
        <v>1526</v>
      </c>
      <c r="C816" t="s">
        <v>631</v>
      </c>
      <c r="D816" s="3"/>
    </row>
    <row r="817" spans="1:4">
      <c r="A817" t="s">
        <v>1527</v>
      </c>
      <c r="B817" t="s">
        <v>1528</v>
      </c>
      <c r="C817" t="s">
        <v>631</v>
      </c>
      <c r="D817" s="3"/>
    </row>
    <row r="818" spans="1:4">
      <c r="A818" t="s">
        <v>1529</v>
      </c>
      <c r="B818" t="s">
        <v>1530</v>
      </c>
      <c r="C818" t="s">
        <v>406</v>
      </c>
      <c r="D818" s="3">
        <v>30.301489975033089</v>
      </c>
    </row>
    <row r="819" spans="1:4">
      <c r="A819" t="s">
        <v>1531</v>
      </c>
      <c r="B819" t="s">
        <v>1532</v>
      </c>
      <c r="C819" t="s">
        <v>631</v>
      </c>
      <c r="D819" s="3"/>
    </row>
    <row r="820" spans="1:4">
      <c r="A820" t="s">
        <v>147</v>
      </c>
      <c r="B820" t="s">
        <v>1533</v>
      </c>
      <c r="C820" t="s">
        <v>631</v>
      </c>
      <c r="D820" s="3">
        <v>400.5925364694088</v>
      </c>
    </row>
    <row r="821" spans="1:4">
      <c r="A821" t="s">
        <v>148</v>
      </c>
      <c r="B821" t="s">
        <v>1534</v>
      </c>
      <c r="C821" t="s">
        <v>631</v>
      </c>
      <c r="D821" s="3">
        <v>63.44079447198002</v>
      </c>
    </row>
    <row r="822" spans="1:4">
      <c r="A822" t="s">
        <v>149</v>
      </c>
      <c r="B822" t="s">
        <v>1535</v>
      </c>
      <c r="C822" t="s">
        <v>631</v>
      </c>
      <c r="D822" s="3">
        <v>847.45894823396543</v>
      </c>
    </row>
    <row r="823" spans="1:4">
      <c r="A823" t="s">
        <v>1536</v>
      </c>
      <c r="B823" t="s">
        <v>1537</v>
      </c>
      <c r="C823" t="s">
        <v>631</v>
      </c>
      <c r="D823" s="3">
        <v>712.97116465863462</v>
      </c>
    </row>
    <row r="824" spans="1:4">
      <c r="A824" t="s">
        <v>1538</v>
      </c>
      <c r="B824" t="s">
        <v>1539</v>
      </c>
      <c r="C824" t="s">
        <v>406</v>
      </c>
      <c r="D824" s="3">
        <v>1.0785985757563836</v>
      </c>
    </row>
    <row r="825" spans="1:4">
      <c r="A825" t="s">
        <v>1540</v>
      </c>
      <c r="B825" t="s">
        <v>1541</v>
      </c>
      <c r="C825" t="s">
        <v>406</v>
      </c>
      <c r="D825" s="3"/>
    </row>
    <row r="826" spans="1:4">
      <c r="A826" t="s">
        <v>1542</v>
      </c>
      <c r="B826" t="s">
        <v>1543</v>
      </c>
      <c r="C826" t="s">
        <v>406</v>
      </c>
      <c r="D826" s="3"/>
    </row>
    <row r="827" spans="1:4">
      <c r="A827" t="s">
        <v>1544</v>
      </c>
      <c r="B827" t="s">
        <v>1545</v>
      </c>
      <c r="C827" t="s">
        <v>406</v>
      </c>
      <c r="D827" s="3"/>
    </row>
    <row r="828" spans="1:4">
      <c r="A828" t="s">
        <v>1546</v>
      </c>
      <c r="B828" t="s">
        <v>1547</v>
      </c>
      <c r="C828" t="s">
        <v>406</v>
      </c>
      <c r="D828" s="3"/>
    </row>
    <row r="829" spans="1:4">
      <c r="A829" t="s">
        <v>1548</v>
      </c>
      <c r="B829" t="s">
        <v>1549</v>
      </c>
      <c r="C829" t="s">
        <v>631</v>
      </c>
      <c r="D829" s="3"/>
    </row>
    <row r="830" spans="1:4">
      <c r="A830" t="s">
        <v>1550</v>
      </c>
      <c r="B830" t="s">
        <v>1551</v>
      </c>
      <c r="C830" t="s">
        <v>631</v>
      </c>
      <c r="D830" s="3">
        <v>907.45737524711399</v>
      </c>
    </row>
    <row r="831" spans="1:4">
      <c r="A831" t="s">
        <v>1552</v>
      </c>
      <c r="B831" t="s">
        <v>1553</v>
      </c>
      <c r="C831" t="s">
        <v>631</v>
      </c>
      <c r="D831" s="3">
        <v>1012.6155905511811</v>
      </c>
    </row>
    <row r="832" spans="1:4">
      <c r="A832" t="s">
        <v>1554</v>
      </c>
      <c r="B832" t="s">
        <v>1555</v>
      </c>
      <c r="C832" t="s">
        <v>631</v>
      </c>
      <c r="D832" s="3"/>
    </row>
    <row r="833" spans="1:4">
      <c r="A833" t="s">
        <v>1556</v>
      </c>
      <c r="B833" t="s">
        <v>1557</v>
      </c>
      <c r="C833" t="s">
        <v>631</v>
      </c>
      <c r="D833" s="3">
        <v>2180.0495049504952</v>
      </c>
    </row>
    <row r="834" spans="1:4">
      <c r="A834" t="s">
        <v>1558</v>
      </c>
      <c r="B834" t="s">
        <v>1559</v>
      </c>
      <c r="C834" t="s">
        <v>631</v>
      </c>
      <c r="D834" s="3"/>
    </row>
    <row r="835" spans="1:4">
      <c r="A835" t="s">
        <v>1560</v>
      </c>
      <c r="B835" t="s">
        <v>1561</v>
      </c>
      <c r="C835" t="s">
        <v>631</v>
      </c>
      <c r="D835" s="3"/>
    </row>
    <row r="836" spans="1:4">
      <c r="A836" t="s">
        <v>1562</v>
      </c>
      <c r="B836" t="s">
        <v>1563</v>
      </c>
      <c r="C836" t="s">
        <v>631</v>
      </c>
      <c r="D836" s="3"/>
    </row>
    <row r="837" spans="1:4">
      <c r="A837" t="s">
        <v>1564</v>
      </c>
      <c r="B837" t="s">
        <v>1565</v>
      </c>
      <c r="C837" t="s">
        <v>631</v>
      </c>
      <c r="D837" s="3">
        <v>1291.613245689073</v>
      </c>
    </row>
    <row r="838" spans="1:4">
      <c r="A838" t="s">
        <v>1566</v>
      </c>
      <c r="B838" t="s">
        <v>1567</v>
      </c>
      <c r="C838" t="s">
        <v>631</v>
      </c>
      <c r="D838" s="3">
        <v>72.795085873849828</v>
      </c>
    </row>
    <row r="839" spans="1:4">
      <c r="A839" t="s">
        <v>1568</v>
      </c>
      <c r="B839" t="s">
        <v>1569</v>
      </c>
      <c r="C839" t="s">
        <v>631</v>
      </c>
      <c r="D839" s="3"/>
    </row>
    <row r="840" spans="1:4">
      <c r="A840" t="s">
        <v>1570</v>
      </c>
      <c r="B840" t="s">
        <v>1571</v>
      </c>
      <c r="C840" t="s">
        <v>631</v>
      </c>
      <c r="D840" s="3"/>
    </row>
    <row r="841" spans="1:4">
      <c r="A841" t="s">
        <v>1572</v>
      </c>
      <c r="B841" t="s">
        <v>1573</v>
      </c>
      <c r="C841" t="s">
        <v>631</v>
      </c>
      <c r="D841" s="3"/>
    </row>
    <row r="842" spans="1:4">
      <c r="A842" t="s">
        <v>1574</v>
      </c>
      <c r="B842" t="s">
        <v>1575</v>
      </c>
      <c r="C842" t="s">
        <v>406</v>
      </c>
      <c r="D842" s="3"/>
    </row>
    <row r="843" spans="1:4">
      <c r="A843" t="s">
        <v>1576</v>
      </c>
      <c r="B843" t="s">
        <v>1577</v>
      </c>
      <c r="C843" t="s">
        <v>406</v>
      </c>
      <c r="D843" s="3"/>
    </row>
    <row r="844" spans="1:4">
      <c r="A844" t="s">
        <v>1578</v>
      </c>
      <c r="B844" t="s">
        <v>1579</v>
      </c>
      <c r="C844" t="s">
        <v>631</v>
      </c>
      <c r="D844" s="3"/>
    </row>
    <row r="845" spans="1:4">
      <c r="A845" t="s">
        <v>1580</v>
      </c>
      <c r="B845" t="s">
        <v>1581</v>
      </c>
      <c r="C845" t="s">
        <v>631</v>
      </c>
      <c r="D845" s="3"/>
    </row>
    <row r="846" spans="1:4">
      <c r="A846" t="s">
        <v>1582</v>
      </c>
      <c r="B846" t="s">
        <v>1583</v>
      </c>
      <c r="C846" t="s">
        <v>406</v>
      </c>
      <c r="D846" s="3"/>
    </row>
    <row r="847" spans="1:4">
      <c r="A847" t="s">
        <v>1584</v>
      </c>
      <c r="B847" t="s">
        <v>1585</v>
      </c>
      <c r="C847" t="s">
        <v>406</v>
      </c>
      <c r="D847" s="3">
        <v>27.603082579779709</v>
      </c>
    </row>
    <row r="848" spans="1:4">
      <c r="A848" t="s">
        <v>1586</v>
      </c>
      <c r="B848" t="s">
        <v>1587</v>
      </c>
      <c r="C848" t="s">
        <v>406</v>
      </c>
      <c r="D848" s="3">
        <v>68.867383512544805</v>
      </c>
    </row>
    <row r="849" spans="1:4">
      <c r="A849" t="s">
        <v>1588</v>
      </c>
      <c r="B849" t="s">
        <v>1589</v>
      </c>
      <c r="C849" t="s">
        <v>946</v>
      </c>
      <c r="D849" s="3"/>
    </row>
    <row r="850" spans="1:4">
      <c r="A850" t="s">
        <v>1590</v>
      </c>
      <c r="B850" t="s">
        <v>1591</v>
      </c>
      <c r="C850" t="s">
        <v>427</v>
      </c>
      <c r="D850" s="3"/>
    </row>
    <row r="851" spans="1:4">
      <c r="A851" t="s">
        <v>1592</v>
      </c>
      <c r="B851" t="s">
        <v>1591</v>
      </c>
      <c r="C851" t="s">
        <v>631</v>
      </c>
      <c r="D851" s="3"/>
    </row>
    <row r="852" spans="1:4">
      <c r="A852" t="s">
        <v>1593</v>
      </c>
      <c r="B852" t="s">
        <v>1591</v>
      </c>
      <c r="C852" t="s">
        <v>406</v>
      </c>
      <c r="D852" s="3">
        <v>15.28</v>
      </c>
    </row>
    <row r="853" spans="1:4">
      <c r="A853" t="s">
        <v>1594</v>
      </c>
      <c r="B853" t="s">
        <v>1595</v>
      </c>
      <c r="C853" t="s">
        <v>406</v>
      </c>
      <c r="D853" s="3"/>
    </row>
    <row r="854" spans="1:4">
      <c r="A854" t="s">
        <v>1596</v>
      </c>
      <c r="B854" t="s">
        <v>1597</v>
      </c>
      <c r="C854" t="s">
        <v>205</v>
      </c>
      <c r="D854" s="3"/>
    </row>
    <row r="855" spans="1:4">
      <c r="A855" t="s">
        <v>1598</v>
      </c>
      <c r="B855" t="s">
        <v>1599</v>
      </c>
      <c r="C855" t="s">
        <v>406</v>
      </c>
      <c r="D855" s="3"/>
    </row>
    <row r="856" spans="1:4">
      <c r="A856" t="s">
        <v>1600</v>
      </c>
      <c r="B856" t="s">
        <v>1601</v>
      </c>
      <c r="C856" t="s">
        <v>438</v>
      </c>
      <c r="D856" s="3"/>
    </row>
    <row r="857" spans="1:4">
      <c r="A857" t="s">
        <v>1602</v>
      </c>
      <c r="B857" t="s">
        <v>1603</v>
      </c>
      <c r="C857" t="s">
        <v>406</v>
      </c>
      <c r="D857" s="3"/>
    </row>
    <row r="858" spans="1:4">
      <c r="A858" t="s">
        <v>1604</v>
      </c>
      <c r="B858" t="s">
        <v>1605</v>
      </c>
      <c r="C858" t="s">
        <v>406</v>
      </c>
      <c r="D858" s="3"/>
    </row>
    <row r="859" spans="1:4">
      <c r="A859" t="s">
        <v>1606</v>
      </c>
      <c r="B859" t="s">
        <v>1607</v>
      </c>
      <c r="C859" t="s">
        <v>205</v>
      </c>
      <c r="D859" s="3"/>
    </row>
    <row r="860" spans="1:4">
      <c r="A860" t="s">
        <v>1608</v>
      </c>
      <c r="B860" t="s">
        <v>1605</v>
      </c>
      <c r="C860" t="s">
        <v>438</v>
      </c>
      <c r="D860" s="3"/>
    </row>
    <row r="861" spans="1:4">
      <c r="A861" t="s">
        <v>1609</v>
      </c>
      <c r="B861" t="s">
        <v>1610</v>
      </c>
      <c r="C861" t="s">
        <v>438</v>
      </c>
      <c r="D861" s="3"/>
    </row>
    <row r="862" spans="1:4">
      <c r="A862" t="s">
        <v>1611</v>
      </c>
      <c r="B862" t="s">
        <v>1612</v>
      </c>
      <c r="C862" t="s">
        <v>631</v>
      </c>
      <c r="D862" s="3"/>
    </row>
    <row r="863" spans="1:4">
      <c r="A863" t="s">
        <v>1613</v>
      </c>
      <c r="B863" t="s">
        <v>1614</v>
      </c>
      <c r="C863" t="s">
        <v>438</v>
      </c>
      <c r="D863" s="3">
        <v>4.8003493793469243</v>
      </c>
    </row>
    <row r="864" spans="1:4">
      <c r="A864" t="s">
        <v>1615</v>
      </c>
      <c r="B864" t="s">
        <v>1616</v>
      </c>
      <c r="C864" t="s">
        <v>213</v>
      </c>
      <c r="D864" s="3"/>
    </row>
    <row r="865" spans="1:4">
      <c r="A865" t="s">
        <v>1617</v>
      </c>
      <c r="B865" t="s">
        <v>1618</v>
      </c>
      <c r="C865" t="s">
        <v>1619</v>
      </c>
      <c r="D865" s="3"/>
    </row>
    <row r="866" spans="1:4">
      <c r="A866" t="s">
        <v>1620</v>
      </c>
      <c r="B866" t="s">
        <v>1621</v>
      </c>
      <c r="C866" t="s">
        <v>1619</v>
      </c>
      <c r="D866" s="3"/>
    </row>
    <row r="867" spans="1:4">
      <c r="A867" t="s">
        <v>1622</v>
      </c>
      <c r="B867" t="s">
        <v>1623</v>
      </c>
      <c r="C867" t="s">
        <v>631</v>
      </c>
      <c r="D867" s="3"/>
    </row>
    <row r="868" spans="1:4">
      <c r="A868" t="s">
        <v>1624</v>
      </c>
      <c r="B868" t="s">
        <v>1625</v>
      </c>
      <c r="C868" t="s">
        <v>631</v>
      </c>
      <c r="D868" s="3"/>
    </row>
    <row r="869" spans="1:4">
      <c r="A869" t="s">
        <v>1626</v>
      </c>
      <c r="B869" t="s">
        <v>1627</v>
      </c>
      <c r="C869" t="s">
        <v>1135</v>
      </c>
      <c r="D869" s="3"/>
    </row>
    <row r="870" spans="1:4">
      <c r="A870" t="s">
        <v>1628</v>
      </c>
      <c r="B870" t="s">
        <v>1629</v>
      </c>
      <c r="C870" t="s">
        <v>631</v>
      </c>
      <c r="D870" s="3"/>
    </row>
    <row r="871" spans="1:4">
      <c r="A871" t="s">
        <v>1630</v>
      </c>
      <c r="B871" t="s">
        <v>1629</v>
      </c>
      <c r="C871" t="s">
        <v>406</v>
      </c>
      <c r="D871" s="3"/>
    </row>
    <row r="872" spans="1:4">
      <c r="A872" t="s">
        <v>1631</v>
      </c>
      <c r="B872" t="s">
        <v>1632</v>
      </c>
      <c r="C872" t="s">
        <v>631</v>
      </c>
      <c r="D872" s="3"/>
    </row>
    <row r="873" spans="1:4">
      <c r="A873" t="s">
        <v>1633</v>
      </c>
      <c r="B873" t="s">
        <v>1632</v>
      </c>
      <c r="C873" t="s">
        <v>406</v>
      </c>
      <c r="D873" s="3"/>
    </row>
    <row r="874" spans="1:4">
      <c r="A874" t="s">
        <v>1634</v>
      </c>
      <c r="B874" t="s">
        <v>1635</v>
      </c>
      <c r="C874" t="s">
        <v>631</v>
      </c>
      <c r="D874" s="3"/>
    </row>
    <row r="875" spans="1:4">
      <c r="A875" t="s">
        <v>1636</v>
      </c>
      <c r="B875" t="s">
        <v>1635</v>
      </c>
      <c r="C875" t="s">
        <v>406</v>
      </c>
      <c r="D875" s="3"/>
    </row>
    <row r="876" spans="1:4">
      <c r="A876" t="s">
        <v>1637</v>
      </c>
      <c r="B876" t="s">
        <v>1638</v>
      </c>
      <c r="C876" t="s">
        <v>631</v>
      </c>
      <c r="D876" s="3"/>
    </row>
    <row r="877" spans="1:4">
      <c r="A877" t="s">
        <v>1639</v>
      </c>
      <c r="B877" t="s">
        <v>1638</v>
      </c>
      <c r="C877" t="s">
        <v>406</v>
      </c>
      <c r="D877" s="3"/>
    </row>
    <row r="878" spans="1:4">
      <c r="A878" t="s">
        <v>1640</v>
      </c>
      <c r="B878" t="s">
        <v>1641</v>
      </c>
      <c r="C878" t="s">
        <v>631</v>
      </c>
      <c r="D878" s="3"/>
    </row>
    <row r="879" spans="1:4">
      <c r="A879" t="s">
        <v>1642</v>
      </c>
      <c r="B879" t="s">
        <v>1643</v>
      </c>
      <c r="C879" t="s">
        <v>631</v>
      </c>
      <c r="D879" s="3"/>
    </row>
    <row r="880" spans="1:4">
      <c r="A880" t="s">
        <v>150</v>
      </c>
      <c r="B880" t="s">
        <v>1644</v>
      </c>
      <c r="C880" t="s">
        <v>631</v>
      </c>
      <c r="D880" s="3">
        <v>124.79293098522925</v>
      </c>
    </row>
    <row r="881" spans="1:4">
      <c r="A881" t="s">
        <v>1645</v>
      </c>
      <c r="B881" t="s">
        <v>1646</v>
      </c>
      <c r="C881" t="s">
        <v>631</v>
      </c>
      <c r="D881" s="3">
        <v>140.27045891537259</v>
      </c>
    </row>
    <row r="882" spans="1:4">
      <c r="A882" t="s">
        <v>1647</v>
      </c>
      <c r="B882" t="s">
        <v>1648</v>
      </c>
      <c r="C882" t="s">
        <v>631</v>
      </c>
      <c r="D882" s="3">
        <v>286.58071748878922</v>
      </c>
    </row>
    <row r="883" spans="1:4">
      <c r="A883" t="s">
        <v>1649</v>
      </c>
      <c r="B883" t="s">
        <v>1650</v>
      </c>
      <c r="C883" t="s">
        <v>176</v>
      </c>
      <c r="D883" s="3">
        <v>0.4</v>
      </c>
    </row>
    <row r="884" spans="1:4">
      <c r="A884" t="s">
        <v>1651</v>
      </c>
      <c r="B884" t="s">
        <v>1652</v>
      </c>
      <c r="C884" t="s">
        <v>438</v>
      </c>
      <c r="D884" s="3"/>
    </row>
    <row r="885" spans="1:4">
      <c r="A885" t="s">
        <v>1653</v>
      </c>
      <c r="B885" t="s">
        <v>1654</v>
      </c>
      <c r="C885" t="s">
        <v>198</v>
      </c>
      <c r="D885" s="3">
        <v>2978.49430940702</v>
      </c>
    </row>
    <row r="886" spans="1:4">
      <c r="A886" t="s">
        <v>1655</v>
      </c>
      <c r="B886" t="s">
        <v>1646</v>
      </c>
      <c r="C886" t="s">
        <v>406</v>
      </c>
      <c r="D886" s="3"/>
    </row>
    <row r="887" spans="1:4">
      <c r="A887" t="s">
        <v>1656</v>
      </c>
      <c r="B887" t="s">
        <v>1657</v>
      </c>
      <c r="C887" t="s">
        <v>1135</v>
      </c>
      <c r="D887" s="3"/>
    </row>
    <row r="888" spans="1:4">
      <c r="A888" t="s">
        <v>1658</v>
      </c>
      <c r="B888" t="s">
        <v>1659</v>
      </c>
      <c r="C888" t="s">
        <v>631</v>
      </c>
      <c r="D888" s="3"/>
    </row>
    <row r="889" spans="1:4">
      <c r="A889" t="s">
        <v>1660</v>
      </c>
      <c r="B889" t="s">
        <v>1661</v>
      </c>
      <c r="C889" t="s">
        <v>631</v>
      </c>
      <c r="D889" s="3"/>
    </row>
    <row r="890" spans="1:4">
      <c r="A890" t="s">
        <v>1662</v>
      </c>
      <c r="B890" t="s">
        <v>1663</v>
      </c>
      <c r="C890" t="s">
        <v>631</v>
      </c>
      <c r="D890" s="3"/>
    </row>
    <row r="891" spans="1:4">
      <c r="A891" t="s">
        <v>1664</v>
      </c>
      <c r="B891" t="s">
        <v>1665</v>
      </c>
      <c r="C891" t="s">
        <v>631</v>
      </c>
      <c r="D891" s="3"/>
    </row>
    <row r="892" spans="1:4">
      <c r="A892" t="s">
        <v>1666</v>
      </c>
      <c r="B892" t="s">
        <v>1667</v>
      </c>
      <c r="C892" t="s">
        <v>631</v>
      </c>
      <c r="D892" s="3"/>
    </row>
    <row r="893" spans="1:4">
      <c r="A893" t="s">
        <v>1668</v>
      </c>
      <c r="B893" t="s">
        <v>1669</v>
      </c>
      <c r="C893" t="s">
        <v>631</v>
      </c>
      <c r="D893" s="3"/>
    </row>
    <row r="894" spans="1:4">
      <c r="A894" t="s">
        <v>1670</v>
      </c>
      <c r="B894" t="s">
        <v>1671</v>
      </c>
      <c r="C894" t="s">
        <v>631</v>
      </c>
      <c r="D894" s="3"/>
    </row>
    <row r="895" spans="1:4">
      <c r="A895" t="s">
        <v>1672</v>
      </c>
      <c r="B895" t="s">
        <v>1671</v>
      </c>
      <c r="C895" t="s">
        <v>631</v>
      </c>
      <c r="D895" s="3"/>
    </row>
    <row r="896" spans="1:4">
      <c r="A896" t="s">
        <v>1673</v>
      </c>
      <c r="B896" t="s">
        <v>1674</v>
      </c>
      <c r="C896" t="s">
        <v>631</v>
      </c>
      <c r="D896" s="3"/>
    </row>
    <row r="897" spans="1:4">
      <c r="A897" t="s">
        <v>1675</v>
      </c>
      <c r="B897" t="s">
        <v>1676</v>
      </c>
      <c r="C897" t="s">
        <v>631</v>
      </c>
      <c r="D897" s="3"/>
    </row>
    <row r="898" spans="1:4">
      <c r="A898" t="s">
        <v>1677</v>
      </c>
      <c r="B898" t="s">
        <v>1678</v>
      </c>
      <c r="C898" t="s">
        <v>631</v>
      </c>
      <c r="D898" s="3"/>
    </row>
    <row r="899" spans="1:4">
      <c r="A899" t="s">
        <v>1679</v>
      </c>
      <c r="B899" t="s">
        <v>1680</v>
      </c>
      <c r="C899" t="s">
        <v>631</v>
      </c>
      <c r="D899" s="3"/>
    </row>
    <row r="900" spans="1:4">
      <c r="A900" t="s">
        <v>151</v>
      </c>
      <c r="B900" t="s">
        <v>1681</v>
      </c>
      <c r="C900" t="s">
        <v>631</v>
      </c>
      <c r="D900" s="3">
        <v>137.29941019125249</v>
      </c>
    </row>
    <row r="901" spans="1:4">
      <c r="A901" t="s">
        <v>1682</v>
      </c>
      <c r="B901" t="s">
        <v>1683</v>
      </c>
      <c r="C901" t="s">
        <v>631</v>
      </c>
      <c r="D901" s="3">
        <v>290</v>
      </c>
    </row>
    <row r="902" spans="1:4">
      <c r="A902" t="s">
        <v>1684</v>
      </c>
      <c r="B902" t="s">
        <v>1685</v>
      </c>
      <c r="C902" t="s">
        <v>631</v>
      </c>
      <c r="D902" s="3"/>
    </row>
    <row r="903" spans="1:4">
      <c r="A903" t="s">
        <v>1686</v>
      </c>
      <c r="B903" t="s">
        <v>1687</v>
      </c>
      <c r="C903" t="s">
        <v>631</v>
      </c>
      <c r="D903" s="3"/>
    </row>
    <row r="904" spans="1:4">
      <c r="A904" t="s">
        <v>1688</v>
      </c>
      <c r="B904" t="s">
        <v>1643</v>
      </c>
      <c r="C904" t="s">
        <v>631</v>
      </c>
      <c r="D904" s="3"/>
    </row>
    <row r="905" spans="1:4">
      <c r="A905" t="s">
        <v>1689</v>
      </c>
      <c r="B905" t="s">
        <v>1690</v>
      </c>
      <c r="C905" t="s">
        <v>406</v>
      </c>
      <c r="D905" s="3">
        <v>4.51</v>
      </c>
    </row>
    <row r="906" spans="1:4">
      <c r="A906" t="s">
        <v>1691</v>
      </c>
      <c r="B906" t="s">
        <v>1690</v>
      </c>
      <c r="C906" t="s">
        <v>631</v>
      </c>
      <c r="D906" s="3">
        <v>148.32</v>
      </c>
    </row>
    <row r="907" spans="1:4">
      <c r="A907" t="s">
        <v>1692</v>
      </c>
      <c r="B907" t="s">
        <v>1693</v>
      </c>
      <c r="C907" t="s">
        <v>631</v>
      </c>
      <c r="D907" s="3"/>
    </row>
    <row r="908" spans="1:4">
      <c r="A908" t="s">
        <v>1694</v>
      </c>
      <c r="B908" t="s">
        <v>1695</v>
      </c>
      <c r="C908" t="s">
        <v>631</v>
      </c>
      <c r="D908" s="3"/>
    </row>
    <row r="909" spans="1:4">
      <c r="A909" t="s">
        <v>1696</v>
      </c>
      <c r="B909" t="s">
        <v>1697</v>
      </c>
      <c r="C909" t="s">
        <v>631</v>
      </c>
      <c r="D909" s="3">
        <v>151.05673792275581</v>
      </c>
    </row>
    <row r="910" spans="1:4">
      <c r="A910" t="s">
        <v>1698</v>
      </c>
      <c r="B910" t="s">
        <v>1699</v>
      </c>
      <c r="C910" t="s">
        <v>631</v>
      </c>
      <c r="D910" s="3"/>
    </row>
    <row r="911" spans="1:4">
      <c r="A911" t="s">
        <v>1700</v>
      </c>
      <c r="B911" t="s">
        <v>1701</v>
      </c>
      <c r="C911" t="s">
        <v>631</v>
      </c>
      <c r="D911" s="3">
        <v>134.28718052961926</v>
      </c>
    </row>
    <row r="912" spans="1:4">
      <c r="A912" t="s">
        <v>1702</v>
      </c>
      <c r="B912" t="s">
        <v>1703</v>
      </c>
      <c r="C912" t="s">
        <v>631</v>
      </c>
      <c r="D912" s="3">
        <v>139.38809953054459</v>
      </c>
    </row>
    <row r="913" spans="1:4">
      <c r="A913" t="s">
        <v>1704</v>
      </c>
      <c r="B913" t="s">
        <v>1705</v>
      </c>
      <c r="C913" t="s">
        <v>631</v>
      </c>
      <c r="D913" s="3"/>
    </row>
    <row r="914" spans="1:4">
      <c r="A914" t="s">
        <v>1706</v>
      </c>
      <c r="B914" t="s">
        <v>1701</v>
      </c>
      <c r="C914" t="s">
        <v>406</v>
      </c>
      <c r="D914" s="3"/>
    </row>
    <row r="915" spans="1:4">
      <c r="A915" t="s">
        <v>1707</v>
      </c>
      <c r="B915" t="s">
        <v>1708</v>
      </c>
      <c r="C915" t="s">
        <v>631</v>
      </c>
      <c r="D915" s="3">
        <v>158.33549762690879</v>
      </c>
    </row>
    <row r="916" spans="1:4">
      <c r="A916" t="s">
        <v>1709</v>
      </c>
      <c r="B916" t="s">
        <v>1710</v>
      </c>
      <c r="C916" t="s">
        <v>631</v>
      </c>
      <c r="D916" s="3">
        <v>138</v>
      </c>
    </row>
    <row r="917" spans="1:4">
      <c r="A917" t="s">
        <v>1711</v>
      </c>
      <c r="B917" t="s">
        <v>1712</v>
      </c>
      <c r="C917" t="s">
        <v>631</v>
      </c>
      <c r="D917" s="3"/>
    </row>
    <row r="918" spans="1:4">
      <c r="A918" t="s">
        <v>1713</v>
      </c>
      <c r="B918" t="s">
        <v>1714</v>
      </c>
      <c r="C918" t="s">
        <v>631</v>
      </c>
      <c r="D918" s="3">
        <v>121.87477129497866</v>
      </c>
    </row>
    <row r="919" spans="1:4">
      <c r="A919" t="s">
        <v>1715</v>
      </c>
      <c r="B919" t="s">
        <v>1716</v>
      </c>
      <c r="C919" t="s">
        <v>631</v>
      </c>
      <c r="D919" s="3"/>
    </row>
    <row r="920" spans="1:4">
      <c r="A920" t="s">
        <v>1717</v>
      </c>
      <c r="B920" t="s">
        <v>1718</v>
      </c>
      <c r="C920" t="s">
        <v>631</v>
      </c>
      <c r="D920" s="3"/>
    </row>
    <row r="921" spans="1:4">
      <c r="A921" t="s">
        <v>1719</v>
      </c>
      <c r="B921" t="s">
        <v>1720</v>
      </c>
      <c r="C921" t="s">
        <v>217</v>
      </c>
      <c r="D921" s="3"/>
    </row>
    <row r="922" spans="1:4">
      <c r="A922" t="s">
        <v>1721</v>
      </c>
      <c r="B922" t="s">
        <v>1722</v>
      </c>
      <c r="C922" t="s">
        <v>1135</v>
      </c>
      <c r="D922" s="3">
        <v>1.7852934925093362</v>
      </c>
    </row>
    <row r="923" spans="1:4">
      <c r="A923" t="s">
        <v>1723</v>
      </c>
      <c r="B923" t="s">
        <v>1724</v>
      </c>
      <c r="C923" t="s">
        <v>631</v>
      </c>
      <c r="D923" s="3"/>
    </row>
    <row r="924" spans="1:4">
      <c r="A924" t="s">
        <v>1725</v>
      </c>
      <c r="B924" t="s">
        <v>1726</v>
      </c>
      <c r="C924" t="s">
        <v>631</v>
      </c>
      <c r="D924" s="3">
        <v>331.97288524590158</v>
      </c>
    </row>
    <row r="925" spans="1:4">
      <c r="A925" t="s">
        <v>1727</v>
      </c>
      <c r="B925" t="s">
        <v>1728</v>
      </c>
      <c r="C925" t="s">
        <v>631</v>
      </c>
      <c r="D925" s="3"/>
    </row>
    <row r="926" spans="1:4">
      <c r="A926" t="s">
        <v>1729</v>
      </c>
      <c r="B926" t="s">
        <v>1730</v>
      </c>
      <c r="C926" t="s">
        <v>631</v>
      </c>
      <c r="D926" s="3"/>
    </row>
    <row r="927" spans="1:4">
      <c r="A927" t="s">
        <v>1731</v>
      </c>
      <c r="B927" t="s">
        <v>1732</v>
      </c>
      <c r="C927" t="s">
        <v>438</v>
      </c>
      <c r="D927" s="3"/>
    </row>
    <row r="928" spans="1:4">
      <c r="A928" t="s">
        <v>1733</v>
      </c>
      <c r="B928" t="s">
        <v>1734</v>
      </c>
      <c r="C928" t="s">
        <v>438</v>
      </c>
      <c r="D928" s="3"/>
    </row>
    <row r="929" spans="1:4">
      <c r="A929" t="s">
        <v>1735</v>
      </c>
      <c r="B929" t="s">
        <v>1736</v>
      </c>
      <c r="C929" t="s">
        <v>438</v>
      </c>
      <c r="D929" s="3"/>
    </row>
    <row r="930" spans="1:4">
      <c r="A930" t="s">
        <v>1737</v>
      </c>
      <c r="B930" t="s">
        <v>1738</v>
      </c>
      <c r="C930" t="s">
        <v>438</v>
      </c>
      <c r="D930" s="3"/>
    </row>
    <row r="931" spans="1:4">
      <c r="A931" t="s">
        <v>1739</v>
      </c>
      <c r="B931" t="s">
        <v>1740</v>
      </c>
      <c r="C931" t="s">
        <v>198</v>
      </c>
      <c r="D931" s="3">
        <v>849.27922206070059</v>
      </c>
    </row>
    <row r="932" spans="1:4">
      <c r="A932" t="s">
        <v>1741</v>
      </c>
      <c r="B932" t="s">
        <v>1742</v>
      </c>
      <c r="C932" t="s">
        <v>198</v>
      </c>
      <c r="D932" s="3">
        <v>849.39159945034896</v>
      </c>
    </row>
    <row r="933" spans="1:4">
      <c r="A933" t="s">
        <v>1743</v>
      </c>
      <c r="B933" t="s">
        <v>1744</v>
      </c>
      <c r="C933" t="s">
        <v>198</v>
      </c>
      <c r="D933" s="3">
        <v>892.9318284550111</v>
      </c>
    </row>
    <row r="934" spans="1:4">
      <c r="A934" t="s">
        <v>1745</v>
      </c>
      <c r="B934" t="s">
        <v>1746</v>
      </c>
      <c r="C934" t="s">
        <v>198</v>
      </c>
      <c r="D934" s="3">
        <v>813.68781276699622</v>
      </c>
    </row>
    <row r="935" spans="1:4">
      <c r="A935" t="s">
        <v>1747</v>
      </c>
      <c r="B935" t="s">
        <v>1748</v>
      </c>
      <c r="C935" t="s">
        <v>198</v>
      </c>
      <c r="D935" s="3">
        <v>9227.3125</v>
      </c>
    </row>
    <row r="936" spans="1:4">
      <c r="A936" t="s">
        <v>1749</v>
      </c>
      <c r="B936" t="s">
        <v>1750</v>
      </c>
      <c r="C936" t="s">
        <v>631</v>
      </c>
      <c r="D936" s="3"/>
    </row>
    <row r="937" spans="1:4">
      <c r="A937" t="s">
        <v>1751</v>
      </c>
      <c r="B937" t="s">
        <v>1752</v>
      </c>
      <c r="C937" t="s">
        <v>631</v>
      </c>
      <c r="D937" s="3"/>
    </row>
    <row r="938" spans="1:4">
      <c r="A938" t="s">
        <v>1753</v>
      </c>
      <c r="B938" t="s">
        <v>1754</v>
      </c>
      <c r="C938" t="s">
        <v>631</v>
      </c>
      <c r="D938" s="3"/>
    </row>
    <row r="939" spans="1:4">
      <c r="A939" t="s">
        <v>1755</v>
      </c>
      <c r="B939" t="s">
        <v>1756</v>
      </c>
      <c r="C939" t="s">
        <v>631</v>
      </c>
      <c r="D939" s="3"/>
    </row>
    <row r="940" spans="1:4">
      <c r="A940" t="s">
        <v>1757</v>
      </c>
      <c r="B940" t="s">
        <v>1758</v>
      </c>
      <c r="C940" t="s">
        <v>631</v>
      </c>
      <c r="D940" s="3"/>
    </row>
    <row r="941" spans="1:4">
      <c r="A941" t="s">
        <v>1759</v>
      </c>
      <c r="B941" t="s">
        <v>1760</v>
      </c>
      <c r="C941" t="s">
        <v>631</v>
      </c>
      <c r="D941" s="3"/>
    </row>
    <row r="942" spans="1:4">
      <c r="A942" t="s">
        <v>1761</v>
      </c>
      <c r="B942" t="s">
        <v>1762</v>
      </c>
      <c r="C942" t="s">
        <v>176</v>
      </c>
      <c r="D942" s="3"/>
    </row>
    <row r="943" spans="1:4">
      <c r="A943" t="s">
        <v>1763</v>
      </c>
      <c r="B943" t="s">
        <v>1764</v>
      </c>
      <c r="C943" t="s">
        <v>176</v>
      </c>
      <c r="D943" s="3"/>
    </row>
    <row r="944" spans="1:4">
      <c r="A944" t="s">
        <v>1765</v>
      </c>
      <c r="B944" t="s">
        <v>1766</v>
      </c>
      <c r="C944" t="s">
        <v>631</v>
      </c>
      <c r="D944" s="3"/>
    </row>
    <row r="945" spans="1:4">
      <c r="A945" t="s">
        <v>1767</v>
      </c>
      <c r="B945" t="s">
        <v>1768</v>
      </c>
      <c r="C945" t="s">
        <v>631</v>
      </c>
      <c r="D945" s="3"/>
    </row>
    <row r="946" spans="1:4">
      <c r="A946" t="s">
        <v>1769</v>
      </c>
      <c r="B946" t="s">
        <v>1770</v>
      </c>
      <c r="C946" t="s">
        <v>631</v>
      </c>
      <c r="D946" s="3"/>
    </row>
    <row r="947" spans="1:4">
      <c r="A947" t="s">
        <v>1771</v>
      </c>
      <c r="B947" t="s">
        <v>1772</v>
      </c>
      <c r="C947" t="s">
        <v>631</v>
      </c>
      <c r="D947" s="3"/>
    </row>
    <row r="948" spans="1:4">
      <c r="A948" t="s">
        <v>1773</v>
      </c>
      <c r="B948" t="s">
        <v>1774</v>
      </c>
      <c r="C948" t="s">
        <v>631</v>
      </c>
      <c r="D948" s="3"/>
    </row>
    <row r="949" spans="1:4">
      <c r="A949" t="s">
        <v>1775</v>
      </c>
      <c r="B949" t="s">
        <v>1776</v>
      </c>
      <c r="C949" t="s">
        <v>631</v>
      </c>
      <c r="D949" s="3"/>
    </row>
    <row r="950" spans="1:4">
      <c r="A950" t="s">
        <v>1777</v>
      </c>
      <c r="B950" t="s">
        <v>1778</v>
      </c>
      <c r="C950" t="s">
        <v>631</v>
      </c>
      <c r="D950" s="3"/>
    </row>
    <row r="951" spans="1:4">
      <c r="A951" t="s">
        <v>1779</v>
      </c>
      <c r="B951" t="s">
        <v>1780</v>
      </c>
      <c r="C951" t="s">
        <v>631</v>
      </c>
      <c r="D951" s="3"/>
    </row>
    <row r="952" spans="1:4">
      <c r="A952" t="s">
        <v>1781</v>
      </c>
      <c r="B952" t="s">
        <v>1681</v>
      </c>
      <c r="C952" t="s">
        <v>205</v>
      </c>
      <c r="D952" s="3"/>
    </row>
    <row r="953" spans="1:4">
      <c r="A953" t="s">
        <v>1782</v>
      </c>
      <c r="B953" t="s">
        <v>1646</v>
      </c>
      <c r="C953" t="s">
        <v>205</v>
      </c>
      <c r="D953" s="3"/>
    </row>
    <row r="954" spans="1:4">
      <c r="A954" t="s">
        <v>1783</v>
      </c>
      <c r="B954" t="s">
        <v>1784</v>
      </c>
      <c r="C954" t="s">
        <v>631</v>
      </c>
      <c r="D954" s="3"/>
    </row>
    <row r="955" spans="1:4">
      <c r="A955" t="s">
        <v>1785</v>
      </c>
      <c r="B955" t="s">
        <v>1786</v>
      </c>
      <c r="C955" t="s">
        <v>631</v>
      </c>
      <c r="D955" s="3"/>
    </row>
    <row r="956" spans="1:4">
      <c r="A956" t="s">
        <v>1787</v>
      </c>
      <c r="B956" t="s">
        <v>1788</v>
      </c>
      <c r="C956" t="s">
        <v>631</v>
      </c>
      <c r="D956" s="3"/>
    </row>
    <row r="957" spans="1:4">
      <c r="A957" t="s">
        <v>1789</v>
      </c>
      <c r="B957" t="s">
        <v>1790</v>
      </c>
      <c r="C957" t="s">
        <v>631</v>
      </c>
      <c r="D957" s="3"/>
    </row>
    <row r="958" spans="1:4">
      <c r="A958" t="s">
        <v>1791</v>
      </c>
      <c r="B958" t="s">
        <v>1792</v>
      </c>
      <c r="C958" t="s">
        <v>631</v>
      </c>
      <c r="D958" s="3"/>
    </row>
    <row r="959" spans="1:4">
      <c r="A959" t="s">
        <v>1793</v>
      </c>
      <c r="B959" t="s">
        <v>1794</v>
      </c>
      <c r="C959" t="s">
        <v>631</v>
      </c>
      <c r="D959" s="3"/>
    </row>
    <row r="960" spans="1:4">
      <c r="A960" t="s">
        <v>1795</v>
      </c>
      <c r="B960" t="s">
        <v>1796</v>
      </c>
      <c r="C960" t="s">
        <v>406</v>
      </c>
      <c r="D960" s="3"/>
    </row>
    <row r="961" spans="1:4">
      <c r="A961" t="s">
        <v>1797</v>
      </c>
      <c r="B961" t="s">
        <v>1798</v>
      </c>
      <c r="C961" t="s">
        <v>406</v>
      </c>
      <c r="D961" s="3"/>
    </row>
    <row r="962" spans="1:4">
      <c r="A962" t="s">
        <v>1799</v>
      </c>
      <c r="B962" t="s">
        <v>1800</v>
      </c>
      <c r="C962" t="s">
        <v>406</v>
      </c>
      <c r="D962" s="3"/>
    </row>
    <row r="963" spans="1:4">
      <c r="A963" t="s">
        <v>1801</v>
      </c>
      <c r="B963" t="s">
        <v>1802</v>
      </c>
      <c r="C963" t="s">
        <v>406</v>
      </c>
      <c r="D963" s="3"/>
    </row>
    <row r="964" spans="1:4">
      <c r="A964" t="s">
        <v>1803</v>
      </c>
      <c r="B964" t="s">
        <v>1804</v>
      </c>
      <c r="C964" t="s">
        <v>406</v>
      </c>
      <c r="D964" s="3"/>
    </row>
    <row r="965" spans="1:4">
      <c r="A965" t="s">
        <v>1805</v>
      </c>
      <c r="B965" t="s">
        <v>1806</v>
      </c>
      <c r="C965" t="s">
        <v>1138</v>
      </c>
      <c r="D965" s="3"/>
    </row>
    <row r="966" spans="1:4">
      <c r="A966" t="s">
        <v>1807</v>
      </c>
      <c r="B966" t="s">
        <v>1808</v>
      </c>
      <c r="C966" t="s">
        <v>406</v>
      </c>
      <c r="D966" s="3"/>
    </row>
    <row r="967" spans="1:4">
      <c r="A967" t="s">
        <v>1809</v>
      </c>
      <c r="B967" t="s">
        <v>1810</v>
      </c>
      <c r="C967" t="s">
        <v>406</v>
      </c>
      <c r="D967" s="3"/>
    </row>
    <row r="968" spans="1:4">
      <c r="A968" t="s">
        <v>1811</v>
      </c>
      <c r="B968" t="s">
        <v>1812</v>
      </c>
      <c r="C968" t="s">
        <v>631</v>
      </c>
      <c r="D968" s="3"/>
    </row>
    <row r="969" spans="1:4">
      <c r="A969" t="s">
        <v>1813</v>
      </c>
      <c r="B969" t="s">
        <v>1814</v>
      </c>
      <c r="C969" t="s">
        <v>438</v>
      </c>
      <c r="D969" s="3"/>
    </row>
    <row r="970" spans="1:4">
      <c r="A970" t="s">
        <v>1815</v>
      </c>
      <c r="B970" t="s">
        <v>1816</v>
      </c>
      <c r="C970" t="s">
        <v>631</v>
      </c>
      <c r="D970" s="3">
        <v>1656.3597729336966</v>
      </c>
    </row>
    <row r="971" spans="1:4">
      <c r="A971" t="s">
        <v>1817</v>
      </c>
      <c r="B971" t="s">
        <v>1818</v>
      </c>
      <c r="C971" t="s">
        <v>631</v>
      </c>
      <c r="D971" s="3">
        <v>117.22877564382365</v>
      </c>
    </row>
    <row r="972" spans="1:4">
      <c r="A972" t="s">
        <v>1819</v>
      </c>
      <c r="B972" t="s">
        <v>1820</v>
      </c>
      <c r="C972" t="s">
        <v>406</v>
      </c>
      <c r="D972" s="3">
        <v>3.9746019822201708</v>
      </c>
    </row>
    <row r="973" spans="1:4">
      <c r="A973" t="s">
        <v>1821</v>
      </c>
      <c r="B973" t="s">
        <v>1822</v>
      </c>
      <c r="C973" t="s">
        <v>406</v>
      </c>
      <c r="D973" s="3"/>
    </row>
    <row r="974" spans="1:4">
      <c r="A974" t="s">
        <v>1823</v>
      </c>
      <c r="B974" t="s">
        <v>1824</v>
      </c>
      <c r="C974" t="s">
        <v>406</v>
      </c>
      <c r="D974" s="3"/>
    </row>
    <row r="975" spans="1:4">
      <c r="A975" t="s">
        <v>1825</v>
      </c>
      <c r="B975" t="s">
        <v>1826</v>
      </c>
      <c r="C975" t="s">
        <v>631</v>
      </c>
      <c r="D975" s="3">
        <v>1515.8941838272224</v>
      </c>
    </row>
    <row r="976" spans="1:4">
      <c r="A976" t="s">
        <v>1827</v>
      </c>
      <c r="B976" t="s">
        <v>1828</v>
      </c>
      <c r="C976" t="s">
        <v>631</v>
      </c>
      <c r="D976" s="3">
        <v>73.651042635144108</v>
      </c>
    </row>
    <row r="977" spans="1:4">
      <c r="A977" t="s">
        <v>1829</v>
      </c>
      <c r="B977" t="s">
        <v>1830</v>
      </c>
      <c r="C977" t="s">
        <v>631</v>
      </c>
      <c r="D977" s="3">
        <v>29.138356157237933</v>
      </c>
    </row>
    <row r="978" spans="1:4">
      <c r="A978" t="s">
        <v>1831</v>
      </c>
      <c r="B978" t="s">
        <v>1830</v>
      </c>
      <c r="C978" t="s">
        <v>406</v>
      </c>
      <c r="D978" s="3">
        <v>7.8753080689277182</v>
      </c>
    </row>
    <row r="979" spans="1:4">
      <c r="A979" t="s">
        <v>1832</v>
      </c>
      <c r="B979" t="s">
        <v>1830</v>
      </c>
      <c r="C979" t="s">
        <v>427</v>
      </c>
      <c r="D979" s="3">
        <v>134.96682641107563</v>
      </c>
    </row>
    <row r="980" spans="1:4">
      <c r="A980" t="s">
        <v>1833</v>
      </c>
      <c r="B980" t="s">
        <v>1834</v>
      </c>
      <c r="C980" t="s">
        <v>406</v>
      </c>
      <c r="D980" s="3"/>
    </row>
    <row r="981" spans="1:4">
      <c r="A981" t="s">
        <v>1835</v>
      </c>
      <c r="B981" t="s">
        <v>1836</v>
      </c>
      <c r="C981" t="s">
        <v>406</v>
      </c>
      <c r="D981" s="3"/>
    </row>
    <row r="982" spans="1:4">
      <c r="A982" t="s">
        <v>1837</v>
      </c>
      <c r="B982" t="s">
        <v>1838</v>
      </c>
      <c r="C982" t="s">
        <v>406</v>
      </c>
      <c r="D982" s="3">
        <v>145.44269307164927</v>
      </c>
    </row>
    <row r="983" spans="1:4">
      <c r="A983" t="s">
        <v>1839</v>
      </c>
      <c r="B983" t="s">
        <v>1840</v>
      </c>
      <c r="C983" t="s">
        <v>406</v>
      </c>
      <c r="D983" s="3"/>
    </row>
    <row r="984" spans="1:4">
      <c r="A984" t="s">
        <v>1841</v>
      </c>
      <c r="B984" t="s">
        <v>1842</v>
      </c>
      <c r="C984" t="s">
        <v>406</v>
      </c>
      <c r="D984" s="3">
        <v>145</v>
      </c>
    </row>
    <row r="985" spans="1:4">
      <c r="A985" t="s">
        <v>1843</v>
      </c>
      <c r="B985" t="s">
        <v>1844</v>
      </c>
      <c r="C985" t="s">
        <v>406</v>
      </c>
      <c r="D985" s="3">
        <v>157</v>
      </c>
    </row>
    <row r="986" spans="1:4">
      <c r="A986" t="s">
        <v>1845</v>
      </c>
      <c r="B986" t="s">
        <v>1846</v>
      </c>
      <c r="C986" t="s">
        <v>406</v>
      </c>
      <c r="D986" s="3"/>
    </row>
    <row r="987" spans="1:4">
      <c r="A987" t="s">
        <v>1847</v>
      </c>
      <c r="B987" t="s">
        <v>1848</v>
      </c>
      <c r="C987" t="s">
        <v>406</v>
      </c>
      <c r="D987" s="3"/>
    </row>
    <row r="988" spans="1:4">
      <c r="A988" t="s">
        <v>1849</v>
      </c>
      <c r="B988" t="s">
        <v>1850</v>
      </c>
      <c r="C988" t="s">
        <v>406</v>
      </c>
      <c r="D988" s="3"/>
    </row>
    <row r="989" spans="1:4">
      <c r="A989" t="s">
        <v>1851</v>
      </c>
      <c r="B989" t="s">
        <v>1852</v>
      </c>
      <c r="C989" t="s">
        <v>406</v>
      </c>
      <c r="D989" s="3"/>
    </row>
    <row r="990" spans="1:4">
      <c r="A990" t="s">
        <v>1853</v>
      </c>
      <c r="B990" t="s">
        <v>1854</v>
      </c>
      <c r="C990" t="s">
        <v>406</v>
      </c>
      <c r="D990" s="3">
        <v>350</v>
      </c>
    </row>
    <row r="991" spans="1:4">
      <c r="A991" t="s">
        <v>1855</v>
      </c>
      <c r="B991" t="s">
        <v>1856</v>
      </c>
      <c r="C991" t="s">
        <v>406</v>
      </c>
      <c r="D991" s="3"/>
    </row>
    <row r="992" spans="1:4">
      <c r="A992" t="s">
        <v>1857</v>
      </c>
      <c r="B992" t="s">
        <v>1858</v>
      </c>
      <c r="C992" t="s">
        <v>406</v>
      </c>
      <c r="D992" s="3"/>
    </row>
    <row r="993" spans="1:4">
      <c r="A993" t="s">
        <v>1859</v>
      </c>
      <c r="B993" t="s">
        <v>1860</v>
      </c>
      <c r="C993" t="s">
        <v>406</v>
      </c>
      <c r="D993" s="3">
        <v>388.63692045937898</v>
      </c>
    </row>
    <row r="994" spans="1:4">
      <c r="A994" t="s">
        <v>1861</v>
      </c>
      <c r="B994" t="s">
        <v>1862</v>
      </c>
      <c r="C994" t="s">
        <v>406</v>
      </c>
      <c r="D994" s="3"/>
    </row>
    <row r="995" spans="1:4">
      <c r="A995" t="s">
        <v>1863</v>
      </c>
      <c r="B995" t="s">
        <v>1864</v>
      </c>
      <c r="C995" t="s">
        <v>406</v>
      </c>
      <c r="D995" s="3"/>
    </row>
    <row r="996" spans="1:4">
      <c r="A996" t="s">
        <v>1865</v>
      </c>
      <c r="B996" t="s">
        <v>1866</v>
      </c>
      <c r="C996" t="s">
        <v>427</v>
      </c>
      <c r="D996" s="3"/>
    </row>
    <row r="997" spans="1:4">
      <c r="A997" t="s">
        <v>1867</v>
      </c>
      <c r="B997" t="s">
        <v>1868</v>
      </c>
      <c r="C997" t="s">
        <v>406</v>
      </c>
      <c r="D997" s="3">
        <v>2650</v>
      </c>
    </row>
    <row r="998" spans="1:4">
      <c r="A998" t="s">
        <v>1869</v>
      </c>
      <c r="B998" t="s">
        <v>1870</v>
      </c>
      <c r="C998" t="s">
        <v>406</v>
      </c>
      <c r="D998" s="3"/>
    </row>
    <row r="999" spans="1:4">
      <c r="A999" t="s">
        <v>1871</v>
      </c>
      <c r="B999" t="s">
        <v>1872</v>
      </c>
      <c r="C999" t="s">
        <v>406</v>
      </c>
      <c r="D999" s="3"/>
    </row>
    <row r="1000" spans="1:4">
      <c r="A1000" t="s">
        <v>1873</v>
      </c>
      <c r="B1000" t="s">
        <v>1874</v>
      </c>
      <c r="C1000" t="s">
        <v>406</v>
      </c>
      <c r="D1000" s="3"/>
    </row>
    <row r="1001" spans="1:4">
      <c r="A1001" t="s">
        <v>1875</v>
      </c>
      <c r="B1001" t="s">
        <v>1876</v>
      </c>
      <c r="C1001" t="s">
        <v>406</v>
      </c>
      <c r="D1001" s="3"/>
    </row>
    <row r="1002" spans="1:4">
      <c r="A1002" t="s">
        <v>1877</v>
      </c>
      <c r="B1002" t="s">
        <v>1878</v>
      </c>
      <c r="C1002" t="s">
        <v>438</v>
      </c>
      <c r="D1002" s="3">
        <v>5</v>
      </c>
    </row>
    <row r="1003" spans="1:4">
      <c r="A1003" t="s">
        <v>1879</v>
      </c>
      <c r="B1003" t="s">
        <v>1880</v>
      </c>
      <c r="C1003" t="s">
        <v>198</v>
      </c>
      <c r="D1003" s="3"/>
    </row>
    <row r="1004" spans="1:4">
      <c r="A1004" t="s">
        <v>1881</v>
      </c>
      <c r="B1004" t="s">
        <v>1882</v>
      </c>
      <c r="C1004" t="s">
        <v>406</v>
      </c>
      <c r="D1004" s="3"/>
    </row>
    <row r="1005" spans="1:4">
      <c r="A1005" t="s">
        <v>1883</v>
      </c>
      <c r="B1005" t="s">
        <v>1884</v>
      </c>
      <c r="C1005" t="s">
        <v>427</v>
      </c>
      <c r="D1005" s="3"/>
    </row>
    <row r="1006" spans="1:4">
      <c r="A1006" t="s">
        <v>1885</v>
      </c>
      <c r="B1006" t="s">
        <v>1884</v>
      </c>
      <c r="C1006" t="s">
        <v>427</v>
      </c>
      <c r="D1006" s="3"/>
    </row>
    <row r="1007" spans="1:4">
      <c r="A1007" t="s">
        <v>1886</v>
      </c>
      <c r="B1007" t="s">
        <v>1884</v>
      </c>
      <c r="C1007" t="s">
        <v>406</v>
      </c>
      <c r="D1007" s="3"/>
    </row>
    <row r="1008" spans="1:4">
      <c r="A1008" t="s">
        <v>1887</v>
      </c>
      <c r="B1008" t="s">
        <v>1884</v>
      </c>
      <c r="C1008" t="s">
        <v>406</v>
      </c>
      <c r="D1008" s="3"/>
    </row>
    <row r="1009" spans="1:4">
      <c r="A1009" t="s">
        <v>1888</v>
      </c>
      <c r="B1009" t="s">
        <v>1889</v>
      </c>
      <c r="C1009" t="s">
        <v>438</v>
      </c>
      <c r="D1009" s="3">
        <v>4.0471804699216793</v>
      </c>
    </row>
    <row r="1010" spans="1:4">
      <c r="A1010" t="s">
        <v>1890</v>
      </c>
      <c r="B1010" t="s">
        <v>1891</v>
      </c>
      <c r="C1010" t="s">
        <v>438</v>
      </c>
      <c r="D1010" s="3"/>
    </row>
    <row r="1011" spans="1:4">
      <c r="A1011" t="s">
        <v>1892</v>
      </c>
      <c r="B1011" t="s">
        <v>1893</v>
      </c>
      <c r="C1011" t="s">
        <v>232</v>
      </c>
      <c r="D1011" s="3">
        <v>1.6</v>
      </c>
    </row>
    <row r="1012" spans="1:4">
      <c r="A1012" t="s">
        <v>1894</v>
      </c>
      <c r="B1012" t="s">
        <v>1895</v>
      </c>
      <c r="C1012" t="s">
        <v>232</v>
      </c>
      <c r="D1012" s="3"/>
    </row>
    <row r="1013" spans="1:4">
      <c r="A1013" t="s">
        <v>1896</v>
      </c>
      <c r="B1013" t="s">
        <v>1897</v>
      </c>
      <c r="C1013" t="s">
        <v>301</v>
      </c>
      <c r="D1013" s="3"/>
    </row>
    <row r="1014" spans="1:4">
      <c r="A1014" t="s">
        <v>1898</v>
      </c>
      <c r="B1014" t="s">
        <v>1899</v>
      </c>
      <c r="C1014" t="s">
        <v>406</v>
      </c>
      <c r="D1014" s="3"/>
    </row>
    <row r="1015" spans="1:4">
      <c r="A1015" t="s">
        <v>1900</v>
      </c>
      <c r="B1015" t="s">
        <v>1901</v>
      </c>
      <c r="C1015" t="s">
        <v>1135</v>
      </c>
      <c r="D1015" s="3">
        <v>6.5567164179104473</v>
      </c>
    </row>
    <row r="1016" spans="1:4">
      <c r="A1016" t="s">
        <v>1902</v>
      </c>
      <c r="B1016" t="s">
        <v>1903</v>
      </c>
      <c r="C1016" t="s">
        <v>406</v>
      </c>
      <c r="D1016" s="3"/>
    </row>
    <row r="1017" spans="1:4">
      <c r="A1017" t="s">
        <v>1904</v>
      </c>
      <c r="B1017" t="s">
        <v>1905</v>
      </c>
      <c r="C1017" t="s">
        <v>406</v>
      </c>
      <c r="D1017" s="3">
        <v>18.820962160955464</v>
      </c>
    </row>
    <row r="1018" spans="1:4">
      <c r="A1018" t="s">
        <v>1906</v>
      </c>
      <c r="B1018" t="s">
        <v>1907</v>
      </c>
      <c r="C1018" t="s">
        <v>427</v>
      </c>
      <c r="D1018" s="3">
        <v>586</v>
      </c>
    </row>
    <row r="1019" spans="1:4">
      <c r="A1019" t="s">
        <v>1908</v>
      </c>
      <c r="B1019" t="s">
        <v>1868</v>
      </c>
      <c r="C1019" t="s">
        <v>406</v>
      </c>
      <c r="D1019" s="3"/>
    </row>
    <row r="1020" spans="1:4">
      <c r="A1020" t="s">
        <v>1909</v>
      </c>
      <c r="B1020" t="s">
        <v>1910</v>
      </c>
      <c r="C1020" t="s">
        <v>427</v>
      </c>
      <c r="D1020" s="3"/>
    </row>
    <row r="1021" spans="1:4">
      <c r="A1021" t="s">
        <v>1911</v>
      </c>
      <c r="B1021" t="s">
        <v>1912</v>
      </c>
      <c r="C1021" t="s">
        <v>427</v>
      </c>
      <c r="D1021" s="3">
        <v>902.30503753935579</v>
      </c>
    </row>
    <row r="1022" spans="1:4">
      <c r="A1022" t="s">
        <v>1913</v>
      </c>
      <c r="B1022" t="s">
        <v>1914</v>
      </c>
      <c r="C1022" t="s">
        <v>406</v>
      </c>
      <c r="D1022" s="3">
        <v>126.38888888888889</v>
      </c>
    </row>
    <row r="1023" spans="1:4">
      <c r="A1023" t="s">
        <v>1915</v>
      </c>
      <c r="B1023" t="s">
        <v>1916</v>
      </c>
      <c r="C1023" t="s">
        <v>438</v>
      </c>
      <c r="D1023" s="3">
        <v>15.43521136655017</v>
      </c>
    </row>
    <row r="1024" spans="1:4">
      <c r="A1024" t="s">
        <v>1917</v>
      </c>
      <c r="B1024" t="s">
        <v>1918</v>
      </c>
      <c r="C1024" t="s">
        <v>232</v>
      </c>
      <c r="D1024" s="3">
        <v>25.016252290881429</v>
      </c>
    </row>
    <row r="1025" spans="1:4">
      <c r="A1025" t="s">
        <v>1919</v>
      </c>
      <c r="B1025" t="s">
        <v>1920</v>
      </c>
      <c r="C1025" t="s">
        <v>232</v>
      </c>
      <c r="D1025" s="3">
        <v>24.690644383184011</v>
      </c>
    </row>
    <row r="1026" spans="1:4">
      <c r="A1026" t="s">
        <v>1921</v>
      </c>
      <c r="B1026" t="s">
        <v>1922</v>
      </c>
      <c r="C1026" t="s">
        <v>1127</v>
      </c>
      <c r="D1026" s="3"/>
    </row>
    <row r="1027" spans="1:4">
      <c r="A1027" t="s">
        <v>1923</v>
      </c>
      <c r="B1027" t="s">
        <v>1924</v>
      </c>
      <c r="C1027" t="s">
        <v>438</v>
      </c>
      <c r="D1027" s="3">
        <v>500</v>
      </c>
    </row>
    <row r="1028" spans="1:4">
      <c r="A1028" t="s">
        <v>1925</v>
      </c>
      <c r="B1028" t="s">
        <v>1926</v>
      </c>
      <c r="C1028" t="s">
        <v>406</v>
      </c>
      <c r="D1028" s="3"/>
    </row>
    <row r="1029" spans="1:4">
      <c r="A1029" t="s">
        <v>1927</v>
      </c>
      <c r="B1029" t="s">
        <v>1928</v>
      </c>
      <c r="C1029" t="s">
        <v>406</v>
      </c>
      <c r="D1029" s="3">
        <v>0.94841269841269837</v>
      </c>
    </row>
    <row r="1030" spans="1:4">
      <c r="A1030" t="s">
        <v>1929</v>
      </c>
      <c r="B1030" t="s">
        <v>1930</v>
      </c>
      <c r="C1030" t="s">
        <v>438</v>
      </c>
      <c r="D1030" s="3">
        <v>3.0760088500660885</v>
      </c>
    </row>
    <row r="1031" spans="1:4">
      <c r="A1031" t="s">
        <v>1931</v>
      </c>
      <c r="B1031" t="s">
        <v>1932</v>
      </c>
      <c r="C1031" t="s">
        <v>438</v>
      </c>
      <c r="D1031" s="3">
        <v>6.8498131896776435</v>
      </c>
    </row>
    <row r="1032" spans="1:4">
      <c r="A1032" t="s">
        <v>1933</v>
      </c>
      <c r="B1032" t="s">
        <v>1934</v>
      </c>
      <c r="C1032" t="s">
        <v>438</v>
      </c>
      <c r="D1032" s="3">
        <v>3.7163337094312072</v>
      </c>
    </row>
    <row r="1033" spans="1:4">
      <c r="A1033" t="s">
        <v>1935</v>
      </c>
      <c r="B1033" t="s">
        <v>1936</v>
      </c>
      <c r="C1033" t="s">
        <v>438</v>
      </c>
      <c r="D1033" s="3"/>
    </row>
    <row r="1034" spans="1:4">
      <c r="A1034" t="s">
        <v>1937</v>
      </c>
      <c r="B1034" t="s">
        <v>1938</v>
      </c>
      <c r="C1034" t="s">
        <v>438</v>
      </c>
      <c r="D1034" s="3"/>
    </row>
    <row r="1035" spans="1:4">
      <c r="A1035" t="s">
        <v>1939</v>
      </c>
      <c r="B1035" t="s">
        <v>1940</v>
      </c>
      <c r="C1035" t="s">
        <v>438</v>
      </c>
      <c r="D1035" s="3"/>
    </row>
    <row r="1036" spans="1:4">
      <c r="A1036" t="s">
        <v>1941</v>
      </c>
      <c r="B1036" t="s">
        <v>1942</v>
      </c>
      <c r="C1036" t="s">
        <v>438</v>
      </c>
      <c r="D1036" s="3">
        <v>8.5890935561463468</v>
      </c>
    </row>
    <row r="1037" spans="1:4">
      <c r="A1037" t="s">
        <v>1943</v>
      </c>
      <c r="B1037" t="s">
        <v>1944</v>
      </c>
      <c r="C1037" t="s">
        <v>438</v>
      </c>
      <c r="D1037" s="3"/>
    </row>
    <row r="1038" spans="1:4">
      <c r="A1038" t="s">
        <v>1945</v>
      </c>
      <c r="B1038" t="s">
        <v>1946</v>
      </c>
      <c r="C1038" t="s">
        <v>1138</v>
      </c>
      <c r="D1038" s="3"/>
    </row>
    <row r="1039" spans="1:4">
      <c r="A1039" t="s">
        <v>1947</v>
      </c>
      <c r="B1039" t="s">
        <v>1948</v>
      </c>
      <c r="C1039" t="s">
        <v>438</v>
      </c>
      <c r="D1039" s="3">
        <v>3.3091305066736894</v>
      </c>
    </row>
    <row r="1040" spans="1:4">
      <c r="A1040" t="s">
        <v>1949</v>
      </c>
      <c r="B1040" t="s">
        <v>1950</v>
      </c>
      <c r="C1040" t="s">
        <v>438</v>
      </c>
      <c r="D1040" s="3"/>
    </row>
    <row r="1041" spans="1:4">
      <c r="A1041" t="s">
        <v>1951</v>
      </c>
      <c r="B1041" t="s">
        <v>1952</v>
      </c>
      <c r="C1041" t="s">
        <v>438</v>
      </c>
      <c r="D1041" s="3"/>
    </row>
    <row r="1042" spans="1:4">
      <c r="A1042" t="s">
        <v>1953</v>
      </c>
      <c r="B1042" t="s">
        <v>1722</v>
      </c>
      <c r="C1042" t="s">
        <v>1135</v>
      </c>
      <c r="D1042" s="3"/>
    </row>
    <row r="1043" spans="1:4">
      <c r="A1043" t="s">
        <v>1954</v>
      </c>
      <c r="B1043" t="s">
        <v>1955</v>
      </c>
      <c r="C1043" t="s">
        <v>438</v>
      </c>
      <c r="D1043" s="3"/>
    </row>
    <row r="1044" spans="1:4">
      <c r="A1044" t="s">
        <v>1956</v>
      </c>
      <c r="B1044" t="s">
        <v>1957</v>
      </c>
      <c r="C1044" t="s">
        <v>1138</v>
      </c>
      <c r="D1044" s="3"/>
    </row>
    <row r="1045" spans="1:4">
      <c r="A1045" t="s">
        <v>1958</v>
      </c>
      <c r="B1045" t="s">
        <v>1959</v>
      </c>
      <c r="C1045" t="s">
        <v>301</v>
      </c>
      <c r="D1045" s="3">
        <v>0.63928571428571423</v>
      </c>
    </row>
    <row r="1046" spans="1:4">
      <c r="A1046" t="s">
        <v>1960</v>
      </c>
      <c r="B1046" t="s">
        <v>1961</v>
      </c>
      <c r="C1046" t="s">
        <v>1135</v>
      </c>
      <c r="D1046" s="3"/>
    </row>
    <row r="1047" spans="1:4">
      <c r="A1047" t="s">
        <v>1962</v>
      </c>
      <c r="B1047" t="s">
        <v>1963</v>
      </c>
      <c r="C1047" t="s">
        <v>205</v>
      </c>
      <c r="D1047" s="3"/>
    </row>
    <row r="1048" spans="1:4">
      <c r="A1048" t="s">
        <v>1964</v>
      </c>
      <c r="B1048" t="s">
        <v>1965</v>
      </c>
      <c r="C1048" t="s">
        <v>438</v>
      </c>
      <c r="D1048" s="3">
        <v>14.5</v>
      </c>
    </row>
    <row r="1049" spans="1:4">
      <c r="A1049" t="s">
        <v>1966</v>
      </c>
      <c r="B1049" t="s">
        <v>1967</v>
      </c>
      <c r="C1049" t="s">
        <v>406</v>
      </c>
      <c r="D1049" s="3">
        <v>5.6073742783088081</v>
      </c>
    </row>
    <row r="1050" spans="1:4">
      <c r="A1050" t="s">
        <v>1968</v>
      </c>
      <c r="B1050" t="s">
        <v>1969</v>
      </c>
      <c r="C1050" t="s">
        <v>406</v>
      </c>
      <c r="D1050" s="3">
        <v>14.5</v>
      </c>
    </row>
    <row r="1051" spans="1:4">
      <c r="A1051" t="s">
        <v>1970</v>
      </c>
      <c r="B1051" t="s">
        <v>1971</v>
      </c>
      <c r="C1051" t="s">
        <v>222</v>
      </c>
      <c r="D1051" s="3"/>
    </row>
    <row r="1052" spans="1:4">
      <c r="A1052" t="s">
        <v>1972</v>
      </c>
      <c r="B1052" t="s">
        <v>1973</v>
      </c>
      <c r="C1052" t="s">
        <v>232</v>
      </c>
      <c r="D1052" s="3"/>
    </row>
    <row r="1053" spans="1:4">
      <c r="A1053" t="s">
        <v>1974</v>
      </c>
      <c r="B1053" t="s">
        <v>1975</v>
      </c>
      <c r="C1053" t="s">
        <v>232</v>
      </c>
      <c r="D1053" s="3"/>
    </row>
    <row r="1054" spans="1:4">
      <c r="A1054" t="s">
        <v>1976</v>
      </c>
      <c r="B1054" t="s">
        <v>1977</v>
      </c>
      <c r="C1054" t="s">
        <v>406</v>
      </c>
      <c r="D1054" s="3"/>
    </row>
    <row r="1055" spans="1:4">
      <c r="A1055" t="s">
        <v>1978</v>
      </c>
      <c r="B1055" t="s">
        <v>1979</v>
      </c>
      <c r="C1055" t="s">
        <v>232</v>
      </c>
      <c r="D1055" s="3">
        <v>32.391304347826086</v>
      </c>
    </row>
    <row r="1056" spans="1:4">
      <c r="A1056" t="s">
        <v>1980</v>
      </c>
      <c r="B1056" t="s">
        <v>1981</v>
      </c>
      <c r="C1056" t="s">
        <v>406</v>
      </c>
      <c r="D1056" s="3"/>
    </row>
    <row r="1057" spans="1:4">
      <c r="A1057" t="s">
        <v>1982</v>
      </c>
      <c r="B1057" t="s">
        <v>1983</v>
      </c>
      <c r="C1057" t="s">
        <v>406</v>
      </c>
      <c r="D1057" s="3"/>
    </row>
    <row r="1058" spans="1:4">
      <c r="A1058" t="s">
        <v>1984</v>
      </c>
      <c r="B1058" t="s">
        <v>1985</v>
      </c>
      <c r="C1058" t="s">
        <v>1986</v>
      </c>
      <c r="D1058" s="3"/>
    </row>
    <row r="1059" spans="1:4">
      <c r="A1059" t="s">
        <v>1987</v>
      </c>
      <c r="B1059" t="s">
        <v>1988</v>
      </c>
      <c r="C1059" t="s">
        <v>1986</v>
      </c>
      <c r="D1059" s="3"/>
    </row>
    <row r="1060" spans="1:4">
      <c r="A1060" t="s">
        <v>1989</v>
      </c>
      <c r="B1060" t="s">
        <v>1990</v>
      </c>
      <c r="C1060" t="s">
        <v>232</v>
      </c>
      <c r="D1060" s="3"/>
    </row>
    <row r="1061" spans="1:4">
      <c r="A1061" t="s">
        <v>1991</v>
      </c>
      <c r="B1061" t="s">
        <v>1990</v>
      </c>
      <c r="C1061" t="s">
        <v>232</v>
      </c>
      <c r="D1061" s="3"/>
    </row>
    <row r="1062" spans="1:4">
      <c r="A1062" t="s">
        <v>1992</v>
      </c>
      <c r="B1062" t="s">
        <v>1990</v>
      </c>
      <c r="C1062" t="s">
        <v>232</v>
      </c>
      <c r="D1062" s="3"/>
    </row>
    <row r="1063" spans="1:4">
      <c r="A1063" t="s">
        <v>1993</v>
      </c>
      <c r="B1063" t="s">
        <v>1990</v>
      </c>
      <c r="C1063" t="s">
        <v>232</v>
      </c>
      <c r="D1063" s="3"/>
    </row>
    <row r="1064" spans="1:4">
      <c r="A1064" t="s">
        <v>1994</v>
      </c>
      <c r="B1064" t="s">
        <v>1990</v>
      </c>
      <c r="C1064" t="s">
        <v>232</v>
      </c>
      <c r="D1064" s="3"/>
    </row>
    <row r="1065" spans="1:4">
      <c r="A1065" t="s">
        <v>1995</v>
      </c>
      <c r="B1065" t="s">
        <v>1996</v>
      </c>
      <c r="C1065" t="s">
        <v>232</v>
      </c>
      <c r="D1065" s="3"/>
    </row>
    <row r="1066" spans="1:4">
      <c r="A1066" t="s">
        <v>1997</v>
      </c>
      <c r="B1066" t="s">
        <v>1996</v>
      </c>
      <c r="C1066" t="s">
        <v>232</v>
      </c>
      <c r="D1066" s="3"/>
    </row>
    <row r="1067" spans="1:4">
      <c r="A1067" t="s">
        <v>1998</v>
      </c>
      <c r="B1067" t="s">
        <v>1999</v>
      </c>
      <c r="C1067" t="s">
        <v>232</v>
      </c>
      <c r="D1067" s="3"/>
    </row>
    <row r="1068" spans="1:4">
      <c r="A1068" t="s">
        <v>2000</v>
      </c>
      <c r="B1068" t="s">
        <v>2001</v>
      </c>
      <c r="C1068" t="s">
        <v>232</v>
      </c>
      <c r="D1068" s="3"/>
    </row>
    <row r="1069" spans="1:4">
      <c r="A1069" t="s">
        <v>2002</v>
      </c>
      <c r="B1069" t="s">
        <v>2003</v>
      </c>
      <c r="C1069" t="s">
        <v>232</v>
      </c>
      <c r="D1069" s="3"/>
    </row>
    <row r="1070" spans="1:4">
      <c r="A1070" t="s">
        <v>2004</v>
      </c>
      <c r="B1070" t="s">
        <v>2005</v>
      </c>
      <c r="C1070" t="s">
        <v>1986</v>
      </c>
      <c r="D1070" s="3"/>
    </row>
    <row r="1071" spans="1:4">
      <c r="A1071" t="s">
        <v>2006</v>
      </c>
      <c r="B1071" t="s">
        <v>2007</v>
      </c>
      <c r="C1071" t="s">
        <v>232</v>
      </c>
      <c r="D1071" s="3"/>
    </row>
    <row r="1072" spans="1:4">
      <c r="A1072" t="s">
        <v>2008</v>
      </c>
      <c r="B1072" t="s">
        <v>2009</v>
      </c>
      <c r="C1072" t="s">
        <v>232</v>
      </c>
      <c r="D1072" s="3"/>
    </row>
    <row r="1073" spans="1:4">
      <c r="A1073" t="s">
        <v>2010</v>
      </c>
      <c r="B1073" t="s">
        <v>2011</v>
      </c>
      <c r="C1073" t="s">
        <v>232</v>
      </c>
      <c r="D1073" s="3"/>
    </row>
    <row r="1074" spans="1:4">
      <c r="A1074" t="s">
        <v>2012</v>
      </c>
      <c r="B1074" t="s">
        <v>2013</v>
      </c>
      <c r="C1074" t="s">
        <v>1986</v>
      </c>
      <c r="D1074" s="3"/>
    </row>
    <row r="1075" spans="1:4">
      <c r="A1075" t="s">
        <v>2014</v>
      </c>
      <c r="B1075" t="s">
        <v>2015</v>
      </c>
      <c r="C1075" t="s">
        <v>1986</v>
      </c>
      <c r="D1075" s="3">
        <v>5686.48</v>
      </c>
    </row>
    <row r="1076" spans="1:4">
      <c r="A1076" t="s">
        <v>2016</v>
      </c>
      <c r="B1076" t="s">
        <v>2017</v>
      </c>
      <c r="C1076" t="s">
        <v>232</v>
      </c>
      <c r="D1076" s="3"/>
    </row>
    <row r="1077" spans="1:4">
      <c r="A1077" t="s">
        <v>2018</v>
      </c>
      <c r="B1077" t="s">
        <v>2019</v>
      </c>
      <c r="C1077" t="s">
        <v>1135</v>
      </c>
      <c r="D1077" s="3"/>
    </row>
    <row r="1078" spans="1:4">
      <c r="A1078" t="s">
        <v>2020</v>
      </c>
      <c r="B1078" t="s">
        <v>2021</v>
      </c>
      <c r="C1078" t="s">
        <v>1135</v>
      </c>
      <c r="D1078" s="3">
        <v>10</v>
      </c>
    </row>
    <row r="1079" spans="1:4">
      <c r="A1079" t="s">
        <v>2022</v>
      </c>
      <c r="B1079" t="s">
        <v>2021</v>
      </c>
      <c r="C1079" t="s">
        <v>1135</v>
      </c>
      <c r="D1079" s="3"/>
    </row>
    <row r="1080" spans="1:4">
      <c r="A1080" t="s">
        <v>2023</v>
      </c>
      <c r="B1080" t="s">
        <v>2021</v>
      </c>
      <c r="C1080" t="s">
        <v>1135</v>
      </c>
      <c r="D1080" s="3"/>
    </row>
    <row r="1081" spans="1:4">
      <c r="A1081" t="s">
        <v>2024</v>
      </c>
      <c r="B1081" t="s">
        <v>2021</v>
      </c>
      <c r="C1081" t="s">
        <v>1135</v>
      </c>
      <c r="D1081" s="3"/>
    </row>
    <row r="1082" spans="1:4">
      <c r="A1082" t="s">
        <v>2025</v>
      </c>
      <c r="B1082" t="s">
        <v>2021</v>
      </c>
      <c r="C1082" t="s">
        <v>1135</v>
      </c>
      <c r="D1082" s="3"/>
    </row>
    <row r="1083" spans="1:4">
      <c r="A1083" t="s">
        <v>2026</v>
      </c>
      <c r="B1083" t="s">
        <v>2021</v>
      </c>
      <c r="C1083" t="s">
        <v>1135</v>
      </c>
      <c r="D1083" s="3"/>
    </row>
    <row r="1084" spans="1:4">
      <c r="A1084" t="s">
        <v>2027</v>
      </c>
      <c r="B1084" t="s">
        <v>2021</v>
      </c>
      <c r="C1084" t="s">
        <v>1135</v>
      </c>
      <c r="D1084" s="3"/>
    </row>
    <row r="1085" spans="1:4">
      <c r="A1085" t="s">
        <v>2028</v>
      </c>
      <c r="B1085" t="s">
        <v>2021</v>
      </c>
      <c r="C1085" t="s">
        <v>1135</v>
      </c>
      <c r="D1085" s="3"/>
    </row>
    <row r="1086" spans="1:4">
      <c r="A1086" t="s">
        <v>2029</v>
      </c>
      <c r="B1086" t="s">
        <v>2021</v>
      </c>
      <c r="C1086" t="s">
        <v>1135</v>
      </c>
      <c r="D1086" s="3"/>
    </row>
    <row r="1087" spans="1:4">
      <c r="A1087" t="s">
        <v>2030</v>
      </c>
      <c r="B1087" t="s">
        <v>2021</v>
      </c>
      <c r="C1087" t="s">
        <v>205</v>
      </c>
      <c r="D1087" s="3"/>
    </row>
    <row r="1088" spans="1:4">
      <c r="A1088" t="s">
        <v>2031</v>
      </c>
      <c r="B1088" t="s">
        <v>2032</v>
      </c>
      <c r="C1088" t="s">
        <v>205</v>
      </c>
      <c r="D1088" s="3"/>
    </row>
    <row r="1089" spans="1:4">
      <c r="A1089" t="s">
        <v>2033</v>
      </c>
      <c r="B1089" t="s">
        <v>2032</v>
      </c>
      <c r="C1089" t="s">
        <v>205</v>
      </c>
      <c r="D1089" s="3"/>
    </row>
    <row r="1090" spans="1:4">
      <c r="A1090" t="s">
        <v>2034</v>
      </c>
      <c r="B1090" t="s">
        <v>2035</v>
      </c>
      <c r="C1090" t="s">
        <v>205</v>
      </c>
      <c r="D1090" s="3">
        <v>6001600.0600000005</v>
      </c>
    </row>
    <row r="1091" spans="1:4">
      <c r="A1091" t="s">
        <v>2036</v>
      </c>
      <c r="B1091" t="s">
        <v>2035</v>
      </c>
      <c r="C1091" t="s">
        <v>205</v>
      </c>
      <c r="D1091" s="3"/>
    </row>
    <row r="1092" spans="1:4">
      <c r="A1092" t="s">
        <v>2037</v>
      </c>
      <c r="B1092" t="s">
        <v>2038</v>
      </c>
      <c r="C1092" t="s">
        <v>205</v>
      </c>
      <c r="D1092" s="3"/>
    </row>
    <row r="1093" spans="1:4">
      <c r="A1093" t="s">
        <v>2039</v>
      </c>
      <c r="B1093" t="s">
        <v>2038</v>
      </c>
      <c r="C1093" t="s">
        <v>205</v>
      </c>
      <c r="D1093" s="3"/>
    </row>
    <row r="1094" spans="1:4">
      <c r="A1094" t="s">
        <v>2040</v>
      </c>
      <c r="B1094" t="s">
        <v>2038</v>
      </c>
      <c r="C1094" t="s">
        <v>205</v>
      </c>
      <c r="D1094" s="3"/>
    </row>
    <row r="1095" spans="1:4">
      <c r="A1095" t="s">
        <v>2041</v>
      </c>
      <c r="B1095" t="s">
        <v>2042</v>
      </c>
      <c r="C1095" t="s">
        <v>205</v>
      </c>
      <c r="D1095" s="3">
        <v>6599227.1580000008</v>
      </c>
    </row>
    <row r="1096" spans="1:4">
      <c r="A1096" t="s">
        <v>2043</v>
      </c>
      <c r="B1096" t="s">
        <v>2042</v>
      </c>
      <c r="C1096" t="s">
        <v>205</v>
      </c>
      <c r="D1096" s="3">
        <v>6407710.9049999993</v>
      </c>
    </row>
    <row r="1097" spans="1:4">
      <c r="A1097" t="s">
        <v>2044</v>
      </c>
      <c r="B1097" t="s">
        <v>2042</v>
      </c>
      <c r="C1097" t="s">
        <v>205</v>
      </c>
      <c r="D1097" s="3"/>
    </row>
    <row r="1098" spans="1:4">
      <c r="A1098" t="s">
        <v>2045</v>
      </c>
      <c r="B1098" t="s">
        <v>2042</v>
      </c>
      <c r="C1098" t="s">
        <v>205</v>
      </c>
      <c r="D1098" s="3"/>
    </row>
    <row r="1099" spans="1:4">
      <c r="A1099" t="s">
        <v>2046</v>
      </c>
      <c r="B1099" t="s">
        <v>2042</v>
      </c>
      <c r="C1099" t="s">
        <v>205</v>
      </c>
      <c r="D1099" s="3"/>
    </row>
    <row r="1100" spans="1:4">
      <c r="A1100" t="s">
        <v>2047</v>
      </c>
      <c r="B1100" t="s">
        <v>2042</v>
      </c>
      <c r="C1100" t="s">
        <v>205</v>
      </c>
      <c r="D1100" s="3"/>
    </row>
    <row r="1101" spans="1:4">
      <c r="A1101" t="s">
        <v>2048</v>
      </c>
      <c r="B1101" t="s">
        <v>2042</v>
      </c>
      <c r="C1101" t="s">
        <v>205</v>
      </c>
      <c r="D1101" s="3"/>
    </row>
    <row r="1102" spans="1:4">
      <c r="A1102" t="s">
        <v>2049</v>
      </c>
      <c r="B1102" t="s">
        <v>2042</v>
      </c>
      <c r="C1102" t="s">
        <v>205</v>
      </c>
      <c r="D1102" s="3"/>
    </row>
    <row r="1103" spans="1:4">
      <c r="A1103" t="s">
        <v>2050</v>
      </c>
      <c r="B1103" t="s">
        <v>2042</v>
      </c>
      <c r="C1103" t="s">
        <v>205</v>
      </c>
      <c r="D1103" s="3"/>
    </row>
    <row r="1104" spans="1:4">
      <c r="A1104" t="s">
        <v>2051</v>
      </c>
      <c r="B1104" t="s">
        <v>2042</v>
      </c>
      <c r="C1104" t="s">
        <v>205</v>
      </c>
      <c r="D1104" s="3"/>
    </row>
    <row r="1105" spans="1:4">
      <c r="A1105" t="s">
        <v>2052</v>
      </c>
      <c r="B1105" t="s">
        <v>2042</v>
      </c>
      <c r="C1105" t="s">
        <v>205</v>
      </c>
      <c r="D1105" s="3"/>
    </row>
    <row r="1106" spans="1:4">
      <c r="A1106" t="s">
        <v>2053</v>
      </c>
      <c r="B1106" t="s">
        <v>2054</v>
      </c>
      <c r="C1106" t="s">
        <v>438</v>
      </c>
      <c r="D1106" s="3"/>
    </row>
    <row r="1107" spans="1:4">
      <c r="A1107" t="s">
        <v>2055</v>
      </c>
      <c r="B1107" t="s">
        <v>2056</v>
      </c>
      <c r="C1107" t="s">
        <v>438</v>
      </c>
      <c r="D1107" s="3"/>
    </row>
    <row r="1108" spans="1:4">
      <c r="A1108" t="s">
        <v>2057</v>
      </c>
      <c r="B1108" t="s">
        <v>2058</v>
      </c>
      <c r="C1108" t="s">
        <v>438</v>
      </c>
      <c r="D1108" s="3"/>
    </row>
    <row r="1109" spans="1:4">
      <c r="A1109" t="s">
        <v>2059</v>
      </c>
      <c r="B1109" t="s">
        <v>2060</v>
      </c>
      <c r="C1109" t="s">
        <v>438</v>
      </c>
      <c r="D1109" s="3"/>
    </row>
    <row r="1110" spans="1:4">
      <c r="A1110" t="s">
        <v>2061</v>
      </c>
      <c r="B1110" t="s">
        <v>2062</v>
      </c>
      <c r="C1110" t="s">
        <v>438</v>
      </c>
      <c r="D1110" s="3"/>
    </row>
    <row r="1111" spans="1:4">
      <c r="A1111" t="s">
        <v>2063</v>
      </c>
      <c r="B1111" t="s">
        <v>2064</v>
      </c>
      <c r="C1111" t="s">
        <v>438</v>
      </c>
      <c r="D1111" s="3"/>
    </row>
    <row r="1112" spans="1:4">
      <c r="A1112" t="s">
        <v>2065</v>
      </c>
      <c r="B1112" t="s">
        <v>2066</v>
      </c>
      <c r="C1112" t="s">
        <v>438</v>
      </c>
      <c r="D1112" s="3"/>
    </row>
    <row r="1113" spans="1:4">
      <c r="A1113" t="s">
        <v>2067</v>
      </c>
      <c r="B1113" t="s">
        <v>2068</v>
      </c>
      <c r="C1113" t="s">
        <v>438</v>
      </c>
      <c r="D1113" s="3"/>
    </row>
    <row r="1114" spans="1:4">
      <c r="A1114" t="s">
        <v>2069</v>
      </c>
      <c r="B1114" t="s">
        <v>2070</v>
      </c>
      <c r="C1114" t="s">
        <v>438</v>
      </c>
      <c r="D1114" s="3"/>
    </row>
    <row r="1115" spans="1:4">
      <c r="A1115" t="s">
        <v>2071</v>
      </c>
      <c r="B1115" t="s">
        <v>2072</v>
      </c>
      <c r="C1115" t="s">
        <v>205</v>
      </c>
      <c r="D1115" s="3">
        <v>137250</v>
      </c>
    </row>
    <row r="1116" spans="1:4">
      <c r="A1116" t="s">
        <v>2073</v>
      </c>
      <c r="B1116" t="s">
        <v>2072</v>
      </c>
      <c r="C1116" t="s">
        <v>232</v>
      </c>
      <c r="D1116" s="3"/>
    </row>
    <row r="1117" spans="1:4">
      <c r="A1117" t="s">
        <v>2074</v>
      </c>
      <c r="B1117" t="s">
        <v>2072</v>
      </c>
      <c r="C1117" t="s">
        <v>232</v>
      </c>
      <c r="D1117" s="3"/>
    </row>
    <row r="1118" spans="1:4">
      <c r="A1118" t="s">
        <v>2075</v>
      </c>
      <c r="B1118" t="s">
        <v>2072</v>
      </c>
      <c r="C1118" t="s">
        <v>232</v>
      </c>
      <c r="D1118" s="3"/>
    </row>
    <row r="1119" spans="1:4">
      <c r="A1119" t="s">
        <v>2076</v>
      </c>
      <c r="B1119" t="s">
        <v>2072</v>
      </c>
      <c r="C1119" t="s">
        <v>232</v>
      </c>
      <c r="D1119" s="3"/>
    </row>
    <row r="1120" spans="1:4">
      <c r="A1120" t="s">
        <v>2077</v>
      </c>
      <c r="B1120" t="s">
        <v>2078</v>
      </c>
      <c r="C1120" t="s">
        <v>205</v>
      </c>
      <c r="D1120" s="3"/>
    </row>
    <row r="1121" spans="1:4">
      <c r="A1121" t="s">
        <v>2079</v>
      </c>
      <c r="B1121" t="s">
        <v>2080</v>
      </c>
      <c r="C1121" t="s">
        <v>205</v>
      </c>
      <c r="D1121" s="3"/>
    </row>
    <row r="1122" spans="1:4">
      <c r="A1122" t="s">
        <v>2081</v>
      </c>
      <c r="B1122" t="s">
        <v>2082</v>
      </c>
      <c r="C1122" t="s">
        <v>205</v>
      </c>
      <c r="D1122" s="3"/>
    </row>
    <row r="1123" spans="1:4">
      <c r="A1123" t="s">
        <v>2083</v>
      </c>
      <c r="B1123" t="s">
        <v>2084</v>
      </c>
      <c r="C1123" t="s">
        <v>205</v>
      </c>
      <c r="D1123" s="3"/>
    </row>
    <row r="1124" spans="1:4">
      <c r="A1124" t="s">
        <v>2085</v>
      </c>
      <c r="B1124" t="s">
        <v>2086</v>
      </c>
      <c r="C1124" t="s">
        <v>205</v>
      </c>
      <c r="D1124" s="3">
        <v>120419.11857142857</v>
      </c>
    </row>
    <row r="1125" spans="1:4">
      <c r="A1125" t="s">
        <v>2087</v>
      </c>
      <c r="B1125" t="s">
        <v>2088</v>
      </c>
      <c r="C1125" t="s">
        <v>205</v>
      </c>
      <c r="D1125" s="3"/>
    </row>
    <row r="1126" spans="1:4">
      <c r="A1126" t="s">
        <v>2089</v>
      </c>
      <c r="B1126" t="s">
        <v>2090</v>
      </c>
      <c r="C1126" t="s">
        <v>205</v>
      </c>
      <c r="D1126" s="3"/>
    </row>
    <row r="1127" spans="1:4">
      <c r="A1127" t="s">
        <v>2091</v>
      </c>
      <c r="B1127" t="s">
        <v>2092</v>
      </c>
      <c r="C1127" t="s">
        <v>205</v>
      </c>
      <c r="D1127" s="3"/>
    </row>
    <row r="1128" spans="1:4">
      <c r="A1128" t="s">
        <v>2093</v>
      </c>
      <c r="B1128" t="s">
        <v>2094</v>
      </c>
      <c r="C1128" t="s">
        <v>205</v>
      </c>
      <c r="D1128" s="3">
        <v>74120.95</v>
      </c>
    </row>
    <row r="1129" spans="1:4">
      <c r="A1129" t="s">
        <v>2095</v>
      </c>
      <c r="B1129" t="s">
        <v>2019</v>
      </c>
      <c r="C1129" t="s">
        <v>1135</v>
      </c>
      <c r="D1129" s="3"/>
    </row>
    <row r="1130" spans="1:4">
      <c r="A1130" t="s">
        <v>2096</v>
      </c>
      <c r="B1130" t="s">
        <v>2097</v>
      </c>
      <c r="C1130" t="s">
        <v>205</v>
      </c>
      <c r="D1130" s="3"/>
    </row>
    <row r="1131" spans="1:4">
      <c r="A1131" t="s">
        <v>2098</v>
      </c>
      <c r="B1131" t="s">
        <v>2099</v>
      </c>
      <c r="C1131" t="s">
        <v>205</v>
      </c>
      <c r="D1131" s="3"/>
    </row>
    <row r="1132" spans="1:4">
      <c r="A1132" t="s">
        <v>2100</v>
      </c>
      <c r="B1132" t="s">
        <v>2099</v>
      </c>
      <c r="C1132" t="s">
        <v>438</v>
      </c>
      <c r="D1132" s="3"/>
    </row>
    <row r="1133" spans="1:4">
      <c r="A1133" t="s">
        <v>2101</v>
      </c>
      <c r="B1133" t="s">
        <v>2102</v>
      </c>
      <c r="C1133" t="s">
        <v>232</v>
      </c>
      <c r="D1133" s="3">
        <v>357.49</v>
      </c>
    </row>
    <row r="1134" spans="1:4">
      <c r="A1134" t="s">
        <v>2103</v>
      </c>
      <c r="B1134" t="s">
        <v>2104</v>
      </c>
      <c r="C1134" t="s">
        <v>205</v>
      </c>
      <c r="D1134" s="3">
        <v>37000</v>
      </c>
    </row>
    <row r="1135" spans="1:4">
      <c r="A1135" t="s">
        <v>2105</v>
      </c>
      <c r="B1135" t="s">
        <v>2106</v>
      </c>
      <c r="C1135" t="s">
        <v>232</v>
      </c>
      <c r="D1135" s="3"/>
    </row>
    <row r="1136" spans="1:4">
      <c r="A1136" t="s">
        <v>2107</v>
      </c>
      <c r="B1136" t="s">
        <v>2106</v>
      </c>
      <c r="C1136" t="s">
        <v>205</v>
      </c>
      <c r="D1136" s="3"/>
    </row>
    <row r="1137" spans="1:4">
      <c r="A1137" t="s">
        <v>2108</v>
      </c>
      <c r="B1137" t="s">
        <v>2109</v>
      </c>
      <c r="C1137" t="s">
        <v>205</v>
      </c>
      <c r="D1137" s="3"/>
    </row>
    <row r="1138" spans="1:4">
      <c r="A1138" t="s">
        <v>2110</v>
      </c>
      <c r="B1138" t="s">
        <v>2111</v>
      </c>
      <c r="C1138" t="s">
        <v>438</v>
      </c>
      <c r="D1138" s="3"/>
    </row>
    <row r="1139" spans="1:4">
      <c r="A1139" t="s">
        <v>2112</v>
      </c>
      <c r="B1139" t="s">
        <v>2113</v>
      </c>
      <c r="C1139" t="s">
        <v>205</v>
      </c>
      <c r="D1139" s="3"/>
    </row>
    <row r="1140" spans="1:4">
      <c r="A1140" t="s">
        <v>2114</v>
      </c>
      <c r="B1140" t="s">
        <v>2115</v>
      </c>
      <c r="C1140" t="s">
        <v>205</v>
      </c>
      <c r="D1140" s="3">
        <v>150324.87</v>
      </c>
    </row>
    <row r="1141" spans="1:4">
      <c r="A1141" t="s">
        <v>2116</v>
      </c>
      <c r="B1141" t="s">
        <v>2117</v>
      </c>
      <c r="C1141" t="s">
        <v>232</v>
      </c>
      <c r="D1141" s="3">
        <v>600</v>
      </c>
    </row>
    <row r="1142" spans="1:4">
      <c r="A1142" t="s">
        <v>2118</v>
      </c>
      <c r="B1142" t="s">
        <v>2117</v>
      </c>
      <c r="C1142" t="s">
        <v>205</v>
      </c>
      <c r="D1142" s="3"/>
    </row>
    <row r="1143" spans="1:4">
      <c r="A1143" t="s">
        <v>2119</v>
      </c>
      <c r="B1143" t="s">
        <v>2120</v>
      </c>
      <c r="C1143" t="s">
        <v>232</v>
      </c>
      <c r="D1143" s="3">
        <v>10000</v>
      </c>
    </row>
    <row r="1144" spans="1:4">
      <c r="A1144" t="s">
        <v>2121</v>
      </c>
      <c r="B1144" t="s">
        <v>2122</v>
      </c>
      <c r="C1144" t="s">
        <v>438</v>
      </c>
      <c r="D1144" s="3"/>
    </row>
    <row r="1145" spans="1:4">
      <c r="A1145" t="s">
        <v>2123</v>
      </c>
      <c r="B1145" t="s">
        <v>2124</v>
      </c>
      <c r="C1145" t="s">
        <v>205</v>
      </c>
      <c r="D1145" s="3"/>
    </row>
    <row r="1146" spans="1:4">
      <c r="A1146" t="s">
        <v>2125</v>
      </c>
      <c r="B1146" t="s">
        <v>2126</v>
      </c>
      <c r="C1146" t="s">
        <v>232</v>
      </c>
      <c r="D1146" s="3"/>
    </row>
    <row r="1147" spans="1:4">
      <c r="A1147" t="s">
        <v>2127</v>
      </c>
      <c r="B1147" t="s">
        <v>2128</v>
      </c>
      <c r="C1147" t="s">
        <v>232</v>
      </c>
      <c r="D1147" s="3"/>
    </row>
    <row r="1148" spans="1:4">
      <c r="A1148" t="s">
        <v>2129</v>
      </c>
      <c r="B1148" t="s">
        <v>2130</v>
      </c>
      <c r="C1148" t="s">
        <v>232</v>
      </c>
      <c r="D1148" s="3"/>
    </row>
    <row r="1149" spans="1:4">
      <c r="A1149" t="s">
        <v>2131</v>
      </c>
      <c r="B1149" t="s">
        <v>2132</v>
      </c>
      <c r="C1149" t="s">
        <v>205</v>
      </c>
      <c r="D1149" s="3">
        <v>116893.84</v>
      </c>
    </row>
    <row r="1150" spans="1:4">
      <c r="A1150" t="s">
        <v>2133</v>
      </c>
      <c r="B1150" t="s">
        <v>2134</v>
      </c>
      <c r="C1150" t="s">
        <v>232</v>
      </c>
      <c r="D1150" s="3"/>
    </row>
    <row r="1151" spans="1:4">
      <c r="A1151" t="s">
        <v>2135</v>
      </c>
      <c r="B1151" t="s">
        <v>2136</v>
      </c>
      <c r="C1151" t="s">
        <v>232</v>
      </c>
      <c r="D1151" s="3"/>
    </row>
    <row r="1152" spans="1:4">
      <c r="A1152" t="s">
        <v>2137</v>
      </c>
      <c r="B1152" t="s">
        <v>2138</v>
      </c>
      <c r="C1152" t="s">
        <v>232</v>
      </c>
      <c r="D1152" s="3"/>
    </row>
    <row r="1153" spans="1:4">
      <c r="A1153" t="s">
        <v>2139</v>
      </c>
      <c r="B1153" t="s">
        <v>2140</v>
      </c>
      <c r="C1153" t="s">
        <v>1135</v>
      </c>
      <c r="D1153" s="3">
        <v>29.75172754460835</v>
      </c>
    </row>
    <row r="1154" spans="1:4">
      <c r="A1154" t="s">
        <v>2141</v>
      </c>
      <c r="B1154" t="s">
        <v>2142</v>
      </c>
      <c r="C1154" t="s">
        <v>1135</v>
      </c>
      <c r="D1154" s="3">
        <v>23.251253636083636</v>
      </c>
    </row>
    <row r="1155" spans="1:4">
      <c r="A1155" t="s">
        <v>2143</v>
      </c>
      <c r="B1155" t="s">
        <v>2144</v>
      </c>
      <c r="C1155" t="s">
        <v>438</v>
      </c>
      <c r="D1155" s="3"/>
    </row>
    <row r="1156" spans="1:4">
      <c r="A1156" t="s">
        <v>2145</v>
      </c>
      <c r="B1156" t="s">
        <v>2146</v>
      </c>
      <c r="C1156" t="s">
        <v>176</v>
      </c>
      <c r="D1156" s="3"/>
    </row>
    <row r="1157" spans="1:4">
      <c r="A1157" t="s">
        <v>2147</v>
      </c>
      <c r="B1157" t="s">
        <v>2148</v>
      </c>
      <c r="C1157" t="s">
        <v>438</v>
      </c>
      <c r="D1157" s="3"/>
    </row>
    <row r="1158" spans="1:4">
      <c r="A1158" t="s">
        <v>2149</v>
      </c>
      <c r="B1158" t="s">
        <v>2150</v>
      </c>
      <c r="C1158" t="s">
        <v>205</v>
      </c>
      <c r="D1158" s="3"/>
    </row>
    <row r="1159" spans="1:4">
      <c r="A1159" t="s">
        <v>2151</v>
      </c>
      <c r="B1159" t="s">
        <v>2152</v>
      </c>
      <c r="C1159" t="s">
        <v>205</v>
      </c>
      <c r="D1159" s="3"/>
    </row>
    <row r="1160" spans="1:4">
      <c r="A1160" t="s">
        <v>2153</v>
      </c>
      <c r="B1160" t="s">
        <v>2154</v>
      </c>
      <c r="C1160" t="s">
        <v>232</v>
      </c>
      <c r="D1160" s="3"/>
    </row>
    <row r="1161" spans="1:4">
      <c r="A1161" t="s">
        <v>2155</v>
      </c>
      <c r="B1161" t="s">
        <v>2156</v>
      </c>
      <c r="C1161" t="s">
        <v>232</v>
      </c>
      <c r="D1161" s="3"/>
    </row>
    <row r="1162" spans="1:4">
      <c r="A1162" t="s">
        <v>2157</v>
      </c>
      <c r="B1162" t="s">
        <v>2158</v>
      </c>
      <c r="C1162" t="s">
        <v>438</v>
      </c>
      <c r="D1162" s="3"/>
    </row>
    <row r="1163" spans="1:4">
      <c r="A1163" t="s">
        <v>2159</v>
      </c>
      <c r="B1163" t="s">
        <v>2160</v>
      </c>
      <c r="C1163" t="s">
        <v>232</v>
      </c>
      <c r="D1163" s="3"/>
    </row>
    <row r="1164" spans="1:4">
      <c r="A1164" t="s">
        <v>2161</v>
      </c>
      <c r="B1164" t="s">
        <v>2162</v>
      </c>
      <c r="C1164" t="s">
        <v>232</v>
      </c>
      <c r="D1164" s="3">
        <v>8669.8370588235284</v>
      </c>
    </row>
    <row r="1165" spans="1:4">
      <c r="A1165" t="s">
        <v>2163</v>
      </c>
      <c r="B1165" t="s">
        <v>2162</v>
      </c>
      <c r="C1165" t="s">
        <v>232</v>
      </c>
      <c r="D1165" s="3">
        <v>3521.7738562091504</v>
      </c>
    </row>
    <row r="1166" spans="1:4">
      <c r="A1166" t="s">
        <v>2164</v>
      </c>
      <c r="B1166" t="s">
        <v>2162</v>
      </c>
      <c r="C1166" t="s">
        <v>232</v>
      </c>
      <c r="D1166" s="3"/>
    </row>
    <row r="1167" spans="1:4">
      <c r="A1167" t="s">
        <v>2165</v>
      </c>
      <c r="B1167" t="s">
        <v>2162</v>
      </c>
      <c r="C1167" t="s">
        <v>232</v>
      </c>
      <c r="D1167" s="3"/>
    </row>
    <row r="1168" spans="1:4">
      <c r="A1168" t="s">
        <v>2166</v>
      </c>
      <c r="B1168" t="s">
        <v>2162</v>
      </c>
      <c r="C1168" t="s">
        <v>232</v>
      </c>
      <c r="D1168" s="3"/>
    </row>
    <row r="1169" spans="1:4">
      <c r="A1169" t="s">
        <v>2167</v>
      </c>
      <c r="B1169" t="s">
        <v>2162</v>
      </c>
      <c r="C1169" t="s">
        <v>232</v>
      </c>
      <c r="D1169" s="3"/>
    </row>
    <row r="1170" spans="1:4">
      <c r="A1170" t="s">
        <v>2168</v>
      </c>
      <c r="B1170" t="s">
        <v>2162</v>
      </c>
      <c r="C1170" t="s">
        <v>232</v>
      </c>
      <c r="D1170" s="3"/>
    </row>
    <row r="1171" spans="1:4">
      <c r="A1171" t="s">
        <v>2169</v>
      </c>
      <c r="B1171" t="s">
        <v>2162</v>
      </c>
      <c r="C1171" t="s">
        <v>232</v>
      </c>
      <c r="D1171" s="3"/>
    </row>
    <row r="1172" spans="1:4">
      <c r="A1172" t="s">
        <v>2170</v>
      </c>
      <c r="B1172" t="s">
        <v>2162</v>
      </c>
      <c r="C1172" t="s">
        <v>232</v>
      </c>
      <c r="D1172" s="3"/>
    </row>
    <row r="1173" spans="1:4">
      <c r="A1173" t="s">
        <v>2171</v>
      </c>
      <c r="B1173" t="s">
        <v>2172</v>
      </c>
      <c r="C1173" t="s">
        <v>232</v>
      </c>
      <c r="D1173" s="3">
        <v>7483.6093827160494</v>
      </c>
    </row>
    <row r="1174" spans="1:4">
      <c r="A1174" t="s">
        <v>2173</v>
      </c>
      <c r="B1174" t="s">
        <v>2172</v>
      </c>
      <c r="C1174" t="s">
        <v>232</v>
      </c>
      <c r="D1174" s="3">
        <v>5436</v>
      </c>
    </row>
    <row r="1175" spans="1:4">
      <c r="A1175" t="s">
        <v>2174</v>
      </c>
      <c r="B1175" t="s">
        <v>2172</v>
      </c>
      <c r="C1175" t="s">
        <v>232</v>
      </c>
      <c r="D1175" s="3">
        <v>250</v>
      </c>
    </row>
    <row r="1176" spans="1:4">
      <c r="A1176" t="s">
        <v>2175</v>
      </c>
      <c r="B1176" t="s">
        <v>2172</v>
      </c>
      <c r="C1176" t="s">
        <v>232</v>
      </c>
      <c r="D1176" s="3"/>
    </row>
    <row r="1177" spans="1:4">
      <c r="A1177" t="s">
        <v>2176</v>
      </c>
      <c r="B1177" t="s">
        <v>2172</v>
      </c>
      <c r="C1177" t="s">
        <v>232</v>
      </c>
      <c r="D1177" s="3"/>
    </row>
    <row r="1178" spans="1:4">
      <c r="A1178" t="s">
        <v>2177</v>
      </c>
      <c r="B1178" t="s">
        <v>2172</v>
      </c>
      <c r="C1178" t="s">
        <v>232</v>
      </c>
      <c r="D1178" s="3"/>
    </row>
    <row r="1179" spans="1:4">
      <c r="A1179" t="s">
        <v>2178</v>
      </c>
      <c r="B1179" t="s">
        <v>2172</v>
      </c>
      <c r="C1179" t="s">
        <v>232</v>
      </c>
      <c r="D1179" s="3"/>
    </row>
    <row r="1180" spans="1:4">
      <c r="A1180" t="s">
        <v>2179</v>
      </c>
      <c r="B1180" t="s">
        <v>2172</v>
      </c>
      <c r="C1180" t="s">
        <v>232</v>
      </c>
      <c r="D1180" s="3"/>
    </row>
    <row r="1181" spans="1:4">
      <c r="A1181" t="s">
        <v>2180</v>
      </c>
      <c r="B1181" t="s">
        <v>2172</v>
      </c>
      <c r="C1181" t="s">
        <v>232</v>
      </c>
      <c r="D1181" s="3"/>
    </row>
    <row r="1182" spans="1:4">
      <c r="A1182" t="s">
        <v>2181</v>
      </c>
      <c r="B1182" t="s">
        <v>2172</v>
      </c>
      <c r="C1182" t="s">
        <v>232</v>
      </c>
      <c r="D1182" s="3"/>
    </row>
    <row r="1183" spans="1:4">
      <c r="A1183" t="s">
        <v>2182</v>
      </c>
      <c r="B1183" t="s">
        <v>2183</v>
      </c>
      <c r="C1183" t="s">
        <v>232</v>
      </c>
      <c r="D1183" s="3">
        <v>10000</v>
      </c>
    </row>
    <row r="1184" spans="1:4">
      <c r="A1184" t="s">
        <v>2184</v>
      </c>
      <c r="B1184" t="s">
        <v>2120</v>
      </c>
      <c r="C1184" t="s">
        <v>438</v>
      </c>
      <c r="D1184" s="3"/>
    </row>
    <row r="1185" spans="1:4">
      <c r="A1185" t="s">
        <v>2185</v>
      </c>
      <c r="B1185" t="s">
        <v>2186</v>
      </c>
      <c r="C1185" t="s">
        <v>205</v>
      </c>
      <c r="D1185" s="3">
        <v>200150.37</v>
      </c>
    </row>
    <row r="1186" spans="1:4">
      <c r="A1186" t="s">
        <v>2187</v>
      </c>
      <c r="B1186" t="s">
        <v>2188</v>
      </c>
      <c r="C1186" t="s">
        <v>205</v>
      </c>
      <c r="D1186" s="3"/>
    </row>
    <row r="1187" spans="1:4">
      <c r="A1187" t="s">
        <v>2189</v>
      </c>
      <c r="B1187" t="s">
        <v>2190</v>
      </c>
      <c r="C1187" t="s">
        <v>205</v>
      </c>
      <c r="D1187" s="3"/>
    </row>
    <row r="1188" spans="1:4">
      <c r="A1188" t="s">
        <v>2191</v>
      </c>
      <c r="B1188" t="s">
        <v>2192</v>
      </c>
      <c r="C1188" t="s">
        <v>205</v>
      </c>
      <c r="D1188" s="3">
        <v>74236.62</v>
      </c>
    </row>
    <row r="1189" spans="1:4">
      <c r="A1189" t="s">
        <v>2193</v>
      </c>
      <c r="B1189" t="s">
        <v>2194</v>
      </c>
      <c r="C1189" t="s">
        <v>205</v>
      </c>
      <c r="D1189" s="3">
        <v>4532.49</v>
      </c>
    </row>
    <row r="1190" spans="1:4">
      <c r="A1190" t="s">
        <v>2195</v>
      </c>
      <c r="B1190" t="s">
        <v>2194</v>
      </c>
      <c r="C1190" t="s">
        <v>205</v>
      </c>
      <c r="D1190" s="3"/>
    </row>
    <row r="1191" spans="1:4">
      <c r="A1191" t="s">
        <v>2196</v>
      </c>
      <c r="B1191" t="s">
        <v>2194</v>
      </c>
      <c r="C1191" t="s">
        <v>205</v>
      </c>
      <c r="D1191" s="3"/>
    </row>
    <row r="1192" spans="1:4">
      <c r="A1192" t="s">
        <v>2197</v>
      </c>
      <c r="B1192" t="s">
        <v>2194</v>
      </c>
      <c r="C1192" t="s">
        <v>205</v>
      </c>
      <c r="D1192" s="3"/>
    </row>
    <row r="1193" spans="1:4">
      <c r="A1193" t="s">
        <v>2198</v>
      </c>
      <c r="B1193" t="s">
        <v>2194</v>
      </c>
      <c r="C1193" t="s">
        <v>205</v>
      </c>
      <c r="D1193" s="3"/>
    </row>
    <row r="1194" spans="1:4">
      <c r="A1194" t="s">
        <v>2199</v>
      </c>
      <c r="B1194" t="s">
        <v>2194</v>
      </c>
      <c r="C1194" t="s">
        <v>205</v>
      </c>
      <c r="D1194" s="3"/>
    </row>
    <row r="1195" spans="1:4">
      <c r="A1195" t="s">
        <v>2200</v>
      </c>
      <c r="B1195" t="s">
        <v>2194</v>
      </c>
      <c r="C1195" t="s">
        <v>205</v>
      </c>
      <c r="D1195" s="3"/>
    </row>
    <row r="1196" spans="1:4">
      <c r="A1196" t="s">
        <v>2201</v>
      </c>
      <c r="B1196" t="s">
        <v>2194</v>
      </c>
      <c r="C1196" t="s">
        <v>205</v>
      </c>
      <c r="D1196" s="3"/>
    </row>
    <row r="1197" spans="1:4">
      <c r="A1197" t="s">
        <v>2202</v>
      </c>
      <c r="B1197" t="s">
        <v>2194</v>
      </c>
      <c r="C1197" t="s">
        <v>205</v>
      </c>
      <c r="D1197" s="3"/>
    </row>
    <row r="1198" spans="1:4">
      <c r="A1198" t="s">
        <v>2203</v>
      </c>
      <c r="B1198" t="s">
        <v>2204</v>
      </c>
      <c r="C1198" t="s">
        <v>232</v>
      </c>
      <c r="D1198" s="3"/>
    </row>
    <row r="1199" spans="1:4">
      <c r="A1199" t="s">
        <v>2205</v>
      </c>
      <c r="B1199" t="s">
        <v>2206</v>
      </c>
      <c r="C1199" t="s">
        <v>205</v>
      </c>
      <c r="D1199" s="3">
        <v>1125604.4716666667</v>
      </c>
    </row>
    <row r="1200" spans="1:4">
      <c r="A1200" t="s">
        <v>2207</v>
      </c>
      <c r="B1200" t="s">
        <v>2206</v>
      </c>
      <c r="C1200" t="s">
        <v>205</v>
      </c>
      <c r="D1200" s="3">
        <v>473100</v>
      </c>
    </row>
    <row r="1201" spans="1:4">
      <c r="A1201" t="s">
        <v>2208</v>
      </c>
      <c r="B1201" t="s">
        <v>2206</v>
      </c>
      <c r="C1201" t="s">
        <v>205</v>
      </c>
      <c r="D1201" s="3">
        <v>1163400</v>
      </c>
    </row>
    <row r="1202" spans="1:4">
      <c r="A1202" t="s">
        <v>2209</v>
      </c>
      <c r="B1202" t="s">
        <v>2206</v>
      </c>
      <c r="C1202" t="s">
        <v>205</v>
      </c>
      <c r="D1202" s="3"/>
    </row>
    <row r="1203" spans="1:4">
      <c r="A1203" t="s">
        <v>2210</v>
      </c>
      <c r="B1203" t="s">
        <v>2206</v>
      </c>
      <c r="C1203" t="s">
        <v>205</v>
      </c>
      <c r="D1203" s="3"/>
    </row>
    <row r="1204" spans="1:4">
      <c r="A1204" t="s">
        <v>2211</v>
      </c>
      <c r="B1204" t="s">
        <v>2206</v>
      </c>
      <c r="C1204" t="s">
        <v>205</v>
      </c>
      <c r="D1204" s="3"/>
    </row>
    <row r="1205" spans="1:4">
      <c r="A1205" t="s">
        <v>2212</v>
      </c>
      <c r="B1205" t="s">
        <v>2206</v>
      </c>
      <c r="C1205" t="s">
        <v>205</v>
      </c>
      <c r="D1205" s="3"/>
    </row>
    <row r="1206" spans="1:4">
      <c r="A1206" t="s">
        <v>2213</v>
      </c>
      <c r="B1206" t="s">
        <v>2206</v>
      </c>
      <c r="C1206" t="s">
        <v>205</v>
      </c>
      <c r="D1206" s="3"/>
    </row>
    <row r="1207" spans="1:4">
      <c r="A1207" t="s">
        <v>2214</v>
      </c>
      <c r="B1207" t="s">
        <v>2206</v>
      </c>
      <c r="C1207" t="s">
        <v>205</v>
      </c>
      <c r="D1207" s="3"/>
    </row>
    <row r="1208" spans="1:4">
      <c r="A1208" t="s">
        <v>2215</v>
      </c>
      <c r="B1208" t="s">
        <v>2206</v>
      </c>
      <c r="C1208" t="s">
        <v>205</v>
      </c>
      <c r="D1208" s="3"/>
    </row>
    <row r="1209" spans="1:4">
      <c r="A1209" t="s">
        <v>2216</v>
      </c>
      <c r="B1209" t="s">
        <v>2217</v>
      </c>
      <c r="C1209" t="s">
        <v>205</v>
      </c>
      <c r="D1209" s="3">
        <v>25068.085999999999</v>
      </c>
    </row>
    <row r="1210" spans="1:4">
      <c r="A1210" t="s">
        <v>2218</v>
      </c>
      <c r="B1210" t="s">
        <v>2219</v>
      </c>
      <c r="C1210" t="s">
        <v>176</v>
      </c>
      <c r="D1210" s="3">
        <v>64.899580472139661</v>
      </c>
    </row>
    <row r="1211" spans="1:4">
      <c r="A1211" t="s">
        <v>2220</v>
      </c>
      <c r="B1211" t="s">
        <v>2221</v>
      </c>
      <c r="C1211" t="s">
        <v>205</v>
      </c>
      <c r="D1211" s="3"/>
    </row>
    <row r="1212" spans="1:4">
      <c r="A1212" t="s">
        <v>2222</v>
      </c>
      <c r="B1212" t="s">
        <v>2223</v>
      </c>
      <c r="C1212" t="s">
        <v>205</v>
      </c>
      <c r="D1212" s="3">
        <v>416515.72222222225</v>
      </c>
    </row>
    <row r="1213" spans="1:4">
      <c r="A1213" t="s">
        <v>2224</v>
      </c>
      <c r="B1213" t="s">
        <v>2223</v>
      </c>
      <c r="C1213" t="s">
        <v>205</v>
      </c>
      <c r="D1213" s="3">
        <v>203350</v>
      </c>
    </row>
    <row r="1214" spans="1:4">
      <c r="A1214" t="s">
        <v>2225</v>
      </c>
      <c r="B1214" t="s">
        <v>2223</v>
      </c>
      <c r="C1214" t="s">
        <v>205</v>
      </c>
      <c r="D1214" s="3">
        <v>498300</v>
      </c>
    </row>
    <row r="1215" spans="1:4">
      <c r="A1215" t="s">
        <v>2226</v>
      </c>
      <c r="B1215" t="s">
        <v>2223</v>
      </c>
      <c r="C1215" t="s">
        <v>205</v>
      </c>
      <c r="D1215" s="3"/>
    </row>
    <row r="1216" spans="1:4">
      <c r="A1216" t="s">
        <v>2227</v>
      </c>
      <c r="B1216" t="s">
        <v>2223</v>
      </c>
      <c r="C1216" t="s">
        <v>205</v>
      </c>
      <c r="D1216" s="3"/>
    </row>
    <row r="1217" spans="1:4">
      <c r="A1217" t="s">
        <v>2228</v>
      </c>
      <c r="B1217" t="s">
        <v>2223</v>
      </c>
      <c r="C1217" t="s">
        <v>205</v>
      </c>
      <c r="D1217" s="3"/>
    </row>
    <row r="1218" spans="1:4">
      <c r="A1218" t="s">
        <v>2229</v>
      </c>
      <c r="B1218" t="s">
        <v>2223</v>
      </c>
      <c r="C1218" t="s">
        <v>205</v>
      </c>
      <c r="D1218" s="3"/>
    </row>
    <row r="1219" spans="1:4">
      <c r="A1219" t="s">
        <v>2230</v>
      </c>
      <c r="B1219" t="s">
        <v>2223</v>
      </c>
      <c r="C1219" t="s">
        <v>205</v>
      </c>
      <c r="D1219" s="3"/>
    </row>
    <row r="1220" spans="1:4">
      <c r="A1220" t="s">
        <v>2231</v>
      </c>
      <c r="B1220" t="s">
        <v>2223</v>
      </c>
      <c r="C1220" t="s">
        <v>205</v>
      </c>
      <c r="D1220" s="3"/>
    </row>
    <row r="1221" spans="1:4">
      <c r="A1221" t="s">
        <v>2232</v>
      </c>
      <c r="B1221" t="s">
        <v>2223</v>
      </c>
      <c r="C1221" t="s">
        <v>205</v>
      </c>
      <c r="D1221" s="3"/>
    </row>
    <row r="1222" spans="1:4">
      <c r="A1222" t="s">
        <v>2233</v>
      </c>
      <c r="B1222" t="s">
        <v>2223</v>
      </c>
      <c r="C1222" t="s">
        <v>205</v>
      </c>
      <c r="D1222" s="3"/>
    </row>
    <row r="1223" spans="1:4">
      <c r="A1223" t="s">
        <v>2234</v>
      </c>
      <c r="B1223" t="s">
        <v>2223</v>
      </c>
      <c r="C1223" t="s">
        <v>1138</v>
      </c>
      <c r="D1223" s="3"/>
    </row>
    <row r="1224" spans="1:4">
      <c r="A1224" t="s">
        <v>2235</v>
      </c>
      <c r="B1224" t="s">
        <v>2236</v>
      </c>
      <c r="C1224" t="s">
        <v>427</v>
      </c>
      <c r="D1224" s="3">
        <v>1060.2024059314949</v>
      </c>
    </row>
    <row r="1225" spans="1:4">
      <c r="A1225" t="s">
        <v>2237</v>
      </c>
      <c r="B1225" t="s">
        <v>2238</v>
      </c>
      <c r="C1225" t="s">
        <v>1135</v>
      </c>
      <c r="D1225" s="3">
        <v>1.5396326392730797</v>
      </c>
    </row>
    <row r="1226" spans="1:4">
      <c r="A1226" t="s">
        <v>2239</v>
      </c>
      <c r="B1226" t="s">
        <v>2240</v>
      </c>
      <c r="C1226" t="s">
        <v>438</v>
      </c>
      <c r="D1226" s="3">
        <v>94.5</v>
      </c>
    </row>
    <row r="1227" spans="1:4">
      <c r="A1227" t="s">
        <v>2241</v>
      </c>
      <c r="B1227" t="s">
        <v>2242</v>
      </c>
      <c r="C1227" t="s">
        <v>438</v>
      </c>
      <c r="D1227" s="3"/>
    </row>
    <row r="1228" spans="1:4">
      <c r="A1228" t="s">
        <v>2243</v>
      </c>
      <c r="B1228" t="s">
        <v>2244</v>
      </c>
      <c r="C1228" t="s">
        <v>427</v>
      </c>
      <c r="D1228" s="3"/>
    </row>
    <row r="1229" spans="1:4">
      <c r="A1229" t="s">
        <v>2245</v>
      </c>
      <c r="B1229" t="s">
        <v>2246</v>
      </c>
      <c r="C1229" t="s">
        <v>438</v>
      </c>
      <c r="D1229" s="3">
        <v>219.077006514658</v>
      </c>
    </row>
    <row r="1230" spans="1:4">
      <c r="A1230" t="s">
        <v>2247</v>
      </c>
      <c r="B1230" t="s">
        <v>2248</v>
      </c>
      <c r="C1230" t="s">
        <v>427</v>
      </c>
      <c r="D1230" s="3"/>
    </row>
    <row r="1231" spans="1:4">
      <c r="A1231" t="s">
        <v>2249</v>
      </c>
      <c r="B1231" t="s">
        <v>2250</v>
      </c>
      <c r="C1231" t="s">
        <v>427</v>
      </c>
      <c r="D1231" s="3"/>
    </row>
    <row r="1232" spans="1:4">
      <c r="A1232" t="s">
        <v>2251</v>
      </c>
      <c r="B1232" t="s">
        <v>2252</v>
      </c>
      <c r="C1232" t="s">
        <v>176</v>
      </c>
      <c r="D1232" s="3"/>
    </row>
    <row r="1233" spans="1:4">
      <c r="A1233" t="s">
        <v>2253</v>
      </c>
      <c r="B1233" t="s">
        <v>2254</v>
      </c>
      <c r="C1233" t="s">
        <v>205</v>
      </c>
      <c r="D1233" s="3"/>
    </row>
    <row r="1234" spans="1:4">
      <c r="A1234" t="s">
        <v>2255</v>
      </c>
      <c r="B1234" t="s">
        <v>2256</v>
      </c>
      <c r="C1234" t="s">
        <v>232</v>
      </c>
      <c r="D1234" s="3"/>
    </row>
    <row r="1235" spans="1:4">
      <c r="A1235" t="s">
        <v>2257</v>
      </c>
      <c r="B1235" t="s">
        <v>2258</v>
      </c>
      <c r="C1235" t="s">
        <v>427</v>
      </c>
      <c r="D1235" s="3">
        <v>1066.6067885391913</v>
      </c>
    </row>
    <row r="1236" spans="1:4">
      <c r="A1236" t="s">
        <v>2259</v>
      </c>
      <c r="B1236" t="s">
        <v>2260</v>
      </c>
      <c r="C1236" t="s">
        <v>1135</v>
      </c>
      <c r="D1236" s="3">
        <v>1.4782722924508367</v>
      </c>
    </row>
    <row r="1237" spans="1:4">
      <c r="A1237" t="s">
        <v>2261</v>
      </c>
      <c r="B1237" t="s">
        <v>2262</v>
      </c>
      <c r="C1237" t="s">
        <v>1135</v>
      </c>
      <c r="D1237" s="3">
        <v>1.7872803082735811</v>
      </c>
    </row>
    <row r="1238" spans="1:4">
      <c r="A1238" t="s">
        <v>2263</v>
      </c>
      <c r="B1238" t="s">
        <v>2264</v>
      </c>
      <c r="C1238" t="s">
        <v>1135</v>
      </c>
      <c r="D1238" s="3"/>
    </row>
    <row r="1239" spans="1:4">
      <c r="A1239" t="s">
        <v>2265</v>
      </c>
      <c r="B1239" t="s">
        <v>2266</v>
      </c>
      <c r="C1239" t="s">
        <v>232</v>
      </c>
      <c r="D1239" s="3"/>
    </row>
    <row r="1240" spans="1:4">
      <c r="A1240" t="s">
        <v>2267</v>
      </c>
      <c r="B1240" t="s">
        <v>2268</v>
      </c>
      <c r="C1240" t="s">
        <v>232</v>
      </c>
      <c r="D1240" s="3"/>
    </row>
    <row r="1241" spans="1:4">
      <c r="A1241" t="s">
        <v>2269</v>
      </c>
      <c r="B1241" t="s">
        <v>2268</v>
      </c>
      <c r="C1241" t="s">
        <v>232</v>
      </c>
      <c r="D1241" s="3"/>
    </row>
    <row r="1242" spans="1:4">
      <c r="A1242" t="s">
        <v>2270</v>
      </c>
      <c r="B1242" t="s">
        <v>2268</v>
      </c>
      <c r="C1242" t="s">
        <v>232</v>
      </c>
      <c r="D1242" s="3"/>
    </row>
    <row r="1243" spans="1:4">
      <c r="A1243" t="s">
        <v>2271</v>
      </c>
      <c r="B1243" t="s">
        <v>2268</v>
      </c>
      <c r="C1243" t="s">
        <v>232</v>
      </c>
      <c r="D1243" s="3"/>
    </row>
    <row r="1244" spans="1:4">
      <c r="A1244" t="s">
        <v>2272</v>
      </c>
      <c r="B1244" t="s">
        <v>2268</v>
      </c>
      <c r="C1244" t="s">
        <v>232</v>
      </c>
      <c r="D1244" s="3"/>
    </row>
    <row r="1245" spans="1:4">
      <c r="A1245" t="s">
        <v>2273</v>
      </c>
      <c r="B1245" t="s">
        <v>2268</v>
      </c>
      <c r="C1245" t="s">
        <v>232</v>
      </c>
      <c r="D1245" s="3"/>
    </row>
    <row r="1246" spans="1:4">
      <c r="A1246" t="s">
        <v>2274</v>
      </c>
      <c r="B1246" t="s">
        <v>2268</v>
      </c>
      <c r="C1246" t="s">
        <v>232</v>
      </c>
      <c r="D1246" s="3"/>
    </row>
    <row r="1247" spans="1:4">
      <c r="A1247" t="s">
        <v>2275</v>
      </c>
      <c r="B1247" t="s">
        <v>2268</v>
      </c>
      <c r="C1247" t="s">
        <v>232</v>
      </c>
      <c r="D1247" s="3"/>
    </row>
    <row r="1248" spans="1:4">
      <c r="A1248" t="s">
        <v>2276</v>
      </c>
      <c r="B1248" t="s">
        <v>2268</v>
      </c>
      <c r="C1248" t="s">
        <v>205</v>
      </c>
      <c r="D1248" s="3"/>
    </row>
    <row r="1249" spans="1:4">
      <c r="A1249" t="s">
        <v>2277</v>
      </c>
      <c r="B1249" t="s">
        <v>2268</v>
      </c>
      <c r="C1249" t="s">
        <v>205</v>
      </c>
      <c r="D1249" s="3"/>
    </row>
    <row r="1250" spans="1:4">
      <c r="A1250" t="s">
        <v>2278</v>
      </c>
      <c r="B1250" t="s">
        <v>2279</v>
      </c>
      <c r="C1250" t="s">
        <v>205</v>
      </c>
      <c r="D1250" s="3"/>
    </row>
    <row r="1251" spans="1:4">
      <c r="A1251" t="s">
        <v>2280</v>
      </c>
      <c r="B1251" t="s">
        <v>2281</v>
      </c>
      <c r="C1251" t="s">
        <v>427</v>
      </c>
      <c r="D1251" s="3">
        <v>1165.8428593302378</v>
      </c>
    </row>
    <row r="1252" spans="1:4">
      <c r="A1252" t="s">
        <v>2282</v>
      </c>
      <c r="B1252" t="s">
        <v>2283</v>
      </c>
      <c r="C1252" t="s">
        <v>1135</v>
      </c>
      <c r="D1252" s="3">
        <v>1.6011628511656186</v>
      </c>
    </row>
    <row r="1253" spans="1:4">
      <c r="A1253" t="s">
        <v>2284</v>
      </c>
      <c r="B1253" t="s">
        <v>2285</v>
      </c>
      <c r="C1253" t="s">
        <v>406</v>
      </c>
      <c r="D1253" s="3"/>
    </row>
    <row r="1254" spans="1:4">
      <c r="A1254" t="s">
        <v>2286</v>
      </c>
      <c r="B1254" t="s">
        <v>2287</v>
      </c>
      <c r="C1254" t="s">
        <v>406</v>
      </c>
      <c r="D1254" s="3">
        <v>431.11191313559323</v>
      </c>
    </row>
    <row r="1255" spans="1:4">
      <c r="A1255" t="s">
        <v>2288</v>
      </c>
      <c r="B1255" t="s">
        <v>2289</v>
      </c>
      <c r="C1255" t="s">
        <v>427</v>
      </c>
      <c r="D1255" s="3"/>
    </row>
    <row r="1256" spans="1:4">
      <c r="A1256" t="s">
        <v>2290</v>
      </c>
      <c r="B1256" t="s">
        <v>2291</v>
      </c>
      <c r="C1256" t="s">
        <v>406</v>
      </c>
      <c r="D1256" s="3"/>
    </row>
    <row r="1257" spans="1:4">
      <c r="A1257" t="s">
        <v>2292</v>
      </c>
      <c r="B1257" t="s">
        <v>2293</v>
      </c>
      <c r="C1257" t="s">
        <v>427</v>
      </c>
      <c r="D1257" s="3">
        <v>1475.3857866692247</v>
      </c>
    </row>
    <row r="1258" spans="1:4">
      <c r="A1258" t="s">
        <v>2294</v>
      </c>
      <c r="B1258" t="s">
        <v>2293</v>
      </c>
      <c r="C1258" t="s">
        <v>427</v>
      </c>
      <c r="D1258" s="3">
        <v>2176.2801562499999</v>
      </c>
    </row>
    <row r="1259" spans="1:4">
      <c r="A1259" t="s">
        <v>2295</v>
      </c>
      <c r="B1259" t="s">
        <v>2296</v>
      </c>
      <c r="C1259" t="s">
        <v>427</v>
      </c>
      <c r="D1259" s="3">
        <v>1404.2314293561853</v>
      </c>
    </row>
    <row r="1260" spans="1:4">
      <c r="A1260" t="s">
        <v>2297</v>
      </c>
      <c r="B1260" t="s">
        <v>2298</v>
      </c>
      <c r="C1260" t="s">
        <v>406</v>
      </c>
      <c r="D1260" s="3"/>
    </row>
    <row r="1261" spans="1:4">
      <c r="A1261" t="s">
        <v>2299</v>
      </c>
      <c r="B1261" t="s">
        <v>2298</v>
      </c>
      <c r="C1261" t="s">
        <v>406</v>
      </c>
      <c r="D1261" s="3"/>
    </row>
    <row r="1262" spans="1:4">
      <c r="A1262" t="s">
        <v>2300</v>
      </c>
      <c r="B1262" t="s">
        <v>2298</v>
      </c>
      <c r="C1262" t="s">
        <v>406</v>
      </c>
      <c r="D1262" s="3"/>
    </row>
    <row r="1263" spans="1:4">
      <c r="A1263" t="s">
        <v>2301</v>
      </c>
      <c r="B1263" t="s">
        <v>2298</v>
      </c>
      <c r="C1263" t="s">
        <v>406</v>
      </c>
      <c r="D1263" s="3"/>
    </row>
    <row r="1264" spans="1:4">
      <c r="A1264" t="s">
        <v>2302</v>
      </c>
      <c r="B1264" t="s">
        <v>2298</v>
      </c>
      <c r="C1264" t="s">
        <v>406</v>
      </c>
      <c r="D1264" s="3"/>
    </row>
    <row r="1265" spans="1:4">
      <c r="A1265" t="s">
        <v>2303</v>
      </c>
      <c r="B1265" t="s">
        <v>2298</v>
      </c>
      <c r="C1265" t="s">
        <v>406</v>
      </c>
      <c r="D1265" s="3"/>
    </row>
    <row r="1266" spans="1:4">
      <c r="A1266" t="s">
        <v>2304</v>
      </c>
      <c r="B1266" t="s">
        <v>2298</v>
      </c>
      <c r="C1266" t="s">
        <v>406</v>
      </c>
      <c r="D1266" s="3"/>
    </row>
    <row r="1267" spans="1:4">
      <c r="A1267" t="s">
        <v>2305</v>
      </c>
      <c r="B1267" t="s">
        <v>2298</v>
      </c>
      <c r="C1267" t="s">
        <v>406</v>
      </c>
      <c r="D1267" s="3"/>
    </row>
    <row r="1268" spans="1:4">
      <c r="A1268" t="s">
        <v>2306</v>
      </c>
      <c r="B1268" t="s">
        <v>2298</v>
      </c>
      <c r="C1268" t="s">
        <v>406</v>
      </c>
      <c r="D1268" s="3"/>
    </row>
    <row r="1269" spans="1:4">
      <c r="A1269" t="s">
        <v>2307</v>
      </c>
      <c r="B1269" t="s">
        <v>2298</v>
      </c>
      <c r="C1269" t="s">
        <v>406</v>
      </c>
      <c r="D1269" s="3"/>
    </row>
    <row r="1270" spans="1:4">
      <c r="A1270" t="s">
        <v>2308</v>
      </c>
      <c r="B1270" t="s">
        <v>2309</v>
      </c>
      <c r="C1270" t="s">
        <v>438</v>
      </c>
      <c r="D1270" s="3">
        <v>505.88870503597121</v>
      </c>
    </row>
    <row r="1271" spans="1:4">
      <c r="A1271" t="s">
        <v>2310</v>
      </c>
      <c r="B1271" t="s">
        <v>2311</v>
      </c>
      <c r="C1271" t="s">
        <v>232</v>
      </c>
      <c r="D1271" s="3"/>
    </row>
    <row r="1272" spans="1:4">
      <c r="A1272" t="s">
        <v>2312</v>
      </c>
      <c r="B1272" t="s">
        <v>2298</v>
      </c>
      <c r="C1272" t="s">
        <v>427</v>
      </c>
      <c r="D1272" s="3"/>
    </row>
    <row r="1273" spans="1:4">
      <c r="A1273" t="s">
        <v>2313</v>
      </c>
      <c r="B1273" t="s">
        <v>2314</v>
      </c>
      <c r="C1273" t="s">
        <v>205</v>
      </c>
      <c r="D1273" s="3"/>
    </row>
    <row r="1274" spans="1:4">
      <c r="A1274" t="s">
        <v>2315</v>
      </c>
      <c r="B1274" t="s">
        <v>2316</v>
      </c>
      <c r="C1274" t="s">
        <v>427</v>
      </c>
      <c r="D1274" s="3">
        <v>600</v>
      </c>
    </row>
    <row r="1275" spans="1:4">
      <c r="A1275" t="s">
        <v>2317</v>
      </c>
      <c r="B1275" t="s">
        <v>2318</v>
      </c>
      <c r="C1275" t="s">
        <v>427</v>
      </c>
      <c r="D1275" s="3"/>
    </row>
    <row r="1276" spans="1:4">
      <c r="A1276" t="s">
        <v>2319</v>
      </c>
      <c r="B1276" t="s">
        <v>2320</v>
      </c>
      <c r="C1276" t="s">
        <v>427</v>
      </c>
      <c r="D1276" s="3"/>
    </row>
    <row r="1277" spans="1:4">
      <c r="A1277" t="s">
        <v>2321</v>
      </c>
      <c r="B1277" t="s">
        <v>2322</v>
      </c>
      <c r="C1277" t="s">
        <v>427</v>
      </c>
      <c r="D1277" s="3">
        <v>1220.3320355769233</v>
      </c>
    </row>
    <row r="1278" spans="1:4">
      <c r="A1278" t="s">
        <v>2323</v>
      </c>
      <c r="B1278" t="s">
        <v>2324</v>
      </c>
      <c r="C1278" t="s">
        <v>427</v>
      </c>
      <c r="D1278" s="3"/>
    </row>
    <row r="1279" spans="1:4">
      <c r="A1279" t="s">
        <v>2325</v>
      </c>
      <c r="B1279" t="s">
        <v>2326</v>
      </c>
      <c r="C1279" t="s">
        <v>427</v>
      </c>
      <c r="D1279" s="3"/>
    </row>
    <row r="1280" spans="1:4">
      <c r="A1280" t="s">
        <v>2327</v>
      </c>
      <c r="B1280" t="s">
        <v>2328</v>
      </c>
      <c r="C1280" t="s">
        <v>438</v>
      </c>
      <c r="D1280" s="3"/>
    </row>
    <row r="1281" spans="1:4">
      <c r="A1281" t="s">
        <v>2329</v>
      </c>
      <c r="B1281" t="s">
        <v>2330</v>
      </c>
      <c r="C1281" t="s">
        <v>232</v>
      </c>
      <c r="D1281" s="3"/>
    </row>
    <row r="1282" spans="1:4">
      <c r="A1282" t="s">
        <v>2331</v>
      </c>
      <c r="B1282" t="s">
        <v>2330</v>
      </c>
      <c r="C1282" t="s">
        <v>232</v>
      </c>
      <c r="D1282" s="3"/>
    </row>
    <row r="1283" spans="1:4">
      <c r="A1283" t="s">
        <v>2332</v>
      </c>
      <c r="B1283" t="s">
        <v>2330</v>
      </c>
      <c r="C1283" t="s">
        <v>232</v>
      </c>
      <c r="D1283" s="3"/>
    </row>
    <row r="1284" spans="1:4">
      <c r="A1284" t="s">
        <v>2333</v>
      </c>
      <c r="B1284" t="s">
        <v>2330</v>
      </c>
      <c r="C1284" t="s">
        <v>232</v>
      </c>
      <c r="D1284" s="3"/>
    </row>
    <row r="1285" spans="1:4">
      <c r="A1285" t="s">
        <v>2334</v>
      </c>
      <c r="B1285" t="s">
        <v>2330</v>
      </c>
      <c r="C1285" t="s">
        <v>232</v>
      </c>
      <c r="D1285" s="3"/>
    </row>
    <row r="1286" spans="1:4">
      <c r="A1286" t="s">
        <v>2335</v>
      </c>
      <c r="B1286" t="s">
        <v>2330</v>
      </c>
      <c r="C1286" t="s">
        <v>232</v>
      </c>
      <c r="D1286" s="3"/>
    </row>
    <row r="1287" spans="1:4">
      <c r="A1287" t="s">
        <v>2336</v>
      </c>
      <c r="B1287" t="s">
        <v>2330</v>
      </c>
      <c r="C1287" t="s">
        <v>232</v>
      </c>
      <c r="D1287" s="3"/>
    </row>
    <row r="1288" spans="1:4">
      <c r="A1288" t="s">
        <v>2337</v>
      </c>
      <c r="B1288" t="s">
        <v>2330</v>
      </c>
      <c r="C1288" t="s">
        <v>232</v>
      </c>
      <c r="D1288" s="3"/>
    </row>
    <row r="1289" spans="1:4">
      <c r="A1289" t="s">
        <v>2338</v>
      </c>
      <c r="B1289" t="s">
        <v>2330</v>
      </c>
      <c r="C1289" t="s">
        <v>232</v>
      </c>
      <c r="D1289" s="3"/>
    </row>
    <row r="1290" spans="1:4">
      <c r="A1290" t="s">
        <v>2339</v>
      </c>
      <c r="B1290" t="s">
        <v>2330</v>
      </c>
      <c r="C1290" t="s">
        <v>232</v>
      </c>
      <c r="D1290" s="3"/>
    </row>
    <row r="1291" spans="1:4">
      <c r="A1291" t="s">
        <v>2340</v>
      </c>
      <c r="B1291" t="s">
        <v>2341</v>
      </c>
      <c r="C1291" t="s">
        <v>205</v>
      </c>
      <c r="D1291" s="3"/>
    </row>
    <row r="1292" spans="1:4">
      <c r="A1292" t="s">
        <v>2342</v>
      </c>
      <c r="B1292" t="s">
        <v>2343</v>
      </c>
      <c r="C1292" t="s">
        <v>232</v>
      </c>
      <c r="D1292" s="3">
        <v>682.5</v>
      </c>
    </row>
    <row r="1293" spans="1:4">
      <c r="A1293" t="s">
        <v>2344</v>
      </c>
      <c r="B1293" t="s">
        <v>2343</v>
      </c>
      <c r="C1293" t="s">
        <v>232</v>
      </c>
      <c r="D1293" s="3"/>
    </row>
    <row r="1294" spans="1:4">
      <c r="A1294" t="s">
        <v>2345</v>
      </c>
      <c r="B1294" t="s">
        <v>2343</v>
      </c>
      <c r="C1294" t="s">
        <v>232</v>
      </c>
      <c r="D1294" s="3"/>
    </row>
    <row r="1295" spans="1:4">
      <c r="A1295" t="s">
        <v>2346</v>
      </c>
      <c r="B1295" t="s">
        <v>2343</v>
      </c>
      <c r="C1295" t="s">
        <v>232</v>
      </c>
      <c r="D1295" s="3"/>
    </row>
    <row r="1296" spans="1:4">
      <c r="A1296" t="s">
        <v>2347</v>
      </c>
      <c r="B1296" t="s">
        <v>2343</v>
      </c>
      <c r="C1296" t="s">
        <v>232</v>
      </c>
      <c r="D1296" s="3"/>
    </row>
    <row r="1297" spans="1:4">
      <c r="A1297" t="s">
        <v>2348</v>
      </c>
      <c r="B1297" t="s">
        <v>2343</v>
      </c>
      <c r="C1297" t="s">
        <v>232</v>
      </c>
      <c r="D1297" s="3"/>
    </row>
    <row r="1298" spans="1:4">
      <c r="A1298" t="s">
        <v>2349</v>
      </c>
      <c r="B1298" t="s">
        <v>2343</v>
      </c>
      <c r="C1298" t="s">
        <v>232</v>
      </c>
      <c r="D1298" s="3"/>
    </row>
    <row r="1299" spans="1:4">
      <c r="A1299" t="s">
        <v>2350</v>
      </c>
      <c r="B1299" t="s">
        <v>2343</v>
      </c>
      <c r="C1299" t="s">
        <v>232</v>
      </c>
      <c r="D1299" s="3"/>
    </row>
    <row r="1300" spans="1:4">
      <c r="A1300" t="s">
        <v>2351</v>
      </c>
      <c r="B1300" t="s">
        <v>2343</v>
      </c>
      <c r="C1300" t="s">
        <v>232</v>
      </c>
      <c r="D1300" s="3"/>
    </row>
    <row r="1301" spans="1:4">
      <c r="A1301" t="s">
        <v>2352</v>
      </c>
      <c r="B1301" t="s">
        <v>2343</v>
      </c>
      <c r="C1301" t="s">
        <v>232</v>
      </c>
      <c r="D1301" s="3"/>
    </row>
    <row r="1302" spans="1:4">
      <c r="A1302" t="s">
        <v>2353</v>
      </c>
      <c r="B1302" t="s">
        <v>2354</v>
      </c>
      <c r="C1302" t="s">
        <v>427</v>
      </c>
      <c r="D1302" s="3"/>
    </row>
    <row r="1303" spans="1:4">
      <c r="A1303" t="s">
        <v>2355</v>
      </c>
      <c r="B1303" t="s">
        <v>2356</v>
      </c>
      <c r="C1303" t="s">
        <v>301</v>
      </c>
      <c r="D1303" s="3"/>
    </row>
    <row r="1304" spans="1:4">
      <c r="A1304" t="s">
        <v>2357</v>
      </c>
      <c r="B1304" t="s">
        <v>2358</v>
      </c>
      <c r="C1304" t="s">
        <v>427</v>
      </c>
      <c r="D1304" s="3">
        <v>1278.7132029706686</v>
      </c>
    </row>
    <row r="1305" spans="1:4">
      <c r="A1305" t="s">
        <v>2359</v>
      </c>
      <c r="B1305" t="s">
        <v>2358</v>
      </c>
      <c r="C1305" t="s">
        <v>427</v>
      </c>
      <c r="D1305" s="3"/>
    </row>
    <row r="1306" spans="1:4">
      <c r="A1306" t="s">
        <v>2360</v>
      </c>
      <c r="B1306" t="s">
        <v>2358</v>
      </c>
      <c r="C1306" t="s">
        <v>427</v>
      </c>
      <c r="D1306" s="3"/>
    </row>
    <row r="1307" spans="1:4">
      <c r="A1307" t="s">
        <v>2361</v>
      </c>
      <c r="B1307" t="s">
        <v>2362</v>
      </c>
      <c r="C1307" t="s">
        <v>1135</v>
      </c>
      <c r="D1307" s="3"/>
    </row>
    <row r="1308" spans="1:4">
      <c r="A1308" t="s">
        <v>2363</v>
      </c>
      <c r="B1308" t="s">
        <v>2364</v>
      </c>
      <c r="C1308" t="s">
        <v>406</v>
      </c>
      <c r="D1308" s="3">
        <v>10.70684731887024</v>
      </c>
    </row>
    <row r="1309" spans="1:4">
      <c r="A1309" t="s">
        <v>2365</v>
      </c>
      <c r="B1309" t="s">
        <v>2366</v>
      </c>
      <c r="C1309" t="s">
        <v>406</v>
      </c>
      <c r="D1309" s="3">
        <v>14.869174604852653</v>
      </c>
    </row>
    <row r="1310" spans="1:4">
      <c r="A1310" t="s">
        <v>2367</v>
      </c>
      <c r="B1310" t="s">
        <v>2368</v>
      </c>
      <c r="C1310" t="s">
        <v>232</v>
      </c>
      <c r="D1310" s="3">
        <v>5000</v>
      </c>
    </row>
    <row r="1311" spans="1:4">
      <c r="A1311" t="s">
        <v>2369</v>
      </c>
      <c r="B1311" t="s">
        <v>2370</v>
      </c>
      <c r="C1311" t="s">
        <v>232</v>
      </c>
      <c r="D1311" s="3">
        <v>9274.0299999999988</v>
      </c>
    </row>
    <row r="1312" spans="1:4">
      <c r="A1312" t="s">
        <v>2371</v>
      </c>
      <c r="B1312" t="s">
        <v>2372</v>
      </c>
      <c r="C1312" t="s">
        <v>232</v>
      </c>
      <c r="D1312" s="3">
        <v>3911.74</v>
      </c>
    </row>
    <row r="1313" spans="1:4">
      <c r="A1313" t="s">
        <v>2373</v>
      </c>
      <c r="B1313" t="s">
        <v>2374</v>
      </c>
      <c r="C1313" t="s">
        <v>406</v>
      </c>
      <c r="D1313" s="3"/>
    </row>
    <row r="1314" spans="1:4">
      <c r="A1314" t="s">
        <v>2375</v>
      </c>
      <c r="B1314" t="s">
        <v>2376</v>
      </c>
      <c r="C1314" t="s">
        <v>205</v>
      </c>
      <c r="D1314" s="3"/>
    </row>
    <row r="1315" spans="1:4">
      <c r="A1315" t="s">
        <v>2377</v>
      </c>
      <c r="B1315" t="s">
        <v>2378</v>
      </c>
      <c r="C1315" t="s">
        <v>176</v>
      </c>
      <c r="D1315" s="3">
        <v>19.8</v>
      </c>
    </row>
    <row r="1316" spans="1:4">
      <c r="A1316" t="s">
        <v>2379</v>
      </c>
      <c r="B1316" t="s">
        <v>2380</v>
      </c>
      <c r="C1316" t="s">
        <v>176</v>
      </c>
      <c r="D1316" s="3"/>
    </row>
    <row r="1317" spans="1:4">
      <c r="A1317" t="s">
        <v>2381</v>
      </c>
      <c r="B1317" t="s">
        <v>2382</v>
      </c>
      <c r="C1317" t="s">
        <v>176</v>
      </c>
      <c r="D1317" s="3"/>
    </row>
    <row r="1318" spans="1:4">
      <c r="A1318" t="s">
        <v>2383</v>
      </c>
      <c r="B1318" t="s">
        <v>2384</v>
      </c>
      <c r="C1318" t="s">
        <v>232</v>
      </c>
      <c r="D1318" s="3"/>
    </row>
    <row r="1319" spans="1:4">
      <c r="A1319" t="s">
        <v>2385</v>
      </c>
      <c r="B1319" t="s">
        <v>2386</v>
      </c>
      <c r="C1319" t="s">
        <v>232</v>
      </c>
      <c r="D1319" s="3"/>
    </row>
    <row r="1320" spans="1:4">
      <c r="A1320" t="s">
        <v>2387</v>
      </c>
      <c r="B1320" t="s">
        <v>2388</v>
      </c>
      <c r="C1320" t="s">
        <v>232</v>
      </c>
      <c r="D1320" s="3"/>
    </row>
    <row r="1321" spans="1:4">
      <c r="A1321" t="s">
        <v>2389</v>
      </c>
      <c r="B1321" t="s">
        <v>2390</v>
      </c>
      <c r="C1321" t="s">
        <v>232</v>
      </c>
      <c r="D1321" s="3">
        <v>2200.5955263157898</v>
      </c>
    </row>
    <row r="1322" spans="1:4">
      <c r="A1322" t="s">
        <v>2391</v>
      </c>
      <c r="B1322" t="s">
        <v>2392</v>
      </c>
      <c r="C1322" t="s">
        <v>438</v>
      </c>
      <c r="D1322" s="3"/>
    </row>
    <row r="1323" spans="1:4">
      <c r="A1323" t="s">
        <v>2393</v>
      </c>
      <c r="B1323" t="s">
        <v>2394</v>
      </c>
      <c r="C1323" t="s">
        <v>176</v>
      </c>
      <c r="D1323" s="3"/>
    </row>
    <row r="1324" spans="1:4">
      <c r="A1324" t="s">
        <v>2395</v>
      </c>
      <c r="B1324" t="s">
        <v>2394</v>
      </c>
      <c r="C1324" t="s">
        <v>438</v>
      </c>
      <c r="D1324" s="3"/>
    </row>
    <row r="1325" spans="1:4">
      <c r="A1325" t="s">
        <v>2396</v>
      </c>
      <c r="B1325" t="s">
        <v>2394</v>
      </c>
      <c r="C1325" t="s">
        <v>427</v>
      </c>
      <c r="D1325" s="3"/>
    </row>
    <row r="1326" spans="1:4">
      <c r="A1326" t="s">
        <v>2397</v>
      </c>
      <c r="B1326" t="s">
        <v>2398</v>
      </c>
      <c r="C1326" t="s">
        <v>406</v>
      </c>
      <c r="D1326" s="3">
        <v>4.8186973679945551</v>
      </c>
    </row>
    <row r="1327" spans="1:4">
      <c r="A1327" t="s">
        <v>2399</v>
      </c>
      <c r="B1327" t="s">
        <v>2400</v>
      </c>
      <c r="C1327" t="s">
        <v>406</v>
      </c>
      <c r="D1327" s="3">
        <v>7.1143195776317203</v>
      </c>
    </row>
    <row r="1328" spans="1:4">
      <c r="A1328" t="s">
        <v>2401</v>
      </c>
      <c r="B1328" t="s">
        <v>2402</v>
      </c>
      <c r="C1328" t="s">
        <v>427</v>
      </c>
      <c r="D1328" s="3">
        <v>1900</v>
      </c>
    </row>
    <row r="1329" spans="1:4">
      <c r="A1329" t="s">
        <v>178</v>
      </c>
      <c r="B1329" t="s">
        <v>2403</v>
      </c>
      <c r="C1329" t="s">
        <v>176</v>
      </c>
      <c r="D1329" s="3">
        <v>270.41773275099513</v>
      </c>
    </row>
    <row r="1330" spans="1:4">
      <c r="A1330" t="s">
        <v>2404</v>
      </c>
      <c r="B1330" t="s">
        <v>2403</v>
      </c>
      <c r="C1330" t="s">
        <v>176</v>
      </c>
      <c r="D1330" s="3">
        <v>147.88719500480309</v>
      </c>
    </row>
    <row r="1331" spans="1:4">
      <c r="A1331" t="s">
        <v>2405</v>
      </c>
      <c r="B1331" t="s">
        <v>2403</v>
      </c>
      <c r="C1331" t="s">
        <v>176</v>
      </c>
      <c r="D1331" s="3">
        <v>190.08853452831852</v>
      </c>
    </row>
    <row r="1332" spans="1:4">
      <c r="A1332" t="s">
        <v>2406</v>
      </c>
      <c r="B1332" t="s">
        <v>2403</v>
      </c>
      <c r="C1332" t="s">
        <v>176</v>
      </c>
      <c r="D1332" s="3">
        <v>212.77620240035563</v>
      </c>
    </row>
    <row r="1333" spans="1:4">
      <c r="A1333" t="s">
        <v>2407</v>
      </c>
      <c r="B1333" t="s">
        <v>2403</v>
      </c>
      <c r="C1333" t="s">
        <v>176</v>
      </c>
      <c r="D1333" s="3">
        <v>192.37992047899709</v>
      </c>
    </row>
    <row r="1334" spans="1:4">
      <c r="A1334" t="s">
        <v>2408</v>
      </c>
      <c r="B1334" t="s">
        <v>2403</v>
      </c>
      <c r="C1334" t="s">
        <v>176</v>
      </c>
      <c r="D1334" s="3">
        <v>217.58737772682014</v>
      </c>
    </row>
    <row r="1335" spans="1:4">
      <c r="A1335" t="s">
        <v>2409</v>
      </c>
      <c r="B1335" t="s">
        <v>2403</v>
      </c>
      <c r="C1335" t="s">
        <v>176</v>
      </c>
      <c r="D1335" s="3">
        <v>162.08961213752599</v>
      </c>
    </row>
    <row r="1336" spans="1:4">
      <c r="A1336" t="s">
        <v>2410</v>
      </c>
      <c r="B1336" t="s">
        <v>2403</v>
      </c>
      <c r="C1336" t="s">
        <v>176</v>
      </c>
      <c r="D1336" s="3">
        <v>213.06310284582833</v>
      </c>
    </row>
    <row r="1337" spans="1:4">
      <c r="A1337" t="s">
        <v>2411</v>
      </c>
      <c r="B1337" t="s">
        <v>2403</v>
      </c>
      <c r="C1337" t="s">
        <v>176</v>
      </c>
      <c r="D1337" s="3">
        <v>161.5274006514658</v>
      </c>
    </row>
    <row r="1338" spans="1:4">
      <c r="A1338" t="s">
        <v>2412</v>
      </c>
      <c r="B1338" t="s">
        <v>2403</v>
      </c>
      <c r="C1338" t="s">
        <v>176</v>
      </c>
      <c r="D1338" s="3">
        <v>152.29514959723818</v>
      </c>
    </row>
    <row r="1339" spans="1:4">
      <c r="A1339" t="s">
        <v>2413</v>
      </c>
      <c r="B1339" t="s">
        <v>2403</v>
      </c>
      <c r="C1339" t="s">
        <v>176</v>
      </c>
      <c r="D1339" s="3">
        <v>266.25558155306885</v>
      </c>
    </row>
    <row r="1340" spans="1:4">
      <c r="A1340" t="s">
        <v>2414</v>
      </c>
      <c r="B1340" t="s">
        <v>2403</v>
      </c>
      <c r="C1340" t="s">
        <v>176</v>
      </c>
      <c r="D1340" s="3">
        <v>254.28275925541072</v>
      </c>
    </row>
    <row r="1341" spans="1:4">
      <c r="A1341" t="s">
        <v>2415</v>
      </c>
      <c r="B1341" t="s">
        <v>2403</v>
      </c>
      <c r="C1341" t="s">
        <v>176</v>
      </c>
      <c r="D1341" s="3">
        <v>158.83156219864998</v>
      </c>
    </row>
    <row r="1342" spans="1:4">
      <c r="A1342" t="s">
        <v>2416</v>
      </c>
      <c r="B1342" t="s">
        <v>2403</v>
      </c>
      <c r="C1342" t="s">
        <v>176</v>
      </c>
      <c r="D1342" s="3">
        <v>436.14</v>
      </c>
    </row>
    <row r="1343" spans="1:4">
      <c r="A1343" t="s">
        <v>2417</v>
      </c>
      <c r="B1343" t="s">
        <v>2403</v>
      </c>
      <c r="C1343" t="s">
        <v>176</v>
      </c>
      <c r="D1343" s="3">
        <v>467.29</v>
      </c>
    </row>
    <row r="1344" spans="1:4">
      <c r="A1344" t="s">
        <v>2418</v>
      </c>
      <c r="B1344" t="s">
        <v>2403</v>
      </c>
      <c r="C1344" t="s">
        <v>176</v>
      </c>
      <c r="D1344" s="3">
        <v>408.54</v>
      </c>
    </row>
    <row r="1345" spans="1:4">
      <c r="A1345" t="s">
        <v>2419</v>
      </c>
      <c r="B1345" t="s">
        <v>2403</v>
      </c>
      <c r="C1345" t="s">
        <v>176</v>
      </c>
      <c r="D1345" s="3">
        <v>183</v>
      </c>
    </row>
    <row r="1346" spans="1:4">
      <c r="A1346" t="s">
        <v>2420</v>
      </c>
      <c r="B1346" t="s">
        <v>2403</v>
      </c>
      <c r="C1346" t="s">
        <v>176</v>
      </c>
      <c r="D1346" s="3">
        <v>147.55000000000001</v>
      </c>
    </row>
    <row r="1347" spans="1:4">
      <c r="A1347" t="s">
        <v>2421</v>
      </c>
      <c r="B1347" t="s">
        <v>2403</v>
      </c>
      <c r="C1347" t="s">
        <v>176</v>
      </c>
      <c r="D1347" s="3">
        <v>537.29999999999995</v>
      </c>
    </row>
    <row r="1348" spans="1:4">
      <c r="A1348" t="s">
        <v>2422</v>
      </c>
      <c r="B1348" t="s">
        <v>2403</v>
      </c>
      <c r="C1348" t="s">
        <v>176</v>
      </c>
      <c r="D1348" s="3">
        <v>327.43</v>
      </c>
    </row>
    <row r="1349" spans="1:4">
      <c r="A1349" t="s">
        <v>2423</v>
      </c>
      <c r="B1349" t="s">
        <v>2403</v>
      </c>
      <c r="C1349" t="s">
        <v>176</v>
      </c>
      <c r="D1349" s="3">
        <v>262.10000000000002</v>
      </c>
    </row>
    <row r="1350" spans="1:4">
      <c r="A1350" t="s">
        <v>2424</v>
      </c>
      <c r="B1350" t="s">
        <v>2403</v>
      </c>
      <c r="C1350" t="s">
        <v>176</v>
      </c>
      <c r="D1350" s="3">
        <v>275.70999999999998</v>
      </c>
    </row>
    <row r="1351" spans="1:4">
      <c r="A1351" t="s">
        <v>2425</v>
      </c>
      <c r="B1351" t="s">
        <v>2403</v>
      </c>
      <c r="C1351" t="s">
        <v>176</v>
      </c>
      <c r="D1351" s="3"/>
    </row>
    <row r="1352" spans="1:4">
      <c r="A1352" t="s">
        <v>2426</v>
      </c>
      <c r="B1352" t="s">
        <v>2403</v>
      </c>
      <c r="C1352" t="s">
        <v>176</v>
      </c>
      <c r="D1352" s="3"/>
    </row>
    <row r="1353" spans="1:4">
      <c r="A1353" t="s">
        <v>2427</v>
      </c>
      <c r="B1353" t="s">
        <v>2403</v>
      </c>
      <c r="C1353" t="s">
        <v>176</v>
      </c>
      <c r="D1353" s="3"/>
    </row>
    <row r="1354" spans="1:4">
      <c r="A1354" t="s">
        <v>2428</v>
      </c>
      <c r="B1354" t="s">
        <v>2403</v>
      </c>
      <c r="C1354" t="s">
        <v>176</v>
      </c>
      <c r="D1354" s="3"/>
    </row>
    <row r="1355" spans="1:4">
      <c r="A1355" t="s">
        <v>2429</v>
      </c>
      <c r="B1355" t="s">
        <v>2403</v>
      </c>
      <c r="C1355" t="s">
        <v>176</v>
      </c>
      <c r="D1355" s="3"/>
    </row>
    <row r="1356" spans="1:4">
      <c r="A1356" t="s">
        <v>2430</v>
      </c>
      <c r="B1356" t="s">
        <v>2431</v>
      </c>
      <c r="C1356" t="s">
        <v>427</v>
      </c>
      <c r="D1356" s="3">
        <v>46.65</v>
      </c>
    </row>
    <row r="1357" spans="1:4">
      <c r="A1357" t="s">
        <v>2432</v>
      </c>
      <c r="B1357" t="s">
        <v>2403</v>
      </c>
      <c r="C1357" t="s">
        <v>176</v>
      </c>
      <c r="D1357" s="3"/>
    </row>
    <row r="1358" spans="1:4">
      <c r="A1358" t="s">
        <v>2433</v>
      </c>
      <c r="B1358" t="s">
        <v>2403</v>
      </c>
      <c r="C1358" t="s">
        <v>438</v>
      </c>
      <c r="D1358" s="3"/>
    </row>
    <row r="1359" spans="1:4">
      <c r="A1359" t="s">
        <v>2434</v>
      </c>
      <c r="B1359" t="s">
        <v>2403</v>
      </c>
      <c r="C1359" t="s">
        <v>438</v>
      </c>
      <c r="D1359" s="3"/>
    </row>
    <row r="1360" spans="1:4">
      <c r="A1360" t="s">
        <v>2435</v>
      </c>
      <c r="B1360" t="s">
        <v>2403</v>
      </c>
      <c r="C1360" t="s">
        <v>438</v>
      </c>
      <c r="D1360" s="3"/>
    </row>
    <row r="1361" spans="1:4">
      <c r="A1361" t="s">
        <v>2436</v>
      </c>
      <c r="B1361" t="s">
        <v>2403</v>
      </c>
      <c r="C1361" t="s">
        <v>438</v>
      </c>
      <c r="D1361" s="3"/>
    </row>
    <row r="1362" spans="1:4">
      <c r="A1362" t="s">
        <v>2437</v>
      </c>
      <c r="B1362" t="s">
        <v>2403</v>
      </c>
      <c r="C1362" t="s">
        <v>438</v>
      </c>
      <c r="D1362" s="3"/>
    </row>
    <row r="1363" spans="1:4">
      <c r="A1363" t="s">
        <v>2438</v>
      </c>
      <c r="B1363" t="s">
        <v>2403</v>
      </c>
      <c r="C1363" t="s">
        <v>438</v>
      </c>
      <c r="D1363" s="3"/>
    </row>
    <row r="1364" spans="1:4">
      <c r="A1364" t="s">
        <v>2439</v>
      </c>
      <c r="B1364" t="s">
        <v>2403</v>
      </c>
      <c r="C1364" t="s">
        <v>438</v>
      </c>
      <c r="D1364" s="3"/>
    </row>
    <row r="1365" spans="1:4">
      <c r="A1365" t="s">
        <v>2440</v>
      </c>
      <c r="B1365" t="s">
        <v>2403</v>
      </c>
      <c r="C1365" t="s">
        <v>438</v>
      </c>
      <c r="D1365" s="3"/>
    </row>
    <row r="1366" spans="1:4">
      <c r="A1366" t="s">
        <v>2441</v>
      </c>
      <c r="B1366" t="s">
        <v>2403</v>
      </c>
      <c r="C1366" t="s">
        <v>438</v>
      </c>
      <c r="D1366" s="3"/>
    </row>
    <row r="1367" spans="1:4">
      <c r="A1367" t="s">
        <v>2442</v>
      </c>
      <c r="B1367" t="s">
        <v>2403</v>
      </c>
      <c r="C1367" t="s">
        <v>438</v>
      </c>
      <c r="D1367" s="3"/>
    </row>
    <row r="1368" spans="1:4">
      <c r="A1368" t="s">
        <v>2443</v>
      </c>
      <c r="B1368" t="s">
        <v>2403</v>
      </c>
      <c r="C1368" t="s">
        <v>176</v>
      </c>
      <c r="D1368" s="3"/>
    </row>
    <row r="1369" spans="1:4">
      <c r="A1369" t="s">
        <v>2444</v>
      </c>
      <c r="B1369" t="s">
        <v>2403</v>
      </c>
      <c r="C1369" t="s">
        <v>176</v>
      </c>
      <c r="D1369" s="3"/>
    </row>
    <row r="1370" spans="1:4">
      <c r="A1370" t="s">
        <v>2445</v>
      </c>
      <c r="B1370" t="s">
        <v>2403</v>
      </c>
      <c r="C1370" t="s">
        <v>176</v>
      </c>
      <c r="D1370" s="3"/>
    </row>
    <row r="1371" spans="1:4">
      <c r="A1371" t="s">
        <v>2446</v>
      </c>
      <c r="B1371" t="s">
        <v>2403</v>
      </c>
      <c r="C1371" t="s">
        <v>176</v>
      </c>
      <c r="D1371" s="3"/>
    </row>
    <row r="1372" spans="1:4">
      <c r="A1372" t="s">
        <v>2447</v>
      </c>
      <c r="B1372" t="s">
        <v>2403</v>
      </c>
      <c r="C1372" t="s">
        <v>176</v>
      </c>
      <c r="D1372" s="3"/>
    </row>
    <row r="1373" spans="1:4">
      <c r="A1373" t="s">
        <v>2448</v>
      </c>
      <c r="B1373" t="s">
        <v>2403</v>
      </c>
      <c r="C1373" t="s">
        <v>176</v>
      </c>
      <c r="D1373" s="3"/>
    </row>
    <row r="1374" spans="1:4">
      <c r="A1374" t="s">
        <v>2449</v>
      </c>
      <c r="B1374" t="s">
        <v>2403</v>
      </c>
      <c r="C1374" t="s">
        <v>176</v>
      </c>
      <c r="D1374" s="3"/>
    </row>
    <row r="1375" spans="1:4">
      <c r="A1375" t="s">
        <v>2450</v>
      </c>
      <c r="B1375" t="s">
        <v>2403</v>
      </c>
      <c r="C1375" t="s">
        <v>176</v>
      </c>
      <c r="D1375" s="3"/>
    </row>
    <row r="1376" spans="1:4">
      <c r="A1376" t="s">
        <v>2451</v>
      </c>
      <c r="B1376" t="s">
        <v>2403</v>
      </c>
      <c r="C1376" t="s">
        <v>176</v>
      </c>
      <c r="D1376" s="3"/>
    </row>
    <row r="1377" spans="1:4">
      <c r="A1377" t="s">
        <v>2452</v>
      </c>
      <c r="B1377" t="s">
        <v>2403</v>
      </c>
      <c r="C1377" t="s">
        <v>176</v>
      </c>
      <c r="D1377" s="3"/>
    </row>
    <row r="1378" spans="1:4">
      <c r="A1378" t="s">
        <v>2453</v>
      </c>
      <c r="B1378" t="s">
        <v>2403</v>
      </c>
      <c r="C1378" t="s">
        <v>176</v>
      </c>
      <c r="D1378" s="3"/>
    </row>
    <row r="1379" spans="1:4">
      <c r="A1379" t="s">
        <v>2454</v>
      </c>
      <c r="B1379" t="s">
        <v>2403</v>
      </c>
      <c r="C1379" t="s">
        <v>176</v>
      </c>
      <c r="D1379" s="3"/>
    </row>
    <row r="1380" spans="1:4">
      <c r="A1380" t="s">
        <v>2455</v>
      </c>
      <c r="B1380" t="s">
        <v>2403</v>
      </c>
      <c r="C1380" t="s">
        <v>176</v>
      </c>
      <c r="D1380" s="3"/>
    </row>
    <row r="1381" spans="1:4">
      <c r="A1381" t="s">
        <v>2456</v>
      </c>
      <c r="B1381" t="s">
        <v>2403</v>
      </c>
      <c r="C1381" t="s">
        <v>176</v>
      </c>
      <c r="D1381" s="3"/>
    </row>
    <row r="1382" spans="1:4">
      <c r="A1382" t="s">
        <v>2457</v>
      </c>
      <c r="B1382" t="s">
        <v>2403</v>
      </c>
      <c r="C1382" t="s">
        <v>176</v>
      </c>
      <c r="D1382" s="3"/>
    </row>
    <row r="1383" spans="1:4">
      <c r="A1383" t="s">
        <v>2458</v>
      </c>
      <c r="B1383" t="s">
        <v>2403</v>
      </c>
      <c r="C1383" t="s">
        <v>176</v>
      </c>
      <c r="D1383" s="3"/>
    </row>
    <row r="1384" spans="1:4">
      <c r="A1384" t="s">
        <v>2459</v>
      </c>
      <c r="B1384" t="s">
        <v>2403</v>
      </c>
      <c r="C1384" t="s">
        <v>176</v>
      </c>
      <c r="D1384" s="3"/>
    </row>
    <row r="1385" spans="1:4">
      <c r="A1385" t="s">
        <v>2460</v>
      </c>
      <c r="B1385" t="s">
        <v>2403</v>
      </c>
      <c r="C1385" t="s">
        <v>176</v>
      </c>
      <c r="D1385" s="3"/>
    </row>
    <row r="1386" spans="1:4">
      <c r="A1386" t="s">
        <v>2461</v>
      </c>
      <c r="B1386" t="s">
        <v>2462</v>
      </c>
      <c r="C1386" t="s">
        <v>205</v>
      </c>
      <c r="D1386" s="3"/>
    </row>
    <row r="1387" spans="1:4">
      <c r="A1387" t="s">
        <v>2463</v>
      </c>
      <c r="B1387" t="s">
        <v>2464</v>
      </c>
      <c r="C1387" t="s">
        <v>301</v>
      </c>
      <c r="D1387" s="3"/>
    </row>
    <row r="1388" spans="1:4">
      <c r="A1388" t="s">
        <v>2465</v>
      </c>
      <c r="B1388" t="s">
        <v>2466</v>
      </c>
      <c r="C1388" t="s">
        <v>222</v>
      </c>
      <c r="D1388" s="3"/>
    </row>
    <row r="1389" spans="1:4">
      <c r="A1389" t="s">
        <v>2467</v>
      </c>
      <c r="B1389" t="s">
        <v>2468</v>
      </c>
      <c r="C1389" t="s">
        <v>427</v>
      </c>
      <c r="D1389" s="3"/>
    </row>
    <row r="1390" spans="1:4">
      <c r="A1390" t="s">
        <v>2469</v>
      </c>
      <c r="B1390" t="s">
        <v>2293</v>
      </c>
      <c r="C1390" t="s">
        <v>427</v>
      </c>
      <c r="D1390" s="3"/>
    </row>
    <row r="1391" spans="1:4">
      <c r="A1391" t="s">
        <v>2470</v>
      </c>
      <c r="B1391" t="s">
        <v>2471</v>
      </c>
      <c r="C1391" t="s">
        <v>427</v>
      </c>
      <c r="D1391" s="3"/>
    </row>
    <row r="1392" spans="1:4">
      <c r="A1392" t="s">
        <v>2472</v>
      </c>
      <c r="B1392" t="s">
        <v>2473</v>
      </c>
      <c r="C1392" t="s">
        <v>205</v>
      </c>
      <c r="D1392" s="3">
        <v>22750</v>
      </c>
    </row>
    <row r="1393" spans="1:4">
      <c r="A1393" t="s">
        <v>2474</v>
      </c>
      <c r="B1393" t="s">
        <v>2473</v>
      </c>
      <c r="C1393" t="s">
        <v>427</v>
      </c>
      <c r="D1393" s="3">
        <v>2951.9530769230769</v>
      </c>
    </row>
    <row r="1394" spans="1:4">
      <c r="A1394" t="s">
        <v>2475</v>
      </c>
      <c r="B1394" t="s">
        <v>2476</v>
      </c>
      <c r="C1394" t="s">
        <v>205</v>
      </c>
      <c r="D1394" s="3"/>
    </row>
    <row r="1395" spans="1:4">
      <c r="A1395" t="s">
        <v>2477</v>
      </c>
      <c r="B1395" t="s">
        <v>2478</v>
      </c>
      <c r="C1395" t="s">
        <v>205</v>
      </c>
      <c r="D1395" s="3"/>
    </row>
    <row r="1396" spans="1:4">
      <c r="A1396" t="s">
        <v>2479</v>
      </c>
      <c r="B1396" t="s">
        <v>2480</v>
      </c>
      <c r="C1396" t="s">
        <v>176</v>
      </c>
      <c r="D1396" s="3">
        <v>320.76287815672998</v>
      </c>
    </row>
    <row r="1397" spans="1:4">
      <c r="A1397" t="s">
        <v>2481</v>
      </c>
      <c r="B1397" t="s">
        <v>2482</v>
      </c>
      <c r="C1397" t="s">
        <v>438</v>
      </c>
      <c r="D1397" s="3"/>
    </row>
    <row r="1398" spans="1:4">
      <c r="A1398" t="s">
        <v>2483</v>
      </c>
      <c r="B1398" t="s">
        <v>2484</v>
      </c>
      <c r="C1398" t="s">
        <v>205</v>
      </c>
      <c r="D1398" s="3">
        <v>200000</v>
      </c>
    </row>
    <row r="1399" spans="1:4">
      <c r="A1399" t="s">
        <v>2485</v>
      </c>
      <c r="B1399" t="s">
        <v>2480</v>
      </c>
      <c r="C1399" t="s">
        <v>205</v>
      </c>
      <c r="D1399" s="3"/>
    </row>
    <row r="1400" spans="1:4">
      <c r="A1400" t="s">
        <v>2486</v>
      </c>
      <c r="B1400" t="s">
        <v>2480</v>
      </c>
      <c r="C1400" t="s">
        <v>427</v>
      </c>
      <c r="D1400" s="3">
        <v>3337.2340425531916</v>
      </c>
    </row>
    <row r="1401" spans="1:4">
      <c r="A1401" t="s">
        <v>2487</v>
      </c>
      <c r="B1401" t="s">
        <v>2488</v>
      </c>
      <c r="C1401" t="s">
        <v>205</v>
      </c>
      <c r="D1401" s="3"/>
    </row>
    <row r="1402" spans="1:4">
      <c r="A1402" t="s">
        <v>2489</v>
      </c>
      <c r="B1402" t="s">
        <v>2488</v>
      </c>
      <c r="C1402" t="s">
        <v>406</v>
      </c>
      <c r="D1402" s="3"/>
    </row>
    <row r="1403" spans="1:4">
      <c r="A1403" t="s">
        <v>2490</v>
      </c>
      <c r="B1403" t="s">
        <v>2488</v>
      </c>
      <c r="C1403" t="s">
        <v>427</v>
      </c>
      <c r="D1403" s="3">
        <v>2200</v>
      </c>
    </row>
    <row r="1404" spans="1:4">
      <c r="A1404" t="s">
        <v>2491</v>
      </c>
      <c r="B1404" t="s">
        <v>2492</v>
      </c>
      <c r="C1404" t="s">
        <v>205</v>
      </c>
      <c r="D1404" s="3">
        <v>351512.68</v>
      </c>
    </row>
    <row r="1405" spans="1:4">
      <c r="A1405" t="s">
        <v>2493</v>
      </c>
      <c r="B1405" t="s">
        <v>2494</v>
      </c>
      <c r="C1405" t="s">
        <v>205</v>
      </c>
      <c r="D1405" s="3">
        <v>63988.69055555555</v>
      </c>
    </row>
    <row r="1406" spans="1:4">
      <c r="A1406" t="s">
        <v>2495</v>
      </c>
      <c r="B1406" t="s">
        <v>2496</v>
      </c>
      <c r="C1406" t="s">
        <v>205</v>
      </c>
      <c r="D1406" s="3"/>
    </row>
    <row r="1407" spans="1:4">
      <c r="A1407" t="s">
        <v>2497</v>
      </c>
      <c r="B1407" t="s">
        <v>2498</v>
      </c>
      <c r="C1407" t="s">
        <v>205</v>
      </c>
      <c r="D1407" s="3"/>
    </row>
    <row r="1408" spans="1:4">
      <c r="A1408" t="s">
        <v>2499</v>
      </c>
      <c r="B1408" t="s">
        <v>2500</v>
      </c>
      <c r="C1408" t="s">
        <v>406</v>
      </c>
      <c r="D1408" s="3"/>
    </row>
    <row r="1409" spans="1:4">
      <c r="A1409" t="s">
        <v>2501</v>
      </c>
      <c r="B1409" t="s">
        <v>2502</v>
      </c>
      <c r="C1409" t="s">
        <v>1135</v>
      </c>
      <c r="D1409" s="3">
        <v>3.1845648380701292</v>
      </c>
    </row>
    <row r="1410" spans="1:4">
      <c r="A1410" t="s">
        <v>2503</v>
      </c>
      <c r="B1410" t="s">
        <v>2502</v>
      </c>
      <c r="C1410" t="s">
        <v>205</v>
      </c>
      <c r="D1410" s="3"/>
    </row>
    <row r="1411" spans="1:4">
      <c r="A1411" t="s">
        <v>2504</v>
      </c>
      <c r="B1411" t="s">
        <v>2505</v>
      </c>
      <c r="C1411" t="s">
        <v>406</v>
      </c>
      <c r="D1411" s="3">
        <v>157.6984067380242</v>
      </c>
    </row>
    <row r="1412" spans="1:4">
      <c r="A1412" t="s">
        <v>2506</v>
      </c>
      <c r="B1412" t="s">
        <v>2507</v>
      </c>
      <c r="C1412" t="s">
        <v>205</v>
      </c>
      <c r="D1412" s="3"/>
    </row>
    <row r="1413" spans="1:4">
      <c r="A1413" t="s">
        <v>2508</v>
      </c>
      <c r="B1413" t="s">
        <v>2509</v>
      </c>
      <c r="C1413" t="s">
        <v>438</v>
      </c>
      <c r="D1413" s="3">
        <v>135.81429290387518</v>
      </c>
    </row>
    <row r="1414" spans="1:4">
      <c r="A1414" t="s">
        <v>2510</v>
      </c>
      <c r="B1414" t="s">
        <v>2509</v>
      </c>
      <c r="C1414" t="s">
        <v>205</v>
      </c>
      <c r="D1414" s="3"/>
    </row>
    <row r="1415" spans="1:4">
      <c r="A1415" t="s">
        <v>2511</v>
      </c>
      <c r="B1415" t="s">
        <v>2512</v>
      </c>
      <c r="C1415" t="s">
        <v>205</v>
      </c>
      <c r="D1415" s="3">
        <v>188500</v>
      </c>
    </row>
    <row r="1416" spans="1:4">
      <c r="A1416" t="s">
        <v>2513</v>
      </c>
      <c r="B1416" t="s">
        <v>2514</v>
      </c>
      <c r="C1416" t="s">
        <v>232</v>
      </c>
      <c r="D1416" s="3"/>
    </row>
    <row r="1417" spans="1:4">
      <c r="A1417" t="s">
        <v>2515</v>
      </c>
      <c r="B1417" t="s">
        <v>2516</v>
      </c>
      <c r="C1417" t="s">
        <v>232</v>
      </c>
      <c r="D1417" s="3">
        <v>4230.7692307692305</v>
      </c>
    </row>
    <row r="1418" spans="1:4">
      <c r="A1418" t="s">
        <v>2517</v>
      </c>
      <c r="B1418" t="s">
        <v>2518</v>
      </c>
      <c r="C1418" t="s">
        <v>406</v>
      </c>
      <c r="D1418" s="3">
        <v>450</v>
      </c>
    </row>
    <row r="1419" spans="1:4">
      <c r="A1419" t="s">
        <v>2519</v>
      </c>
      <c r="B1419" t="s">
        <v>2520</v>
      </c>
      <c r="C1419" t="s">
        <v>406</v>
      </c>
      <c r="D1419" s="3">
        <v>1129.532552026287</v>
      </c>
    </row>
    <row r="1420" spans="1:4">
      <c r="A1420" t="s">
        <v>2521</v>
      </c>
      <c r="B1420" t="s">
        <v>2522</v>
      </c>
      <c r="C1420" t="s">
        <v>438</v>
      </c>
      <c r="D1420" s="3"/>
    </row>
    <row r="1421" spans="1:4">
      <c r="A1421" t="s">
        <v>2523</v>
      </c>
      <c r="B1421" t="s">
        <v>2524</v>
      </c>
      <c r="C1421" t="s">
        <v>438</v>
      </c>
      <c r="D1421" s="3">
        <v>1600</v>
      </c>
    </row>
    <row r="1422" spans="1:4">
      <c r="A1422" t="s">
        <v>2525</v>
      </c>
      <c r="B1422" t="s">
        <v>2526</v>
      </c>
      <c r="C1422" t="s">
        <v>438</v>
      </c>
      <c r="D1422" s="3"/>
    </row>
    <row r="1423" spans="1:4">
      <c r="A1423" t="s">
        <v>2527</v>
      </c>
      <c r="B1423" t="s">
        <v>2528</v>
      </c>
      <c r="C1423" t="s">
        <v>406</v>
      </c>
      <c r="D1423" s="3">
        <v>1715.004411764706</v>
      </c>
    </row>
    <row r="1424" spans="1:4">
      <c r="A1424" t="s">
        <v>2529</v>
      </c>
      <c r="B1424" t="s">
        <v>2530</v>
      </c>
      <c r="C1424" t="s">
        <v>438</v>
      </c>
      <c r="D1424" s="3">
        <v>1500</v>
      </c>
    </row>
    <row r="1425" spans="1:4">
      <c r="A1425" t="s">
        <v>2531</v>
      </c>
      <c r="B1425" t="s">
        <v>2532</v>
      </c>
      <c r="C1425" t="s">
        <v>232</v>
      </c>
      <c r="D1425" s="3"/>
    </row>
    <row r="1426" spans="1:4">
      <c r="A1426" t="s">
        <v>2533</v>
      </c>
      <c r="B1426" t="s">
        <v>2534</v>
      </c>
      <c r="C1426" t="s">
        <v>176</v>
      </c>
      <c r="D1426" s="3"/>
    </row>
    <row r="1427" spans="1:4">
      <c r="A1427" t="s">
        <v>2535</v>
      </c>
      <c r="B1427" t="s">
        <v>2536</v>
      </c>
      <c r="C1427" t="s">
        <v>438</v>
      </c>
      <c r="D1427" s="3"/>
    </row>
    <row r="1428" spans="1:4">
      <c r="A1428" t="s">
        <v>2537</v>
      </c>
      <c r="B1428" t="s">
        <v>2538</v>
      </c>
      <c r="C1428" t="s">
        <v>438</v>
      </c>
      <c r="D1428" s="3">
        <v>1484.6817391304348</v>
      </c>
    </row>
    <row r="1429" spans="1:4">
      <c r="A1429" t="s">
        <v>2539</v>
      </c>
      <c r="B1429" t="s">
        <v>2473</v>
      </c>
      <c r="C1429" t="s">
        <v>301</v>
      </c>
      <c r="D1429" s="3">
        <v>281.87055459483378</v>
      </c>
    </row>
    <row r="1430" spans="1:4">
      <c r="A1430" t="s">
        <v>2540</v>
      </c>
      <c r="B1430" t="s">
        <v>2541</v>
      </c>
      <c r="C1430" t="s">
        <v>406</v>
      </c>
      <c r="D1430" s="3">
        <v>60</v>
      </c>
    </row>
    <row r="1431" spans="1:4">
      <c r="A1431" t="s">
        <v>2542</v>
      </c>
      <c r="B1431" t="s">
        <v>2498</v>
      </c>
      <c r="C1431" t="s">
        <v>438</v>
      </c>
      <c r="D1431" s="3">
        <v>471.17692224890288</v>
      </c>
    </row>
    <row r="1432" spans="1:4">
      <c r="A1432" t="s">
        <v>2543</v>
      </c>
      <c r="B1432" t="s">
        <v>2544</v>
      </c>
      <c r="C1432" t="s">
        <v>438</v>
      </c>
      <c r="D1432" s="3">
        <v>1900</v>
      </c>
    </row>
    <row r="1433" spans="1:4">
      <c r="A1433" t="s">
        <v>2545</v>
      </c>
      <c r="B1433" t="s">
        <v>2546</v>
      </c>
      <c r="C1433" t="s">
        <v>438</v>
      </c>
      <c r="D1433" s="3">
        <v>2537.6996805111821</v>
      </c>
    </row>
    <row r="1434" spans="1:4">
      <c r="A1434" t="s">
        <v>2547</v>
      </c>
      <c r="B1434" t="s">
        <v>2548</v>
      </c>
      <c r="C1434" t="s">
        <v>438</v>
      </c>
      <c r="D1434" s="3">
        <v>1011.3</v>
      </c>
    </row>
    <row r="1435" spans="1:4">
      <c r="A1435" t="s">
        <v>2549</v>
      </c>
      <c r="B1435" t="s">
        <v>2550</v>
      </c>
      <c r="C1435" t="s">
        <v>438</v>
      </c>
      <c r="D1435" s="3"/>
    </row>
    <row r="1436" spans="1:4">
      <c r="A1436" t="s">
        <v>2551</v>
      </c>
      <c r="B1436" t="s">
        <v>2552</v>
      </c>
      <c r="C1436" t="s">
        <v>438</v>
      </c>
      <c r="D1436" s="3"/>
    </row>
    <row r="1437" spans="1:4">
      <c r="A1437" t="s">
        <v>2553</v>
      </c>
      <c r="B1437" t="s">
        <v>2554</v>
      </c>
      <c r="C1437" t="s">
        <v>406</v>
      </c>
      <c r="D1437" s="3">
        <v>485.79765072176616</v>
      </c>
    </row>
    <row r="1438" spans="1:4">
      <c r="A1438" t="s">
        <v>2555</v>
      </c>
      <c r="B1438" t="s">
        <v>2556</v>
      </c>
      <c r="C1438" t="s">
        <v>406</v>
      </c>
      <c r="D1438" s="3">
        <v>13.396747110561897</v>
      </c>
    </row>
    <row r="1439" spans="1:4">
      <c r="A1439" t="s">
        <v>2557</v>
      </c>
      <c r="B1439" t="s">
        <v>2558</v>
      </c>
      <c r="C1439" t="s">
        <v>205</v>
      </c>
      <c r="D1439" s="3"/>
    </row>
    <row r="1440" spans="1:4">
      <c r="A1440" t="s">
        <v>2559</v>
      </c>
      <c r="B1440" t="s">
        <v>2473</v>
      </c>
      <c r="C1440" t="s">
        <v>406</v>
      </c>
      <c r="D1440" s="3">
        <v>758.67283950617286</v>
      </c>
    </row>
    <row r="1441" spans="1:4">
      <c r="A1441" t="s">
        <v>2560</v>
      </c>
      <c r="B1441" t="s">
        <v>2473</v>
      </c>
      <c r="C1441" t="s">
        <v>176</v>
      </c>
      <c r="D1441" s="3">
        <v>391.1315640230394</v>
      </c>
    </row>
    <row r="1442" spans="1:4">
      <c r="A1442" t="s">
        <v>2561</v>
      </c>
      <c r="B1442" t="s">
        <v>2562</v>
      </c>
      <c r="C1442" t="s">
        <v>427</v>
      </c>
      <c r="D1442" s="3">
        <v>4666.666666666667</v>
      </c>
    </row>
    <row r="1443" spans="1:4">
      <c r="A1443" t="s">
        <v>2563</v>
      </c>
      <c r="B1443" t="s">
        <v>2564</v>
      </c>
      <c r="C1443" t="s">
        <v>406</v>
      </c>
      <c r="D1443" s="3">
        <v>672.76768488745984</v>
      </c>
    </row>
    <row r="1444" spans="1:4">
      <c r="A1444" t="s">
        <v>2565</v>
      </c>
      <c r="B1444" t="s">
        <v>2566</v>
      </c>
      <c r="C1444" t="s">
        <v>1135</v>
      </c>
      <c r="D1444" s="3"/>
    </row>
    <row r="1445" spans="1:4">
      <c r="A1445" t="s">
        <v>2567</v>
      </c>
      <c r="B1445" t="s">
        <v>2568</v>
      </c>
      <c r="C1445" t="s">
        <v>1138</v>
      </c>
      <c r="D1445" s="3">
        <v>171.58869595618228</v>
      </c>
    </row>
    <row r="1446" spans="1:4">
      <c r="A1446" t="s">
        <v>2569</v>
      </c>
      <c r="B1446" t="s">
        <v>2570</v>
      </c>
      <c r="C1446" t="s">
        <v>301</v>
      </c>
      <c r="D1446" s="3"/>
    </row>
    <row r="1447" spans="1:4">
      <c r="A1447" t="s">
        <v>2571</v>
      </c>
      <c r="B1447" t="s">
        <v>2572</v>
      </c>
      <c r="C1447" t="s">
        <v>438</v>
      </c>
      <c r="D1447" s="3">
        <v>4625.6114617169378</v>
      </c>
    </row>
    <row r="1448" spans="1:4">
      <c r="A1448" t="s">
        <v>2573</v>
      </c>
      <c r="B1448" t="s">
        <v>2572</v>
      </c>
      <c r="C1448" t="s">
        <v>438</v>
      </c>
      <c r="D1448" s="3"/>
    </row>
    <row r="1449" spans="1:4">
      <c r="A1449" t="s">
        <v>2574</v>
      </c>
      <c r="B1449" t="s">
        <v>2575</v>
      </c>
      <c r="C1449" t="s">
        <v>438</v>
      </c>
      <c r="D1449" s="3">
        <v>80.314553003982724</v>
      </c>
    </row>
    <row r="1450" spans="1:4">
      <c r="A1450" t="s">
        <v>2576</v>
      </c>
      <c r="B1450" t="s">
        <v>2577</v>
      </c>
      <c r="C1450" t="s">
        <v>438</v>
      </c>
      <c r="D1450" s="3">
        <v>275.60000000000002</v>
      </c>
    </row>
    <row r="1451" spans="1:4">
      <c r="A1451" t="s">
        <v>2578</v>
      </c>
      <c r="B1451" t="s">
        <v>2572</v>
      </c>
      <c r="C1451" t="s">
        <v>438</v>
      </c>
      <c r="D1451" s="3"/>
    </row>
    <row r="1452" spans="1:4">
      <c r="A1452" t="s">
        <v>2579</v>
      </c>
      <c r="B1452" t="s">
        <v>2580</v>
      </c>
      <c r="C1452" t="s">
        <v>438</v>
      </c>
      <c r="D1452" s="3"/>
    </row>
    <row r="1453" spans="1:4">
      <c r="A1453" t="s">
        <v>2581</v>
      </c>
      <c r="B1453" t="s">
        <v>2582</v>
      </c>
      <c r="C1453" t="s">
        <v>438</v>
      </c>
      <c r="D1453" s="3"/>
    </row>
    <row r="1454" spans="1:4">
      <c r="A1454" t="s">
        <v>2583</v>
      </c>
      <c r="B1454" t="s">
        <v>2584</v>
      </c>
      <c r="C1454" t="s">
        <v>438</v>
      </c>
      <c r="D1454" s="3">
        <v>50</v>
      </c>
    </row>
    <row r="1455" spans="1:4">
      <c r="A1455" t="s">
        <v>2585</v>
      </c>
      <c r="B1455" t="s">
        <v>2584</v>
      </c>
      <c r="C1455" t="s">
        <v>438</v>
      </c>
      <c r="D1455" s="3"/>
    </row>
    <row r="1456" spans="1:4">
      <c r="A1456" t="s">
        <v>2586</v>
      </c>
      <c r="B1456" t="s">
        <v>2587</v>
      </c>
      <c r="C1456" t="s">
        <v>232</v>
      </c>
      <c r="D1456" s="3">
        <v>8428.5714285714294</v>
      </c>
    </row>
    <row r="1457" spans="1:4">
      <c r="A1457" t="s">
        <v>2588</v>
      </c>
      <c r="B1457" t="s">
        <v>2498</v>
      </c>
      <c r="C1457" t="s">
        <v>438</v>
      </c>
      <c r="D1457" s="3"/>
    </row>
    <row r="1458" spans="1:4">
      <c r="A1458" t="s">
        <v>2589</v>
      </c>
      <c r="B1458" t="s">
        <v>2590</v>
      </c>
      <c r="C1458" t="s">
        <v>232</v>
      </c>
      <c r="D1458" s="3"/>
    </row>
    <row r="1459" spans="1:4">
      <c r="A1459" t="s">
        <v>2591</v>
      </c>
      <c r="B1459" t="s">
        <v>2592</v>
      </c>
      <c r="C1459" t="s">
        <v>232</v>
      </c>
      <c r="D1459" s="3"/>
    </row>
    <row r="1460" spans="1:4">
      <c r="A1460" t="s">
        <v>2593</v>
      </c>
      <c r="B1460" t="s">
        <v>2594</v>
      </c>
      <c r="C1460" t="s">
        <v>438</v>
      </c>
      <c r="D1460" s="3"/>
    </row>
    <row r="1461" spans="1:4">
      <c r="A1461" t="s">
        <v>2595</v>
      </c>
      <c r="B1461" t="s">
        <v>2596</v>
      </c>
      <c r="C1461" t="s">
        <v>406</v>
      </c>
      <c r="D1461" s="3"/>
    </row>
    <row r="1462" spans="1:4">
      <c r="A1462" t="s">
        <v>2597</v>
      </c>
      <c r="B1462" t="s">
        <v>2598</v>
      </c>
      <c r="C1462" t="s">
        <v>406</v>
      </c>
      <c r="D1462" s="3"/>
    </row>
    <row r="1463" spans="1:4">
      <c r="A1463" t="s">
        <v>2599</v>
      </c>
      <c r="B1463" t="s">
        <v>2600</v>
      </c>
      <c r="C1463" t="s">
        <v>438</v>
      </c>
      <c r="D1463" s="3"/>
    </row>
    <row r="1464" spans="1:4">
      <c r="A1464" t="s">
        <v>2601</v>
      </c>
      <c r="B1464" t="s">
        <v>2602</v>
      </c>
      <c r="C1464" t="s">
        <v>232</v>
      </c>
      <c r="D1464" s="3"/>
    </row>
    <row r="1465" spans="1:4">
      <c r="A1465" t="s">
        <v>2603</v>
      </c>
      <c r="B1465" t="s">
        <v>2604</v>
      </c>
      <c r="C1465" t="s">
        <v>205</v>
      </c>
      <c r="D1465" s="3"/>
    </row>
    <row r="1466" spans="1:4">
      <c r="A1466" t="s">
        <v>2605</v>
      </c>
      <c r="B1466" t="s">
        <v>2606</v>
      </c>
      <c r="C1466" t="s">
        <v>205</v>
      </c>
      <c r="D1466" s="3"/>
    </row>
    <row r="1467" spans="1:4">
      <c r="A1467" t="s">
        <v>2607</v>
      </c>
      <c r="B1467" t="s">
        <v>2473</v>
      </c>
      <c r="C1467" t="s">
        <v>232</v>
      </c>
      <c r="D1467" s="3"/>
    </row>
    <row r="1468" spans="1:4">
      <c r="A1468" t="s">
        <v>2608</v>
      </c>
      <c r="B1468" t="s">
        <v>2609</v>
      </c>
      <c r="C1468" t="s">
        <v>176</v>
      </c>
      <c r="D1468" s="3">
        <v>54.873249778979662</v>
      </c>
    </row>
    <row r="1469" spans="1:4">
      <c r="A1469" t="s">
        <v>2610</v>
      </c>
      <c r="B1469" t="s">
        <v>2611</v>
      </c>
      <c r="C1469" t="s">
        <v>406</v>
      </c>
      <c r="D1469" s="3"/>
    </row>
    <row r="1470" spans="1:4">
      <c r="A1470" t="s">
        <v>2612</v>
      </c>
      <c r="B1470" t="s">
        <v>2613</v>
      </c>
      <c r="C1470" t="s">
        <v>427</v>
      </c>
      <c r="D1470" s="3">
        <v>2950</v>
      </c>
    </row>
    <row r="1471" spans="1:4">
      <c r="A1471" t="s">
        <v>2614</v>
      </c>
      <c r="B1471" t="s">
        <v>2615</v>
      </c>
      <c r="C1471" t="s">
        <v>427</v>
      </c>
      <c r="D1471" s="3">
        <v>1600</v>
      </c>
    </row>
    <row r="1472" spans="1:4">
      <c r="A1472" t="s">
        <v>2616</v>
      </c>
      <c r="B1472" t="s">
        <v>2617</v>
      </c>
      <c r="C1472" t="s">
        <v>427</v>
      </c>
      <c r="D1472" s="3"/>
    </row>
    <row r="1473" spans="1:4">
      <c r="A1473" t="s">
        <v>2618</v>
      </c>
      <c r="B1473" t="s">
        <v>2619</v>
      </c>
      <c r="C1473" t="s">
        <v>427</v>
      </c>
      <c r="D1473" s="3"/>
    </row>
    <row r="1474" spans="1:4">
      <c r="A1474" t="s">
        <v>2620</v>
      </c>
      <c r="B1474" t="s">
        <v>2621</v>
      </c>
      <c r="C1474" t="s">
        <v>205</v>
      </c>
      <c r="D1474" s="3"/>
    </row>
    <row r="1475" spans="1:4">
      <c r="A1475" t="s">
        <v>2622</v>
      </c>
      <c r="B1475" t="s">
        <v>2623</v>
      </c>
      <c r="C1475" t="s">
        <v>205</v>
      </c>
      <c r="D1475" s="3">
        <v>249400</v>
      </c>
    </row>
    <row r="1476" spans="1:4">
      <c r="A1476" t="s">
        <v>2624</v>
      </c>
      <c r="B1476" t="s">
        <v>2621</v>
      </c>
      <c r="C1476" t="s">
        <v>205</v>
      </c>
      <c r="D1476" s="3">
        <v>64727.553333333337</v>
      </c>
    </row>
    <row r="1477" spans="1:4">
      <c r="A1477" t="s">
        <v>2625</v>
      </c>
      <c r="B1477" t="s">
        <v>2626</v>
      </c>
      <c r="C1477" t="s">
        <v>438</v>
      </c>
      <c r="D1477" s="3"/>
    </row>
    <row r="1478" spans="1:4">
      <c r="A1478" t="s">
        <v>2627</v>
      </c>
      <c r="B1478" t="s">
        <v>2623</v>
      </c>
      <c r="C1478" t="s">
        <v>205</v>
      </c>
      <c r="D1478" s="3"/>
    </row>
    <row r="1479" spans="1:4">
      <c r="A1479" t="s">
        <v>2628</v>
      </c>
      <c r="B1479" t="s">
        <v>2623</v>
      </c>
      <c r="C1479" t="s">
        <v>205</v>
      </c>
      <c r="D1479" s="3"/>
    </row>
    <row r="1480" spans="1:4">
      <c r="A1480" t="s">
        <v>2629</v>
      </c>
      <c r="B1480" t="s">
        <v>2630</v>
      </c>
      <c r="C1480" t="s">
        <v>427</v>
      </c>
      <c r="D1480" s="3"/>
    </row>
    <row r="1481" spans="1:4">
      <c r="A1481" t="s">
        <v>2631</v>
      </c>
      <c r="B1481" t="s">
        <v>2632</v>
      </c>
      <c r="C1481" t="s">
        <v>427</v>
      </c>
      <c r="D1481" s="3"/>
    </row>
    <row r="1482" spans="1:4">
      <c r="A1482" t="s">
        <v>2633</v>
      </c>
      <c r="B1482" t="s">
        <v>2634</v>
      </c>
      <c r="C1482" t="s">
        <v>438</v>
      </c>
      <c r="D1482" s="3"/>
    </row>
    <row r="1483" spans="1:4">
      <c r="A1483" t="s">
        <v>2635</v>
      </c>
      <c r="B1483" t="s">
        <v>2636</v>
      </c>
      <c r="C1483" t="s">
        <v>438</v>
      </c>
      <c r="D1483" s="3">
        <v>2520.9968792401628</v>
      </c>
    </row>
    <row r="1484" spans="1:4">
      <c r="A1484" t="s">
        <v>2637</v>
      </c>
      <c r="B1484" t="s">
        <v>2636</v>
      </c>
      <c r="C1484" t="s">
        <v>438</v>
      </c>
      <c r="D1484" s="3">
        <v>2306.1779047619048</v>
      </c>
    </row>
    <row r="1485" spans="1:4">
      <c r="A1485" t="s">
        <v>2638</v>
      </c>
      <c r="B1485" t="s">
        <v>2636</v>
      </c>
      <c r="C1485" t="s">
        <v>438</v>
      </c>
      <c r="D1485" s="3">
        <v>1230.6600000000001</v>
      </c>
    </row>
    <row r="1486" spans="1:4">
      <c r="A1486" t="s">
        <v>2639</v>
      </c>
      <c r="B1486" t="s">
        <v>2636</v>
      </c>
      <c r="C1486" t="s">
        <v>438</v>
      </c>
      <c r="D1486" s="3">
        <v>1097.55</v>
      </c>
    </row>
    <row r="1487" spans="1:4">
      <c r="A1487" t="s">
        <v>2640</v>
      </c>
      <c r="B1487" t="s">
        <v>2636</v>
      </c>
      <c r="C1487" t="s">
        <v>438</v>
      </c>
      <c r="D1487" s="3"/>
    </row>
    <row r="1488" spans="1:4">
      <c r="A1488" t="s">
        <v>2641</v>
      </c>
      <c r="B1488" t="s">
        <v>2636</v>
      </c>
      <c r="C1488" t="s">
        <v>438</v>
      </c>
      <c r="D1488" s="3"/>
    </row>
    <row r="1489" spans="1:4">
      <c r="A1489" t="s">
        <v>2642</v>
      </c>
      <c r="B1489" t="s">
        <v>2636</v>
      </c>
      <c r="C1489" t="s">
        <v>438</v>
      </c>
      <c r="D1489" s="3"/>
    </row>
    <row r="1490" spans="1:4">
      <c r="A1490" t="s">
        <v>2643</v>
      </c>
      <c r="B1490" t="s">
        <v>2636</v>
      </c>
      <c r="C1490" t="s">
        <v>438</v>
      </c>
      <c r="D1490" s="3"/>
    </row>
    <row r="1491" spans="1:4">
      <c r="A1491" t="s">
        <v>2644</v>
      </c>
      <c r="B1491" t="s">
        <v>2636</v>
      </c>
      <c r="C1491" t="s">
        <v>438</v>
      </c>
      <c r="D1491" s="3"/>
    </row>
    <row r="1492" spans="1:4">
      <c r="A1492" t="s">
        <v>2645</v>
      </c>
      <c r="B1492" t="s">
        <v>2636</v>
      </c>
      <c r="C1492" t="s">
        <v>438</v>
      </c>
      <c r="D1492" s="3"/>
    </row>
    <row r="1493" spans="1:4">
      <c r="A1493" t="s">
        <v>2646</v>
      </c>
      <c r="B1493" t="s">
        <v>2647</v>
      </c>
      <c r="C1493" t="s">
        <v>232</v>
      </c>
      <c r="D1493" s="3"/>
    </row>
    <row r="1494" spans="1:4">
      <c r="A1494" t="s">
        <v>2648</v>
      </c>
      <c r="B1494" t="s">
        <v>2649</v>
      </c>
      <c r="C1494" t="s">
        <v>176</v>
      </c>
      <c r="D1494" s="3"/>
    </row>
    <row r="1495" spans="1:4">
      <c r="A1495" t="s">
        <v>2650</v>
      </c>
      <c r="B1495" t="s">
        <v>2651</v>
      </c>
      <c r="C1495" t="s">
        <v>176</v>
      </c>
      <c r="D1495" s="3"/>
    </row>
    <row r="1496" spans="1:4">
      <c r="A1496" t="s">
        <v>2652</v>
      </c>
      <c r="B1496" t="s">
        <v>2653</v>
      </c>
      <c r="C1496" t="s">
        <v>176</v>
      </c>
      <c r="D1496" s="3"/>
    </row>
    <row r="1497" spans="1:4">
      <c r="A1497" t="s">
        <v>2654</v>
      </c>
      <c r="B1497" t="s">
        <v>2655</v>
      </c>
      <c r="C1497" t="s">
        <v>1135</v>
      </c>
      <c r="D1497" s="3"/>
    </row>
    <row r="1498" spans="1:4">
      <c r="A1498" t="s">
        <v>2656</v>
      </c>
      <c r="B1498" t="s">
        <v>2657</v>
      </c>
      <c r="C1498" t="s">
        <v>176</v>
      </c>
      <c r="D1498" s="3"/>
    </row>
    <row r="1499" spans="1:4">
      <c r="A1499" t="s">
        <v>2658</v>
      </c>
      <c r="B1499" t="s">
        <v>2659</v>
      </c>
      <c r="C1499" t="s">
        <v>176</v>
      </c>
      <c r="D1499" s="3"/>
    </row>
    <row r="1500" spans="1:4">
      <c r="A1500" t="s">
        <v>2660</v>
      </c>
      <c r="B1500" t="s">
        <v>2661</v>
      </c>
      <c r="C1500" t="s">
        <v>232</v>
      </c>
      <c r="D1500" s="3">
        <v>50</v>
      </c>
    </row>
    <row r="1501" spans="1:4">
      <c r="A1501" t="s">
        <v>2662</v>
      </c>
      <c r="B1501" t="s">
        <v>2663</v>
      </c>
      <c r="C1501" t="s">
        <v>205</v>
      </c>
      <c r="D1501" s="3"/>
    </row>
    <row r="1502" spans="1:4">
      <c r="A1502" t="s">
        <v>2664</v>
      </c>
      <c r="B1502" t="s">
        <v>2663</v>
      </c>
      <c r="C1502" t="s">
        <v>205</v>
      </c>
      <c r="D1502" s="3"/>
    </row>
    <row r="1503" spans="1:4">
      <c r="A1503" t="s">
        <v>2665</v>
      </c>
      <c r="B1503" t="s">
        <v>2663</v>
      </c>
      <c r="C1503" t="s">
        <v>205</v>
      </c>
      <c r="D1503" s="3"/>
    </row>
    <row r="1504" spans="1:4">
      <c r="A1504" t="s">
        <v>2666</v>
      </c>
      <c r="B1504" t="s">
        <v>2663</v>
      </c>
      <c r="C1504" t="s">
        <v>205</v>
      </c>
      <c r="D1504" s="3"/>
    </row>
    <row r="1505" spans="1:4">
      <c r="A1505" t="s">
        <v>2667</v>
      </c>
      <c r="B1505" t="s">
        <v>2663</v>
      </c>
      <c r="C1505" t="s">
        <v>205</v>
      </c>
      <c r="D1505" s="3"/>
    </row>
    <row r="1506" spans="1:4">
      <c r="A1506" t="s">
        <v>2668</v>
      </c>
      <c r="B1506" t="s">
        <v>2663</v>
      </c>
      <c r="C1506" t="s">
        <v>205</v>
      </c>
      <c r="D1506" s="3"/>
    </row>
    <row r="1507" spans="1:4">
      <c r="A1507" t="s">
        <v>2669</v>
      </c>
      <c r="B1507" t="s">
        <v>2663</v>
      </c>
      <c r="C1507" t="s">
        <v>205</v>
      </c>
      <c r="D1507" s="3"/>
    </row>
    <row r="1508" spans="1:4">
      <c r="A1508" t="s">
        <v>2670</v>
      </c>
      <c r="B1508" t="s">
        <v>2663</v>
      </c>
      <c r="C1508" t="s">
        <v>205</v>
      </c>
      <c r="D1508" s="3"/>
    </row>
    <row r="1509" spans="1:4">
      <c r="A1509" t="s">
        <v>2671</v>
      </c>
      <c r="B1509" t="s">
        <v>2663</v>
      </c>
      <c r="C1509" t="s">
        <v>205</v>
      </c>
      <c r="D1509" s="3"/>
    </row>
    <row r="1510" spans="1:4">
      <c r="A1510" t="s">
        <v>2672</v>
      </c>
      <c r="B1510" t="s">
        <v>2673</v>
      </c>
      <c r="C1510" t="s">
        <v>427</v>
      </c>
      <c r="D1510" s="3">
        <v>519.41920303605309</v>
      </c>
    </row>
    <row r="1511" spans="1:4">
      <c r="A1511" t="s">
        <v>2674</v>
      </c>
      <c r="B1511" t="s">
        <v>2673</v>
      </c>
      <c r="C1511" t="s">
        <v>1127</v>
      </c>
      <c r="D1511" s="3"/>
    </row>
    <row r="1512" spans="1:4">
      <c r="A1512" t="s">
        <v>2675</v>
      </c>
      <c r="B1512" t="s">
        <v>2676</v>
      </c>
      <c r="C1512" t="s">
        <v>438</v>
      </c>
      <c r="D1512" s="3"/>
    </row>
    <row r="1513" spans="1:4">
      <c r="A1513" t="s">
        <v>2677</v>
      </c>
      <c r="B1513" t="s">
        <v>2678</v>
      </c>
      <c r="C1513" t="s">
        <v>301</v>
      </c>
      <c r="D1513" s="3">
        <v>18.84</v>
      </c>
    </row>
    <row r="1514" spans="1:4">
      <c r="A1514" t="s">
        <v>2679</v>
      </c>
      <c r="B1514" t="s">
        <v>2680</v>
      </c>
      <c r="C1514" t="s">
        <v>301</v>
      </c>
      <c r="D1514" s="3"/>
    </row>
    <row r="1515" spans="1:4">
      <c r="A1515" t="s">
        <v>2681</v>
      </c>
      <c r="B1515" t="s">
        <v>2682</v>
      </c>
      <c r="C1515" t="s">
        <v>232</v>
      </c>
      <c r="D1515" s="3"/>
    </row>
    <row r="1516" spans="1:4">
      <c r="A1516" t="s">
        <v>2683</v>
      </c>
      <c r="B1516" t="s">
        <v>2684</v>
      </c>
      <c r="C1516" t="s">
        <v>438</v>
      </c>
      <c r="D1516" s="3">
        <v>340.71428571428572</v>
      </c>
    </row>
    <row r="1517" spans="1:4">
      <c r="A1517" t="s">
        <v>2685</v>
      </c>
      <c r="B1517" t="s">
        <v>2686</v>
      </c>
      <c r="C1517" t="s">
        <v>438</v>
      </c>
      <c r="D1517" s="3"/>
    </row>
    <row r="1518" spans="1:4">
      <c r="A1518" t="s">
        <v>2687</v>
      </c>
      <c r="B1518" t="s">
        <v>2556</v>
      </c>
      <c r="C1518" t="s">
        <v>406</v>
      </c>
      <c r="D1518" s="3">
        <v>4.312784971730804</v>
      </c>
    </row>
    <row r="1519" spans="1:4">
      <c r="A1519" t="s">
        <v>2688</v>
      </c>
      <c r="B1519" t="s">
        <v>2689</v>
      </c>
      <c r="C1519" t="s">
        <v>406</v>
      </c>
      <c r="D1519" s="3"/>
    </row>
    <row r="1520" spans="1:4">
      <c r="A1520" t="s">
        <v>2690</v>
      </c>
      <c r="B1520" t="s">
        <v>2691</v>
      </c>
      <c r="C1520" t="s">
        <v>406</v>
      </c>
      <c r="D1520" s="3"/>
    </row>
    <row r="1521" spans="1:4">
      <c r="A1521" t="s">
        <v>2692</v>
      </c>
      <c r="B1521" t="s">
        <v>2693</v>
      </c>
      <c r="C1521" t="s">
        <v>406</v>
      </c>
      <c r="D1521" s="3"/>
    </row>
    <row r="1522" spans="1:4">
      <c r="A1522" t="s">
        <v>2694</v>
      </c>
      <c r="B1522" t="s">
        <v>2693</v>
      </c>
      <c r="C1522" t="s">
        <v>205</v>
      </c>
      <c r="D1522" s="3"/>
    </row>
    <row r="1523" spans="1:4">
      <c r="A1523" t="s">
        <v>2695</v>
      </c>
      <c r="B1523" t="s">
        <v>2696</v>
      </c>
      <c r="C1523" t="s">
        <v>232</v>
      </c>
      <c r="D1523" s="3"/>
    </row>
    <row r="1524" spans="1:4">
      <c r="A1524" t="s">
        <v>2697</v>
      </c>
      <c r="B1524" t="s">
        <v>2696</v>
      </c>
      <c r="C1524" t="s">
        <v>232</v>
      </c>
      <c r="D1524" s="3"/>
    </row>
    <row r="1525" spans="1:4">
      <c r="A1525" t="s">
        <v>2698</v>
      </c>
      <c r="B1525" t="s">
        <v>2696</v>
      </c>
      <c r="C1525" t="s">
        <v>232</v>
      </c>
      <c r="D1525" s="3"/>
    </row>
    <row r="1526" spans="1:4">
      <c r="A1526" t="s">
        <v>2699</v>
      </c>
      <c r="B1526" t="s">
        <v>2696</v>
      </c>
      <c r="C1526" t="s">
        <v>232</v>
      </c>
      <c r="D1526" s="3"/>
    </row>
    <row r="1527" spans="1:4">
      <c r="A1527" t="s">
        <v>2700</v>
      </c>
      <c r="B1527" t="s">
        <v>2696</v>
      </c>
      <c r="C1527" t="s">
        <v>232</v>
      </c>
      <c r="D1527" s="3"/>
    </row>
    <row r="1528" spans="1:4">
      <c r="A1528" t="s">
        <v>2701</v>
      </c>
      <c r="B1528" t="s">
        <v>2696</v>
      </c>
      <c r="C1528" t="s">
        <v>232</v>
      </c>
      <c r="D1528" s="3"/>
    </row>
    <row r="1529" spans="1:4">
      <c r="A1529" t="s">
        <v>2702</v>
      </c>
      <c r="B1529" t="s">
        <v>2696</v>
      </c>
      <c r="C1529" t="s">
        <v>232</v>
      </c>
      <c r="D1529" s="3"/>
    </row>
    <row r="1530" spans="1:4">
      <c r="A1530" t="s">
        <v>2703</v>
      </c>
      <c r="B1530" t="s">
        <v>2696</v>
      </c>
      <c r="C1530" t="s">
        <v>232</v>
      </c>
      <c r="D1530" s="3"/>
    </row>
    <row r="1531" spans="1:4">
      <c r="A1531" t="s">
        <v>2704</v>
      </c>
      <c r="B1531" t="s">
        <v>2696</v>
      </c>
      <c r="C1531" t="s">
        <v>232</v>
      </c>
      <c r="D1531" s="3"/>
    </row>
    <row r="1532" spans="1:4">
      <c r="A1532" t="s">
        <v>2705</v>
      </c>
      <c r="B1532" t="s">
        <v>2706</v>
      </c>
      <c r="C1532" t="s">
        <v>213</v>
      </c>
      <c r="D1532" s="3"/>
    </row>
    <row r="1533" spans="1:4">
      <c r="A1533" t="s">
        <v>2707</v>
      </c>
      <c r="B1533" t="s">
        <v>2708</v>
      </c>
      <c r="C1533" t="s">
        <v>438</v>
      </c>
      <c r="D1533" s="3">
        <v>342.35</v>
      </c>
    </row>
    <row r="1534" spans="1:4">
      <c r="A1534" t="s">
        <v>2709</v>
      </c>
      <c r="B1534" t="s">
        <v>2710</v>
      </c>
      <c r="C1534" t="s">
        <v>205</v>
      </c>
      <c r="D1534" s="3"/>
    </row>
    <row r="1535" spans="1:4">
      <c r="A1535" t="s">
        <v>2711</v>
      </c>
      <c r="B1535" t="s">
        <v>2712</v>
      </c>
      <c r="C1535" t="s">
        <v>438</v>
      </c>
      <c r="D1535" s="3"/>
    </row>
    <row r="1536" spans="1:4">
      <c r="A1536" t="s">
        <v>2713</v>
      </c>
      <c r="B1536" t="s">
        <v>2714</v>
      </c>
      <c r="C1536" t="s">
        <v>406</v>
      </c>
      <c r="D1536" s="3"/>
    </row>
    <row r="1537" spans="1:4">
      <c r="A1537" t="s">
        <v>2715</v>
      </c>
      <c r="B1537" t="s">
        <v>2716</v>
      </c>
      <c r="C1537" t="s">
        <v>232</v>
      </c>
      <c r="D1537" s="3"/>
    </row>
    <row r="1538" spans="1:4">
      <c r="A1538" t="s">
        <v>2717</v>
      </c>
      <c r="B1538" t="s">
        <v>2718</v>
      </c>
      <c r="C1538" t="s">
        <v>406</v>
      </c>
      <c r="D1538" s="3"/>
    </row>
    <row r="1539" spans="1:4">
      <c r="A1539" t="s">
        <v>2719</v>
      </c>
      <c r="B1539" t="s">
        <v>2720</v>
      </c>
      <c r="C1539" t="s">
        <v>406</v>
      </c>
      <c r="D1539" s="3"/>
    </row>
    <row r="1540" spans="1:4">
      <c r="A1540" t="s">
        <v>2721</v>
      </c>
      <c r="B1540" t="s">
        <v>2722</v>
      </c>
      <c r="C1540" t="s">
        <v>406</v>
      </c>
      <c r="D1540" s="3"/>
    </row>
    <row r="1541" spans="1:4">
      <c r="A1541" t="s">
        <v>2723</v>
      </c>
      <c r="B1541" t="s">
        <v>2724</v>
      </c>
      <c r="C1541" t="s">
        <v>406</v>
      </c>
      <c r="D1541" s="3"/>
    </row>
    <row r="1542" spans="1:4">
      <c r="A1542" t="s">
        <v>2725</v>
      </c>
      <c r="B1542" t="s">
        <v>2726</v>
      </c>
      <c r="C1542" t="s">
        <v>406</v>
      </c>
      <c r="D1542" s="3"/>
    </row>
    <row r="1543" spans="1:4">
      <c r="A1543" t="s">
        <v>2727</v>
      </c>
      <c r="B1543" t="s">
        <v>2728</v>
      </c>
      <c r="C1543" t="s">
        <v>406</v>
      </c>
      <c r="D1543" s="3"/>
    </row>
    <row r="1544" spans="1:4">
      <c r="A1544" t="s">
        <v>2729</v>
      </c>
      <c r="B1544" t="s">
        <v>2730</v>
      </c>
      <c r="C1544" t="s">
        <v>406</v>
      </c>
      <c r="D1544" s="3"/>
    </row>
    <row r="1545" spans="1:4">
      <c r="A1545" t="s">
        <v>2731</v>
      </c>
      <c r="B1545" t="s">
        <v>2732</v>
      </c>
      <c r="C1545" t="s">
        <v>406</v>
      </c>
      <c r="D1545" s="3"/>
    </row>
    <row r="1546" spans="1:4">
      <c r="A1546" t="s">
        <v>2733</v>
      </c>
      <c r="B1546" t="s">
        <v>2734</v>
      </c>
      <c r="C1546" t="s">
        <v>406</v>
      </c>
      <c r="D1546" s="3"/>
    </row>
    <row r="1547" spans="1:4">
      <c r="A1547" t="s">
        <v>2735</v>
      </c>
      <c r="B1547" t="s">
        <v>2736</v>
      </c>
      <c r="C1547" t="s">
        <v>406</v>
      </c>
      <c r="D1547" s="3"/>
    </row>
    <row r="1548" spans="1:4">
      <c r="A1548" t="s">
        <v>2737</v>
      </c>
      <c r="B1548" t="s">
        <v>2738</v>
      </c>
      <c r="C1548" t="s">
        <v>406</v>
      </c>
      <c r="D1548" s="3"/>
    </row>
    <row r="1549" spans="1:4">
      <c r="A1549" t="s">
        <v>2739</v>
      </c>
      <c r="B1549" t="s">
        <v>2740</v>
      </c>
      <c r="C1549" t="s">
        <v>406</v>
      </c>
      <c r="D1549" s="3"/>
    </row>
    <row r="1550" spans="1:4">
      <c r="A1550" t="s">
        <v>2741</v>
      </c>
      <c r="B1550" t="s">
        <v>2742</v>
      </c>
      <c r="C1550" t="s">
        <v>438</v>
      </c>
      <c r="D1550" s="3"/>
    </row>
    <row r="1551" spans="1:4">
      <c r="A1551" t="s">
        <v>2743</v>
      </c>
      <c r="B1551" t="s">
        <v>2744</v>
      </c>
      <c r="C1551" t="s">
        <v>232</v>
      </c>
      <c r="D1551" s="3"/>
    </row>
    <row r="1552" spans="1:4">
      <c r="A1552" t="s">
        <v>2745</v>
      </c>
      <c r="B1552" t="s">
        <v>2746</v>
      </c>
      <c r="C1552" t="s">
        <v>438</v>
      </c>
      <c r="D1552" s="3">
        <v>73.362712753163038</v>
      </c>
    </row>
    <row r="1553" spans="1:4">
      <c r="A1553" t="s">
        <v>2747</v>
      </c>
      <c r="B1553" t="s">
        <v>2748</v>
      </c>
      <c r="C1553" t="s">
        <v>438</v>
      </c>
      <c r="D1553" s="3"/>
    </row>
    <row r="1554" spans="1:4">
      <c r="A1554" t="s">
        <v>2749</v>
      </c>
      <c r="B1554" t="s">
        <v>2750</v>
      </c>
      <c r="C1554" t="s">
        <v>232</v>
      </c>
      <c r="D1554" s="3">
        <v>305.25688405797098</v>
      </c>
    </row>
    <row r="1555" spans="1:4">
      <c r="A1555" t="s">
        <v>2751</v>
      </c>
      <c r="B1555" t="s">
        <v>2752</v>
      </c>
      <c r="C1555" t="s">
        <v>438</v>
      </c>
      <c r="D1555" s="3"/>
    </row>
    <row r="1556" spans="1:4">
      <c r="A1556" t="s">
        <v>2753</v>
      </c>
      <c r="B1556" t="s">
        <v>2754</v>
      </c>
      <c r="C1556" t="s">
        <v>232</v>
      </c>
      <c r="D1556" s="3"/>
    </row>
    <row r="1557" spans="1:4">
      <c r="A1557" t="s">
        <v>2755</v>
      </c>
      <c r="B1557" t="s">
        <v>2756</v>
      </c>
      <c r="C1557" t="s">
        <v>438</v>
      </c>
      <c r="D1557" s="3">
        <v>85.103466264917884</v>
      </c>
    </row>
    <row r="1558" spans="1:4">
      <c r="A1558" t="s">
        <v>2757</v>
      </c>
      <c r="B1558" t="s">
        <v>2758</v>
      </c>
      <c r="C1558" t="s">
        <v>438</v>
      </c>
      <c r="D1558" s="3"/>
    </row>
    <row r="1559" spans="1:4">
      <c r="A1559" t="s">
        <v>2759</v>
      </c>
      <c r="B1559" t="s">
        <v>2760</v>
      </c>
      <c r="C1559" t="s">
        <v>232</v>
      </c>
      <c r="D1559" s="3">
        <v>255.3215519253209</v>
      </c>
    </row>
    <row r="1560" spans="1:4">
      <c r="A1560" t="s">
        <v>2761</v>
      </c>
      <c r="B1560" t="s">
        <v>2762</v>
      </c>
      <c r="C1560" t="s">
        <v>438</v>
      </c>
      <c r="D1560" s="3"/>
    </row>
    <row r="1561" spans="1:4">
      <c r="A1561" t="s">
        <v>2763</v>
      </c>
      <c r="B1561" t="s">
        <v>2764</v>
      </c>
      <c r="C1561" t="s">
        <v>232</v>
      </c>
      <c r="D1561" s="3"/>
    </row>
    <row r="1562" spans="1:4">
      <c r="A1562" t="s">
        <v>2765</v>
      </c>
      <c r="B1562" t="s">
        <v>2766</v>
      </c>
      <c r="C1562" t="s">
        <v>438</v>
      </c>
      <c r="D1562" s="3">
        <v>106.94065934065934</v>
      </c>
    </row>
    <row r="1563" spans="1:4">
      <c r="A1563" t="s">
        <v>2767</v>
      </c>
      <c r="B1563" t="s">
        <v>2768</v>
      </c>
      <c r="C1563" t="s">
        <v>438</v>
      </c>
      <c r="D1563" s="3"/>
    </row>
    <row r="1564" spans="1:4">
      <c r="A1564" t="s">
        <v>2769</v>
      </c>
      <c r="B1564" t="s">
        <v>2770</v>
      </c>
      <c r="C1564" t="s">
        <v>232</v>
      </c>
      <c r="D1564" s="3">
        <v>466.98</v>
      </c>
    </row>
    <row r="1565" spans="1:4">
      <c r="A1565" t="s">
        <v>2771</v>
      </c>
      <c r="B1565" t="s">
        <v>2772</v>
      </c>
      <c r="C1565" t="s">
        <v>438</v>
      </c>
      <c r="D1565" s="3"/>
    </row>
    <row r="1566" spans="1:4">
      <c r="A1566" t="s">
        <v>2773</v>
      </c>
      <c r="B1566" t="s">
        <v>2774</v>
      </c>
      <c r="C1566" t="s">
        <v>232</v>
      </c>
      <c r="D1566" s="3"/>
    </row>
    <row r="1567" spans="1:4">
      <c r="A1567" t="s">
        <v>2775</v>
      </c>
      <c r="B1567" t="s">
        <v>2776</v>
      </c>
      <c r="C1567" t="s">
        <v>438</v>
      </c>
      <c r="D1567" s="3"/>
    </row>
    <row r="1568" spans="1:4">
      <c r="A1568" t="s">
        <v>2777</v>
      </c>
      <c r="B1568" t="s">
        <v>2778</v>
      </c>
      <c r="C1568" t="s">
        <v>438</v>
      </c>
      <c r="D1568" s="3"/>
    </row>
    <row r="1569" spans="1:4">
      <c r="A1569" t="s">
        <v>2779</v>
      </c>
      <c r="B1569" t="s">
        <v>2780</v>
      </c>
      <c r="C1569" t="s">
        <v>232</v>
      </c>
      <c r="D1569" s="3"/>
    </row>
    <row r="1570" spans="1:4">
      <c r="A1570" t="s">
        <v>2781</v>
      </c>
      <c r="B1570" t="s">
        <v>2782</v>
      </c>
      <c r="C1570" t="s">
        <v>438</v>
      </c>
      <c r="D1570" s="3"/>
    </row>
    <row r="1571" spans="1:4">
      <c r="A1571" t="s">
        <v>2783</v>
      </c>
      <c r="B1571" t="s">
        <v>2784</v>
      </c>
      <c r="C1571" t="s">
        <v>438</v>
      </c>
      <c r="D1571" s="3"/>
    </row>
    <row r="1572" spans="1:4">
      <c r="A1572" t="s">
        <v>2785</v>
      </c>
      <c r="B1572" t="s">
        <v>2786</v>
      </c>
      <c r="C1572" t="s">
        <v>232</v>
      </c>
      <c r="D1572" s="3"/>
    </row>
    <row r="1573" spans="1:4">
      <c r="A1573" t="s">
        <v>2787</v>
      </c>
      <c r="B1573" t="s">
        <v>2788</v>
      </c>
      <c r="C1573" t="s">
        <v>438</v>
      </c>
      <c r="D1573" s="3"/>
    </row>
    <row r="1574" spans="1:4">
      <c r="A1574" t="s">
        <v>2789</v>
      </c>
      <c r="B1574" t="s">
        <v>2790</v>
      </c>
      <c r="C1574" t="s">
        <v>232</v>
      </c>
      <c r="D1574" s="3"/>
    </row>
    <row r="1575" spans="1:4">
      <c r="A1575" t="s">
        <v>2791</v>
      </c>
      <c r="B1575" t="s">
        <v>2792</v>
      </c>
      <c r="C1575" t="s">
        <v>438</v>
      </c>
      <c r="D1575" s="3"/>
    </row>
    <row r="1576" spans="1:4">
      <c r="A1576" t="s">
        <v>2793</v>
      </c>
      <c r="B1576" t="s">
        <v>2794</v>
      </c>
      <c r="C1576" t="s">
        <v>232</v>
      </c>
      <c r="D1576" s="3"/>
    </row>
    <row r="1577" spans="1:4">
      <c r="A1577" t="s">
        <v>2795</v>
      </c>
      <c r="B1577" t="s">
        <v>2796</v>
      </c>
      <c r="C1577" t="s">
        <v>438</v>
      </c>
      <c r="D1577" s="3"/>
    </row>
    <row r="1578" spans="1:4">
      <c r="A1578" t="s">
        <v>2797</v>
      </c>
      <c r="B1578" t="s">
        <v>2798</v>
      </c>
      <c r="C1578" t="s">
        <v>232</v>
      </c>
      <c r="D1578" s="3"/>
    </row>
    <row r="1579" spans="1:4">
      <c r="A1579" t="s">
        <v>2799</v>
      </c>
      <c r="B1579" t="s">
        <v>2800</v>
      </c>
      <c r="C1579" t="s">
        <v>438</v>
      </c>
      <c r="D1579" s="3">
        <v>200.58823529411765</v>
      </c>
    </row>
    <row r="1580" spans="1:4">
      <c r="A1580" t="s">
        <v>2801</v>
      </c>
      <c r="B1580" t="s">
        <v>2802</v>
      </c>
      <c r="C1580" t="s">
        <v>232</v>
      </c>
      <c r="D1580" s="3">
        <v>11250</v>
      </c>
    </row>
    <row r="1581" spans="1:4">
      <c r="A1581" t="s">
        <v>2803</v>
      </c>
      <c r="B1581" t="s">
        <v>2804</v>
      </c>
      <c r="C1581" t="s">
        <v>438</v>
      </c>
      <c r="D1581" s="3">
        <v>81.068447412353919</v>
      </c>
    </row>
    <row r="1582" spans="1:4">
      <c r="A1582" t="s">
        <v>2805</v>
      </c>
      <c r="B1582" t="s">
        <v>2806</v>
      </c>
      <c r="C1582" t="s">
        <v>232</v>
      </c>
      <c r="D1582" s="3"/>
    </row>
    <row r="1583" spans="1:4">
      <c r="A1583" t="s">
        <v>2807</v>
      </c>
      <c r="B1583" t="s">
        <v>2808</v>
      </c>
      <c r="C1583" t="s">
        <v>438</v>
      </c>
      <c r="D1583" s="3"/>
    </row>
    <row r="1584" spans="1:4">
      <c r="A1584" t="s">
        <v>2809</v>
      </c>
      <c r="B1584" t="s">
        <v>2810</v>
      </c>
      <c r="C1584" t="s">
        <v>438</v>
      </c>
      <c r="D1584" s="3"/>
    </row>
    <row r="1585" spans="1:4">
      <c r="A1585" t="s">
        <v>2811</v>
      </c>
      <c r="B1585" t="s">
        <v>2812</v>
      </c>
      <c r="C1585" t="s">
        <v>232</v>
      </c>
      <c r="D1585" s="3"/>
    </row>
    <row r="1586" spans="1:4">
      <c r="A1586" t="s">
        <v>2813</v>
      </c>
      <c r="B1586" t="s">
        <v>2814</v>
      </c>
      <c r="C1586" t="s">
        <v>438</v>
      </c>
      <c r="D1586" s="3"/>
    </row>
    <row r="1587" spans="1:4">
      <c r="A1587" t="s">
        <v>2815</v>
      </c>
      <c r="B1587" t="s">
        <v>2816</v>
      </c>
      <c r="C1587" t="s">
        <v>232</v>
      </c>
      <c r="D1587" s="3"/>
    </row>
    <row r="1588" spans="1:4">
      <c r="A1588" t="s">
        <v>2817</v>
      </c>
      <c r="B1588" t="s">
        <v>2818</v>
      </c>
      <c r="C1588" t="s">
        <v>438</v>
      </c>
      <c r="D1588" s="3"/>
    </row>
    <row r="1589" spans="1:4">
      <c r="A1589" t="s">
        <v>2819</v>
      </c>
      <c r="B1589" t="s">
        <v>2820</v>
      </c>
      <c r="C1589" t="s">
        <v>232</v>
      </c>
      <c r="D1589" s="3"/>
    </row>
    <row r="1590" spans="1:4">
      <c r="A1590" t="s">
        <v>2821</v>
      </c>
      <c r="B1590" t="s">
        <v>2822</v>
      </c>
      <c r="C1590" t="s">
        <v>438</v>
      </c>
      <c r="D1590" s="3"/>
    </row>
    <row r="1591" spans="1:4">
      <c r="A1591" t="s">
        <v>2823</v>
      </c>
      <c r="B1591" t="s">
        <v>2824</v>
      </c>
      <c r="C1591" t="s">
        <v>232</v>
      </c>
      <c r="D1591" s="3">
        <v>101.01207056638812</v>
      </c>
    </row>
    <row r="1592" spans="1:4">
      <c r="A1592" t="s">
        <v>2825</v>
      </c>
      <c r="B1592" t="s">
        <v>2826</v>
      </c>
      <c r="C1592" t="s">
        <v>232</v>
      </c>
      <c r="D1592" s="3"/>
    </row>
    <row r="1593" spans="1:4">
      <c r="A1593" t="s">
        <v>2827</v>
      </c>
      <c r="B1593" t="s">
        <v>2828</v>
      </c>
      <c r="C1593" t="s">
        <v>438</v>
      </c>
      <c r="D1593" s="3"/>
    </row>
    <row r="1594" spans="1:4">
      <c r="A1594" t="s">
        <v>2829</v>
      </c>
      <c r="B1594" t="s">
        <v>2830</v>
      </c>
      <c r="C1594" t="s">
        <v>232</v>
      </c>
      <c r="D1594" s="3"/>
    </row>
    <row r="1595" spans="1:4">
      <c r="A1595" t="s">
        <v>2831</v>
      </c>
      <c r="B1595" t="s">
        <v>2832</v>
      </c>
      <c r="C1595" t="s">
        <v>438</v>
      </c>
      <c r="D1595" s="3"/>
    </row>
    <row r="1596" spans="1:4">
      <c r="A1596" t="s">
        <v>2833</v>
      </c>
      <c r="B1596" t="s">
        <v>2834</v>
      </c>
      <c r="C1596" t="s">
        <v>232</v>
      </c>
      <c r="D1596" s="3"/>
    </row>
    <row r="1597" spans="1:4">
      <c r="A1597" t="s">
        <v>2835</v>
      </c>
      <c r="B1597" t="s">
        <v>2836</v>
      </c>
      <c r="C1597" t="s">
        <v>232</v>
      </c>
      <c r="D1597" s="3"/>
    </row>
    <row r="1598" spans="1:4">
      <c r="A1598" t="s">
        <v>2837</v>
      </c>
      <c r="B1598" t="s">
        <v>2838</v>
      </c>
      <c r="C1598" t="s">
        <v>438</v>
      </c>
      <c r="D1598" s="3"/>
    </row>
    <row r="1599" spans="1:4">
      <c r="A1599" t="s">
        <v>2839</v>
      </c>
      <c r="B1599" t="s">
        <v>2840</v>
      </c>
      <c r="C1599" t="s">
        <v>232</v>
      </c>
      <c r="D1599" s="3"/>
    </row>
    <row r="1600" spans="1:4">
      <c r="A1600" t="s">
        <v>2841</v>
      </c>
      <c r="B1600" t="s">
        <v>2842</v>
      </c>
      <c r="C1600" t="s">
        <v>438</v>
      </c>
      <c r="D1600" s="3"/>
    </row>
    <row r="1601" spans="1:4">
      <c r="A1601" t="s">
        <v>2843</v>
      </c>
      <c r="B1601" t="s">
        <v>2844</v>
      </c>
      <c r="C1601" t="s">
        <v>438</v>
      </c>
      <c r="D1601" s="3"/>
    </row>
    <row r="1602" spans="1:4">
      <c r="A1602" t="s">
        <v>2845</v>
      </c>
      <c r="B1602" t="s">
        <v>2846</v>
      </c>
      <c r="C1602" t="s">
        <v>232</v>
      </c>
      <c r="D1602" s="3"/>
    </row>
    <row r="1603" spans="1:4">
      <c r="A1603" t="s">
        <v>2847</v>
      </c>
      <c r="B1603" t="s">
        <v>2848</v>
      </c>
      <c r="C1603" t="s">
        <v>438</v>
      </c>
      <c r="D1603" s="3"/>
    </row>
    <row r="1604" spans="1:4">
      <c r="A1604" t="s">
        <v>2849</v>
      </c>
      <c r="B1604" t="s">
        <v>2850</v>
      </c>
      <c r="C1604" t="s">
        <v>232</v>
      </c>
      <c r="D1604" s="3"/>
    </row>
    <row r="1605" spans="1:4">
      <c r="A1605" t="s">
        <v>2851</v>
      </c>
      <c r="B1605" t="s">
        <v>2852</v>
      </c>
      <c r="C1605" t="s">
        <v>438</v>
      </c>
      <c r="D1605" s="3">
        <v>80</v>
      </c>
    </row>
    <row r="1606" spans="1:4">
      <c r="A1606" t="s">
        <v>2853</v>
      </c>
      <c r="B1606" t="s">
        <v>2854</v>
      </c>
      <c r="C1606" t="s">
        <v>438</v>
      </c>
      <c r="D1606" s="3"/>
    </row>
    <row r="1607" spans="1:4">
      <c r="A1607" t="s">
        <v>2855</v>
      </c>
      <c r="B1607" t="s">
        <v>2856</v>
      </c>
      <c r="C1607" t="s">
        <v>232</v>
      </c>
      <c r="D1607" s="3">
        <v>365</v>
      </c>
    </row>
    <row r="1608" spans="1:4">
      <c r="A1608" t="s">
        <v>2857</v>
      </c>
      <c r="B1608" t="s">
        <v>2858</v>
      </c>
      <c r="C1608" t="s">
        <v>438</v>
      </c>
      <c r="D1608" s="3">
        <v>115</v>
      </c>
    </row>
    <row r="1609" spans="1:4">
      <c r="A1609" t="s">
        <v>2859</v>
      </c>
      <c r="B1609" t="s">
        <v>2860</v>
      </c>
      <c r="C1609" t="s">
        <v>232</v>
      </c>
      <c r="D1609" s="3"/>
    </row>
    <row r="1610" spans="1:4">
      <c r="A1610" t="s">
        <v>2861</v>
      </c>
      <c r="B1610" t="s">
        <v>2862</v>
      </c>
      <c r="C1610" t="s">
        <v>438</v>
      </c>
      <c r="D1610" s="3">
        <v>90</v>
      </c>
    </row>
    <row r="1611" spans="1:4">
      <c r="A1611" t="s">
        <v>2863</v>
      </c>
      <c r="B1611" t="s">
        <v>2864</v>
      </c>
      <c r="C1611" t="s">
        <v>438</v>
      </c>
      <c r="D1611" s="3"/>
    </row>
    <row r="1612" spans="1:4">
      <c r="A1612" t="s">
        <v>2865</v>
      </c>
      <c r="B1612" t="s">
        <v>2866</v>
      </c>
      <c r="C1612" t="s">
        <v>232</v>
      </c>
      <c r="D1612" s="3"/>
    </row>
    <row r="1613" spans="1:4">
      <c r="A1613" t="s">
        <v>2867</v>
      </c>
      <c r="B1613" t="s">
        <v>2868</v>
      </c>
      <c r="C1613" t="s">
        <v>438</v>
      </c>
      <c r="D1613" s="3">
        <v>145</v>
      </c>
    </row>
    <row r="1614" spans="1:4">
      <c r="A1614" t="s">
        <v>2869</v>
      </c>
      <c r="B1614" t="s">
        <v>2870</v>
      </c>
      <c r="C1614" t="s">
        <v>232</v>
      </c>
      <c r="D1614" s="3">
        <v>7500</v>
      </c>
    </row>
    <row r="1615" spans="1:4">
      <c r="A1615" t="s">
        <v>2871</v>
      </c>
      <c r="B1615" t="s">
        <v>2872</v>
      </c>
      <c r="C1615" t="s">
        <v>438</v>
      </c>
      <c r="D1615" s="3">
        <v>114.34515139543414</v>
      </c>
    </row>
    <row r="1616" spans="1:4">
      <c r="A1616" t="s">
        <v>2873</v>
      </c>
      <c r="B1616" t="s">
        <v>2874</v>
      </c>
      <c r="C1616" t="s">
        <v>438</v>
      </c>
      <c r="D1616" s="3"/>
    </row>
    <row r="1617" spans="1:4">
      <c r="A1617" t="s">
        <v>2875</v>
      </c>
      <c r="B1617" t="s">
        <v>2876</v>
      </c>
      <c r="C1617" t="s">
        <v>232</v>
      </c>
      <c r="D1617" s="3">
        <v>550</v>
      </c>
    </row>
    <row r="1618" spans="1:4">
      <c r="A1618" t="s">
        <v>2877</v>
      </c>
      <c r="B1618" t="s">
        <v>2878</v>
      </c>
      <c r="C1618" t="s">
        <v>438</v>
      </c>
      <c r="D1618" s="3">
        <v>250</v>
      </c>
    </row>
    <row r="1619" spans="1:4">
      <c r="A1619" t="s">
        <v>2879</v>
      </c>
      <c r="B1619" t="s">
        <v>2880</v>
      </c>
      <c r="C1619" t="s">
        <v>232</v>
      </c>
      <c r="D1619" s="3">
        <v>6000</v>
      </c>
    </row>
    <row r="1620" spans="1:4">
      <c r="A1620" t="s">
        <v>2881</v>
      </c>
      <c r="B1620" t="s">
        <v>2882</v>
      </c>
      <c r="C1620" t="s">
        <v>438</v>
      </c>
      <c r="D1620" s="3">
        <v>145.12716763005781</v>
      </c>
    </row>
    <row r="1621" spans="1:4">
      <c r="A1621" t="s">
        <v>2883</v>
      </c>
      <c r="B1621" t="s">
        <v>2884</v>
      </c>
      <c r="C1621" t="s">
        <v>438</v>
      </c>
      <c r="D1621" s="3"/>
    </row>
    <row r="1622" spans="1:4">
      <c r="A1622" t="s">
        <v>2885</v>
      </c>
      <c r="B1622" t="s">
        <v>2886</v>
      </c>
      <c r="C1622" t="s">
        <v>232</v>
      </c>
      <c r="D1622" s="3">
        <v>875</v>
      </c>
    </row>
    <row r="1623" spans="1:4">
      <c r="A1623" t="s">
        <v>2887</v>
      </c>
      <c r="B1623" t="s">
        <v>2888</v>
      </c>
      <c r="C1623" t="s">
        <v>438</v>
      </c>
      <c r="D1623" s="3"/>
    </row>
    <row r="1624" spans="1:4">
      <c r="A1624" t="s">
        <v>2889</v>
      </c>
      <c r="B1624" t="s">
        <v>2890</v>
      </c>
      <c r="C1624" t="s">
        <v>232</v>
      </c>
      <c r="D1624" s="3"/>
    </row>
    <row r="1625" spans="1:4">
      <c r="A1625" t="s">
        <v>2891</v>
      </c>
      <c r="B1625" t="s">
        <v>2892</v>
      </c>
      <c r="C1625" t="s">
        <v>438</v>
      </c>
      <c r="D1625" s="3"/>
    </row>
    <row r="1626" spans="1:4">
      <c r="A1626" t="s">
        <v>2893</v>
      </c>
      <c r="B1626" t="s">
        <v>2894</v>
      </c>
      <c r="C1626" t="s">
        <v>438</v>
      </c>
      <c r="D1626" s="3"/>
    </row>
    <row r="1627" spans="1:4">
      <c r="A1627" t="s">
        <v>2895</v>
      </c>
      <c r="B1627" t="s">
        <v>2896</v>
      </c>
      <c r="C1627" t="s">
        <v>232</v>
      </c>
      <c r="D1627" s="3"/>
    </row>
    <row r="1628" spans="1:4">
      <c r="A1628" t="s">
        <v>2897</v>
      </c>
      <c r="B1628" t="s">
        <v>2898</v>
      </c>
      <c r="C1628" t="s">
        <v>438</v>
      </c>
      <c r="D1628" s="3"/>
    </row>
    <row r="1629" spans="1:4">
      <c r="A1629" t="s">
        <v>2899</v>
      </c>
      <c r="B1629" t="s">
        <v>2900</v>
      </c>
      <c r="C1629" t="s">
        <v>232</v>
      </c>
      <c r="D1629" s="3"/>
    </row>
    <row r="1630" spans="1:4">
      <c r="A1630" t="s">
        <v>2901</v>
      </c>
      <c r="B1630" t="s">
        <v>2892</v>
      </c>
      <c r="C1630" t="s">
        <v>438</v>
      </c>
      <c r="D1630" s="3"/>
    </row>
    <row r="1631" spans="1:4">
      <c r="A1631" t="s">
        <v>2902</v>
      </c>
      <c r="B1631" t="s">
        <v>2894</v>
      </c>
      <c r="C1631" t="s">
        <v>438</v>
      </c>
      <c r="D1631" s="3"/>
    </row>
    <row r="1632" spans="1:4">
      <c r="A1632" t="s">
        <v>2903</v>
      </c>
      <c r="B1632" t="s">
        <v>2896</v>
      </c>
      <c r="C1632" t="s">
        <v>232</v>
      </c>
      <c r="D1632" s="3"/>
    </row>
    <row r="1633" spans="1:4">
      <c r="A1633" t="s">
        <v>2904</v>
      </c>
      <c r="B1633" t="s">
        <v>2905</v>
      </c>
      <c r="C1633" t="s">
        <v>438</v>
      </c>
      <c r="D1633" s="3"/>
    </row>
    <row r="1634" spans="1:4">
      <c r="A1634" t="s">
        <v>2906</v>
      </c>
      <c r="B1634" t="s">
        <v>2907</v>
      </c>
      <c r="C1634" t="s">
        <v>232</v>
      </c>
      <c r="D1634" s="3"/>
    </row>
    <row r="1635" spans="1:4">
      <c r="A1635" t="s">
        <v>2908</v>
      </c>
      <c r="B1635" t="s">
        <v>2909</v>
      </c>
      <c r="C1635" t="s">
        <v>438</v>
      </c>
      <c r="D1635" s="3"/>
    </row>
    <row r="1636" spans="1:4">
      <c r="A1636" t="s">
        <v>2910</v>
      </c>
      <c r="B1636" t="s">
        <v>2911</v>
      </c>
      <c r="C1636" t="s">
        <v>232</v>
      </c>
      <c r="D1636" s="3"/>
    </row>
    <row r="1637" spans="1:4">
      <c r="A1637" t="s">
        <v>2912</v>
      </c>
      <c r="B1637" t="s">
        <v>2913</v>
      </c>
      <c r="C1637" t="s">
        <v>438</v>
      </c>
      <c r="D1637" s="3"/>
    </row>
    <row r="1638" spans="1:4">
      <c r="A1638" t="s">
        <v>2914</v>
      </c>
      <c r="B1638" t="s">
        <v>2915</v>
      </c>
      <c r="C1638" t="s">
        <v>232</v>
      </c>
      <c r="D1638" s="3"/>
    </row>
    <row r="1639" spans="1:4">
      <c r="A1639" t="s">
        <v>2916</v>
      </c>
      <c r="B1639" t="s">
        <v>2917</v>
      </c>
      <c r="C1639" t="s">
        <v>438</v>
      </c>
      <c r="D1639" s="3"/>
    </row>
    <row r="1640" spans="1:4">
      <c r="A1640" t="s">
        <v>2918</v>
      </c>
      <c r="B1640" t="s">
        <v>2919</v>
      </c>
      <c r="C1640" t="s">
        <v>232</v>
      </c>
      <c r="D1640" s="3"/>
    </row>
    <row r="1641" spans="1:4">
      <c r="A1641" t="s">
        <v>2920</v>
      </c>
      <c r="B1641" t="s">
        <v>2921</v>
      </c>
      <c r="C1641" t="s">
        <v>438</v>
      </c>
      <c r="D1641" s="3">
        <v>211.55219613670135</v>
      </c>
    </row>
    <row r="1642" spans="1:4">
      <c r="A1642" t="s">
        <v>2922</v>
      </c>
      <c r="B1642" t="s">
        <v>2923</v>
      </c>
      <c r="C1642" t="s">
        <v>232</v>
      </c>
      <c r="D1642" s="3">
        <v>579.79999999999995</v>
      </c>
    </row>
    <row r="1643" spans="1:4">
      <c r="A1643" t="s">
        <v>2924</v>
      </c>
      <c r="B1643" t="s">
        <v>2925</v>
      </c>
      <c r="C1643" t="s">
        <v>438</v>
      </c>
      <c r="D1643" s="3">
        <v>300</v>
      </c>
    </row>
    <row r="1644" spans="1:4">
      <c r="A1644" t="s">
        <v>2926</v>
      </c>
      <c r="B1644" t="s">
        <v>2927</v>
      </c>
      <c r="C1644" t="s">
        <v>232</v>
      </c>
      <c r="D1644" s="3">
        <v>6000</v>
      </c>
    </row>
    <row r="1645" spans="1:4">
      <c r="A1645" t="s">
        <v>2928</v>
      </c>
      <c r="B1645" t="s">
        <v>2929</v>
      </c>
      <c r="C1645" t="s">
        <v>438</v>
      </c>
      <c r="D1645" s="3"/>
    </row>
    <row r="1646" spans="1:4">
      <c r="A1646" t="s">
        <v>2930</v>
      </c>
      <c r="B1646" t="s">
        <v>2931</v>
      </c>
      <c r="C1646" t="s">
        <v>438</v>
      </c>
      <c r="D1646" s="3"/>
    </row>
    <row r="1647" spans="1:4">
      <c r="A1647" t="s">
        <v>2932</v>
      </c>
      <c r="B1647" t="s">
        <v>2933</v>
      </c>
      <c r="C1647" t="s">
        <v>176</v>
      </c>
      <c r="D1647" s="3"/>
    </row>
    <row r="1648" spans="1:4">
      <c r="A1648" t="s">
        <v>2934</v>
      </c>
      <c r="B1648" t="s">
        <v>2933</v>
      </c>
      <c r="C1648" t="s">
        <v>205</v>
      </c>
      <c r="D1648" s="3"/>
    </row>
    <row r="1649" spans="1:4">
      <c r="A1649" t="s">
        <v>2935</v>
      </c>
      <c r="B1649" t="s">
        <v>2936</v>
      </c>
      <c r="C1649" t="s">
        <v>176</v>
      </c>
      <c r="D1649" s="3">
        <v>37.751079136690649</v>
      </c>
    </row>
    <row r="1650" spans="1:4">
      <c r="A1650" t="s">
        <v>2937</v>
      </c>
      <c r="B1650" t="s">
        <v>2936</v>
      </c>
      <c r="C1650" t="s">
        <v>205</v>
      </c>
      <c r="D1650" s="3">
        <v>76873.97</v>
      </c>
    </row>
    <row r="1651" spans="1:4">
      <c r="A1651" t="s">
        <v>2938</v>
      </c>
      <c r="B1651" t="s">
        <v>2939</v>
      </c>
      <c r="C1651" t="s">
        <v>438</v>
      </c>
      <c r="D1651" s="3"/>
    </row>
    <row r="1652" spans="1:4">
      <c r="A1652" t="s">
        <v>2940</v>
      </c>
      <c r="B1652" t="s">
        <v>2941</v>
      </c>
      <c r="C1652" t="s">
        <v>438</v>
      </c>
      <c r="D1652" s="3"/>
    </row>
    <row r="1653" spans="1:4">
      <c r="A1653" t="s">
        <v>2942</v>
      </c>
      <c r="B1653" t="s">
        <v>2943</v>
      </c>
      <c r="C1653" t="s">
        <v>232</v>
      </c>
      <c r="D1653" s="3"/>
    </row>
    <row r="1654" spans="1:4">
      <c r="A1654" t="s">
        <v>2944</v>
      </c>
      <c r="B1654" t="s">
        <v>2945</v>
      </c>
      <c r="C1654" t="s">
        <v>438</v>
      </c>
      <c r="D1654" s="3"/>
    </row>
    <row r="1655" spans="1:4">
      <c r="A1655" t="s">
        <v>2946</v>
      </c>
      <c r="B1655" t="s">
        <v>2947</v>
      </c>
      <c r="C1655" t="s">
        <v>438</v>
      </c>
      <c r="D1655" s="3"/>
    </row>
    <row r="1656" spans="1:4">
      <c r="A1656" t="s">
        <v>2948</v>
      </c>
      <c r="B1656" t="s">
        <v>2949</v>
      </c>
      <c r="C1656" t="s">
        <v>438</v>
      </c>
      <c r="D1656" s="3"/>
    </row>
    <row r="1657" spans="1:4">
      <c r="A1657" t="s">
        <v>2950</v>
      </c>
      <c r="B1657" t="s">
        <v>2951</v>
      </c>
      <c r="C1657" t="s">
        <v>232</v>
      </c>
      <c r="D1657" s="3"/>
    </row>
    <row r="1658" spans="1:4">
      <c r="A1658" t="s">
        <v>2952</v>
      </c>
      <c r="B1658" t="s">
        <v>2953</v>
      </c>
      <c r="C1658" t="s">
        <v>438</v>
      </c>
      <c r="D1658" s="3"/>
    </row>
    <row r="1659" spans="1:4">
      <c r="A1659" t="s">
        <v>2954</v>
      </c>
      <c r="B1659" t="s">
        <v>2955</v>
      </c>
      <c r="C1659" t="s">
        <v>232</v>
      </c>
      <c r="D1659" s="3"/>
    </row>
    <row r="1660" spans="1:4">
      <c r="A1660" t="s">
        <v>2956</v>
      </c>
      <c r="B1660" t="s">
        <v>2957</v>
      </c>
      <c r="C1660" t="s">
        <v>438</v>
      </c>
      <c r="D1660" s="3"/>
    </row>
    <row r="1661" spans="1:4">
      <c r="A1661" t="s">
        <v>2958</v>
      </c>
      <c r="B1661" t="s">
        <v>2959</v>
      </c>
      <c r="C1661" t="s">
        <v>232</v>
      </c>
      <c r="D1661" s="3"/>
    </row>
    <row r="1662" spans="1:4">
      <c r="A1662" t="s">
        <v>2960</v>
      </c>
      <c r="B1662" t="s">
        <v>2961</v>
      </c>
      <c r="C1662" t="s">
        <v>438</v>
      </c>
      <c r="D1662" s="3"/>
    </row>
    <row r="1663" spans="1:4">
      <c r="A1663" t="s">
        <v>2962</v>
      </c>
      <c r="B1663" t="s">
        <v>2963</v>
      </c>
      <c r="C1663" t="s">
        <v>232</v>
      </c>
      <c r="D1663" s="3"/>
    </row>
    <row r="1664" spans="1:4">
      <c r="A1664" t="s">
        <v>2964</v>
      </c>
      <c r="B1664" t="s">
        <v>2965</v>
      </c>
      <c r="C1664" t="s">
        <v>438</v>
      </c>
      <c r="D1664" s="3"/>
    </row>
    <row r="1665" spans="1:4">
      <c r="A1665" t="s">
        <v>2966</v>
      </c>
      <c r="B1665" t="s">
        <v>2967</v>
      </c>
      <c r="C1665" t="s">
        <v>232</v>
      </c>
      <c r="D1665" s="3"/>
    </row>
    <row r="1666" spans="1:4">
      <c r="A1666" t="s">
        <v>2968</v>
      </c>
      <c r="B1666" t="s">
        <v>2969</v>
      </c>
      <c r="C1666" t="s">
        <v>438</v>
      </c>
      <c r="D1666" s="3"/>
    </row>
    <row r="1667" spans="1:4">
      <c r="A1667" t="s">
        <v>2970</v>
      </c>
      <c r="B1667" t="s">
        <v>2971</v>
      </c>
      <c r="C1667" t="s">
        <v>232</v>
      </c>
      <c r="D1667" s="3"/>
    </row>
    <row r="1668" spans="1:4">
      <c r="A1668" t="s">
        <v>2972</v>
      </c>
      <c r="B1668" t="s">
        <v>2973</v>
      </c>
      <c r="C1668" t="s">
        <v>438</v>
      </c>
      <c r="D1668" s="3">
        <v>210.85</v>
      </c>
    </row>
    <row r="1669" spans="1:4">
      <c r="A1669" t="s">
        <v>2974</v>
      </c>
      <c r="B1669" t="s">
        <v>2975</v>
      </c>
      <c r="C1669" t="s">
        <v>438</v>
      </c>
      <c r="D1669" s="3"/>
    </row>
    <row r="1670" spans="1:4">
      <c r="A1670" t="s">
        <v>2976</v>
      </c>
      <c r="B1670" t="s">
        <v>2977</v>
      </c>
      <c r="C1670" t="s">
        <v>438</v>
      </c>
      <c r="D1670" s="3">
        <v>204.89913793103449</v>
      </c>
    </row>
    <row r="1671" spans="1:4">
      <c r="A1671" t="s">
        <v>2978</v>
      </c>
      <c r="B1671" t="s">
        <v>2979</v>
      </c>
      <c r="C1671" t="s">
        <v>438</v>
      </c>
      <c r="D1671" s="3"/>
    </row>
    <row r="1672" spans="1:4">
      <c r="A1672" t="s">
        <v>2980</v>
      </c>
      <c r="B1672" t="s">
        <v>2981</v>
      </c>
      <c r="C1672" t="s">
        <v>438</v>
      </c>
      <c r="D1672" s="3"/>
    </row>
    <row r="1673" spans="1:4">
      <c r="A1673" t="s">
        <v>2982</v>
      </c>
      <c r="B1673" t="s">
        <v>2983</v>
      </c>
      <c r="C1673" t="s">
        <v>438</v>
      </c>
      <c r="D1673" s="3">
        <v>190</v>
      </c>
    </row>
    <row r="1674" spans="1:4">
      <c r="A1674" t="s">
        <v>2984</v>
      </c>
      <c r="B1674" t="s">
        <v>2985</v>
      </c>
      <c r="C1674" t="s">
        <v>438</v>
      </c>
      <c r="D1674" s="3">
        <v>113.67826235408887</v>
      </c>
    </row>
    <row r="1675" spans="1:4">
      <c r="A1675" t="s">
        <v>2986</v>
      </c>
      <c r="B1675" t="s">
        <v>2987</v>
      </c>
      <c r="C1675" t="s">
        <v>438</v>
      </c>
      <c r="D1675" s="3">
        <v>90</v>
      </c>
    </row>
    <row r="1676" spans="1:4">
      <c r="A1676" t="s">
        <v>2988</v>
      </c>
      <c r="B1676" t="s">
        <v>2989</v>
      </c>
      <c r="C1676" t="s">
        <v>438</v>
      </c>
      <c r="D1676" s="3">
        <v>766.20664411366704</v>
      </c>
    </row>
    <row r="1677" spans="1:4">
      <c r="A1677" t="s">
        <v>2990</v>
      </c>
      <c r="B1677" t="s">
        <v>2991</v>
      </c>
      <c r="C1677" t="s">
        <v>438</v>
      </c>
      <c r="D1677" s="3">
        <v>864.98463987266223</v>
      </c>
    </row>
    <row r="1678" spans="1:4">
      <c r="A1678" t="s">
        <v>2992</v>
      </c>
      <c r="B1678" t="s">
        <v>2993</v>
      </c>
      <c r="C1678" t="s">
        <v>438</v>
      </c>
      <c r="D1678" s="3">
        <v>149.23216059101367</v>
      </c>
    </row>
    <row r="1679" spans="1:4">
      <c r="A1679" t="s">
        <v>2994</v>
      </c>
      <c r="B1679" t="s">
        <v>2995</v>
      </c>
      <c r="C1679" t="s">
        <v>438</v>
      </c>
      <c r="D1679" s="3"/>
    </row>
    <row r="1680" spans="1:4">
      <c r="A1680" t="s">
        <v>182</v>
      </c>
      <c r="B1680" t="s">
        <v>2996</v>
      </c>
      <c r="C1680" t="s">
        <v>438</v>
      </c>
      <c r="D1680" s="3">
        <v>136.15279239975888</v>
      </c>
    </row>
    <row r="1681" spans="1:4">
      <c r="A1681" t="s">
        <v>2997</v>
      </c>
      <c r="B1681" t="s">
        <v>2998</v>
      </c>
      <c r="C1681" t="s">
        <v>438</v>
      </c>
      <c r="D1681" s="3">
        <v>146.38497340425531</v>
      </c>
    </row>
    <row r="1682" spans="1:4">
      <c r="A1682" t="s">
        <v>2999</v>
      </c>
      <c r="B1682" t="s">
        <v>3000</v>
      </c>
      <c r="C1682" t="s">
        <v>438</v>
      </c>
      <c r="D1682" s="3">
        <v>160</v>
      </c>
    </row>
    <row r="1683" spans="1:4">
      <c r="A1683" t="s">
        <v>3001</v>
      </c>
      <c r="B1683" t="s">
        <v>3002</v>
      </c>
      <c r="C1683" t="s">
        <v>438</v>
      </c>
      <c r="D1683" s="3">
        <v>1202.1282674772037</v>
      </c>
    </row>
    <row r="1684" spans="1:4">
      <c r="A1684" t="s">
        <v>3003</v>
      </c>
      <c r="B1684" t="s">
        <v>3004</v>
      </c>
      <c r="C1684" t="s">
        <v>438</v>
      </c>
      <c r="D1684" s="3">
        <v>1508.8683636363635</v>
      </c>
    </row>
    <row r="1685" spans="1:4">
      <c r="A1685" t="s">
        <v>3005</v>
      </c>
      <c r="B1685" t="s">
        <v>3006</v>
      </c>
      <c r="C1685" t="s">
        <v>438</v>
      </c>
      <c r="D1685" s="3">
        <v>2000</v>
      </c>
    </row>
    <row r="1686" spans="1:4">
      <c r="A1686" t="s">
        <v>3007</v>
      </c>
      <c r="B1686" t="s">
        <v>3008</v>
      </c>
      <c r="C1686" t="s">
        <v>438</v>
      </c>
      <c r="D1686" s="3">
        <v>182.01875052323146</v>
      </c>
    </row>
    <row r="1687" spans="1:4">
      <c r="A1687" t="s">
        <v>3009</v>
      </c>
      <c r="B1687" t="s">
        <v>3010</v>
      </c>
      <c r="C1687" t="s">
        <v>438</v>
      </c>
      <c r="D1687" s="3"/>
    </row>
    <row r="1688" spans="1:4">
      <c r="A1688" t="s">
        <v>3011</v>
      </c>
      <c r="B1688" t="s">
        <v>3012</v>
      </c>
      <c r="C1688" t="s">
        <v>438</v>
      </c>
      <c r="D1688" s="3">
        <v>148.25575718931327</v>
      </c>
    </row>
    <row r="1689" spans="1:4">
      <c r="A1689" t="s">
        <v>3013</v>
      </c>
      <c r="B1689" t="s">
        <v>3014</v>
      </c>
      <c r="C1689" t="s">
        <v>438</v>
      </c>
      <c r="D1689" s="3">
        <v>129.88888888888889</v>
      </c>
    </row>
    <row r="1690" spans="1:4">
      <c r="A1690" t="s">
        <v>3015</v>
      </c>
      <c r="B1690" t="s">
        <v>3016</v>
      </c>
      <c r="C1690" t="s">
        <v>438</v>
      </c>
      <c r="D1690" s="3">
        <v>178.54</v>
      </c>
    </row>
    <row r="1691" spans="1:4">
      <c r="A1691" t="s">
        <v>3017</v>
      </c>
      <c r="B1691" t="s">
        <v>3018</v>
      </c>
      <c r="C1691" t="s">
        <v>438</v>
      </c>
      <c r="D1691" s="3">
        <v>1569.0576655052264</v>
      </c>
    </row>
    <row r="1692" spans="1:4">
      <c r="A1692" t="s">
        <v>3019</v>
      </c>
      <c r="B1692" t="s">
        <v>3020</v>
      </c>
      <c r="C1692" t="s">
        <v>438</v>
      </c>
      <c r="D1692" s="3">
        <v>1100</v>
      </c>
    </row>
    <row r="1693" spans="1:4">
      <c r="A1693" t="s">
        <v>3021</v>
      </c>
      <c r="B1693" t="s">
        <v>3022</v>
      </c>
      <c r="C1693" t="s">
        <v>438</v>
      </c>
      <c r="D1693" s="3">
        <v>1175</v>
      </c>
    </row>
    <row r="1694" spans="1:4">
      <c r="A1694" t="s">
        <v>3023</v>
      </c>
      <c r="B1694" t="s">
        <v>3024</v>
      </c>
      <c r="C1694" t="s">
        <v>438</v>
      </c>
      <c r="D1694" s="3"/>
    </row>
    <row r="1695" spans="1:4">
      <c r="A1695" t="s">
        <v>3025</v>
      </c>
      <c r="B1695" t="s">
        <v>3026</v>
      </c>
      <c r="C1695" t="s">
        <v>438</v>
      </c>
      <c r="D1695" s="3">
        <v>245.8517560073937</v>
      </c>
    </row>
    <row r="1696" spans="1:4">
      <c r="A1696" t="s">
        <v>3027</v>
      </c>
      <c r="B1696" t="s">
        <v>3028</v>
      </c>
      <c r="C1696" t="s">
        <v>438</v>
      </c>
      <c r="D1696" s="3"/>
    </row>
    <row r="1697" spans="1:4">
      <c r="A1697" t="s">
        <v>3029</v>
      </c>
      <c r="B1697" t="s">
        <v>3030</v>
      </c>
      <c r="C1697" t="s">
        <v>438</v>
      </c>
      <c r="D1697" s="3">
        <v>194.83019867549672</v>
      </c>
    </row>
    <row r="1698" spans="1:4">
      <c r="A1698" t="s">
        <v>3031</v>
      </c>
      <c r="B1698" t="s">
        <v>3032</v>
      </c>
      <c r="C1698" t="s">
        <v>438</v>
      </c>
      <c r="D1698" s="3">
        <v>187.32025454545453</v>
      </c>
    </row>
    <row r="1699" spans="1:4">
      <c r="A1699" t="s">
        <v>3033</v>
      </c>
      <c r="B1699" t="s">
        <v>3034</v>
      </c>
      <c r="C1699" t="s">
        <v>438</v>
      </c>
      <c r="D1699" s="3"/>
    </row>
    <row r="1700" spans="1:4">
      <c r="A1700" t="s">
        <v>3035</v>
      </c>
      <c r="B1700" t="s">
        <v>3036</v>
      </c>
      <c r="C1700" t="s">
        <v>438</v>
      </c>
      <c r="D1700" s="3"/>
    </row>
    <row r="1701" spans="1:4">
      <c r="A1701" t="s">
        <v>3037</v>
      </c>
      <c r="B1701" t="s">
        <v>3038</v>
      </c>
      <c r="C1701" t="s">
        <v>438</v>
      </c>
      <c r="D1701" s="3">
        <v>358.88088467614534</v>
      </c>
    </row>
    <row r="1702" spans="1:4">
      <c r="A1702" t="s">
        <v>3039</v>
      </c>
      <c r="B1702" t="s">
        <v>3040</v>
      </c>
      <c r="C1702" t="s">
        <v>438</v>
      </c>
      <c r="D1702" s="3"/>
    </row>
    <row r="1703" spans="1:4">
      <c r="A1703" t="s">
        <v>3041</v>
      </c>
      <c r="B1703" t="s">
        <v>3042</v>
      </c>
      <c r="C1703" t="s">
        <v>438</v>
      </c>
      <c r="D1703" s="3">
        <v>258.51790892436532</v>
      </c>
    </row>
    <row r="1704" spans="1:4">
      <c r="A1704" t="s">
        <v>3043</v>
      </c>
      <c r="B1704" t="s">
        <v>3044</v>
      </c>
      <c r="C1704" t="s">
        <v>438</v>
      </c>
      <c r="D1704" s="3">
        <v>213.86164623467602</v>
      </c>
    </row>
    <row r="1705" spans="1:4">
      <c r="A1705" t="s">
        <v>3045</v>
      </c>
      <c r="B1705" t="s">
        <v>3046</v>
      </c>
      <c r="C1705" t="s">
        <v>438</v>
      </c>
      <c r="D1705" s="3">
        <v>263</v>
      </c>
    </row>
    <row r="1706" spans="1:4">
      <c r="A1706" t="s">
        <v>3047</v>
      </c>
      <c r="B1706" t="s">
        <v>3048</v>
      </c>
      <c r="C1706" t="s">
        <v>438</v>
      </c>
      <c r="D1706" s="3">
        <v>3000</v>
      </c>
    </row>
    <row r="1707" spans="1:4">
      <c r="A1707" t="s">
        <v>3049</v>
      </c>
      <c r="B1707" t="s">
        <v>3050</v>
      </c>
      <c r="C1707" t="s">
        <v>438</v>
      </c>
      <c r="D1707" s="3"/>
    </row>
    <row r="1708" spans="1:4">
      <c r="A1708" t="s">
        <v>3051</v>
      </c>
      <c r="B1708" t="s">
        <v>3052</v>
      </c>
      <c r="C1708" t="s">
        <v>438</v>
      </c>
      <c r="D1708" s="3">
        <v>215</v>
      </c>
    </row>
    <row r="1709" spans="1:4">
      <c r="A1709" t="s">
        <v>3053</v>
      </c>
      <c r="B1709" t="s">
        <v>3054</v>
      </c>
      <c r="C1709" t="s">
        <v>438</v>
      </c>
      <c r="D1709" s="3"/>
    </row>
    <row r="1710" spans="1:4">
      <c r="A1710" t="s">
        <v>3055</v>
      </c>
      <c r="B1710" t="s">
        <v>3056</v>
      </c>
      <c r="C1710" t="s">
        <v>438</v>
      </c>
      <c r="D1710" s="3">
        <v>305.24036414565825</v>
      </c>
    </row>
    <row r="1711" spans="1:4">
      <c r="A1711" t="s">
        <v>3057</v>
      </c>
      <c r="B1711" t="s">
        <v>3058</v>
      </c>
      <c r="C1711" t="s">
        <v>438</v>
      </c>
      <c r="D1711" s="3">
        <v>275</v>
      </c>
    </row>
    <row r="1712" spans="1:4">
      <c r="A1712" t="s">
        <v>3059</v>
      </c>
      <c r="B1712" t="s">
        <v>3060</v>
      </c>
      <c r="C1712" t="s">
        <v>438</v>
      </c>
      <c r="D1712" s="3">
        <v>328.41858913250712</v>
      </c>
    </row>
    <row r="1713" spans="1:4">
      <c r="A1713" t="s">
        <v>3061</v>
      </c>
      <c r="B1713" t="s">
        <v>3062</v>
      </c>
      <c r="C1713" t="s">
        <v>438</v>
      </c>
      <c r="D1713" s="3">
        <v>2378.3177570093458</v>
      </c>
    </row>
    <row r="1714" spans="1:4">
      <c r="A1714" t="s">
        <v>3063</v>
      </c>
      <c r="B1714" t="s">
        <v>3064</v>
      </c>
      <c r="C1714" t="s">
        <v>438</v>
      </c>
      <c r="D1714" s="3">
        <v>434.9423976608187</v>
      </c>
    </row>
    <row r="1715" spans="1:4">
      <c r="A1715" t="s">
        <v>3065</v>
      </c>
      <c r="B1715" t="s">
        <v>3066</v>
      </c>
      <c r="C1715" t="s">
        <v>438</v>
      </c>
      <c r="D1715" s="3"/>
    </row>
    <row r="1716" spans="1:4">
      <c r="A1716" t="s">
        <v>3067</v>
      </c>
      <c r="B1716" t="s">
        <v>3068</v>
      </c>
      <c r="C1716" t="s">
        <v>438</v>
      </c>
      <c r="D1716" s="3">
        <v>376.91955307262566</v>
      </c>
    </row>
    <row r="1717" spans="1:4">
      <c r="A1717" t="s">
        <v>3069</v>
      </c>
      <c r="B1717" t="s">
        <v>3070</v>
      </c>
      <c r="C1717" t="s">
        <v>438</v>
      </c>
      <c r="D1717" s="3"/>
    </row>
    <row r="1718" spans="1:4">
      <c r="A1718" t="s">
        <v>3071</v>
      </c>
      <c r="B1718" t="s">
        <v>3072</v>
      </c>
      <c r="C1718" t="s">
        <v>438</v>
      </c>
      <c r="D1718" s="3">
        <v>413.61000000000007</v>
      </c>
    </row>
    <row r="1719" spans="1:4">
      <c r="A1719" t="s">
        <v>3073</v>
      </c>
      <c r="B1719" t="s">
        <v>3074</v>
      </c>
      <c r="C1719" t="s">
        <v>438</v>
      </c>
      <c r="D1719" s="3"/>
    </row>
    <row r="1720" spans="1:4">
      <c r="A1720" t="s">
        <v>3075</v>
      </c>
      <c r="B1720" t="s">
        <v>3076</v>
      </c>
      <c r="C1720" t="s">
        <v>438</v>
      </c>
      <c r="D1720" s="3">
        <v>215</v>
      </c>
    </row>
    <row r="1721" spans="1:4">
      <c r="A1721" t="s">
        <v>3077</v>
      </c>
      <c r="B1721" t="s">
        <v>3078</v>
      </c>
      <c r="C1721" t="s">
        <v>438</v>
      </c>
      <c r="D1721" s="3"/>
    </row>
    <row r="1722" spans="1:4">
      <c r="A1722" t="s">
        <v>3079</v>
      </c>
      <c r="B1722" t="s">
        <v>3080</v>
      </c>
      <c r="C1722" t="s">
        <v>438</v>
      </c>
      <c r="D1722" s="3"/>
    </row>
    <row r="1723" spans="1:4">
      <c r="A1723" t="s">
        <v>3081</v>
      </c>
      <c r="B1723" t="s">
        <v>3082</v>
      </c>
      <c r="C1723" t="s">
        <v>438</v>
      </c>
      <c r="D1723" s="3">
        <v>559.84955414012745</v>
      </c>
    </row>
    <row r="1724" spans="1:4">
      <c r="A1724" t="s">
        <v>3083</v>
      </c>
      <c r="B1724" t="s">
        <v>3084</v>
      </c>
      <c r="C1724" t="s">
        <v>438</v>
      </c>
      <c r="D1724" s="3">
        <v>424.83985765124555</v>
      </c>
    </row>
    <row r="1725" spans="1:4">
      <c r="A1725" t="s">
        <v>3085</v>
      </c>
      <c r="B1725" t="s">
        <v>3086</v>
      </c>
      <c r="C1725" t="s">
        <v>438</v>
      </c>
      <c r="D1725" s="3">
        <v>2617.7602722063039</v>
      </c>
    </row>
    <row r="1726" spans="1:4">
      <c r="A1726" t="s">
        <v>3087</v>
      </c>
      <c r="B1726" t="s">
        <v>3088</v>
      </c>
      <c r="C1726" t="s">
        <v>438</v>
      </c>
      <c r="D1726" s="3"/>
    </row>
    <row r="1727" spans="1:4">
      <c r="A1727" t="s">
        <v>3089</v>
      </c>
      <c r="B1727" t="s">
        <v>3090</v>
      </c>
      <c r="C1727" t="s">
        <v>438</v>
      </c>
      <c r="D1727" s="3"/>
    </row>
    <row r="1728" spans="1:4">
      <c r="A1728" t="s">
        <v>3091</v>
      </c>
      <c r="B1728" t="s">
        <v>3092</v>
      </c>
      <c r="C1728" t="s">
        <v>438</v>
      </c>
      <c r="D1728" s="3">
        <v>416.55157894736834</v>
      </c>
    </row>
    <row r="1729" spans="1:4">
      <c r="A1729" t="s">
        <v>3093</v>
      </c>
      <c r="B1729" t="s">
        <v>3094</v>
      </c>
      <c r="C1729" t="s">
        <v>438</v>
      </c>
      <c r="D1729" s="3"/>
    </row>
    <row r="1730" spans="1:4">
      <c r="A1730" t="s">
        <v>3095</v>
      </c>
      <c r="B1730" t="s">
        <v>3096</v>
      </c>
      <c r="C1730" t="s">
        <v>438</v>
      </c>
      <c r="D1730" s="3"/>
    </row>
    <row r="1731" spans="1:4">
      <c r="A1731" t="s">
        <v>3097</v>
      </c>
      <c r="B1731" t="s">
        <v>3098</v>
      </c>
      <c r="C1731" t="s">
        <v>438</v>
      </c>
      <c r="D1731" s="3"/>
    </row>
    <row r="1732" spans="1:4">
      <c r="A1732" t="s">
        <v>3099</v>
      </c>
      <c r="B1732" t="s">
        <v>3100</v>
      </c>
      <c r="C1732" t="s">
        <v>438</v>
      </c>
      <c r="D1732" s="3"/>
    </row>
    <row r="1733" spans="1:4">
      <c r="A1733" t="s">
        <v>3101</v>
      </c>
      <c r="B1733" t="s">
        <v>3102</v>
      </c>
      <c r="C1733" t="s">
        <v>438</v>
      </c>
      <c r="D1733" s="3"/>
    </row>
    <row r="1734" spans="1:4">
      <c r="A1734" t="s">
        <v>3103</v>
      </c>
      <c r="B1734" t="s">
        <v>3104</v>
      </c>
      <c r="C1734" t="s">
        <v>438</v>
      </c>
      <c r="D1734" s="3"/>
    </row>
    <row r="1735" spans="1:4">
      <c r="A1735" t="s">
        <v>3105</v>
      </c>
      <c r="B1735" t="s">
        <v>3106</v>
      </c>
      <c r="C1735" t="s">
        <v>438</v>
      </c>
      <c r="D1735" s="3"/>
    </row>
    <row r="1736" spans="1:4">
      <c r="A1736" t="s">
        <v>3107</v>
      </c>
      <c r="B1736" t="s">
        <v>3108</v>
      </c>
      <c r="C1736" t="s">
        <v>438</v>
      </c>
      <c r="D1736" s="3"/>
    </row>
    <row r="1737" spans="1:4">
      <c r="A1737" t="s">
        <v>3109</v>
      </c>
      <c r="B1737" t="s">
        <v>3110</v>
      </c>
      <c r="C1737" t="s">
        <v>438</v>
      </c>
      <c r="D1737" s="3">
        <v>743.20649717514118</v>
      </c>
    </row>
    <row r="1738" spans="1:4">
      <c r="A1738" t="s">
        <v>3111</v>
      </c>
      <c r="B1738" t="s">
        <v>3112</v>
      </c>
      <c r="C1738" t="s">
        <v>438</v>
      </c>
      <c r="D1738" s="3"/>
    </row>
    <row r="1739" spans="1:4">
      <c r="A1739" t="s">
        <v>3113</v>
      </c>
      <c r="B1739" t="s">
        <v>3114</v>
      </c>
      <c r="C1739" t="s">
        <v>438</v>
      </c>
      <c r="D1739" s="3">
        <v>650</v>
      </c>
    </row>
    <row r="1740" spans="1:4">
      <c r="A1740" t="s">
        <v>3115</v>
      </c>
      <c r="B1740" t="s">
        <v>3116</v>
      </c>
      <c r="C1740" t="s">
        <v>438</v>
      </c>
      <c r="D1740" s="3"/>
    </row>
    <row r="1741" spans="1:4">
      <c r="A1741" t="s">
        <v>3117</v>
      </c>
      <c r="B1741" t="s">
        <v>3118</v>
      </c>
      <c r="C1741" t="s">
        <v>438</v>
      </c>
      <c r="D1741" s="3"/>
    </row>
    <row r="1742" spans="1:4">
      <c r="A1742" t="s">
        <v>3119</v>
      </c>
      <c r="B1742" t="s">
        <v>3120</v>
      </c>
      <c r="C1742" t="s">
        <v>438</v>
      </c>
      <c r="D1742" s="3"/>
    </row>
    <row r="1743" spans="1:4">
      <c r="A1743" t="s">
        <v>3121</v>
      </c>
      <c r="B1743" t="s">
        <v>3122</v>
      </c>
      <c r="C1743" t="s">
        <v>438</v>
      </c>
      <c r="D1743" s="3"/>
    </row>
    <row r="1744" spans="1:4">
      <c r="A1744" t="s">
        <v>3123</v>
      </c>
      <c r="B1744" t="s">
        <v>3124</v>
      </c>
      <c r="C1744" t="s">
        <v>438</v>
      </c>
      <c r="D1744" s="3"/>
    </row>
    <row r="1745" spans="1:4">
      <c r="A1745" t="s">
        <v>3125</v>
      </c>
      <c r="B1745" t="s">
        <v>3126</v>
      </c>
      <c r="C1745" t="s">
        <v>438</v>
      </c>
      <c r="D1745" s="3"/>
    </row>
    <row r="1746" spans="1:4">
      <c r="A1746" t="s">
        <v>3127</v>
      </c>
      <c r="B1746" t="s">
        <v>3128</v>
      </c>
      <c r="C1746" t="s">
        <v>438</v>
      </c>
      <c r="D1746" s="3"/>
    </row>
    <row r="1747" spans="1:4">
      <c r="A1747" t="s">
        <v>3129</v>
      </c>
      <c r="B1747" t="s">
        <v>3130</v>
      </c>
      <c r="C1747" t="s">
        <v>438</v>
      </c>
      <c r="D1747" s="3"/>
    </row>
    <row r="1748" spans="1:4">
      <c r="A1748" t="s">
        <v>3131</v>
      </c>
      <c r="B1748" t="s">
        <v>3132</v>
      </c>
      <c r="C1748" t="s">
        <v>438</v>
      </c>
      <c r="D1748" s="3"/>
    </row>
    <row r="1749" spans="1:4">
      <c r="A1749" t="s">
        <v>3133</v>
      </c>
      <c r="B1749" t="s">
        <v>3134</v>
      </c>
      <c r="C1749" t="s">
        <v>438</v>
      </c>
      <c r="D1749" s="3"/>
    </row>
    <row r="1750" spans="1:4">
      <c r="A1750" t="s">
        <v>3135</v>
      </c>
      <c r="B1750" t="s">
        <v>3136</v>
      </c>
      <c r="C1750" t="s">
        <v>438</v>
      </c>
      <c r="D1750" s="3"/>
    </row>
    <row r="1751" spans="1:4">
      <c r="A1751" t="s">
        <v>3137</v>
      </c>
      <c r="B1751" t="s">
        <v>3138</v>
      </c>
      <c r="C1751" t="s">
        <v>438</v>
      </c>
      <c r="D1751" s="3"/>
    </row>
    <row r="1752" spans="1:4">
      <c r="A1752" t="s">
        <v>3139</v>
      </c>
      <c r="B1752" t="s">
        <v>3140</v>
      </c>
      <c r="C1752" t="s">
        <v>438</v>
      </c>
      <c r="D1752" s="3"/>
    </row>
    <row r="1753" spans="1:4">
      <c r="A1753" t="s">
        <v>3141</v>
      </c>
      <c r="B1753" t="s">
        <v>3142</v>
      </c>
      <c r="C1753" t="s">
        <v>438</v>
      </c>
      <c r="D1753" s="3"/>
    </row>
    <row r="1754" spans="1:4">
      <c r="A1754" t="s">
        <v>3143</v>
      </c>
      <c r="B1754" t="s">
        <v>3144</v>
      </c>
      <c r="C1754" t="s">
        <v>438</v>
      </c>
      <c r="D1754" s="3">
        <v>105.87341772151899</v>
      </c>
    </row>
    <row r="1755" spans="1:4">
      <c r="A1755" t="s">
        <v>3145</v>
      </c>
      <c r="B1755" t="s">
        <v>3146</v>
      </c>
      <c r="C1755" t="s">
        <v>438</v>
      </c>
      <c r="D1755" s="3"/>
    </row>
    <row r="1756" spans="1:4">
      <c r="A1756" t="s">
        <v>3147</v>
      </c>
      <c r="B1756" t="s">
        <v>3148</v>
      </c>
      <c r="C1756" t="s">
        <v>438</v>
      </c>
      <c r="D1756" s="3"/>
    </row>
    <row r="1757" spans="1:4">
      <c r="A1757" t="s">
        <v>3149</v>
      </c>
      <c r="B1757" t="s">
        <v>3150</v>
      </c>
      <c r="C1757" t="s">
        <v>438</v>
      </c>
      <c r="D1757" s="3"/>
    </row>
    <row r="1758" spans="1:4">
      <c r="A1758" t="s">
        <v>3151</v>
      </c>
      <c r="B1758" t="s">
        <v>3152</v>
      </c>
      <c r="C1758" t="s">
        <v>438</v>
      </c>
      <c r="D1758" s="3"/>
    </row>
    <row r="1759" spans="1:4">
      <c r="A1759" t="s">
        <v>3153</v>
      </c>
      <c r="B1759" t="s">
        <v>3154</v>
      </c>
      <c r="C1759" t="s">
        <v>438</v>
      </c>
      <c r="D1759" s="3"/>
    </row>
    <row r="1760" spans="1:4">
      <c r="A1760" t="s">
        <v>3155</v>
      </c>
      <c r="B1760" t="s">
        <v>3156</v>
      </c>
      <c r="C1760" t="s">
        <v>438</v>
      </c>
      <c r="D1760" s="3"/>
    </row>
    <row r="1761" spans="1:4">
      <c r="A1761" t="s">
        <v>3157</v>
      </c>
      <c r="B1761" t="s">
        <v>3158</v>
      </c>
      <c r="C1761" t="s">
        <v>438</v>
      </c>
      <c r="D1761" s="3"/>
    </row>
    <row r="1762" spans="1:4">
      <c r="A1762" t="s">
        <v>3159</v>
      </c>
      <c r="B1762" t="s">
        <v>3160</v>
      </c>
      <c r="C1762" t="s">
        <v>438</v>
      </c>
      <c r="D1762" s="3"/>
    </row>
    <row r="1763" spans="1:4">
      <c r="A1763" t="s">
        <v>3161</v>
      </c>
      <c r="B1763" t="s">
        <v>3162</v>
      </c>
      <c r="C1763" t="s">
        <v>438</v>
      </c>
      <c r="D1763" s="3">
        <v>558.73541666666665</v>
      </c>
    </row>
    <row r="1764" spans="1:4">
      <c r="A1764" t="s">
        <v>3163</v>
      </c>
      <c r="B1764" t="s">
        <v>3164</v>
      </c>
      <c r="C1764" t="s">
        <v>438</v>
      </c>
      <c r="D1764" s="3"/>
    </row>
    <row r="1765" spans="1:4">
      <c r="A1765" t="s">
        <v>3165</v>
      </c>
      <c r="B1765" t="s">
        <v>3166</v>
      </c>
      <c r="C1765" t="s">
        <v>438</v>
      </c>
      <c r="D1765" s="3"/>
    </row>
    <row r="1766" spans="1:4">
      <c r="A1766" t="s">
        <v>3167</v>
      </c>
      <c r="B1766" t="s">
        <v>3168</v>
      </c>
      <c r="C1766" t="s">
        <v>438</v>
      </c>
      <c r="D1766" s="3"/>
    </row>
    <row r="1767" spans="1:4">
      <c r="A1767" t="s">
        <v>3169</v>
      </c>
      <c r="B1767" t="s">
        <v>3170</v>
      </c>
      <c r="C1767" t="s">
        <v>438</v>
      </c>
      <c r="D1767" s="3"/>
    </row>
    <row r="1768" spans="1:4">
      <c r="A1768" t="s">
        <v>3171</v>
      </c>
      <c r="B1768" t="s">
        <v>3172</v>
      </c>
      <c r="C1768" t="s">
        <v>438</v>
      </c>
      <c r="D1768" s="3"/>
    </row>
    <row r="1769" spans="1:4">
      <c r="A1769" t="s">
        <v>3173</v>
      </c>
      <c r="B1769" t="s">
        <v>3174</v>
      </c>
      <c r="C1769" t="s">
        <v>438</v>
      </c>
      <c r="D1769" s="3"/>
    </row>
    <row r="1770" spans="1:4">
      <c r="A1770" t="s">
        <v>3175</v>
      </c>
      <c r="B1770" t="s">
        <v>3176</v>
      </c>
      <c r="C1770" t="s">
        <v>438</v>
      </c>
      <c r="D1770" s="3"/>
    </row>
    <row r="1771" spans="1:4">
      <c r="A1771" t="s">
        <v>3177</v>
      </c>
      <c r="B1771" t="s">
        <v>3178</v>
      </c>
      <c r="C1771" t="s">
        <v>438</v>
      </c>
      <c r="D1771" s="3"/>
    </row>
    <row r="1772" spans="1:4">
      <c r="A1772" t="s">
        <v>3179</v>
      </c>
      <c r="B1772" t="s">
        <v>3180</v>
      </c>
      <c r="C1772" t="s">
        <v>438</v>
      </c>
      <c r="D1772" s="3"/>
    </row>
    <row r="1773" spans="1:4">
      <c r="A1773" t="s">
        <v>3181</v>
      </c>
      <c r="B1773" t="s">
        <v>3182</v>
      </c>
      <c r="C1773" t="s">
        <v>438</v>
      </c>
      <c r="D1773" s="3"/>
    </row>
    <row r="1774" spans="1:4">
      <c r="A1774" t="s">
        <v>3183</v>
      </c>
      <c r="B1774" t="s">
        <v>3184</v>
      </c>
      <c r="C1774" t="s">
        <v>438</v>
      </c>
      <c r="D1774" s="3"/>
    </row>
    <row r="1775" spans="1:4">
      <c r="A1775" t="s">
        <v>3185</v>
      </c>
      <c r="B1775" t="s">
        <v>3186</v>
      </c>
      <c r="C1775" t="s">
        <v>438</v>
      </c>
      <c r="D1775" s="3"/>
    </row>
    <row r="1776" spans="1:4">
      <c r="A1776" t="s">
        <v>3187</v>
      </c>
      <c r="B1776" t="s">
        <v>3188</v>
      </c>
      <c r="C1776" t="s">
        <v>438</v>
      </c>
      <c r="D1776" s="3"/>
    </row>
    <row r="1777" spans="1:4">
      <c r="A1777" t="s">
        <v>3189</v>
      </c>
      <c r="B1777" t="s">
        <v>3190</v>
      </c>
      <c r="C1777" t="s">
        <v>438</v>
      </c>
      <c r="D1777" s="3"/>
    </row>
    <row r="1778" spans="1:4">
      <c r="A1778" t="s">
        <v>3191</v>
      </c>
      <c r="B1778" t="s">
        <v>3192</v>
      </c>
      <c r="C1778" t="s">
        <v>438</v>
      </c>
      <c r="D1778" s="3"/>
    </row>
    <row r="1779" spans="1:4">
      <c r="A1779" t="s">
        <v>3193</v>
      </c>
      <c r="B1779" t="s">
        <v>3194</v>
      </c>
      <c r="C1779" t="s">
        <v>438</v>
      </c>
      <c r="D1779" s="3"/>
    </row>
    <row r="1780" spans="1:4">
      <c r="A1780" t="s">
        <v>3195</v>
      </c>
      <c r="B1780" t="s">
        <v>3196</v>
      </c>
      <c r="C1780" t="s">
        <v>438</v>
      </c>
      <c r="D1780" s="3"/>
    </row>
    <row r="1781" spans="1:4">
      <c r="A1781" t="s">
        <v>3197</v>
      </c>
      <c r="B1781" t="s">
        <v>3198</v>
      </c>
      <c r="C1781" t="s">
        <v>438</v>
      </c>
      <c r="D1781" s="3"/>
    </row>
    <row r="1782" spans="1:4">
      <c r="A1782" t="s">
        <v>3199</v>
      </c>
      <c r="B1782" t="s">
        <v>3200</v>
      </c>
      <c r="C1782" t="s">
        <v>438</v>
      </c>
      <c r="D1782" s="3"/>
    </row>
    <row r="1783" spans="1:4">
      <c r="A1783" t="s">
        <v>3201</v>
      </c>
      <c r="B1783" t="s">
        <v>3202</v>
      </c>
      <c r="C1783" t="s">
        <v>438</v>
      </c>
      <c r="D1783" s="3"/>
    </row>
    <row r="1784" spans="1:4">
      <c r="A1784" t="s">
        <v>3203</v>
      </c>
      <c r="B1784" t="s">
        <v>3204</v>
      </c>
      <c r="C1784" t="s">
        <v>438</v>
      </c>
      <c r="D1784" s="3"/>
    </row>
    <row r="1785" spans="1:4">
      <c r="A1785" t="s">
        <v>3205</v>
      </c>
      <c r="B1785" t="s">
        <v>3206</v>
      </c>
      <c r="C1785" t="s">
        <v>438</v>
      </c>
      <c r="D1785" s="3"/>
    </row>
    <row r="1786" spans="1:4">
      <c r="A1786" t="s">
        <v>3207</v>
      </c>
      <c r="B1786" t="s">
        <v>3208</v>
      </c>
      <c r="C1786" t="s">
        <v>438</v>
      </c>
      <c r="D1786" s="3"/>
    </row>
    <row r="1787" spans="1:4">
      <c r="A1787" t="s">
        <v>3209</v>
      </c>
      <c r="B1787" t="s">
        <v>3210</v>
      </c>
      <c r="C1787" t="s">
        <v>438</v>
      </c>
      <c r="D1787" s="3"/>
    </row>
    <row r="1788" spans="1:4">
      <c r="A1788" t="s">
        <v>3211</v>
      </c>
      <c r="B1788" t="s">
        <v>3212</v>
      </c>
      <c r="C1788" t="s">
        <v>438</v>
      </c>
      <c r="D1788" s="3"/>
    </row>
    <row r="1789" spans="1:4">
      <c r="A1789" t="s">
        <v>3213</v>
      </c>
      <c r="B1789" t="s">
        <v>3214</v>
      </c>
      <c r="C1789" t="s">
        <v>438</v>
      </c>
      <c r="D1789" s="3"/>
    </row>
    <row r="1790" spans="1:4">
      <c r="A1790" t="s">
        <v>3215</v>
      </c>
      <c r="B1790" t="s">
        <v>3216</v>
      </c>
      <c r="C1790" t="s">
        <v>438</v>
      </c>
      <c r="D1790" s="3"/>
    </row>
    <row r="1791" spans="1:4">
      <c r="A1791" t="s">
        <v>3217</v>
      </c>
      <c r="B1791" t="s">
        <v>3218</v>
      </c>
      <c r="C1791" t="s">
        <v>438</v>
      </c>
      <c r="D1791" s="3"/>
    </row>
    <row r="1792" spans="1:4">
      <c r="A1792" t="s">
        <v>3219</v>
      </c>
      <c r="B1792" t="s">
        <v>3220</v>
      </c>
      <c r="C1792" t="s">
        <v>438</v>
      </c>
      <c r="D1792" s="3"/>
    </row>
    <row r="1793" spans="1:4">
      <c r="A1793" t="s">
        <v>3221</v>
      </c>
      <c r="B1793" t="s">
        <v>3222</v>
      </c>
      <c r="C1793" t="s">
        <v>438</v>
      </c>
      <c r="D1793" s="3"/>
    </row>
    <row r="1794" spans="1:4">
      <c r="A1794" t="s">
        <v>3223</v>
      </c>
      <c r="B1794" t="s">
        <v>3224</v>
      </c>
      <c r="C1794" t="s">
        <v>438</v>
      </c>
      <c r="D1794" s="3"/>
    </row>
    <row r="1795" spans="1:4">
      <c r="A1795" t="s">
        <v>3225</v>
      </c>
      <c r="B1795" t="s">
        <v>3226</v>
      </c>
      <c r="C1795" t="s">
        <v>438</v>
      </c>
      <c r="D1795" s="3"/>
    </row>
    <row r="1796" spans="1:4">
      <c r="A1796" t="s">
        <v>3227</v>
      </c>
      <c r="B1796" t="s">
        <v>3228</v>
      </c>
      <c r="C1796" t="s">
        <v>438</v>
      </c>
      <c r="D1796" s="3"/>
    </row>
    <row r="1797" spans="1:4">
      <c r="A1797" t="s">
        <v>3229</v>
      </c>
      <c r="B1797" t="s">
        <v>3230</v>
      </c>
      <c r="C1797" t="s">
        <v>438</v>
      </c>
      <c r="D1797" s="3"/>
    </row>
    <row r="1798" spans="1:4">
      <c r="A1798" t="s">
        <v>3231</v>
      </c>
      <c r="B1798" t="s">
        <v>3190</v>
      </c>
      <c r="C1798" t="s">
        <v>438</v>
      </c>
      <c r="D1798" s="3"/>
    </row>
    <row r="1799" spans="1:4">
      <c r="A1799" t="s">
        <v>3232</v>
      </c>
      <c r="B1799" t="s">
        <v>3233</v>
      </c>
      <c r="C1799" t="s">
        <v>438</v>
      </c>
      <c r="D1799" s="3">
        <v>24.25</v>
      </c>
    </row>
    <row r="1800" spans="1:4">
      <c r="A1800" t="s">
        <v>3234</v>
      </c>
      <c r="B1800" t="s">
        <v>3235</v>
      </c>
      <c r="C1800" t="s">
        <v>438</v>
      </c>
      <c r="D1800" s="3"/>
    </row>
    <row r="1801" spans="1:4">
      <c r="A1801" t="s">
        <v>3236</v>
      </c>
      <c r="B1801" t="s">
        <v>3237</v>
      </c>
      <c r="C1801" t="s">
        <v>438</v>
      </c>
      <c r="D1801" s="3"/>
    </row>
    <row r="1802" spans="1:4">
      <c r="A1802" t="s">
        <v>3238</v>
      </c>
      <c r="B1802" t="s">
        <v>3239</v>
      </c>
      <c r="C1802" t="s">
        <v>438</v>
      </c>
      <c r="D1802" s="3"/>
    </row>
    <row r="1803" spans="1:4">
      <c r="A1803" t="s">
        <v>3240</v>
      </c>
      <c r="B1803" t="s">
        <v>3241</v>
      </c>
      <c r="C1803" t="s">
        <v>438</v>
      </c>
      <c r="D1803" s="3"/>
    </row>
    <row r="1804" spans="1:4">
      <c r="A1804" t="s">
        <v>3242</v>
      </c>
      <c r="B1804" t="s">
        <v>3243</v>
      </c>
      <c r="C1804" t="s">
        <v>438</v>
      </c>
      <c r="D1804" s="3"/>
    </row>
    <row r="1805" spans="1:4">
      <c r="A1805" t="s">
        <v>3244</v>
      </c>
      <c r="B1805" t="s">
        <v>3245</v>
      </c>
      <c r="C1805" t="s">
        <v>438</v>
      </c>
      <c r="D1805" s="3"/>
    </row>
    <row r="1806" spans="1:4">
      <c r="A1806" t="s">
        <v>3246</v>
      </c>
      <c r="B1806" t="s">
        <v>3247</v>
      </c>
      <c r="C1806" t="s">
        <v>438</v>
      </c>
      <c r="D1806" s="3"/>
    </row>
    <row r="1807" spans="1:4">
      <c r="A1807" t="s">
        <v>3248</v>
      </c>
      <c r="B1807" t="s">
        <v>3249</v>
      </c>
      <c r="C1807" t="s">
        <v>438</v>
      </c>
      <c r="D1807" s="3"/>
    </row>
    <row r="1808" spans="1:4">
      <c r="A1808" t="s">
        <v>3250</v>
      </c>
      <c r="B1808" t="s">
        <v>3251</v>
      </c>
      <c r="C1808" t="s">
        <v>438</v>
      </c>
      <c r="D1808" s="3"/>
    </row>
    <row r="1809" spans="1:4">
      <c r="A1809" t="s">
        <v>3252</v>
      </c>
      <c r="B1809" t="s">
        <v>3253</v>
      </c>
      <c r="C1809" t="s">
        <v>438</v>
      </c>
      <c r="D1809" s="3"/>
    </row>
    <row r="1810" spans="1:4">
      <c r="A1810" t="s">
        <v>3254</v>
      </c>
      <c r="B1810" t="s">
        <v>3255</v>
      </c>
      <c r="C1810" t="s">
        <v>438</v>
      </c>
      <c r="D1810" s="3"/>
    </row>
    <row r="1811" spans="1:4">
      <c r="A1811" t="s">
        <v>3256</v>
      </c>
      <c r="B1811" t="s">
        <v>3257</v>
      </c>
      <c r="C1811" t="s">
        <v>438</v>
      </c>
      <c r="D1811" s="3"/>
    </row>
    <row r="1812" spans="1:4">
      <c r="A1812" t="s">
        <v>3258</v>
      </c>
      <c r="B1812" t="s">
        <v>3259</v>
      </c>
      <c r="C1812" t="s">
        <v>438</v>
      </c>
      <c r="D1812" s="3"/>
    </row>
    <row r="1813" spans="1:4">
      <c r="A1813" t="s">
        <v>3260</v>
      </c>
      <c r="B1813" t="s">
        <v>3261</v>
      </c>
      <c r="C1813" t="s">
        <v>438</v>
      </c>
      <c r="D1813" s="3"/>
    </row>
    <row r="1814" spans="1:4">
      <c r="A1814" t="s">
        <v>3262</v>
      </c>
      <c r="B1814" t="s">
        <v>3263</v>
      </c>
      <c r="C1814" t="s">
        <v>438</v>
      </c>
      <c r="D1814" s="3"/>
    </row>
    <row r="1815" spans="1:4">
      <c r="A1815" t="s">
        <v>3264</v>
      </c>
      <c r="B1815" t="s">
        <v>3265</v>
      </c>
      <c r="C1815" t="s">
        <v>438</v>
      </c>
      <c r="D1815" s="3"/>
    </row>
    <row r="1816" spans="1:4">
      <c r="A1816" t="s">
        <v>3266</v>
      </c>
      <c r="B1816" t="s">
        <v>3267</v>
      </c>
      <c r="C1816" t="s">
        <v>301</v>
      </c>
      <c r="D1816" s="3"/>
    </row>
    <row r="1817" spans="1:4">
      <c r="A1817" t="s">
        <v>3268</v>
      </c>
      <c r="B1817" t="s">
        <v>3269</v>
      </c>
      <c r="C1817" t="s">
        <v>301</v>
      </c>
      <c r="D1817" s="3"/>
    </row>
    <row r="1818" spans="1:4">
      <c r="A1818" t="s">
        <v>3270</v>
      </c>
      <c r="B1818" t="s">
        <v>3271</v>
      </c>
      <c r="C1818" t="s">
        <v>232</v>
      </c>
      <c r="D1818" s="3"/>
    </row>
    <row r="1819" spans="1:4">
      <c r="A1819" t="s">
        <v>3272</v>
      </c>
      <c r="B1819" t="s">
        <v>3271</v>
      </c>
      <c r="C1819" t="s">
        <v>232</v>
      </c>
      <c r="D1819" s="3"/>
    </row>
    <row r="1820" spans="1:4">
      <c r="A1820" t="s">
        <v>3273</v>
      </c>
      <c r="B1820" t="s">
        <v>3271</v>
      </c>
      <c r="C1820" t="s">
        <v>232</v>
      </c>
      <c r="D1820" s="3"/>
    </row>
    <row r="1821" spans="1:4">
      <c r="A1821" t="s">
        <v>3274</v>
      </c>
      <c r="B1821" t="s">
        <v>3271</v>
      </c>
      <c r="C1821" t="s">
        <v>232</v>
      </c>
      <c r="D1821" s="3"/>
    </row>
    <row r="1822" spans="1:4">
      <c r="A1822" t="s">
        <v>3275</v>
      </c>
      <c r="B1822" t="s">
        <v>3271</v>
      </c>
      <c r="C1822" t="s">
        <v>232</v>
      </c>
      <c r="D1822" s="3"/>
    </row>
    <row r="1823" spans="1:4">
      <c r="A1823" t="s">
        <v>3276</v>
      </c>
      <c r="B1823" t="s">
        <v>3277</v>
      </c>
      <c r="C1823" t="s">
        <v>232</v>
      </c>
      <c r="D1823" s="3"/>
    </row>
    <row r="1824" spans="1:4">
      <c r="A1824" t="s">
        <v>3278</v>
      </c>
      <c r="B1824" t="s">
        <v>3277</v>
      </c>
      <c r="C1824" t="s">
        <v>232</v>
      </c>
      <c r="D1824" s="3"/>
    </row>
    <row r="1825" spans="1:4">
      <c r="A1825" t="s">
        <v>3279</v>
      </c>
      <c r="B1825" t="s">
        <v>3277</v>
      </c>
      <c r="C1825" t="s">
        <v>232</v>
      </c>
      <c r="D1825" s="3"/>
    </row>
    <row r="1826" spans="1:4">
      <c r="A1826" t="s">
        <v>3280</v>
      </c>
      <c r="B1826" t="s">
        <v>3277</v>
      </c>
      <c r="C1826" t="s">
        <v>232</v>
      </c>
      <c r="D1826" s="3"/>
    </row>
    <row r="1827" spans="1:4">
      <c r="A1827" t="s">
        <v>3281</v>
      </c>
      <c r="B1827" t="s">
        <v>3277</v>
      </c>
      <c r="C1827" t="s">
        <v>232</v>
      </c>
      <c r="D1827" s="3"/>
    </row>
    <row r="1828" spans="1:4">
      <c r="A1828" t="s">
        <v>3282</v>
      </c>
      <c r="B1828" t="s">
        <v>3283</v>
      </c>
      <c r="C1828" t="s">
        <v>438</v>
      </c>
      <c r="D1828" s="3"/>
    </row>
    <row r="1829" spans="1:4">
      <c r="A1829" t="s">
        <v>3284</v>
      </c>
      <c r="B1829" t="s">
        <v>3285</v>
      </c>
      <c r="C1829" t="s">
        <v>438</v>
      </c>
      <c r="D1829" s="3">
        <v>72</v>
      </c>
    </row>
    <row r="1830" spans="1:4">
      <c r="A1830" t="s">
        <v>3286</v>
      </c>
      <c r="B1830" t="s">
        <v>3287</v>
      </c>
      <c r="C1830" t="s">
        <v>438</v>
      </c>
      <c r="D1830" s="3"/>
    </row>
    <row r="1831" spans="1:4">
      <c r="A1831" t="s">
        <v>3288</v>
      </c>
      <c r="B1831" t="s">
        <v>3289</v>
      </c>
      <c r="C1831" t="s">
        <v>438</v>
      </c>
      <c r="D1831" s="3"/>
    </row>
    <row r="1832" spans="1:4">
      <c r="A1832" t="s">
        <v>3290</v>
      </c>
      <c r="B1832" t="s">
        <v>3291</v>
      </c>
      <c r="C1832" t="s">
        <v>438</v>
      </c>
      <c r="D1832" s="3"/>
    </row>
    <row r="1833" spans="1:4">
      <c r="A1833" t="s">
        <v>3292</v>
      </c>
      <c r="B1833" t="s">
        <v>3293</v>
      </c>
      <c r="C1833" t="s">
        <v>438</v>
      </c>
      <c r="D1833" s="3"/>
    </row>
    <row r="1834" spans="1:4">
      <c r="A1834" t="s">
        <v>3294</v>
      </c>
      <c r="B1834" t="s">
        <v>3295</v>
      </c>
      <c r="C1834" t="s">
        <v>438</v>
      </c>
      <c r="D1834" s="3"/>
    </row>
    <row r="1835" spans="1:4">
      <c r="A1835" t="s">
        <v>3296</v>
      </c>
      <c r="B1835" t="s">
        <v>3297</v>
      </c>
      <c r="C1835" t="s">
        <v>438</v>
      </c>
      <c r="D1835" s="3"/>
    </row>
    <row r="1836" spans="1:4">
      <c r="A1836" t="s">
        <v>3298</v>
      </c>
      <c r="B1836" t="s">
        <v>3299</v>
      </c>
      <c r="C1836" t="s">
        <v>438</v>
      </c>
      <c r="D1836" s="3"/>
    </row>
    <row r="1837" spans="1:4">
      <c r="A1837" t="s">
        <v>3300</v>
      </c>
      <c r="B1837" t="s">
        <v>3301</v>
      </c>
      <c r="C1837" t="s">
        <v>438</v>
      </c>
      <c r="D1837" s="3"/>
    </row>
    <row r="1838" spans="1:4">
      <c r="A1838" t="s">
        <v>3302</v>
      </c>
      <c r="B1838" t="s">
        <v>3303</v>
      </c>
      <c r="C1838" t="s">
        <v>438</v>
      </c>
      <c r="D1838" s="3"/>
    </row>
    <row r="1839" spans="1:4">
      <c r="A1839" t="s">
        <v>3304</v>
      </c>
      <c r="B1839" t="s">
        <v>3305</v>
      </c>
      <c r="C1839" t="s">
        <v>438</v>
      </c>
      <c r="D1839" s="3"/>
    </row>
    <row r="1840" spans="1:4">
      <c r="A1840" t="s">
        <v>3306</v>
      </c>
      <c r="B1840" t="s">
        <v>3307</v>
      </c>
      <c r="C1840" t="s">
        <v>438</v>
      </c>
      <c r="D1840" s="3"/>
    </row>
    <row r="1841" spans="1:4">
      <c r="A1841" t="s">
        <v>3308</v>
      </c>
      <c r="B1841" t="s">
        <v>3309</v>
      </c>
      <c r="C1841" t="s">
        <v>438</v>
      </c>
      <c r="D1841" s="3"/>
    </row>
    <row r="1842" spans="1:4">
      <c r="A1842" t="s">
        <v>3310</v>
      </c>
      <c r="B1842" t="s">
        <v>3311</v>
      </c>
      <c r="C1842" t="s">
        <v>438</v>
      </c>
      <c r="D1842" s="3"/>
    </row>
    <row r="1843" spans="1:4">
      <c r="A1843" t="s">
        <v>3312</v>
      </c>
      <c r="B1843" t="s">
        <v>3313</v>
      </c>
      <c r="C1843" t="s">
        <v>438</v>
      </c>
      <c r="D1843" s="3"/>
    </row>
    <row r="1844" spans="1:4">
      <c r="A1844" t="s">
        <v>3314</v>
      </c>
      <c r="B1844" t="s">
        <v>3315</v>
      </c>
      <c r="C1844" t="s">
        <v>438</v>
      </c>
      <c r="D1844" s="3"/>
    </row>
    <row r="1845" spans="1:4">
      <c r="A1845" t="s">
        <v>3316</v>
      </c>
      <c r="B1845" t="s">
        <v>3317</v>
      </c>
      <c r="C1845" t="s">
        <v>438</v>
      </c>
      <c r="D1845" s="3"/>
    </row>
    <row r="1846" spans="1:4">
      <c r="A1846" t="s">
        <v>3318</v>
      </c>
      <c r="B1846" t="s">
        <v>3319</v>
      </c>
      <c r="C1846" t="s">
        <v>438</v>
      </c>
      <c r="D1846" s="3"/>
    </row>
    <row r="1847" spans="1:4">
      <c r="A1847" t="s">
        <v>3320</v>
      </c>
      <c r="B1847" t="s">
        <v>3321</v>
      </c>
      <c r="C1847" t="s">
        <v>438</v>
      </c>
      <c r="D1847" s="3"/>
    </row>
    <row r="1848" spans="1:4">
      <c r="A1848" t="s">
        <v>3322</v>
      </c>
      <c r="B1848" t="s">
        <v>3323</v>
      </c>
      <c r="C1848" t="s">
        <v>438</v>
      </c>
      <c r="D1848" s="3"/>
    </row>
    <row r="1849" spans="1:4">
      <c r="A1849" t="s">
        <v>3324</v>
      </c>
      <c r="B1849" t="s">
        <v>3325</v>
      </c>
      <c r="C1849" t="s">
        <v>438</v>
      </c>
      <c r="D1849" s="3"/>
    </row>
    <row r="1850" spans="1:4">
      <c r="A1850" t="s">
        <v>3326</v>
      </c>
      <c r="B1850" t="s">
        <v>3327</v>
      </c>
      <c r="C1850" t="s">
        <v>438</v>
      </c>
      <c r="D1850" s="3"/>
    </row>
    <row r="1851" spans="1:4">
      <c r="A1851" t="s">
        <v>3328</v>
      </c>
      <c r="B1851" t="s">
        <v>3329</v>
      </c>
      <c r="C1851" t="s">
        <v>438</v>
      </c>
      <c r="D1851" s="3"/>
    </row>
    <row r="1852" spans="1:4">
      <c r="A1852" t="s">
        <v>3330</v>
      </c>
      <c r="B1852" t="s">
        <v>3331</v>
      </c>
      <c r="C1852" t="s">
        <v>438</v>
      </c>
      <c r="D1852" s="3"/>
    </row>
    <row r="1853" spans="1:4">
      <c r="A1853" t="s">
        <v>3332</v>
      </c>
      <c r="B1853" t="s">
        <v>3333</v>
      </c>
      <c r="C1853" t="s">
        <v>438</v>
      </c>
      <c r="D1853" s="3"/>
    </row>
    <row r="1854" spans="1:4">
      <c r="A1854" t="s">
        <v>3334</v>
      </c>
      <c r="B1854" t="s">
        <v>3335</v>
      </c>
      <c r="C1854" t="s">
        <v>438</v>
      </c>
      <c r="D1854" s="3"/>
    </row>
    <row r="1855" spans="1:4">
      <c r="A1855" t="s">
        <v>3336</v>
      </c>
      <c r="B1855" t="s">
        <v>3337</v>
      </c>
      <c r="C1855" t="s">
        <v>438</v>
      </c>
      <c r="D1855" s="3"/>
    </row>
    <row r="1856" spans="1:4">
      <c r="A1856" t="s">
        <v>3338</v>
      </c>
      <c r="B1856" t="s">
        <v>3339</v>
      </c>
      <c r="C1856" t="s">
        <v>438</v>
      </c>
      <c r="D1856" s="3"/>
    </row>
    <row r="1857" spans="1:4">
      <c r="A1857" t="s">
        <v>3340</v>
      </c>
      <c r="B1857" t="s">
        <v>3341</v>
      </c>
      <c r="C1857" t="s">
        <v>438</v>
      </c>
      <c r="D1857" s="3"/>
    </row>
    <row r="1858" spans="1:4">
      <c r="A1858" t="s">
        <v>3342</v>
      </c>
      <c r="B1858" t="s">
        <v>3343</v>
      </c>
      <c r="C1858" t="s">
        <v>438</v>
      </c>
      <c r="D1858" s="3"/>
    </row>
    <row r="1859" spans="1:4">
      <c r="A1859" t="s">
        <v>3344</v>
      </c>
      <c r="B1859" t="s">
        <v>3345</v>
      </c>
      <c r="C1859" t="s">
        <v>438</v>
      </c>
      <c r="D1859" s="3"/>
    </row>
    <row r="1860" spans="1:4">
      <c r="A1860" t="s">
        <v>3346</v>
      </c>
      <c r="B1860" t="s">
        <v>3347</v>
      </c>
      <c r="C1860" t="s">
        <v>438</v>
      </c>
      <c r="D1860" s="3"/>
    </row>
    <row r="1861" spans="1:4">
      <c r="A1861" t="s">
        <v>3348</v>
      </c>
      <c r="B1861" t="s">
        <v>3349</v>
      </c>
      <c r="C1861" t="s">
        <v>438</v>
      </c>
      <c r="D1861" s="3"/>
    </row>
    <row r="1862" spans="1:4">
      <c r="A1862" t="s">
        <v>3350</v>
      </c>
      <c r="B1862" t="s">
        <v>3351</v>
      </c>
      <c r="C1862" t="s">
        <v>438</v>
      </c>
      <c r="D1862" s="3"/>
    </row>
    <row r="1863" spans="1:4">
      <c r="A1863" t="s">
        <v>3352</v>
      </c>
      <c r="B1863" t="s">
        <v>3353</v>
      </c>
      <c r="C1863" t="s">
        <v>438</v>
      </c>
      <c r="D1863" s="3"/>
    </row>
    <row r="1864" spans="1:4">
      <c r="A1864" t="s">
        <v>3354</v>
      </c>
      <c r="B1864" t="s">
        <v>3355</v>
      </c>
      <c r="C1864" t="s">
        <v>438</v>
      </c>
      <c r="D1864" s="3"/>
    </row>
    <row r="1865" spans="1:4">
      <c r="A1865" t="s">
        <v>3356</v>
      </c>
      <c r="B1865" t="s">
        <v>3357</v>
      </c>
      <c r="C1865" t="s">
        <v>438</v>
      </c>
      <c r="D1865" s="3"/>
    </row>
    <row r="1866" spans="1:4">
      <c r="A1866" t="s">
        <v>3358</v>
      </c>
      <c r="B1866" t="s">
        <v>3359</v>
      </c>
      <c r="C1866" t="s">
        <v>438</v>
      </c>
      <c r="D1866" s="3"/>
    </row>
    <row r="1867" spans="1:4">
      <c r="A1867" t="s">
        <v>3360</v>
      </c>
      <c r="B1867" t="s">
        <v>3361</v>
      </c>
      <c r="C1867" t="s">
        <v>438</v>
      </c>
      <c r="D1867" s="3"/>
    </row>
    <row r="1868" spans="1:4">
      <c r="A1868" t="s">
        <v>3362</v>
      </c>
      <c r="B1868" t="s">
        <v>3363</v>
      </c>
      <c r="C1868" t="s">
        <v>438</v>
      </c>
      <c r="D1868" s="3"/>
    </row>
    <row r="1869" spans="1:4">
      <c r="A1869" t="s">
        <v>3364</v>
      </c>
      <c r="B1869" t="s">
        <v>3365</v>
      </c>
      <c r="C1869" t="s">
        <v>438</v>
      </c>
      <c r="D1869" s="3"/>
    </row>
    <row r="1870" spans="1:4">
      <c r="A1870" t="s">
        <v>3366</v>
      </c>
      <c r="B1870" t="s">
        <v>3367</v>
      </c>
      <c r="C1870" t="s">
        <v>438</v>
      </c>
      <c r="D1870" s="3"/>
    </row>
    <row r="1871" spans="1:4">
      <c r="A1871" t="s">
        <v>3368</v>
      </c>
      <c r="B1871" t="s">
        <v>3369</v>
      </c>
      <c r="C1871" t="s">
        <v>438</v>
      </c>
      <c r="D1871" s="3"/>
    </row>
    <row r="1872" spans="1:4">
      <c r="A1872" t="s">
        <v>3370</v>
      </c>
      <c r="B1872" t="s">
        <v>3371</v>
      </c>
      <c r="C1872" t="s">
        <v>438</v>
      </c>
      <c r="D1872" s="3"/>
    </row>
    <row r="1873" spans="1:4">
      <c r="A1873" t="s">
        <v>3372</v>
      </c>
      <c r="B1873" t="s">
        <v>3373</v>
      </c>
      <c r="C1873" t="s">
        <v>438</v>
      </c>
      <c r="D1873" s="3"/>
    </row>
    <row r="1874" spans="1:4">
      <c r="A1874" t="s">
        <v>3374</v>
      </c>
      <c r="B1874" t="s">
        <v>3375</v>
      </c>
      <c r="C1874" t="s">
        <v>438</v>
      </c>
      <c r="D1874" s="3"/>
    </row>
    <row r="1875" spans="1:4">
      <c r="A1875" t="s">
        <v>3376</v>
      </c>
      <c r="B1875" t="s">
        <v>3377</v>
      </c>
      <c r="C1875" t="s">
        <v>438</v>
      </c>
      <c r="D1875" s="3"/>
    </row>
    <row r="1876" spans="1:4">
      <c r="A1876" t="s">
        <v>3378</v>
      </c>
      <c r="B1876" t="s">
        <v>3379</v>
      </c>
      <c r="C1876" t="s">
        <v>438</v>
      </c>
      <c r="D1876" s="3"/>
    </row>
    <row r="1877" spans="1:4">
      <c r="A1877" t="s">
        <v>3380</v>
      </c>
      <c r="B1877" t="s">
        <v>3381</v>
      </c>
      <c r="C1877" t="s">
        <v>438</v>
      </c>
      <c r="D1877" s="3"/>
    </row>
    <row r="1878" spans="1:4">
      <c r="A1878" t="s">
        <v>3382</v>
      </c>
      <c r="B1878" t="s">
        <v>3383</v>
      </c>
      <c r="C1878" t="s">
        <v>438</v>
      </c>
      <c r="D1878" s="3"/>
    </row>
    <row r="1879" spans="1:4">
      <c r="A1879" t="s">
        <v>3384</v>
      </c>
      <c r="B1879" t="s">
        <v>3385</v>
      </c>
      <c r="C1879" t="s">
        <v>438</v>
      </c>
      <c r="D1879" s="3"/>
    </row>
    <row r="1880" spans="1:4">
      <c r="A1880" t="s">
        <v>3386</v>
      </c>
      <c r="B1880" t="s">
        <v>3387</v>
      </c>
      <c r="C1880" t="s">
        <v>438</v>
      </c>
      <c r="D1880" s="3"/>
    </row>
    <row r="1881" spans="1:4">
      <c r="A1881" t="s">
        <v>3388</v>
      </c>
      <c r="B1881" t="s">
        <v>3389</v>
      </c>
      <c r="C1881" t="s">
        <v>438</v>
      </c>
      <c r="D1881" s="3"/>
    </row>
    <row r="1882" spans="1:4">
      <c r="A1882" t="s">
        <v>3390</v>
      </c>
      <c r="B1882" t="s">
        <v>3391</v>
      </c>
      <c r="C1882" t="s">
        <v>438</v>
      </c>
      <c r="D1882" s="3"/>
    </row>
    <row r="1883" spans="1:4">
      <c r="A1883" t="s">
        <v>3392</v>
      </c>
      <c r="B1883" t="s">
        <v>3393</v>
      </c>
      <c r="C1883" t="s">
        <v>438</v>
      </c>
      <c r="D1883" s="3"/>
    </row>
    <row r="1884" spans="1:4">
      <c r="A1884" t="s">
        <v>3394</v>
      </c>
      <c r="B1884" t="s">
        <v>3395</v>
      </c>
      <c r="C1884" t="s">
        <v>438</v>
      </c>
      <c r="D1884" s="3"/>
    </row>
    <row r="1885" spans="1:4">
      <c r="A1885" t="s">
        <v>3396</v>
      </c>
      <c r="B1885" t="s">
        <v>3397</v>
      </c>
      <c r="C1885" t="s">
        <v>438</v>
      </c>
      <c r="D1885" s="3"/>
    </row>
    <row r="1886" spans="1:4">
      <c r="A1886" t="s">
        <v>3398</v>
      </c>
      <c r="B1886" t="s">
        <v>3399</v>
      </c>
      <c r="C1886" t="s">
        <v>438</v>
      </c>
      <c r="D1886" s="3">
        <v>103.08307692307692</v>
      </c>
    </row>
    <row r="1887" spans="1:4">
      <c r="A1887" t="s">
        <v>3400</v>
      </c>
      <c r="B1887" t="s">
        <v>3401</v>
      </c>
      <c r="C1887" t="s">
        <v>438</v>
      </c>
      <c r="D1887" s="3">
        <v>77.852308292175735</v>
      </c>
    </row>
    <row r="1888" spans="1:4">
      <c r="A1888" t="s">
        <v>3402</v>
      </c>
      <c r="B1888" t="s">
        <v>3403</v>
      </c>
      <c r="C1888" t="s">
        <v>438</v>
      </c>
      <c r="D1888" s="3">
        <v>99.058948626045392</v>
      </c>
    </row>
    <row r="1889" spans="1:4">
      <c r="A1889" t="s">
        <v>3404</v>
      </c>
      <c r="B1889" t="s">
        <v>3405</v>
      </c>
      <c r="C1889" t="s">
        <v>438</v>
      </c>
      <c r="D1889" s="3">
        <v>136.87272727272727</v>
      </c>
    </row>
    <row r="1890" spans="1:4">
      <c r="A1890" t="s">
        <v>3406</v>
      </c>
      <c r="B1890" t="s">
        <v>3407</v>
      </c>
      <c r="C1890" t="s">
        <v>438</v>
      </c>
      <c r="D1890" s="3">
        <v>145.44620253164558</v>
      </c>
    </row>
    <row r="1891" spans="1:4">
      <c r="A1891" t="s">
        <v>3408</v>
      </c>
      <c r="B1891" t="s">
        <v>3409</v>
      </c>
      <c r="C1891" t="s">
        <v>438</v>
      </c>
      <c r="D1891" s="3">
        <v>180.97457627118644</v>
      </c>
    </row>
    <row r="1892" spans="1:4">
      <c r="A1892" t="s">
        <v>3410</v>
      </c>
      <c r="B1892" t="s">
        <v>3411</v>
      </c>
      <c r="C1892" t="s">
        <v>438</v>
      </c>
      <c r="D1892" s="3"/>
    </row>
    <row r="1893" spans="1:4">
      <c r="A1893" t="s">
        <v>3412</v>
      </c>
      <c r="B1893" t="s">
        <v>3413</v>
      </c>
      <c r="C1893" t="s">
        <v>438</v>
      </c>
      <c r="D1893" s="3"/>
    </row>
    <row r="1894" spans="1:4">
      <c r="A1894" t="s">
        <v>3414</v>
      </c>
      <c r="B1894" t="s">
        <v>3415</v>
      </c>
      <c r="C1894" t="s">
        <v>438</v>
      </c>
      <c r="D1894" s="3">
        <v>433.51612903225805</v>
      </c>
    </row>
    <row r="1895" spans="1:4">
      <c r="A1895" t="s">
        <v>3416</v>
      </c>
      <c r="B1895" t="s">
        <v>3417</v>
      </c>
      <c r="C1895" t="s">
        <v>438</v>
      </c>
      <c r="D1895" s="3">
        <v>468</v>
      </c>
    </row>
    <row r="1896" spans="1:4">
      <c r="A1896" t="s">
        <v>3418</v>
      </c>
      <c r="B1896" t="s">
        <v>3419</v>
      </c>
      <c r="C1896" t="s">
        <v>438</v>
      </c>
      <c r="D1896" s="3"/>
    </row>
    <row r="1897" spans="1:4">
      <c r="A1897" t="s">
        <v>3420</v>
      </c>
      <c r="B1897" t="s">
        <v>3421</v>
      </c>
      <c r="C1897" t="s">
        <v>438</v>
      </c>
      <c r="D1897" s="3"/>
    </row>
    <row r="1898" spans="1:4">
      <c r="A1898" t="s">
        <v>3422</v>
      </c>
      <c r="B1898" t="s">
        <v>3423</v>
      </c>
      <c r="C1898" t="s">
        <v>438</v>
      </c>
      <c r="D1898" s="3"/>
    </row>
    <row r="1899" spans="1:4">
      <c r="A1899" t="s">
        <v>3424</v>
      </c>
      <c r="B1899" t="s">
        <v>3425</v>
      </c>
      <c r="C1899" t="s">
        <v>438</v>
      </c>
      <c r="D1899" s="3"/>
    </row>
    <row r="1900" spans="1:4">
      <c r="A1900" t="s">
        <v>3426</v>
      </c>
      <c r="B1900" t="s">
        <v>3427</v>
      </c>
      <c r="C1900" t="s">
        <v>438</v>
      </c>
      <c r="D1900" s="3"/>
    </row>
    <row r="1901" spans="1:4">
      <c r="A1901" t="s">
        <v>3428</v>
      </c>
      <c r="B1901" t="s">
        <v>3429</v>
      </c>
      <c r="C1901" t="s">
        <v>438</v>
      </c>
      <c r="D1901" s="3"/>
    </row>
    <row r="1902" spans="1:4">
      <c r="A1902" t="s">
        <v>3430</v>
      </c>
      <c r="B1902" t="s">
        <v>3431</v>
      </c>
      <c r="C1902" t="s">
        <v>438</v>
      </c>
      <c r="D1902" s="3"/>
    </row>
    <row r="1903" spans="1:4">
      <c r="A1903" t="s">
        <v>3432</v>
      </c>
      <c r="B1903" t="s">
        <v>3433</v>
      </c>
      <c r="C1903" t="s">
        <v>438</v>
      </c>
      <c r="D1903" s="3"/>
    </row>
    <row r="1904" spans="1:4">
      <c r="A1904" t="s">
        <v>3434</v>
      </c>
      <c r="B1904" t="s">
        <v>3435</v>
      </c>
      <c r="C1904" t="s">
        <v>438</v>
      </c>
      <c r="D1904" s="3"/>
    </row>
    <row r="1905" spans="1:4">
      <c r="A1905" t="s">
        <v>3436</v>
      </c>
      <c r="B1905" t="s">
        <v>3437</v>
      </c>
      <c r="C1905" t="s">
        <v>438</v>
      </c>
      <c r="D1905" s="3"/>
    </row>
    <row r="1906" spans="1:4">
      <c r="A1906" t="s">
        <v>3438</v>
      </c>
      <c r="B1906" t="s">
        <v>3439</v>
      </c>
      <c r="C1906" t="s">
        <v>438</v>
      </c>
      <c r="D1906" s="3"/>
    </row>
    <row r="1907" spans="1:4">
      <c r="A1907" t="s">
        <v>3440</v>
      </c>
      <c r="B1907" t="s">
        <v>3441</v>
      </c>
      <c r="C1907" t="s">
        <v>438</v>
      </c>
      <c r="D1907" s="3"/>
    </row>
    <row r="1908" spans="1:4">
      <c r="A1908" t="s">
        <v>3442</v>
      </c>
      <c r="B1908" t="s">
        <v>3443</v>
      </c>
      <c r="C1908" t="s">
        <v>438</v>
      </c>
      <c r="D1908" s="3"/>
    </row>
    <row r="1909" spans="1:4">
      <c r="A1909" t="s">
        <v>3444</v>
      </c>
      <c r="B1909" t="s">
        <v>3445</v>
      </c>
      <c r="C1909" t="s">
        <v>438</v>
      </c>
      <c r="D1909" s="3"/>
    </row>
    <row r="1910" spans="1:4">
      <c r="A1910" t="s">
        <v>3446</v>
      </c>
      <c r="B1910" t="s">
        <v>3447</v>
      </c>
      <c r="C1910" t="s">
        <v>438</v>
      </c>
      <c r="D1910" s="3"/>
    </row>
    <row r="1911" spans="1:4">
      <c r="A1911" t="s">
        <v>3448</v>
      </c>
      <c r="B1911" t="s">
        <v>3449</v>
      </c>
      <c r="C1911" t="s">
        <v>438</v>
      </c>
      <c r="D1911" s="3"/>
    </row>
    <row r="1912" spans="1:4">
      <c r="A1912" t="s">
        <v>3450</v>
      </c>
      <c r="B1912" t="s">
        <v>3451</v>
      </c>
      <c r="C1912" t="s">
        <v>438</v>
      </c>
      <c r="D1912" s="3"/>
    </row>
    <row r="1913" spans="1:4">
      <c r="A1913" t="s">
        <v>3452</v>
      </c>
      <c r="B1913" t="s">
        <v>3453</v>
      </c>
      <c r="C1913" t="s">
        <v>438</v>
      </c>
      <c r="D1913" s="3"/>
    </row>
    <row r="1914" spans="1:4">
      <c r="A1914" t="s">
        <v>3454</v>
      </c>
      <c r="B1914" t="s">
        <v>3455</v>
      </c>
      <c r="C1914" t="s">
        <v>438</v>
      </c>
      <c r="D1914" s="3"/>
    </row>
    <row r="1915" spans="1:4">
      <c r="A1915" t="s">
        <v>3456</v>
      </c>
      <c r="B1915" t="s">
        <v>3457</v>
      </c>
      <c r="C1915" t="s">
        <v>438</v>
      </c>
      <c r="D1915" s="3"/>
    </row>
    <row r="1916" spans="1:4">
      <c r="A1916" t="s">
        <v>3458</v>
      </c>
      <c r="B1916" t="s">
        <v>3459</v>
      </c>
      <c r="C1916" t="s">
        <v>438</v>
      </c>
      <c r="D1916" s="3"/>
    </row>
    <row r="1917" spans="1:4">
      <c r="A1917" t="s">
        <v>3460</v>
      </c>
      <c r="B1917" t="s">
        <v>3461</v>
      </c>
      <c r="C1917" t="s">
        <v>438</v>
      </c>
      <c r="D1917" s="3"/>
    </row>
    <row r="1918" spans="1:4">
      <c r="A1918" t="s">
        <v>3462</v>
      </c>
      <c r="B1918" t="s">
        <v>3463</v>
      </c>
      <c r="C1918" t="s">
        <v>438</v>
      </c>
      <c r="D1918" s="3"/>
    </row>
    <row r="1919" spans="1:4">
      <c r="A1919" t="s">
        <v>3464</v>
      </c>
      <c r="B1919" t="s">
        <v>3465</v>
      </c>
      <c r="C1919" t="s">
        <v>438</v>
      </c>
      <c r="D1919" s="3"/>
    </row>
    <row r="1920" spans="1:4">
      <c r="A1920" t="s">
        <v>3466</v>
      </c>
      <c r="B1920" t="s">
        <v>3467</v>
      </c>
      <c r="C1920" t="s">
        <v>438</v>
      </c>
      <c r="D1920" s="3"/>
    </row>
    <row r="1921" spans="1:4">
      <c r="A1921" t="s">
        <v>3468</v>
      </c>
      <c r="B1921" t="s">
        <v>3469</v>
      </c>
      <c r="C1921" t="s">
        <v>438</v>
      </c>
      <c r="D1921" s="3"/>
    </row>
    <row r="1922" spans="1:4">
      <c r="A1922" t="s">
        <v>3470</v>
      </c>
      <c r="B1922" t="s">
        <v>3471</v>
      </c>
      <c r="C1922" t="s">
        <v>438</v>
      </c>
      <c r="D1922" s="3"/>
    </row>
    <row r="1923" spans="1:4">
      <c r="A1923" t="s">
        <v>3472</v>
      </c>
      <c r="B1923" t="s">
        <v>3471</v>
      </c>
      <c r="C1923" t="s">
        <v>438</v>
      </c>
      <c r="D1923" s="3"/>
    </row>
    <row r="1924" spans="1:4">
      <c r="A1924" t="s">
        <v>3473</v>
      </c>
      <c r="B1924" t="s">
        <v>3471</v>
      </c>
      <c r="C1924" t="s">
        <v>438</v>
      </c>
      <c r="D1924" s="3"/>
    </row>
    <row r="1925" spans="1:4">
      <c r="A1925" t="s">
        <v>3474</v>
      </c>
      <c r="B1925" t="s">
        <v>3471</v>
      </c>
      <c r="C1925" t="s">
        <v>438</v>
      </c>
      <c r="D1925" s="3"/>
    </row>
    <row r="1926" spans="1:4">
      <c r="A1926" t="s">
        <v>3475</v>
      </c>
      <c r="B1926" t="s">
        <v>3471</v>
      </c>
      <c r="C1926" t="s">
        <v>438</v>
      </c>
      <c r="D1926" s="3"/>
    </row>
    <row r="1927" spans="1:4">
      <c r="A1927" t="s">
        <v>3476</v>
      </c>
      <c r="B1927" t="s">
        <v>3471</v>
      </c>
      <c r="C1927" t="s">
        <v>438</v>
      </c>
      <c r="D1927" s="3"/>
    </row>
    <row r="1928" spans="1:4">
      <c r="A1928" t="s">
        <v>3477</v>
      </c>
      <c r="B1928" t="s">
        <v>3478</v>
      </c>
      <c r="C1928" t="s">
        <v>438</v>
      </c>
      <c r="D1928" s="3">
        <v>45</v>
      </c>
    </row>
    <row r="1929" spans="1:4">
      <c r="A1929" t="s">
        <v>3479</v>
      </c>
      <c r="B1929" t="s">
        <v>3480</v>
      </c>
      <c r="C1929" t="s">
        <v>438</v>
      </c>
      <c r="D1929" s="3">
        <v>52</v>
      </c>
    </row>
    <row r="1930" spans="1:4">
      <c r="A1930" t="s">
        <v>3481</v>
      </c>
      <c r="B1930" t="s">
        <v>3482</v>
      </c>
      <c r="C1930" t="s">
        <v>438</v>
      </c>
      <c r="D1930" s="3">
        <v>68</v>
      </c>
    </row>
    <row r="1931" spans="1:4">
      <c r="A1931" t="s">
        <v>3483</v>
      </c>
      <c r="B1931" t="s">
        <v>3484</v>
      </c>
      <c r="C1931" t="s">
        <v>438</v>
      </c>
      <c r="D1931" s="3"/>
    </row>
    <row r="1932" spans="1:4">
      <c r="A1932" t="s">
        <v>3485</v>
      </c>
      <c r="B1932" t="s">
        <v>3486</v>
      </c>
      <c r="C1932" t="s">
        <v>438</v>
      </c>
      <c r="D1932" s="3"/>
    </row>
    <row r="1933" spans="1:4">
      <c r="A1933" t="s">
        <v>3487</v>
      </c>
      <c r="B1933" t="s">
        <v>3488</v>
      </c>
      <c r="C1933" t="s">
        <v>438</v>
      </c>
      <c r="D1933" s="3"/>
    </row>
    <row r="1934" spans="1:4">
      <c r="A1934" t="s">
        <v>3489</v>
      </c>
      <c r="B1934" t="s">
        <v>3490</v>
      </c>
      <c r="C1934" t="s">
        <v>438</v>
      </c>
      <c r="D1934" s="3"/>
    </row>
    <row r="1935" spans="1:4">
      <c r="A1935" t="s">
        <v>3491</v>
      </c>
      <c r="B1935" t="s">
        <v>3492</v>
      </c>
      <c r="C1935" t="s">
        <v>438</v>
      </c>
      <c r="D1935" s="3">
        <v>708.08</v>
      </c>
    </row>
    <row r="1936" spans="1:4">
      <c r="A1936" t="s">
        <v>3493</v>
      </c>
      <c r="B1936" t="s">
        <v>3494</v>
      </c>
      <c r="C1936" t="s">
        <v>438</v>
      </c>
      <c r="D1936" s="3"/>
    </row>
    <row r="1937" spans="1:4">
      <c r="A1937" t="s">
        <v>3495</v>
      </c>
      <c r="B1937" t="s">
        <v>3496</v>
      </c>
      <c r="C1937" t="s">
        <v>438</v>
      </c>
      <c r="D1937" s="3"/>
    </row>
    <row r="1938" spans="1:4">
      <c r="A1938" t="s">
        <v>3497</v>
      </c>
      <c r="B1938" t="s">
        <v>3498</v>
      </c>
      <c r="C1938" t="s">
        <v>438</v>
      </c>
      <c r="D1938" s="3"/>
    </row>
    <row r="1939" spans="1:4">
      <c r="A1939" t="s">
        <v>3499</v>
      </c>
      <c r="B1939" t="s">
        <v>3500</v>
      </c>
      <c r="C1939" t="s">
        <v>438</v>
      </c>
      <c r="D1939" s="3"/>
    </row>
    <row r="1940" spans="1:4">
      <c r="A1940" t="s">
        <v>3501</v>
      </c>
      <c r="B1940" t="s">
        <v>3502</v>
      </c>
      <c r="C1940" t="s">
        <v>438</v>
      </c>
      <c r="D1940" s="3"/>
    </row>
    <row r="1941" spans="1:4">
      <c r="A1941" t="s">
        <v>3503</v>
      </c>
      <c r="B1941" t="s">
        <v>3504</v>
      </c>
      <c r="C1941" t="s">
        <v>438</v>
      </c>
      <c r="D1941" s="3"/>
    </row>
    <row r="1942" spans="1:4">
      <c r="A1942" t="s">
        <v>3505</v>
      </c>
      <c r="B1942" t="s">
        <v>3506</v>
      </c>
      <c r="C1942" t="s">
        <v>438</v>
      </c>
      <c r="D1942" s="3"/>
    </row>
    <row r="1943" spans="1:4">
      <c r="A1943" t="s">
        <v>3507</v>
      </c>
      <c r="B1943" t="s">
        <v>3508</v>
      </c>
      <c r="C1943" t="s">
        <v>438</v>
      </c>
      <c r="D1943" s="3"/>
    </row>
    <row r="1944" spans="1:4">
      <c r="A1944" t="s">
        <v>3509</v>
      </c>
      <c r="B1944" t="s">
        <v>3510</v>
      </c>
      <c r="C1944" t="s">
        <v>438</v>
      </c>
      <c r="D1944" s="3">
        <v>1500</v>
      </c>
    </row>
    <row r="1945" spans="1:4">
      <c r="A1945" t="s">
        <v>3511</v>
      </c>
      <c r="B1945" t="s">
        <v>3512</v>
      </c>
      <c r="C1945" t="s">
        <v>438</v>
      </c>
      <c r="D1945" s="3"/>
    </row>
    <row r="1946" spans="1:4">
      <c r="A1946" t="s">
        <v>3513</v>
      </c>
      <c r="B1946" t="s">
        <v>3514</v>
      </c>
      <c r="C1946" t="s">
        <v>438</v>
      </c>
      <c r="D1946" s="3"/>
    </row>
    <row r="1947" spans="1:4">
      <c r="A1947" t="s">
        <v>3515</v>
      </c>
      <c r="B1947" t="s">
        <v>3516</v>
      </c>
      <c r="C1947" t="s">
        <v>438</v>
      </c>
      <c r="D1947" s="3"/>
    </row>
    <row r="1948" spans="1:4">
      <c r="A1948" t="s">
        <v>3517</v>
      </c>
      <c r="B1948" t="s">
        <v>3518</v>
      </c>
      <c r="C1948" t="s">
        <v>438</v>
      </c>
      <c r="D1948" s="3"/>
    </row>
    <row r="1949" spans="1:4">
      <c r="A1949" t="s">
        <v>3519</v>
      </c>
      <c r="B1949" t="s">
        <v>3520</v>
      </c>
      <c r="C1949" t="s">
        <v>438</v>
      </c>
      <c r="D1949" s="3"/>
    </row>
    <row r="1950" spans="1:4">
      <c r="A1950" t="s">
        <v>3521</v>
      </c>
      <c r="B1950" t="s">
        <v>3522</v>
      </c>
      <c r="C1950" t="s">
        <v>438</v>
      </c>
      <c r="D1950" s="3"/>
    </row>
    <row r="1951" spans="1:4">
      <c r="A1951" t="s">
        <v>3523</v>
      </c>
      <c r="B1951" t="s">
        <v>3524</v>
      </c>
      <c r="C1951" t="s">
        <v>438</v>
      </c>
      <c r="D1951" s="3"/>
    </row>
    <row r="1952" spans="1:4">
      <c r="A1952" t="s">
        <v>3525</v>
      </c>
      <c r="B1952" t="s">
        <v>3526</v>
      </c>
      <c r="C1952" t="s">
        <v>438</v>
      </c>
      <c r="D1952" s="3"/>
    </row>
    <row r="1953" spans="1:4">
      <c r="A1953" t="s">
        <v>3527</v>
      </c>
      <c r="B1953" t="s">
        <v>3528</v>
      </c>
      <c r="C1953" t="s">
        <v>438</v>
      </c>
      <c r="D1953" s="3"/>
    </row>
    <row r="1954" spans="1:4">
      <c r="A1954" t="s">
        <v>3529</v>
      </c>
      <c r="B1954" t="s">
        <v>3528</v>
      </c>
      <c r="C1954" t="s">
        <v>438</v>
      </c>
      <c r="D1954" s="3"/>
    </row>
    <row r="1955" spans="1:4">
      <c r="A1955" t="s">
        <v>3530</v>
      </c>
      <c r="B1955" t="s">
        <v>3528</v>
      </c>
      <c r="C1955" t="s">
        <v>438</v>
      </c>
      <c r="D1955" s="3"/>
    </row>
    <row r="1956" spans="1:4">
      <c r="A1956" t="s">
        <v>3531</v>
      </c>
      <c r="B1956" t="s">
        <v>3528</v>
      </c>
      <c r="C1956" t="s">
        <v>438</v>
      </c>
      <c r="D1956" s="3"/>
    </row>
    <row r="1957" spans="1:4">
      <c r="A1957" t="s">
        <v>3532</v>
      </c>
      <c r="B1957" t="s">
        <v>3528</v>
      </c>
      <c r="C1957" t="s">
        <v>438</v>
      </c>
      <c r="D1957" s="3"/>
    </row>
    <row r="1958" spans="1:4">
      <c r="A1958" t="s">
        <v>3533</v>
      </c>
      <c r="B1958" t="s">
        <v>3528</v>
      </c>
      <c r="C1958" t="s">
        <v>438</v>
      </c>
      <c r="D1958" s="3"/>
    </row>
    <row r="1959" spans="1:4">
      <c r="A1959" t="s">
        <v>3534</v>
      </c>
      <c r="B1959" t="s">
        <v>3535</v>
      </c>
      <c r="C1959" t="s">
        <v>438</v>
      </c>
      <c r="D1959" s="3">
        <v>7039.4726930320148</v>
      </c>
    </row>
    <row r="1960" spans="1:4">
      <c r="A1960" t="s">
        <v>3536</v>
      </c>
      <c r="B1960" t="s">
        <v>3535</v>
      </c>
      <c r="C1960" t="s">
        <v>438</v>
      </c>
      <c r="D1960" s="3">
        <v>10000</v>
      </c>
    </row>
    <row r="1961" spans="1:4">
      <c r="A1961" t="s">
        <v>3537</v>
      </c>
      <c r="B1961" t="s">
        <v>3535</v>
      </c>
      <c r="C1961" t="s">
        <v>438</v>
      </c>
      <c r="D1961" s="3"/>
    </row>
    <row r="1962" spans="1:4">
      <c r="A1962" t="s">
        <v>3538</v>
      </c>
      <c r="B1962" t="s">
        <v>3535</v>
      </c>
      <c r="C1962" t="s">
        <v>438</v>
      </c>
      <c r="D1962" s="3"/>
    </row>
    <row r="1963" spans="1:4">
      <c r="A1963" t="s">
        <v>3539</v>
      </c>
      <c r="B1963" t="s">
        <v>3535</v>
      </c>
      <c r="C1963" t="s">
        <v>438</v>
      </c>
      <c r="D1963" s="3"/>
    </row>
    <row r="1964" spans="1:4">
      <c r="A1964" t="s">
        <v>3540</v>
      </c>
      <c r="B1964" t="s">
        <v>3535</v>
      </c>
      <c r="C1964" t="s">
        <v>438</v>
      </c>
      <c r="D1964" s="3"/>
    </row>
    <row r="1965" spans="1:4">
      <c r="A1965" t="s">
        <v>3541</v>
      </c>
      <c r="B1965" t="s">
        <v>3542</v>
      </c>
      <c r="C1965" t="s">
        <v>438</v>
      </c>
      <c r="D1965" s="3"/>
    </row>
    <row r="1966" spans="1:4">
      <c r="A1966" t="s">
        <v>3543</v>
      </c>
      <c r="B1966" t="s">
        <v>3526</v>
      </c>
      <c r="C1966" t="s">
        <v>205</v>
      </c>
      <c r="D1966" s="3"/>
    </row>
    <row r="1967" spans="1:4">
      <c r="A1967" t="s">
        <v>3544</v>
      </c>
      <c r="B1967" t="s">
        <v>3526</v>
      </c>
      <c r="C1967" t="s">
        <v>205</v>
      </c>
      <c r="D1967" s="3"/>
    </row>
    <row r="1968" spans="1:4">
      <c r="A1968" t="s">
        <v>3545</v>
      </c>
      <c r="B1968" t="s">
        <v>3526</v>
      </c>
      <c r="C1968" t="s">
        <v>205</v>
      </c>
      <c r="D1968" s="3"/>
    </row>
    <row r="1969" spans="1:4">
      <c r="A1969" t="s">
        <v>3546</v>
      </c>
      <c r="B1969" t="s">
        <v>3526</v>
      </c>
      <c r="C1969" t="s">
        <v>205</v>
      </c>
      <c r="D1969" s="3"/>
    </row>
    <row r="1970" spans="1:4">
      <c r="A1970" t="s">
        <v>3547</v>
      </c>
      <c r="B1970" t="s">
        <v>3526</v>
      </c>
      <c r="C1970" t="s">
        <v>205</v>
      </c>
      <c r="D1970" s="3"/>
    </row>
    <row r="1971" spans="1:4">
      <c r="A1971" t="s">
        <v>3548</v>
      </c>
      <c r="B1971" t="s">
        <v>3526</v>
      </c>
      <c r="C1971" t="s">
        <v>205</v>
      </c>
      <c r="D1971" s="3"/>
    </row>
    <row r="1972" spans="1:4">
      <c r="A1972" t="s">
        <v>3549</v>
      </c>
      <c r="B1972" t="s">
        <v>3550</v>
      </c>
      <c r="C1972" t="s">
        <v>438</v>
      </c>
      <c r="D1972" s="3">
        <v>4970.5</v>
      </c>
    </row>
    <row r="1973" spans="1:4">
      <c r="A1973" t="s">
        <v>3551</v>
      </c>
      <c r="B1973" t="s">
        <v>3550</v>
      </c>
      <c r="C1973" t="s">
        <v>438</v>
      </c>
      <c r="D1973" s="3"/>
    </row>
    <row r="1974" spans="1:4">
      <c r="A1974" t="s">
        <v>3552</v>
      </c>
      <c r="B1974" t="s">
        <v>3550</v>
      </c>
      <c r="C1974" t="s">
        <v>438</v>
      </c>
      <c r="D1974" s="3"/>
    </row>
    <row r="1975" spans="1:4">
      <c r="A1975" t="s">
        <v>3553</v>
      </c>
      <c r="B1975" t="s">
        <v>3550</v>
      </c>
      <c r="C1975" t="s">
        <v>438</v>
      </c>
      <c r="D1975" s="3"/>
    </row>
    <row r="1976" spans="1:4">
      <c r="A1976" t="s">
        <v>3554</v>
      </c>
      <c r="B1976" t="s">
        <v>3550</v>
      </c>
      <c r="C1976" t="s">
        <v>438</v>
      </c>
      <c r="D1976" s="3"/>
    </row>
    <row r="1977" spans="1:4">
      <c r="A1977" t="s">
        <v>3555</v>
      </c>
      <c r="B1977" t="s">
        <v>3550</v>
      </c>
      <c r="C1977" t="s">
        <v>205</v>
      </c>
      <c r="D1977" s="3"/>
    </row>
    <row r="1978" spans="1:4">
      <c r="A1978" t="s">
        <v>3556</v>
      </c>
      <c r="B1978" t="s">
        <v>3557</v>
      </c>
      <c r="C1978" t="s">
        <v>438</v>
      </c>
      <c r="D1978" s="3"/>
    </row>
    <row r="1979" spans="1:4">
      <c r="A1979" t="s">
        <v>3558</v>
      </c>
      <c r="B1979" t="s">
        <v>3559</v>
      </c>
      <c r="C1979" t="s">
        <v>232</v>
      </c>
      <c r="D1979" s="3"/>
    </row>
    <row r="1980" spans="1:4">
      <c r="A1980" t="s">
        <v>3560</v>
      </c>
      <c r="B1980" t="s">
        <v>3561</v>
      </c>
      <c r="C1980" t="s">
        <v>232</v>
      </c>
      <c r="D1980" s="3"/>
    </row>
    <row r="1981" spans="1:4">
      <c r="A1981" t="s">
        <v>3562</v>
      </c>
      <c r="B1981" t="s">
        <v>3563</v>
      </c>
      <c r="C1981" t="s">
        <v>232</v>
      </c>
      <c r="D1981" s="3"/>
    </row>
    <row r="1982" spans="1:4">
      <c r="A1982" t="s">
        <v>3564</v>
      </c>
      <c r="B1982" t="s">
        <v>3565</v>
      </c>
      <c r="C1982" t="s">
        <v>232</v>
      </c>
      <c r="D1982" s="3"/>
    </row>
    <row r="1983" spans="1:4">
      <c r="A1983" t="s">
        <v>3566</v>
      </c>
      <c r="B1983" t="s">
        <v>3567</v>
      </c>
      <c r="C1983" t="s">
        <v>232</v>
      </c>
      <c r="D1983" s="3"/>
    </row>
    <row r="1984" spans="1:4">
      <c r="A1984" t="s">
        <v>3568</v>
      </c>
      <c r="B1984" t="s">
        <v>3569</v>
      </c>
      <c r="C1984" t="s">
        <v>232</v>
      </c>
      <c r="D1984" s="3"/>
    </row>
    <row r="1985" spans="1:4">
      <c r="A1985" t="s">
        <v>3570</v>
      </c>
      <c r="B1985" t="s">
        <v>3571</v>
      </c>
      <c r="C1985" t="s">
        <v>232</v>
      </c>
      <c r="D1985" s="3"/>
    </row>
    <row r="1986" spans="1:4">
      <c r="A1986" t="s">
        <v>3572</v>
      </c>
      <c r="B1986" t="s">
        <v>3573</v>
      </c>
      <c r="C1986" t="s">
        <v>232</v>
      </c>
      <c r="D1986" s="3"/>
    </row>
    <row r="1987" spans="1:4">
      <c r="A1987" t="s">
        <v>3574</v>
      </c>
      <c r="B1987" t="s">
        <v>3575</v>
      </c>
      <c r="C1987" t="s">
        <v>232</v>
      </c>
      <c r="D1987" s="3"/>
    </row>
    <row r="1988" spans="1:4">
      <c r="A1988" t="s">
        <v>3576</v>
      </c>
      <c r="B1988" t="s">
        <v>3577</v>
      </c>
      <c r="C1988" t="s">
        <v>232</v>
      </c>
      <c r="D1988" s="3"/>
    </row>
    <row r="1989" spans="1:4">
      <c r="A1989" t="s">
        <v>3578</v>
      </c>
      <c r="B1989" t="s">
        <v>3579</v>
      </c>
      <c r="C1989" t="s">
        <v>232</v>
      </c>
      <c r="D1989" s="3"/>
    </row>
    <row r="1990" spans="1:4">
      <c r="A1990" t="s">
        <v>3580</v>
      </c>
      <c r="B1990" t="s">
        <v>3581</v>
      </c>
      <c r="C1990" t="s">
        <v>438</v>
      </c>
      <c r="D1990" s="3">
        <v>94.129670329670319</v>
      </c>
    </row>
    <row r="1991" spans="1:4">
      <c r="A1991" t="s">
        <v>3582</v>
      </c>
      <c r="B1991" t="s">
        <v>3583</v>
      </c>
      <c r="C1991" t="s">
        <v>438</v>
      </c>
      <c r="D1991" s="3">
        <v>99.4</v>
      </c>
    </row>
    <row r="1992" spans="1:4">
      <c r="A1992" t="s">
        <v>3584</v>
      </c>
      <c r="B1992" t="s">
        <v>3585</v>
      </c>
      <c r="C1992" t="s">
        <v>438</v>
      </c>
      <c r="D1992" s="3"/>
    </row>
    <row r="1993" spans="1:4">
      <c r="A1993" t="s">
        <v>3586</v>
      </c>
      <c r="B1993" t="s">
        <v>3587</v>
      </c>
      <c r="C1993" t="s">
        <v>438</v>
      </c>
      <c r="D1993" s="3">
        <v>575</v>
      </c>
    </row>
    <row r="1994" spans="1:4">
      <c r="A1994" t="s">
        <v>3588</v>
      </c>
      <c r="B1994" t="s">
        <v>3589</v>
      </c>
      <c r="C1994" t="s">
        <v>438</v>
      </c>
      <c r="D1994" s="3"/>
    </row>
    <row r="1995" spans="1:4">
      <c r="A1995" t="s">
        <v>3590</v>
      </c>
      <c r="B1995" t="s">
        <v>3591</v>
      </c>
      <c r="C1995" t="s">
        <v>438</v>
      </c>
      <c r="D1995" s="3"/>
    </row>
    <row r="1996" spans="1:4">
      <c r="A1996" t="s">
        <v>3592</v>
      </c>
      <c r="B1996" t="s">
        <v>3593</v>
      </c>
      <c r="C1996" t="s">
        <v>438</v>
      </c>
      <c r="D1996" s="3"/>
    </row>
    <row r="1997" spans="1:4">
      <c r="A1997" t="s">
        <v>3594</v>
      </c>
      <c r="B1997" t="s">
        <v>3595</v>
      </c>
      <c r="C1997" t="s">
        <v>438</v>
      </c>
      <c r="D1997" s="3"/>
    </row>
    <row r="1998" spans="1:4">
      <c r="A1998" t="s">
        <v>3596</v>
      </c>
      <c r="B1998" t="s">
        <v>3597</v>
      </c>
      <c r="C1998" t="s">
        <v>438</v>
      </c>
      <c r="D1998" s="3"/>
    </row>
    <row r="1999" spans="1:4">
      <c r="A1999" t="s">
        <v>3598</v>
      </c>
      <c r="B1999" t="s">
        <v>3597</v>
      </c>
      <c r="C1999" t="s">
        <v>438</v>
      </c>
      <c r="D1999" s="3"/>
    </row>
    <row r="2000" spans="1:4">
      <c r="A2000" t="s">
        <v>3599</v>
      </c>
      <c r="B2000" t="s">
        <v>3600</v>
      </c>
      <c r="C2000" t="s">
        <v>438</v>
      </c>
      <c r="D2000" s="3"/>
    </row>
    <row r="2001" spans="1:4">
      <c r="A2001" t="s">
        <v>3601</v>
      </c>
      <c r="B2001" t="s">
        <v>3600</v>
      </c>
      <c r="C2001" t="s">
        <v>438</v>
      </c>
      <c r="D2001" s="3"/>
    </row>
    <row r="2002" spans="1:4">
      <c r="A2002" t="s">
        <v>3602</v>
      </c>
      <c r="B2002" t="s">
        <v>3600</v>
      </c>
      <c r="C2002" t="s">
        <v>438</v>
      </c>
      <c r="D2002" s="3"/>
    </row>
    <row r="2003" spans="1:4">
      <c r="A2003" t="s">
        <v>3603</v>
      </c>
      <c r="B2003" t="s">
        <v>3600</v>
      </c>
      <c r="C2003" t="s">
        <v>438</v>
      </c>
      <c r="D2003" s="3"/>
    </row>
    <row r="2004" spans="1:4">
      <c r="A2004" t="s">
        <v>3604</v>
      </c>
      <c r="B2004" t="s">
        <v>3600</v>
      </c>
      <c r="C2004" t="s">
        <v>438</v>
      </c>
      <c r="D2004" s="3"/>
    </row>
    <row r="2005" spans="1:4">
      <c r="A2005" t="s">
        <v>3605</v>
      </c>
      <c r="B2005" t="s">
        <v>3600</v>
      </c>
      <c r="C2005" t="s">
        <v>438</v>
      </c>
      <c r="D2005" s="3"/>
    </row>
    <row r="2006" spans="1:4">
      <c r="A2006" t="s">
        <v>3606</v>
      </c>
      <c r="B2006" t="s">
        <v>3600</v>
      </c>
      <c r="C2006" t="s">
        <v>438</v>
      </c>
      <c r="D2006" s="3"/>
    </row>
    <row r="2007" spans="1:4">
      <c r="A2007" t="s">
        <v>3607</v>
      </c>
      <c r="B2007" t="s">
        <v>3600</v>
      </c>
      <c r="C2007" t="s">
        <v>438</v>
      </c>
      <c r="D2007" s="3"/>
    </row>
    <row r="2008" spans="1:4">
      <c r="A2008" t="s">
        <v>3608</v>
      </c>
      <c r="B2008" t="s">
        <v>3600</v>
      </c>
      <c r="C2008" t="s">
        <v>438</v>
      </c>
      <c r="D2008" s="3"/>
    </row>
    <row r="2009" spans="1:4">
      <c r="A2009" t="s">
        <v>3609</v>
      </c>
      <c r="B2009" t="s">
        <v>3610</v>
      </c>
      <c r="C2009" t="s">
        <v>438</v>
      </c>
      <c r="D2009" s="3"/>
    </row>
    <row r="2010" spans="1:4">
      <c r="A2010" t="s">
        <v>3611</v>
      </c>
      <c r="B2010" t="s">
        <v>3612</v>
      </c>
      <c r="C2010" t="s">
        <v>438</v>
      </c>
      <c r="D2010" s="3"/>
    </row>
    <row r="2011" spans="1:4">
      <c r="A2011" t="s">
        <v>3613</v>
      </c>
      <c r="B2011" t="s">
        <v>3614</v>
      </c>
      <c r="C2011" t="s">
        <v>438</v>
      </c>
      <c r="D2011" s="3"/>
    </row>
    <row r="2012" spans="1:4">
      <c r="A2012" t="s">
        <v>3615</v>
      </c>
      <c r="B2012" t="s">
        <v>3616</v>
      </c>
      <c r="C2012" t="s">
        <v>438</v>
      </c>
      <c r="D2012" s="3"/>
    </row>
    <row r="2013" spans="1:4">
      <c r="A2013" t="s">
        <v>3617</v>
      </c>
      <c r="B2013" t="s">
        <v>3618</v>
      </c>
      <c r="C2013" t="s">
        <v>438</v>
      </c>
      <c r="D2013" s="3"/>
    </row>
    <row r="2014" spans="1:4">
      <c r="A2014" t="s">
        <v>3619</v>
      </c>
      <c r="B2014" t="s">
        <v>3620</v>
      </c>
      <c r="C2014" t="s">
        <v>438</v>
      </c>
      <c r="D2014" s="3"/>
    </row>
    <row r="2015" spans="1:4">
      <c r="A2015" t="s">
        <v>3621</v>
      </c>
      <c r="B2015" t="s">
        <v>3622</v>
      </c>
      <c r="C2015" t="s">
        <v>438</v>
      </c>
      <c r="D2015" s="3"/>
    </row>
    <row r="2016" spans="1:4">
      <c r="A2016" t="s">
        <v>3623</v>
      </c>
      <c r="B2016" t="s">
        <v>3624</v>
      </c>
      <c r="C2016" t="s">
        <v>438</v>
      </c>
      <c r="D2016" s="3"/>
    </row>
    <row r="2017" spans="1:4">
      <c r="A2017" t="s">
        <v>3625</v>
      </c>
      <c r="B2017" t="s">
        <v>3626</v>
      </c>
      <c r="C2017" t="s">
        <v>205</v>
      </c>
      <c r="D2017" s="3"/>
    </row>
    <row r="2018" spans="1:4">
      <c r="A2018" t="s">
        <v>3627</v>
      </c>
      <c r="B2018" t="s">
        <v>3626</v>
      </c>
      <c r="C2018" t="s">
        <v>232</v>
      </c>
      <c r="D2018" s="3">
        <v>149317.9</v>
      </c>
    </row>
    <row r="2019" spans="1:4">
      <c r="A2019" t="s">
        <v>3628</v>
      </c>
      <c r="B2019" t="s">
        <v>3629</v>
      </c>
      <c r="C2019" t="s">
        <v>438</v>
      </c>
      <c r="D2019" s="3"/>
    </row>
    <row r="2020" spans="1:4">
      <c r="A2020" t="s">
        <v>3630</v>
      </c>
      <c r="B2020" t="s">
        <v>3631</v>
      </c>
      <c r="C2020" t="s">
        <v>438</v>
      </c>
      <c r="D2020" s="3"/>
    </row>
    <row r="2021" spans="1:4">
      <c r="A2021" t="s">
        <v>3632</v>
      </c>
      <c r="B2021" t="s">
        <v>3633</v>
      </c>
      <c r="C2021" t="s">
        <v>438</v>
      </c>
      <c r="D2021" s="3"/>
    </row>
    <row r="2022" spans="1:4">
      <c r="A2022" t="s">
        <v>3634</v>
      </c>
      <c r="B2022" t="s">
        <v>3635</v>
      </c>
      <c r="C2022" t="s">
        <v>438</v>
      </c>
      <c r="D2022" s="3"/>
    </row>
    <row r="2023" spans="1:4">
      <c r="A2023" t="s">
        <v>3636</v>
      </c>
      <c r="B2023" t="s">
        <v>3637</v>
      </c>
      <c r="C2023" t="s">
        <v>438</v>
      </c>
      <c r="D2023" s="3"/>
    </row>
    <row r="2024" spans="1:4">
      <c r="A2024" t="s">
        <v>3638</v>
      </c>
      <c r="B2024" t="s">
        <v>3639</v>
      </c>
      <c r="C2024" t="s">
        <v>438</v>
      </c>
      <c r="D2024" s="3"/>
    </row>
    <row r="2025" spans="1:4">
      <c r="A2025" t="s">
        <v>3640</v>
      </c>
      <c r="B2025" t="s">
        <v>3641</v>
      </c>
      <c r="C2025" t="s">
        <v>438</v>
      </c>
      <c r="D2025" s="3"/>
    </row>
    <row r="2026" spans="1:4">
      <c r="A2026" t="s">
        <v>3642</v>
      </c>
      <c r="B2026" t="s">
        <v>3643</v>
      </c>
      <c r="C2026" t="s">
        <v>438</v>
      </c>
      <c r="D2026" s="3"/>
    </row>
    <row r="2027" spans="1:4">
      <c r="A2027" t="s">
        <v>3644</v>
      </c>
      <c r="B2027" t="s">
        <v>3645</v>
      </c>
      <c r="C2027" t="s">
        <v>438</v>
      </c>
      <c r="D2027" s="3"/>
    </row>
    <row r="2028" spans="1:4">
      <c r="A2028" t="s">
        <v>3646</v>
      </c>
      <c r="B2028" t="s">
        <v>3647</v>
      </c>
      <c r="C2028" t="s">
        <v>438</v>
      </c>
      <c r="D2028" s="3"/>
    </row>
    <row r="2029" spans="1:4">
      <c r="A2029" t="s">
        <v>3648</v>
      </c>
      <c r="B2029" t="s">
        <v>3649</v>
      </c>
      <c r="C2029" t="s">
        <v>438</v>
      </c>
      <c r="D2029" s="3"/>
    </row>
    <row r="2030" spans="1:4">
      <c r="A2030" t="s">
        <v>3650</v>
      </c>
      <c r="B2030" t="s">
        <v>3651</v>
      </c>
      <c r="C2030" t="s">
        <v>438</v>
      </c>
      <c r="D2030" s="3"/>
    </row>
    <row r="2031" spans="1:4">
      <c r="A2031" t="s">
        <v>3652</v>
      </c>
      <c r="B2031" t="s">
        <v>3653</v>
      </c>
      <c r="C2031" t="s">
        <v>438</v>
      </c>
      <c r="D2031" s="3"/>
    </row>
    <row r="2032" spans="1:4">
      <c r="A2032" t="s">
        <v>3654</v>
      </c>
      <c r="B2032" t="s">
        <v>3655</v>
      </c>
      <c r="C2032" t="s">
        <v>438</v>
      </c>
      <c r="D2032" s="3"/>
    </row>
    <row r="2033" spans="1:4">
      <c r="A2033" t="s">
        <v>3656</v>
      </c>
      <c r="B2033" t="s">
        <v>3657</v>
      </c>
      <c r="C2033" t="s">
        <v>438</v>
      </c>
      <c r="D2033" s="3"/>
    </row>
    <row r="2034" spans="1:4">
      <c r="A2034" t="s">
        <v>3658</v>
      </c>
      <c r="B2034" t="s">
        <v>3659</v>
      </c>
      <c r="C2034" t="s">
        <v>438</v>
      </c>
      <c r="D2034" s="3"/>
    </row>
    <row r="2035" spans="1:4">
      <c r="A2035" t="s">
        <v>3660</v>
      </c>
      <c r="B2035" t="s">
        <v>3661</v>
      </c>
      <c r="C2035" t="s">
        <v>438</v>
      </c>
      <c r="D2035" s="3"/>
    </row>
    <row r="2036" spans="1:4">
      <c r="A2036" t="s">
        <v>3662</v>
      </c>
      <c r="B2036" t="s">
        <v>3663</v>
      </c>
      <c r="C2036" t="s">
        <v>438</v>
      </c>
      <c r="D2036" s="3"/>
    </row>
    <row r="2037" spans="1:4">
      <c r="A2037" t="s">
        <v>3664</v>
      </c>
      <c r="B2037" t="s">
        <v>3665</v>
      </c>
      <c r="C2037" t="s">
        <v>438</v>
      </c>
      <c r="D2037" s="3"/>
    </row>
    <row r="2038" spans="1:4">
      <c r="A2038" t="s">
        <v>3666</v>
      </c>
      <c r="B2038" t="s">
        <v>3667</v>
      </c>
      <c r="C2038" t="s">
        <v>438</v>
      </c>
      <c r="D2038" s="3">
        <v>1005.89</v>
      </c>
    </row>
    <row r="2039" spans="1:4">
      <c r="A2039" t="s">
        <v>3668</v>
      </c>
      <c r="B2039" t="s">
        <v>3669</v>
      </c>
      <c r="C2039" t="s">
        <v>438</v>
      </c>
      <c r="D2039" s="3"/>
    </row>
    <row r="2040" spans="1:4">
      <c r="A2040" t="s">
        <v>3670</v>
      </c>
      <c r="B2040" t="s">
        <v>3671</v>
      </c>
      <c r="C2040" t="s">
        <v>438</v>
      </c>
      <c r="D2040" s="3"/>
    </row>
    <row r="2041" spans="1:4">
      <c r="A2041" t="s">
        <v>3672</v>
      </c>
      <c r="B2041" t="s">
        <v>3673</v>
      </c>
      <c r="C2041" t="s">
        <v>438</v>
      </c>
      <c r="D2041" s="3"/>
    </row>
    <row r="2042" spans="1:4">
      <c r="A2042" t="s">
        <v>3674</v>
      </c>
      <c r="B2042" t="s">
        <v>3675</v>
      </c>
      <c r="C2042" t="s">
        <v>438</v>
      </c>
      <c r="D2042" s="3"/>
    </row>
    <row r="2043" spans="1:4">
      <c r="A2043" t="s">
        <v>3676</v>
      </c>
      <c r="B2043" t="s">
        <v>3677</v>
      </c>
      <c r="C2043" t="s">
        <v>438</v>
      </c>
      <c r="D2043" s="3"/>
    </row>
    <row r="2044" spans="1:4">
      <c r="A2044" t="s">
        <v>3678</v>
      </c>
      <c r="B2044" t="s">
        <v>3679</v>
      </c>
      <c r="C2044" t="s">
        <v>438</v>
      </c>
      <c r="D2044" s="3"/>
    </row>
    <row r="2045" spans="1:4">
      <c r="A2045" t="s">
        <v>3680</v>
      </c>
      <c r="B2045" t="s">
        <v>3681</v>
      </c>
      <c r="C2045" t="s">
        <v>438</v>
      </c>
      <c r="D2045" s="3"/>
    </row>
    <row r="2046" spans="1:4">
      <c r="A2046" t="s">
        <v>3682</v>
      </c>
      <c r="B2046" t="s">
        <v>3683</v>
      </c>
      <c r="C2046" t="s">
        <v>438</v>
      </c>
      <c r="D2046" s="3"/>
    </row>
    <row r="2047" spans="1:4">
      <c r="A2047" t="s">
        <v>3684</v>
      </c>
      <c r="B2047" t="s">
        <v>3685</v>
      </c>
      <c r="C2047" t="s">
        <v>438</v>
      </c>
      <c r="D2047" s="3"/>
    </row>
    <row r="2048" spans="1:4">
      <c r="A2048" t="s">
        <v>3686</v>
      </c>
      <c r="B2048" t="s">
        <v>3687</v>
      </c>
      <c r="C2048" t="s">
        <v>438</v>
      </c>
      <c r="D2048" s="3"/>
    </row>
    <row r="2049" spans="1:4">
      <c r="A2049" t="s">
        <v>3688</v>
      </c>
      <c r="B2049" t="s">
        <v>3689</v>
      </c>
      <c r="C2049" t="s">
        <v>438</v>
      </c>
      <c r="D2049" s="3"/>
    </row>
    <row r="2050" spans="1:4">
      <c r="A2050" t="s">
        <v>3690</v>
      </c>
      <c r="B2050" t="s">
        <v>3691</v>
      </c>
      <c r="C2050" t="s">
        <v>232</v>
      </c>
      <c r="D2050" s="3"/>
    </row>
    <row r="2051" spans="1:4">
      <c r="A2051" t="s">
        <v>3692</v>
      </c>
      <c r="B2051" t="s">
        <v>3693</v>
      </c>
      <c r="C2051" t="s">
        <v>438</v>
      </c>
      <c r="D2051" s="3"/>
    </row>
    <row r="2052" spans="1:4">
      <c r="A2052" t="s">
        <v>3694</v>
      </c>
      <c r="B2052" t="s">
        <v>3695</v>
      </c>
      <c r="C2052" t="s">
        <v>438</v>
      </c>
      <c r="D2052" s="3"/>
    </row>
    <row r="2053" spans="1:4">
      <c r="A2053" t="s">
        <v>3696</v>
      </c>
      <c r="B2053" t="s">
        <v>3697</v>
      </c>
      <c r="C2053" t="s">
        <v>438</v>
      </c>
      <c r="D2053" s="3"/>
    </row>
    <row r="2054" spans="1:4">
      <c r="A2054" t="s">
        <v>3698</v>
      </c>
      <c r="B2054" t="s">
        <v>3699</v>
      </c>
      <c r="C2054" t="s">
        <v>438</v>
      </c>
      <c r="D2054" s="3"/>
    </row>
    <row r="2055" spans="1:4">
      <c r="A2055" t="s">
        <v>3700</v>
      </c>
      <c r="B2055" t="s">
        <v>3701</v>
      </c>
      <c r="C2055" t="s">
        <v>438</v>
      </c>
      <c r="D2055" s="3"/>
    </row>
    <row r="2056" spans="1:4">
      <c r="A2056" t="s">
        <v>3702</v>
      </c>
      <c r="B2056" t="s">
        <v>3703</v>
      </c>
      <c r="C2056" t="s">
        <v>438</v>
      </c>
      <c r="D2056" s="3"/>
    </row>
    <row r="2057" spans="1:4">
      <c r="A2057" t="s">
        <v>3704</v>
      </c>
      <c r="B2057" t="s">
        <v>3705</v>
      </c>
      <c r="C2057" t="s">
        <v>438</v>
      </c>
      <c r="D2057" s="3"/>
    </row>
    <row r="2058" spans="1:4">
      <c r="A2058" t="s">
        <v>3706</v>
      </c>
      <c r="B2058" t="s">
        <v>3707</v>
      </c>
      <c r="C2058" t="s">
        <v>438</v>
      </c>
      <c r="D2058" s="3">
        <v>144.2987234042553</v>
      </c>
    </row>
    <row r="2059" spans="1:4">
      <c r="A2059" t="s">
        <v>3708</v>
      </c>
      <c r="B2059" t="s">
        <v>3709</v>
      </c>
      <c r="C2059" t="s">
        <v>205</v>
      </c>
      <c r="D2059" s="3"/>
    </row>
    <row r="2060" spans="1:4">
      <c r="A2060" t="s">
        <v>3710</v>
      </c>
      <c r="B2060" t="s">
        <v>3709</v>
      </c>
      <c r="C2060" t="s">
        <v>205</v>
      </c>
      <c r="D2060" s="3"/>
    </row>
    <row r="2061" spans="1:4">
      <c r="A2061" t="s">
        <v>3711</v>
      </c>
      <c r="B2061" t="s">
        <v>3709</v>
      </c>
      <c r="C2061" t="s">
        <v>205</v>
      </c>
      <c r="D2061" s="3"/>
    </row>
    <row r="2062" spans="1:4">
      <c r="A2062" t="s">
        <v>3712</v>
      </c>
      <c r="B2062" t="s">
        <v>3713</v>
      </c>
      <c r="C2062" t="s">
        <v>205</v>
      </c>
      <c r="D2062" s="3"/>
    </row>
    <row r="2063" spans="1:4">
      <c r="A2063" t="s">
        <v>3714</v>
      </c>
      <c r="B2063" t="s">
        <v>3713</v>
      </c>
      <c r="C2063" t="s">
        <v>205</v>
      </c>
      <c r="D2063" s="3"/>
    </row>
    <row r="2064" spans="1:4">
      <c r="A2064" t="s">
        <v>3715</v>
      </c>
      <c r="B2064" t="s">
        <v>3713</v>
      </c>
      <c r="C2064" t="s">
        <v>205</v>
      </c>
      <c r="D2064" s="3"/>
    </row>
    <row r="2065" spans="1:4">
      <c r="A2065" t="s">
        <v>3716</v>
      </c>
      <c r="B2065" t="s">
        <v>3717</v>
      </c>
      <c r="C2065" t="s">
        <v>205</v>
      </c>
      <c r="D2065" s="3">
        <v>850000</v>
      </c>
    </row>
    <row r="2066" spans="1:4">
      <c r="A2066" t="s">
        <v>3718</v>
      </c>
      <c r="B2066" t="s">
        <v>3717</v>
      </c>
      <c r="C2066" t="s">
        <v>205</v>
      </c>
      <c r="D2066" s="3"/>
    </row>
    <row r="2067" spans="1:4">
      <c r="A2067" t="s">
        <v>3719</v>
      </c>
      <c r="B2067" t="s">
        <v>3720</v>
      </c>
      <c r="C2067" t="s">
        <v>205</v>
      </c>
      <c r="D2067" s="3"/>
    </row>
    <row r="2068" spans="1:4">
      <c r="A2068" t="s">
        <v>3721</v>
      </c>
      <c r="B2068" t="s">
        <v>3720</v>
      </c>
      <c r="C2068" t="s">
        <v>205</v>
      </c>
      <c r="D2068" s="3"/>
    </row>
    <row r="2069" spans="1:4">
      <c r="A2069" t="s">
        <v>3722</v>
      </c>
      <c r="B2069" t="s">
        <v>3723</v>
      </c>
      <c r="C2069" t="s">
        <v>205</v>
      </c>
      <c r="D2069" s="3">
        <v>13694.525</v>
      </c>
    </row>
    <row r="2070" spans="1:4">
      <c r="A2070" t="s">
        <v>3724</v>
      </c>
      <c r="B2070" t="s">
        <v>3723</v>
      </c>
      <c r="C2070" t="s">
        <v>205</v>
      </c>
      <c r="D2070" s="3"/>
    </row>
    <row r="2071" spans="1:4">
      <c r="A2071" t="s">
        <v>3725</v>
      </c>
      <c r="B2071" t="s">
        <v>3726</v>
      </c>
      <c r="C2071" t="s">
        <v>438</v>
      </c>
      <c r="D2071" s="3"/>
    </row>
    <row r="2072" spans="1:4">
      <c r="A2072" t="s">
        <v>3727</v>
      </c>
      <c r="B2072" t="s">
        <v>3728</v>
      </c>
      <c r="C2072" t="s">
        <v>232</v>
      </c>
      <c r="D2072" s="3">
        <v>3595.9700000000003</v>
      </c>
    </row>
    <row r="2073" spans="1:4">
      <c r="A2073" t="s">
        <v>3729</v>
      </c>
      <c r="B2073" t="s">
        <v>3728</v>
      </c>
      <c r="C2073" t="s">
        <v>232</v>
      </c>
      <c r="D2073" s="3">
        <v>750</v>
      </c>
    </row>
    <row r="2074" spans="1:4">
      <c r="A2074" t="s">
        <v>3730</v>
      </c>
      <c r="B2074" t="s">
        <v>3731</v>
      </c>
      <c r="C2074" t="s">
        <v>438</v>
      </c>
      <c r="D2074" s="3"/>
    </row>
    <row r="2075" spans="1:4">
      <c r="A2075" t="s">
        <v>3732</v>
      </c>
      <c r="B2075" t="s">
        <v>3733</v>
      </c>
      <c r="C2075" t="s">
        <v>438</v>
      </c>
      <c r="D2075" s="3"/>
    </row>
    <row r="2076" spans="1:4">
      <c r="A2076" t="s">
        <v>3734</v>
      </c>
      <c r="B2076" t="s">
        <v>3735</v>
      </c>
      <c r="C2076" t="s">
        <v>438</v>
      </c>
      <c r="D2076" s="3"/>
    </row>
    <row r="2077" spans="1:4">
      <c r="A2077" t="s">
        <v>3736</v>
      </c>
      <c r="B2077" t="s">
        <v>3737</v>
      </c>
      <c r="C2077" t="s">
        <v>438</v>
      </c>
      <c r="D2077" s="3"/>
    </row>
    <row r="2078" spans="1:4">
      <c r="A2078" t="s">
        <v>3738</v>
      </c>
      <c r="B2078" t="s">
        <v>3739</v>
      </c>
      <c r="C2078" t="s">
        <v>438</v>
      </c>
      <c r="D2078" s="3"/>
    </row>
    <row r="2079" spans="1:4">
      <c r="A2079" t="s">
        <v>3740</v>
      </c>
      <c r="B2079" t="s">
        <v>3741</v>
      </c>
      <c r="C2079" t="s">
        <v>438</v>
      </c>
      <c r="D2079" s="3"/>
    </row>
    <row r="2080" spans="1:4">
      <c r="A2080" t="s">
        <v>3742</v>
      </c>
      <c r="B2080" t="s">
        <v>3743</v>
      </c>
      <c r="C2080" t="s">
        <v>438</v>
      </c>
      <c r="D2080" s="3"/>
    </row>
    <row r="2081" spans="1:4">
      <c r="A2081" t="s">
        <v>3744</v>
      </c>
      <c r="B2081" t="s">
        <v>3745</v>
      </c>
      <c r="C2081" t="s">
        <v>438</v>
      </c>
      <c r="D2081" s="3"/>
    </row>
    <row r="2082" spans="1:4">
      <c r="A2082" t="s">
        <v>3746</v>
      </c>
      <c r="B2082" t="s">
        <v>3747</v>
      </c>
      <c r="C2082" t="s">
        <v>232</v>
      </c>
      <c r="D2082" s="3"/>
    </row>
    <row r="2083" spans="1:4">
      <c r="A2083" t="s">
        <v>3748</v>
      </c>
      <c r="B2083" t="s">
        <v>3749</v>
      </c>
      <c r="C2083" t="s">
        <v>232</v>
      </c>
      <c r="D2083" s="3">
        <v>6833.333333333333</v>
      </c>
    </row>
    <row r="2084" spans="1:4">
      <c r="A2084" t="s">
        <v>3750</v>
      </c>
      <c r="B2084" t="s">
        <v>3751</v>
      </c>
      <c r="C2084" t="s">
        <v>232</v>
      </c>
      <c r="D2084" s="3">
        <v>6755.9695833333344</v>
      </c>
    </row>
    <row r="2085" spans="1:4">
      <c r="A2085" t="s">
        <v>3752</v>
      </c>
      <c r="B2085" t="s">
        <v>3753</v>
      </c>
      <c r="C2085" t="s">
        <v>232</v>
      </c>
      <c r="D2085" s="3">
        <v>9911.7356</v>
      </c>
    </row>
    <row r="2086" spans="1:4">
      <c r="A2086" t="s">
        <v>3754</v>
      </c>
      <c r="B2086" t="s">
        <v>3755</v>
      </c>
      <c r="C2086" t="s">
        <v>232</v>
      </c>
      <c r="D2086" s="3">
        <v>12856.1</v>
      </c>
    </row>
    <row r="2087" spans="1:4">
      <c r="A2087" t="s">
        <v>3756</v>
      </c>
      <c r="B2087" t="s">
        <v>3757</v>
      </c>
      <c r="C2087" t="s">
        <v>232</v>
      </c>
      <c r="D2087" s="3">
        <v>8100</v>
      </c>
    </row>
    <row r="2088" spans="1:4">
      <c r="A2088" t="s">
        <v>3758</v>
      </c>
      <c r="B2088" t="s">
        <v>3759</v>
      </c>
      <c r="C2088" t="s">
        <v>232</v>
      </c>
      <c r="D2088" s="3">
        <v>22000</v>
      </c>
    </row>
    <row r="2089" spans="1:4">
      <c r="A2089" t="s">
        <v>3760</v>
      </c>
      <c r="B2089" t="s">
        <v>3761</v>
      </c>
      <c r="C2089" t="s">
        <v>232</v>
      </c>
      <c r="D2089" s="3"/>
    </row>
    <row r="2090" spans="1:4">
      <c r="A2090" t="s">
        <v>3762</v>
      </c>
      <c r="B2090" t="s">
        <v>3763</v>
      </c>
      <c r="C2090" t="s">
        <v>232</v>
      </c>
      <c r="D2090" s="3"/>
    </row>
    <row r="2091" spans="1:4">
      <c r="A2091" t="s">
        <v>3764</v>
      </c>
      <c r="B2091" t="s">
        <v>3765</v>
      </c>
      <c r="C2091" t="s">
        <v>232</v>
      </c>
      <c r="D2091" s="3"/>
    </row>
    <row r="2092" spans="1:4">
      <c r="A2092" t="s">
        <v>3766</v>
      </c>
      <c r="B2092" t="s">
        <v>3765</v>
      </c>
      <c r="C2092" t="s">
        <v>232</v>
      </c>
      <c r="D2092" s="3"/>
    </row>
    <row r="2093" spans="1:4">
      <c r="A2093" t="s">
        <v>3767</v>
      </c>
      <c r="B2093" t="s">
        <v>3765</v>
      </c>
      <c r="C2093" t="s">
        <v>232</v>
      </c>
      <c r="D2093" s="3"/>
    </row>
    <row r="2094" spans="1:4">
      <c r="A2094" t="s">
        <v>3768</v>
      </c>
      <c r="B2094" t="s">
        <v>3765</v>
      </c>
      <c r="C2094" t="s">
        <v>232</v>
      </c>
      <c r="D2094" s="3"/>
    </row>
    <row r="2095" spans="1:4">
      <c r="A2095" t="s">
        <v>3769</v>
      </c>
      <c r="B2095" t="s">
        <v>3765</v>
      </c>
      <c r="C2095" t="s">
        <v>232</v>
      </c>
      <c r="D2095" s="3"/>
    </row>
    <row r="2096" spans="1:4">
      <c r="A2096" t="s">
        <v>3770</v>
      </c>
      <c r="B2096" t="s">
        <v>3765</v>
      </c>
      <c r="C2096" t="s">
        <v>232</v>
      </c>
      <c r="D2096" s="3"/>
    </row>
    <row r="2097" spans="1:4">
      <c r="A2097" t="s">
        <v>3771</v>
      </c>
      <c r="B2097" t="s">
        <v>3765</v>
      </c>
      <c r="C2097" t="s">
        <v>232</v>
      </c>
      <c r="D2097" s="3"/>
    </row>
    <row r="2098" spans="1:4">
      <c r="A2098" t="s">
        <v>3772</v>
      </c>
      <c r="B2098" t="s">
        <v>3765</v>
      </c>
      <c r="C2098" t="s">
        <v>232</v>
      </c>
      <c r="D2098" s="3"/>
    </row>
    <row r="2099" spans="1:4">
      <c r="A2099" t="s">
        <v>3773</v>
      </c>
      <c r="B2099" t="s">
        <v>3765</v>
      </c>
      <c r="C2099" t="s">
        <v>232</v>
      </c>
      <c r="D2099" s="3"/>
    </row>
    <row r="2100" spans="1:4">
      <c r="A2100" t="s">
        <v>3774</v>
      </c>
      <c r="B2100" t="s">
        <v>3765</v>
      </c>
      <c r="C2100" t="s">
        <v>232</v>
      </c>
      <c r="D2100" s="3"/>
    </row>
    <row r="2101" spans="1:4">
      <c r="A2101" t="s">
        <v>3775</v>
      </c>
      <c r="B2101" t="s">
        <v>3776</v>
      </c>
      <c r="C2101" t="s">
        <v>232</v>
      </c>
      <c r="D2101" s="3">
        <v>2001.2893506493506</v>
      </c>
    </row>
    <row r="2102" spans="1:4">
      <c r="A2102" t="s">
        <v>3777</v>
      </c>
      <c r="B2102" t="s">
        <v>3778</v>
      </c>
      <c r="C2102" t="s">
        <v>232</v>
      </c>
      <c r="D2102" s="3"/>
    </row>
    <row r="2103" spans="1:4">
      <c r="A2103" t="s">
        <v>3779</v>
      </c>
      <c r="B2103" t="s">
        <v>3780</v>
      </c>
      <c r="C2103" t="s">
        <v>232</v>
      </c>
      <c r="D2103" s="3"/>
    </row>
    <row r="2104" spans="1:4">
      <c r="A2104" t="s">
        <v>3781</v>
      </c>
      <c r="B2104" t="s">
        <v>3782</v>
      </c>
      <c r="C2104" t="s">
        <v>232</v>
      </c>
      <c r="D2104" s="3"/>
    </row>
    <row r="2105" spans="1:4">
      <c r="A2105" t="s">
        <v>3783</v>
      </c>
      <c r="B2105" t="s">
        <v>3784</v>
      </c>
      <c r="C2105" t="s">
        <v>232</v>
      </c>
      <c r="D2105" s="3"/>
    </row>
    <row r="2106" spans="1:4">
      <c r="A2106" t="s">
        <v>3785</v>
      </c>
      <c r="B2106" t="s">
        <v>3786</v>
      </c>
      <c r="C2106" t="s">
        <v>232</v>
      </c>
      <c r="D2106" s="3"/>
    </row>
    <row r="2107" spans="1:4">
      <c r="A2107" t="s">
        <v>3787</v>
      </c>
      <c r="B2107" t="s">
        <v>3788</v>
      </c>
      <c r="C2107" t="s">
        <v>232</v>
      </c>
      <c r="D2107" s="3">
        <v>4868.5</v>
      </c>
    </row>
    <row r="2108" spans="1:4">
      <c r="A2108" t="s">
        <v>3789</v>
      </c>
      <c r="B2108" t="s">
        <v>3790</v>
      </c>
      <c r="C2108" t="s">
        <v>232</v>
      </c>
      <c r="D2108" s="3"/>
    </row>
    <row r="2109" spans="1:4">
      <c r="A2109" t="s">
        <v>3791</v>
      </c>
      <c r="B2109" t="s">
        <v>3792</v>
      </c>
      <c r="C2109" t="s">
        <v>232</v>
      </c>
      <c r="D2109" s="3"/>
    </row>
    <row r="2110" spans="1:4">
      <c r="A2110" t="s">
        <v>3793</v>
      </c>
      <c r="B2110" t="s">
        <v>3794</v>
      </c>
      <c r="C2110" t="s">
        <v>232</v>
      </c>
      <c r="D2110" s="3">
        <v>11000</v>
      </c>
    </row>
    <row r="2111" spans="1:4">
      <c r="A2111" t="s">
        <v>3795</v>
      </c>
      <c r="B2111" t="s">
        <v>3796</v>
      </c>
      <c r="C2111" t="s">
        <v>232</v>
      </c>
      <c r="D2111" s="3">
        <v>6059.6949999999997</v>
      </c>
    </row>
    <row r="2112" spans="1:4">
      <c r="A2112" t="s">
        <v>3797</v>
      </c>
      <c r="B2112" t="s">
        <v>3798</v>
      </c>
      <c r="C2112" t="s">
        <v>232</v>
      </c>
      <c r="D2112" s="3">
        <v>7799.7011538461538</v>
      </c>
    </row>
    <row r="2113" spans="1:4">
      <c r="A2113" t="s">
        <v>3799</v>
      </c>
      <c r="B2113" t="s">
        <v>3800</v>
      </c>
      <c r="C2113" t="s">
        <v>232</v>
      </c>
      <c r="D2113" s="3">
        <v>13467.836315789475</v>
      </c>
    </row>
    <row r="2114" spans="1:4">
      <c r="A2114" t="s">
        <v>3801</v>
      </c>
      <c r="B2114" t="s">
        <v>3802</v>
      </c>
      <c r="C2114" t="s">
        <v>232</v>
      </c>
      <c r="D2114" s="3">
        <v>25204.489999999998</v>
      </c>
    </row>
    <row r="2115" spans="1:4">
      <c r="A2115" t="s">
        <v>3803</v>
      </c>
      <c r="B2115" t="s">
        <v>3804</v>
      </c>
      <c r="C2115" t="s">
        <v>232</v>
      </c>
      <c r="D2115" s="3"/>
    </row>
    <row r="2116" spans="1:4">
      <c r="A2116" t="s">
        <v>3805</v>
      </c>
      <c r="B2116" t="s">
        <v>3806</v>
      </c>
      <c r="C2116" t="s">
        <v>232</v>
      </c>
      <c r="D2116" s="3"/>
    </row>
    <row r="2117" spans="1:4">
      <c r="A2117" t="s">
        <v>3807</v>
      </c>
      <c r="B2117" t="s">
        <v>3808</v>
      </c>
      <c r="C2117" t="s">
        <v>232</v>
      </c>
      <c r="D2117" s="3"/>
    </row>
    <row r="2118" spans="1:4">
      <c r="A2118" t="s">
        <v>3809</v>
      </c>
      <c r="B2118" t="s">
        <v>3810</v>
      </c>
      <c r="C2118" t="s">
        <v>232</v>
      </c>
      <c r="D2118" s="3"/>
    </row>
    <row r="2119" spans="1:4">
      <c r="A2119" t="s">
        <v>3811</v>
      </c>
      <c r="B2119" t="s">
        <v>3810</v>
      </c>
      <c r="C2119" t="s">
        <v>232</v>
      </c>
      <c r="D2119" s="3"/>
    </row>
    <row r="2120" spans="1:4">
      <c r="A2120" t="s">
        <v>3812</v>
      </c>
      <c r="B2120" t="s">
        <v>3810</v>
      </c>
      <c r="C2120" t="s">
        <v>232</v>
      </c>
      <c r="D2120" s="3"/>
    </row>
    <row r="2121" spans="1:4">
      <c r="A2121" t="s">
        <v>3813</v>
      </c>
      <c r="B2121" t="s">
        <v>3810</v>
      </c>
      <c r="C2121" t="s">
        <v>232</v>
      </c>
      <c r="D2121" s="3"/>
    </row>
    <row r="2122" spans="1:4">
      <c r="A2122" t="s">
        <v>3814</v>
      </c>
      <c r="B2122" t="s">
        <v>3810</v>
      </c>
      <c r="C2122" t="s">
        <v>232</v>
      </c>
      <c r="D2122" s="3"/>
    </row>
    <row r="2123" spans="1:4">
      <c r="A2123" t="s">
        <v>3815</v>
      </c>
      <c r="B2123" t="s">
        <v>3810</v>
      </c>
      <c r="C2123" t="s">
        <v>232</v>
      </c>
      <c r="D2123" s="3"/>
    </row>
    <row r="2124" spans="1:4">
      <c r="A2124" t="s">
        <v>3816</v>
      </c>
      <c r="B2124" t="s">
        <v>3817</v>
      </c>
      <c r="C2124" t="s">
        <v>232</v>
      </c>
      <c r="D2124" s="3"/>
    </row>
    <row r="2125" spans="1:4">
      <c r="A2125" t="s">
        <v>3818</v>
      </c>
      <c r="B2125" t="s">
        <v>3819</v>
      </c>
      <c r="C2125" t="s">
        <v>232</v>
      </c>
      <c r="D2125" s="3"/>
    </row>
    <row r="2126" spans="1:4">
      <c r="A2126" t="s">
        <v>3820</v>
      </c>
      <c r="B2126" t="s">
        <v>3821</v>
      </c>
      <c r="C2126" t="s">
        <v>232</v>
      </c>
      <c r="D2126" s="3"/>
    </row>
    <row r="2127" spans="1:4">
      <c r="A2127" t="s">
        <v>3822</v>
      </c>
      <c r="B2127" t="s">
        <v>3823</v>
      </c>
      <c r="C2127" t="s">
        <v>232</v>
      </c>
      <c r="D2127" s="3">
        <v>6800</v>
      </c>
    </row>
    <row r="2128" spans="1:4">
      <c r="A2128" t="s">
        <v>3824</v>
      </c>
      <c r="B2128" t="s">
        <v>3825</v>
      </c>
      <c r="C2128" t="s">
        <v>232</v>
      </c>
      <c r="D2128" s="3"/>
    </row>
    <row r="2129" spans="1:4">
      <c r="A2129" t="s">
        <v>3826</v>
      </c>
      <c r="B2129" t="s">
        <v>3827</v>
      </c>
      <c r="C2129" t="s">
        <v>232</v>
      </c>
      <c r="D2129" s="3"/>
    </row>
    <row r="2130" spans="1:4">
      <c r="A2130" t="s">
        <v>3828</v>
      </c>
      <c r="B2130" t="s">
        <v>3829</v>
      </c>
      <c r="C2130" t="s">
        <v>232</v>
      </c>
      <c r="D2130" s="3"/>
    </row>
    <row r="2131" spans="1:4">
      <c r="A2131" t="s">
        <v>3830</v>
      </c>
      <c r="B2131" t="s">
        <v>3831</v>
      </c>
      <c r="C2131" t="s">
        <v>232</v>
      </c>
      <c r="D2131" s="3"/>
    </row>
    <row r="2132" spans="1:4">
      <c r="A2132" t="s">
        <v>3832</v>
      </c>
      <c r="B2132" t="s">
        <v>3833</v>
      </c>
      <c r="C2132" t="s">
        <v>232</v>
      </c>
      <c r="D2132" s="3"/>
    </row>
    <row r="2133" spans="1:4">
      <c r="A2133" t="s">
        <v>3834</v>
      </c>
      <c r="B2133" t="s">
        <v>3835</v>
      </c>
      <c r="C2133" t="s">
        <v>1135</v>
      </c>
      <c r="D2133" s="3">
        <v>5.7933127648965348</v>
      </c>
    </row>
    <row r="2134" spans="1:4">
      <c r="A2134" t="s">
        <v>3836</v>
      </c>
      <c r="B2134" t="s">
        <v>3837</v>
      </c>
      <c r="C2134" t="s">
        <v>232</v>
      </c>
      <c r="D2134" s="3"/>
    </row>
    <row r="2135" spans="1:4">
      <c r="A2135" t="s">
        <v>3838</v>
      </c>
      <c r="B2135" t="s">
        <v>3839</v>
      </c>
      <c r="C2135" t="s">
        <v>438</v>
      </c>
      <c r="D2135" s="3">
        <v>422.51591850828731</v>
      </c>
    </row>
    <row r="2136" spans="1:4">
      <c r="A2136" t="s">
        <v>3840</v>
      </c>
      <c r="B2136" t="s">
        <v>3841</v>
      </c>
      <c r="C2136" t="s">
        <v>438</v>
      </c>
      <c r="D2136" s="3">
        <v>186.68871060171921</v>
      </c>
    </row>
    <row r="2137" spans="1:4">
      <c r="A2137" t="s">
        <v>3842</v>
      </c>
      <c r="B2137" t="s">
        <v>3843</v>
      </c>
      <c r="C2137" t="s">
        <v>232</v>
      </c>
      <c r="D2137" s="3"/>
    </row>
    <row r="2138" spans="1:4">
      <c r="A2138" t="s">
        <v>3844</v>
      </c>
      <c r="B2138" t="s">
        <v>3845</v>
      </c>
      <c r="C2138" t="s">
        <v>232</v>
      </c>
      <c r="D2138" s="3"/>
    </row>
    <row r="2139" spans="1:4">
      <c r="A2139" t="s">
        <v>3846</v>
      </c>
      <c r="B2139" t="s">
        <v>3847</v>
      </c>
      <c r="C2139" t="s">
        <v>232</v>
      </c>
      <c r="D2139" s="3"/>
    </row>
    <row r="2140" spans="1:4">
      <c r="A2140" t="s">
        <v>3848</v>
      </c>
      <c r="B2140" t="s">
        <v>3849</v>
      </c>
      <c r="C2140" t="s">
        <v>232</v>
      </c>
      <c r="D2140" s="3"/>
    </row>
    <row r="2141" spans="1:4">
      <c r="A2141" t="s">
        <v>3850</v>
      </c>
      <c r="B2141" t="s">
        <v>3849</v>
      </c>
      <c r="C2141" t="s">
        <v>232</v>
      </c>
      <c r="D2141" s="3"/>
    </row>
    <row r="2142" spans="1:4">
      <c r="A2142" t="s">
        <v>3851</v>
      </c>
      <c r="B2142" t="s">
        <v>3849</v>
      </c>
      <c r="C2142" t="s">
        <v>232</v>
      </c>
      <c r="D2142" s="3"/>
    </row>
    <row r="2143" spans="1:4">
      <c r="A2143" t="s">
        <v>155</v>
      </c>
      <c r="B2143" t="s">
        <v>3852</v>
      </c>
      <c r="C2143" t="s">
        <v>427</v>
      </c>
      <c r="D2143" s="3">
        <v>1634.2685567674387</v>
      </c>
    </row>
    <row r="2144" spans="1:4">
      <c r="A2144" t="s">
        <v>156</v>
      </c>
      <c r="B2144" t="s">
        <v>3853</v>
      </c>
      <c r="C2144" t="s">
        <v>1135</v>
      </c>
      <c r="D2144" s="3">
        <v>3.3775923226433426</v>
      </c>
    </row>
    <row r="2145" spans="1:4">
      <c r="A2145" t="s">
        <v>3854</v>
      </c>
      <c r="B2145" t="s">
        <v>3855</v>
      </c>
      <c r="C2145" t="s">
        <v>1135</v>
      </c>
      <c r="D2145" s="3"/>
    </row>
    <row r="2146" spans="1:4">
      <c r="A2146" t="s">
        <v>3856</v>
      </c>
      <c r="B2146" t="s">
        <v>3857</v>
      </c>
      <c r="C2146" t="s">
        <v>427</v>
      </c>
      <c r="D2146" s="3">
        <v>2150.2597402597403</v>
      </c>
    </row>
    <row r="2147" spans="1:4">
      <c r="A2147" t="s">
        <v>3858</v>
      </c>
      <c r="B2147" t="s">
        <v>3859</v>
      </c>
      <c r="C2147" t="s">
        <v>1135</v>
      </c>
      <c r="D2147" s="3">
        <v>2.3193354498109438</v>
      </c>
    </row>
    <row r="2148" spans="1:4">
      <c r="A2148" t="s">
        <v>3860</v>
      </c>
      <c r="B2148" t="s">
        <v>3861</v>
      </c>
      <c r="C2148" t="s">
        <v>438</v>
      </c>
      <c r="D2148" s="3"/>
    </row>
    <row r="2149" spans="1:4">
      <c r="A2149" t="s">
        <v>3862</v>
      </c>
      <c r="B2149" t="s">
        <v>3863</v>
      </c>
      <c r="C2149" t="s">
        <v>438</v>
      </c>
      <c r="D2149" s="3"/>
    </row>
    <row r="2150" spans="1:4">
      <c r="A2150" t="s">
        <v>3864</v>
      </c>
      <c r="B2150" t="s">
        <v>3865</v>
      </c>
      <c r="C2150" t="s">
        <v>438</v>
      </c>
      <c r="D2150" s="3">
        <v>3.9705882352941178</v>
      </c>
    </row>
    <row r="2151" spans="1:4">
      <c r="A2151" t="s">
        <v>3866</v>
      </c>
      <c r="B2151" t="s">
        <v>3867</v>
      </c>
      <c r="C2151" t="s">
        <v>232</v>
      </c>
      <c r="D2151" s="3">
        <v>80.391194479541255</v>
      </c>
    </row>
    <row r="2152" spans="1:4">
      <c r="A2152" t="s">
        <v>3868</v>
      </c>
      <c r="B2152" t="s">
        <v>3869</v>
      </c>
      <c r="C2152" t="s">
        <v>232</v>
      </c>
      <c r="D2152" s="3">
        <v>67.059071729957807</v>
      </c>
    </row>
    <row r="2153" spans="1:4">
      <c r="A2153" t="s">
        <v>3870</v>
      </c>
      <c r="B2153" t="s">
        <v>3871</v>
      </c>
      <c r="C2153" t="s">
        <v>438</v>
      </c>
      <c r="D2153" s="3">
        <v>3.0132450331125828</v>
      </c>
    </row>
    <row r="2154" spans="1:4">
      <c r="A2154" t="s">
        <v>3872</v>
      </c>
      <c r="B2154" t="s">
        <v>3873</v>
      </c>
      <c r="C2154" t="s">
        <v>438</v>
      </c>
      <c r="D2154" s="3">
        <v>8.2860230901498415</v>
      </c>
    </row>
    <row r="2155" spans="1:4">
      <c r="A2155" t="s">
        <v>3874</v>
      </c>
      <c r="B2155" t="s">
        <v>3875</v>
      </c>
      <c r="C2155" t="s">
        <v>438</v>
      </c>
      <c r="D2155" s="3"/>
    </row>
    <row r="2156" spans="1:4">
      <c r="A2156" t="s">
        <v>3876</v>
      </c>
      <c r="B2156" t="s">
        <v>3877</v>
      </c>
      <c r="C2156" t="s">
        <v>438</v>
      </c>
      <c r="D2156" s="3"/>
    </row>
    <row r="2157" spans="1:4">
      <c r="A2157" t="s">
        <v>3878</v>
      </c>
      <c r="B2157" t="s">
        <v>3879</v>
      </c>
      <c r="C2157" t="s">
        <v>438</v>
      </c>
      <c r="D2157" s="3"/>
    </row>
    <row r="2158" spans="1:4">
      <c r="A2158" t="s">
        <v>3880</v>
      </c>
      <c r="B2158" t="s">
        <v>3881</v>
      </c>
      <c r="C2158" t="s">
        <v>438</v>
      </c>
      <c r="D2158" s="3"/>
    </row>
    <row r="2159" spans="1:4">
      <c r="A2159" t="s">
        <v>3882</v>
      </c>
      <c r="B2159" t="s">
        <v>3883</v>
      </c>
      <c r="C2159" t="s">
        <v>232</v>
      </c>
      <c r="D2159" s="3"/>
    </row>
    <row r="2160" spans="1:4">
      <c r="A2160" t="s">
        <v>3884</v>
      </c>
      <c r="B2160" t="s">
        <v>3885</v>
      </c>
      <c r="C2160" t="s">
        <v>232</v>
      </c>
      <c r="D2160" s="3">
        <v>4620.613195876288</v>
      </c>
    </row>
    <row r="2161" spans="1:4">
      <c r="A2161" t="s">
        <v>3886</v>
      </c>
      <c r="B2161" t="s">
        <v>3887</v>
      </c>
      <c r="C2161" t="s">
        <v>232</v>
      </c>
      <c r="D2161" s="3">
        <v>6038.4471428571433</v>
      </c>
    </row>
    <row r="2162" spans="1:4">
      <c r="A2162" t="s">
        <v>3888</v>
      </c>
      <c r="B2162" t="s">
        <v>3889</v>
      </c>
      <c r="C2162" t="s">
        <v>232</v>
      </c>
      <c r="D2162" s="3">
        <v>12631.25</v>
      </c>
    </row>
    <row r="2163" spans="1:4">
      <c r="A2163" t="s">
        <v>3890</v>
      </c>
      <c r="B2163" t="s">
        <v>3891</v>
      </c>
      <c r="C2163" t="s">
        <v>232</v>
      </c>
      <c r="D2163" s="3">
        <v>16700</v>
      </c>
    </row>
    <row r="2164" spans="1:4">
      <c r="A2164" t="s">
        <v>3892</v>
      </c>
      <c r="B2164" t="s">
        <v>3893</v>
      </c>
      <c r="C2164" t="s">
        <v>232</v>
      </c>
      <c r="D2164" s="3">
        <v>25800</v>
      </c>
    </row>
    <row r="2165" spans="1:4">
      <c r="A2165" t="s">
        <v>3894</v>
      </c>
      <c r="B2165" t="s">
        <v>3895</v>
      </c>
      <c r="C2165" t="s">
        <v>232</v>
      </c>
      <c r="D2165" s="3">
        <v>16224.65</v>
      </c>
    </row>
    <row r="2166" spans="1:4">
      <c r="A2166" t="s">
        <v>3896</v>
      </c>
      <c r="B2166" t="s">
        <v>3897</v>
      </c>
      <c r="C2166" t="s">
        <v>232</v>
      </c>
      <c r="D2166" s="3"/>
    </row>
    <row r="2167" spans="1:4">
      <c r="A2167" t="s">
        <v>3898</v>
      </c>
      <c r="B2167" t="s">
        <v>3899</v>
      </c>
      <c r="C2167" t="s">
        <v>232</v>
      </c>
      <c r="D2167" s="3"/>
    </row>
    <row r="2168" spans="1:4">
      <c r="A2168" t="s">
        <v>3900</v>
      </c>
      <c r="B2168" t="s">
        <v>3901</v>
      </c>
      <c r="C2168" t="s">
        <v>232</v>
      </c>
      <c r="D2168" s="3"/>
    </row>
    <row r="2169" spans="1:4">
      <c r="A2169" t="s">
        <v>3902</v>
      </c>
      <c r="B2169" t="s">
        <v>3903</v>
      </c>
      <c r="C2169" t="s">
        <v>232</v>
      </c>
      <c r="D2169" s="3">
        <v>3220.3785185185184</v>
      </c>
    </row>
    <row r="2170" spans="1:4">
      <c r="A2170" t="s">
        <v>3904</v>
      </c>
      <c r="B2170" t="s">
        <v>3905</v>
      </c>
      <c r="C2170" t="s">
        <v>232</v>
      </c>
      <c r="D2170" s="3">
        <v>3534.3666666666668</v>
      </c>
    </row>
    <row r="2171" spans="1:4">
      <c r="A2171" t="s">
        <v>3906</v>
      </c>
      <c r="B2171" t="s">
        <v>3907</v>
      </c>
      <c r="C2171" t="s">
        <v>232</v>
      </c>
      <c r="D2171" s="3">
        <v>4550.129047619047</v>
      </c>
    </row>
    <row r="2172" spans="1:4">
      <c r="A2172" t="s">
        <v>3908</v>
      </c>
      <c r="B2172" t="s">
        <v>3909</v>
      </c>
      <c r="C2172" t="s">
        <v>232</v>
      </c>
      <c r="D2172" s="3">
        <v>3420.9744736842104</v>
      </c>
    </row>
    <row r="2173" spans="1:4">
      <c r="A2173" t="s">
        <v>3910</v>
      </c>
      <c r="B2173" t="s">
        <v>3911</v>
      </c>
      <c r="C2173" t="s">
        <v>232</v>
      </c>
      <c r="D2173" s="3">
        <v>4350.9271875000004</v>
      </c>
    </row>
    <row r="2174" spans="1:4">
      <c r="A2174" t="s">
        <v>3912</v>
      </c>
      <c r="B2174" t="s">
        <v>3913</v>
      </c>
      <c r="C2174" t="s">
        <v>232</v>
      </c>
      <c r="D2174" s="3">
        <v>5901.1</v>
      </c>
    </row>
    <row r="2175" spans="1:4">
      <c r="A2175" t="s">
        <v>3914</v>
      </c>
      <c r="B2175" t="s">
        <v>3915</v>
      </c>
      <c r="C2175" t="s">
        <v>232</v>
      </c>
      <c r="D2175" s="3">
        <v>5254.0450000000001</v>
      </c>
    </row>
    <row r="2176" spans="1:4">
      <c r="A2176" t="s">
        <v>3916</v>
      </c>
      <c r="B2176" t="s">
        <v>3917</v>
      </c>
      <c r="C2176" t="s">
        <v>232</v>
      </c>
      <c r="D2176" s="3">
        <v>6753.1947368421052</v>
      </c>
    </row>
    <row r="2177" spans="1:4">
      <c r="A2177" t="s">
        <v>3918</v>
      </c>
      <c r="B2177" t="s">
        <v>3919</v>
      </c>
      <c r="C2177" t="s">
        <v>232</v>
      </c>
      <c r="D2177" s="3">
        <v>8960.52</v>
      </c>
    </row>
    <row r="2178" spans="1:4">
      <c r="A2178" t="s">
        <v>3920</v>
      </c>
      <c r="B2178" t="s">
        <v>3921</v>
      </c>
      <c r="C2178" t="s">
        <v>232</v>
      </c>
      <c r="D2178" s="3">
        <v>9108.3421739130426</v>
      </c>
    </row>
    <row r="2179" spans="1:4">
      <c r="A2179" t="s">
        <v>3922</v>
      </c>
      <c r="B2179" t="s">
        <v>3923</v>
      </c>
      <c r="C2179" t="s">
        <v>232</v>
      </c>
      <c r="D2179" s="3">
        <v>8430.7612499999996</v>
      </c>
    </row>
    <row r="2180" spans="1:4">
      <c r="A2180" t="s">
        <v>3924</v>
      </c>
      <c r="B2180" t="s">
        <v>3925</v>
      </c>
      <c r="C2180" t="s">
        <v>232</v>
      </c>
      <c r="D2180" s="3">
        <v>10557.142857142857</v>
      </c>
    </row>
    <row r="2181" spans="1:4">
      <c r="A2181" t="s">
        <v>3926</v>
      </c>
      <c r="B2181" t="s">
        <v>3927</v>
      </c>
      <c r="C2181" t="s">
        <v>232</v>
      </c>
      <c r="D2181" s="3">
        <v>8807.591428571428</v>
      </c>
    </row>
    <row r="2182" spans="1:4">
      <c r="A2182" t="s">
        <v>3928</v>
      </c>
      <c r="B2182" t="s">
        <v>3929</v>
      </c>
      <c r="C2182" t="s">
        <v>232</v>
      </c>
      <c r="D2182" s="3">
        <v>10897.142857142857</v>
      </c>
    </row>
    <row r="2183" spans="1:4">
      <c r="A2183" t="s">
        <v>3930</v>
      </c>
      <c r="B2183" t="s">
        <v>3931</v>
      </c>
      <c r="C2183" t="s">
        <v>232</v>
      </c>
      <c r="D2183" s="3">
        <v>9950</v>
      </c>
    </row>
    <row r="2184" spans="1:4">
      <c r="A2184" t="s">
        <v>3932</v>
      </c>
      <c r="B2184" t="s">
        <v>3933</v>
      </c>
      <c r="C2184" t="s">
        <v>232</v>
      </c>
      <c r="D2184" s="3">
        <v>12487.113333333333</v>
      </c>
    </row>
    <row r="2185" spans="1:4">
      <c r="A2185" t="s">
        <v>3934</v>
      </c>
      <c r="B2185" t="s">
        <v>3935</v>
      </c>
      <c r="C2185" t="s">
        <v>232</v>
      </c>
      <c r="D2185" s="3">
        <v>10987.74</v>
      </c>
    </row>
    <row r="2186" spans="1:4">
      <c r="A2186" t="s">
        <v>3936</v>
      </c>
      <c r="B2186" t="s">
        <v>3937</v>
      </c>
      <c r="C2186" t="s">
        <v>232</v>
      </c>
      <c r="D2186" s="3"/>
    </row>
    <row r="2187" spans="1:4">
      <c r="A2187" t="s">
        <v>3938</v>
      </c>
      <c r="B2187" t="s">
        <v>3939</v>
      </c>
      <c r="C2187" t="s">
        <v>232</v>
      </c>
      <c r="D2187" s="3"/>
    </row>
    <row r="2188" spans="1:4">
      <c r="A2188" t="s">
        <v>3940</v>
      </c>
      <c r="B2188" t="s">
        <v>3941</v>
      </c>
      <c r="C2188" t="s">
        <v>232</v>
      </c>
      <c r="D2188" s="3">
        <v>7086.126666666667</v>
      </c>
    </row>
    <row r="2189" spans="1:4">
      <c r="A2189" t="s">
        <v>3942</v>
      </c>
      <c r="B2189" t="s">
        <v>3943</v>
      </c>
      <c r="C2189" t="s">
        <v>1135</v>
      </c>
      <c r="D2189" s="3"/>
    </row>
    <row r="2190" spans="1:4">
      <c r="A2190" t="s">
        <v>3944</v>
      </c>
      <c r="B2190" t="s">
        <v>3945</v>
      </c>
      <c r="C2190" t="s">
        <v>232</v>
      </c>
      <c r="D2190" s="3">
        <v>1805.7938347718866</v>
      </c>
    </row>
    <row r="2191" spans="1:4">
      <c r="A2191" t="s">
        <v>3946</v>
      </c>
      <c r="B2191" t="s">
        <v>3947</v>
      </c>
      <c r="C2191" t="s">
        <v>232</v>
      </c>
      <c r="D2191" s="3">
        <v>760.41666666666663</v>
      </c>
    </row>
    <row r="2192" spans="1:4">
      <c r="A2192" t="s">
        <v>3948</v>
      </c>
      <c r="B2192" t="s">
        <v>3949</v>
      </c>
      <c r="C2192" t="s">
        <v>232</v>
      </c>
      <c r="D2192" s="3">
        <v>2150</v>
      </c>
    </row>
    <row r="2193" spans="1:4">
      <c r="A2193" t="s">
        <v>3950</v>
      </c>
      <c r="B2193" t="s">
        <v>3951</v>
      </c>
      <c r="C2193" t="s">
        <v>232</v>
      </c>
      <c r="D2193" s="3"/>
    </row>
    <row r="2194" spans="1:4">
      <c r="A2194" t="s">
        <v>3952</v>
      </c>
      <c r="B2194" t="s">
        <v>3953</v>
      </c>
      <c r="C2194" t="s">
        <v>232</v>
      </c>
      <c r="D2194" s="3">
        <v>5475</v>
      </c>
    </row>
    <row r="2195" spans="1:4">
      <c r="A2195" t="s">
        <v>3954</v>
      </c>
      <c r="B2195" t="s">
        <v>3955</v>
      </c>
      <c r="C2195" t="s">
        <v>232</v>
      </c>
      <c r="D2195" s="3">
        <v>6134.329999999999</v>
      </c>
    </row>
    <row r="2196" spans="1:4">
      <c r="A2196" t="s">
        <v>3956</v>
      </c>
      <c r="B2196" t="s">
        <v>3957</v>
      </c>
      <c r="C2196" t="s">
        <v>232</v>
      </c>
      <c r="D2196" s="3"/>
    </row>
    <row r="2197" spans="1:4">
      <c r="A2197" t="s">
        <v>3958</v>
      </c>
      <c r="B2197" t="s">
        <v>3959</v>
      </c>
      <c r="C2197" t="s">
        <v>232</v>
      </c>
      <c r="D2197" s="3"/>
    </row>
    <row r="2198" spans="1:4">
      <c r="A2198" t="s">
        <v>3960</v>
      </c>
      <c r="B2198" t="s">
        <v>3961</v>
      </c>
      <c r="C2198" t="s">
        <v>232</v>
      </c>
      <c r="D2198" s="3"/>
    </row>
    <row r="2199" spans="1:4">
      <c r="A2199" t="s">
        <v>3962</v>
      </c>
      <c r="B2199" t="s">
        <v>3963</v>
      </c>
      <c r="C2199" t="s">
        <v>232</v>
      </c>
      <c r="D2199" s="3"/>
    </row>
    <row r="2200" spans="1:4">
      <c r="A2200" t="s">
        <v>3964</v>
      </c>
      <c r="B2200" t="s">
        <v>3965</v>
      </c>
      <c r="C2200" t="s">
        <v>232</v>
      </c>
      <c r="D2200" s="3"/>
    </row>
    <row r="2201" spans="1:4">
      <c r="A2201" t="s">
        <v>3966</v>
      </c>
      <c r="B2201" t="s">
        <v>3967</v>
      </c>
      <c r="C2201" t="s">
        <v>232</v>
      </c>
      <c r="D2201" s="3"/>
    </row>
    <row r="2202" spans="1:4">
      <c r="A2202" t="s">
        <v>3968</v>
      </c>
      <c r="B2202" t="s">
        <v>3969</v>
      </c>
      <c r="C2202" t="s">
        <v>205</v>
      </c>
      <c r="D2202" s="3"/>
    </row>
    <row r="2203" spans="1:4">
      <c r="A2203" t="s">
        <v>3970</v>
      </c>
      <c r="B2203" t="s">
        <v>3971</v>
      </c>
      <c r="C2203" t="s">
        <v>232</v>
      </c>
      <c r="D2203" s="3">
        <v>5809.9324528301895</v>
      </c>
    </row>
    <row r="2204" spans="1:4">
      <c r="A2204" t="s">
        <v>3972</v>
      </c>
      <c r="B2204" t="s">
        <v>3973</v>
      </c>
      <c r="C2204" t="s">
        <v>232</v>
      </c>
      <c r="D2204" s="3">
        <v>7416.6094999999996</v>
      </c>
    </row>
    <row r="2205" spans="1:4">
      <c r="A2205" t="s">
        <v>3974</v>
      </c>
      <c r="B2205" t="s">
        <v>3975</v>
      </c>
      <c r="C2205" t="s">
        <v>232</v>
      </c>
      <c r="D2205" s="3">
        <v>11427.462592592592</v>
      </c>
    </row>
    <row r="2206" spans="1:4">
      <c r="A2206" t="s">
        <v>3976</v>
      </c>
      <c r="B2206" t="s">
        <v>3977</v>
      </c>
      <c r="C2206" t="s">
        <v>232</v>
      </c>
      <c r="D2206" s="3">
        <v>20863.173750000002</v>
      </c>
    </row>
    <row r="2207" spans="1:4">
      <c r="A2207" t="s">
        <v>3978</v>
      </c>
      <c r="B2207" t="s">
        <v>3979</v>
      </c>
      <c r="C2207" t="s">
        <v>232</v>
      </c>
      <c r="D2207" s="3">
        <v>14903.98</v>
      </c>
    </row>
    <row r="2208" spans="1:4">
      <c r="A2208" t="s">
        <v>3980</v>
      </c>
      <c r="B2208" t="s">
        <v>3981</v>
      </c>
      <c r="C2208" t="s">
        <v>232</v>
      </c>
      <c r="D2208" s="3">
        <v>21326.59</v>
      </c>
    </row>
    <row r="2209" spans="1:4">
      <c r="A2209" t="s">
        <v>3982</v>
      </c>
      <c r="B2209" t="s">
        <v>3983</v>
      </c>
      <c r="C2209" t="s">
        <v>232</v>
      </c>
      <c r="D2209" s="3"/>
    </row>
    <row r="2210" spans="1:4">
      <c r="A2210" t="s">
        <v>3984</v>
      </c>
      <c r="B2210" t="s">
        <v>3985</v>
      </c>
      <c r="C2210" t="s">
        <v>232</v>
      </c>
      <c r="D2210" s="3">
        <v>24305.833333333332</v>
      </c>
    </row>
    <row r="2211" spans="1:4">
      <c r="A2211" t="s">
        <v>3986</v>
      </c>
      <c r="B2211" t="s">
        <v>3987</v>
      </c>
      <c r="C2211" t="s">
        <v>232</v>
      </c>
      <c r="D2211" s="3"/>
    </row>
    <row r="2212" spans="1:4">
      <c r="A2212" t="s">
        <v>3988</v>
      </c>
      <c r="B2212" t="s">
        <v>3989</v>
      </c>
      <c r="C2212" t="s">
        <v>232</v>
      </c>
      <c r="D2212" s="3"/>
    </row>
    <row r="2213" spans="1:4">
      <c r="A2213" t="s">
        <v>3990</v>
      </c>
      <c r="B2213" t="s">
        <v>3991</v>
      </c>
      <c r="C2213" t="s">
        <v>232</v>
      </c>
      <c r="D2213" s="3"/>
    </row>
    <row r="2214" spans="1:4">
      <c r="A2214" t="s">
        <v>3992</v>
      </c>
      <c r="B2214" t="s">
        <v>3993</v>
      </c>
      <c r="C2214" t="s">
        <v>232</v>
      </c>
      <c r="D2214" s="3"/>
    </row>
    <row r="2215" spans="1:4">
      <c r="A2215" t="s">
        <v>3994</v>
      </c>
      <c r="B2215" t="s">
        <v>3995</v>
      </c>
      <c r="C2215" t="s">
        <v>232</v>
      </c>
      <c r="D2215" s="3"/>
    </row>
    <row r="2216" spans="1:4">
      <c r="A2216" t="s">
        <v>3996</v>
      </c>
      <c r="B2216" t="s">
        <v>3997</v>
      </c>
      <c r="C2216" t="s">
        <v>232</v>
      </c>
      <c r="D2216" s="3"/>
    </row>
    <row r="2217" spans="1:4">
      <c r="A2217" t="s">
        <v>3998</v>
      </c>
      <c r="B2217" t="s">
        <v>3999</v>
      </c>
      <c r="C2217" t="s">
        <v>232</v>
      </c>
      <c r="D2217" s="3"/>
    </row>
    <row r="2218" spans="1:4">
      <c r="A2218" t="s">
        <v>4000</v>
      </c>
      <c r="B2218" t="s">
        <v>4001</v>
      </c>
      <c r="C2218" t="s">
        <v>232</v>
      </c>
      <c r="D2218" s="3"/>
    </row>
    <row r="2219" spans="1:4">
      <c r="A2219" t="s">
        <v>4002</v>
      </c>
      <c r="B2219" t="s">
        <v>4003</v>
      </c>
      <c r="C2219" t="s">
        <v>232</v>
      </c>
      <c r="D2219" s="3">
        <v>10562</v>
      </c>
    </row>
    <row r="2220" spans="1:4">
      <c r="A2220" t="s">
        <v>4004</v>
      </c>
      <c r="B2220" t="s">
        <v>4005</v>
      </c>
      <c r="C2220" t="s">
        <v>232</v>
      </c>
      <c r="D2220" s="3">
        <v>11975.462325581395</v>
      </c>
    </row>
    <row r="2221" spans="1:4">
      <c r="A2221" t="s">
        <v>4006</v>
      </c>
      <c r="B2221" t="s">
        <v>4007</v>
      </c>
      <c r="C2221" t="s">
        <v>232</v>
      </c>
      <c r="D2221" s="3">
        <v>16023.892857142857</v>
      </c>
    </row>
    <row r="2222" spans="1:4">
      <c r="A2222" t="s">
        <v>4008</v>
      </c>
      <c r="B2222" t="s">
        <v>4009</v>
      </c>
      <c r="C2222" t="s">
        <v>232</v>
      </c>
      <c r="D2222" s="3"/>
    </row>
    <row r="2223" spans="1:4">
      <c r="A2223" t="s">
        <v>4010</v>
      </c>
      <c r="B2223" t="s">
        <v>4011</v>
      </c>
      <c r="C2223" t="s">
        <v>232</v>
      </c>
      <c r="D2223" s="3"/>
    </row>
    <row r="2224" spans="1:4">
      <c r="A2224" t="s">
        <v>4012</v>
      </c>
      <c r="B2224" t="s">
        <v>4013</v>
      </c>
      <c r="C2224" t="s">
        <v>232</v>
      </c>
      <c r="D2224" s="3"/>
    </row>
    <row r="2225" spans="1:4">
      <c r="A2225" t="s">
        <v>4014</v>
      </c>
      <c r="B2225" t="s">
        <v>4015</v>
      </c>
      <c r="C2225" t="s">
        <v>232</v>
      </c>
      <c r="D2225" s="3"/>
    </row>
    <row r="2226" spans="1:4">
      <c r="A2226" t="s">
        <v>4016</v>
      </c>
      <c r="B2226" t="s">
        <v>4017</v>
      </c>
      <c r="C2226" t="s">
        <v>232</v>
      </c>
      <c r="D2226" s="3"/>
    </row>
    <row r="2227" spans="1:4">
      <c r="A2227" t="s">
        <v>4018</v>
      </c>
      <c r="B2227" t="s">
        <v>4019</v>
      </c>
      <c r="C2227" t="s">
        <v>232</v>
      </c>
      <c r="D2227" s="3"/>
    </row>
    <row r="2228" spans="1:4">
      <c r="A2228" t="s">
        <v>4020</v>
      </c>
      <c r="B2228" t="s">
        <v>4021</v>
      </c>
      <c r="C2228" t="s">
        <v>232</v>
      </c>
      <c r="D2228" s="3">
        <v>14307.5</v>
      </c>
    </row>
    <row r="2229" spans="1:4">
      <c r="A2229" t="s">
        <v>4022</v>
      </c>
      <c r="B2229" t="s">
        <v>4023</v>
      </c>
      <c r="C2229" t="s">
        <v>232</v>
      </c>
      <c r="D2229" s="3">
        <v>23000</v>
      </c>
    </row>
    <row r="2230" spans="1:4">
      <c r="A2230" t="s">
        <v>4024</v>
      </c>
      <c r="B2230" t="s">
        <v>4025</v>
      </c>
      <c r="C2230" t="s">
        <v>232</v>
      </c>
      <c r="D2230" s="3">
        <v>24865</v>
      </c>
    </row>
    <row r="2231" spans="1:4">
      <c r="A2231" t="s">
        <v>4026</v>
      </c>
      <c r="B2231" t="s">
        <v>4027</v>
      </c>
      <c r="C2231" t="s">
        <v>232</v>
      </c>
      <c r="D2231" s="3"/>
    </row>
    <row r="2232" spans="1:4">
      <c r="A2232" t="s">
        <v>4028</v>
      </c>
      <c r="B2232" t="s">
        <v>4029</v>
      </c>
      <c r="C2232" t="s">
        <v>232</v>
      </c>
      <c r="D2232" s="3"/>
    </row>
    <row r="2233" spans="1:4">
      <c r="A2233" t="s">
        <v>4030</v>
      </c>
      <c r="B2233" t="s">
        <v>4031</v>
      </c>
      <c r="C2233" t="s">
        <v>232</v>
      </c>
      <c r="D2233" s="3"/>
    </row>
    <row r="2234" spans="1:4">
      <c r="A2234" t="s">
        <v>4032</v>
      </c>
      <c r="B2234" t="s">
        <v>4033</v>
      </c>
      <c r="C2234" t="s">
        <v>232</v>
      </c>
      <c r="D2234" s="3"/>
    </row>
    <row r="2235" spans="1:4">
      <c r="A2235" t="s">
        <v>4034</v>
      </c>
      <c r="B2235" t="s">
        <v>4035</v>
      </c>
      <c r="C2235" t="s">
        <v>232</v>
      </c>
      <c r="D2235" s="3"/>
    </row>
    <row r="2236" spans="1:4">
      <c r="A2236" t="s">
        <v>4036</v>
      </c>
      <c r="B2236" t="s">
        <v>4037</v>
      </c>
      <c r="C2236" t="s">
        <v>232</v>
      </c>
      <c r="D2236" s="3"/>
    </row>
    <row r="2237" spans="1:4">
      <c r="A2237" t="s">
        <v>4038</v>
      </c>
      <c r="B2237" t="s">
        <v>4039</v>
      </c>
      <c r="C2237" t="s">
        <v>232</v>
      </c>
      <c r="D2237" s="3"/>
    </row>
    <row r="2238" spans="1:4">
      <c r="A2238" t="s">
        <v>4040</v>
      </c>
      <c r="B2238" t="s">
        <v>4041</v>
      </c>
      <c r="C2238" t="s">
        <v>232</v>
      </c>
      <c r="D2238" s="3"/>
    </row>
    <row r="2239" spans="1:4">
      <c r="A2239" t="s">
        <v>4042</v>
      </c>
      <c r="B2239" t="s">
        <v>4043</v>
      </c>
      <c r="C2239" t="s">
        <v>232</v>
      </c>
      <c r="D2239" s="3">
        <v>6614.2333333333336</v>
      </c>
    </row>
    <row r="2240" spans="1:4">
      <c r="A2240" t="s">
        <v>4044</v>
      </c>
      <c r="B2240" t="s">
        <v>4045</v>
      </c>
      <c r="C2240" t="s">
        <v>232</v>
      </c>
      <c r="D2240" s="3">
        <v>8350.6149999999998</v>
      </c>
    </row>
    <row r="2241" spans="1:4">
      <c r="A2241" t="s">
        <v>4046</v>
      </c>
      <c r="B2241" t="s">
        <v>4047</v>
      </c>
      <c r="C2241" t="s">
        <v>232</v>
      </c>
      <c r="D2241" s="3"/>
    </row>
    <row r="2242" spans="1:4">
      <c r="A2242" t="s">
        <v>4048</v>
      </c>
      <c r="B2242" t="s">
        <v>4049</v>
      </c>
      <c r="C2242" t="s">
        <v>232</v>
      </c>
      <c r="D2242" s="3"/>
    </row>
    <row r="2243" spans="1:4">
      <c r="A2243" t="s">
        <v>4050</v>
      </c>
      <c r="B2243" t="s">
        <v>4051</v>
      </c>
      <c r="C2243" t="s">
        <v>232</v>
      </c>
      <c r="D2243" s="3"/>
    </row>
    <row r="2244" spans="1:4">
      <c r="A2244" t="s">
        <v>4052</v>
      </c>
      <c r="B2244" t="s">
        <v>4053</v>
      </c>
      <c r="C2244" t="s">
        <v>232</v>
      </c>
      <c r="D2244" s="3"/>
    </row>
    <row r="2245" spans="1:4">
      <c r="A2245" t="s">
        <v>4054</v>
      </c>
      <c r="B2245" t="s">
        <v>4055</v>
      </c>
      <c r="C2245" t="s">
        <v>232</v>
      </c>
      <c r="D2245" s="3"/>
    </row>
    <row r="2246" spans="1:4">
      <c r="A2246" t="s">
        <v>4056</v>
      </c>
      <c r="B2246" t="s">
        <v>4057</v>
      </c>
      <c r="C2246" t="s">
        <v>232</v>
      </c>
      <c r="D2246" s="3"/>
    </row>
    <row r="2247" spans="1:4">
      <c r="A2247" t="s">
        <v>4058</v>
      </c>
      <c r="B2247" t="s">
        <v>4059</v>
      </c>
      <c r="C2247" t="s">
        <v>232</v>
      </c>
      <c r="D2247" s="3">
        <v>8156.23</v>
      </c>
    </row>
    <row r="2248" spans="1:4">
      <c r="A2248" t="s">
        <v>4060</v>
      </c>
      <c r="B2248" t="s">
        <v>4061</v>
      </c>
      <c r="C2248" t="s">
        <v>232</v>
      </c>
      <c r="D2248" s="3">
        <v>10750</v>
      </c>
    </row>
    <row r="2249" spans="1:4">
      <c r="A2249" t="s">
        <v>4062</v>
      </c>
      <c r="B2249" t="s">
        <v>4063</v>
      </c>
      <c r="C2249" t="s">
        <v>232</v>
      </c>
      <c r="D2249" s="3"/>
    </row>
    <row r="2250" spans="1:4">
      <c r="A2250" t="s">
        <v>4064</v>
      </c>
      <c r="B2250" t="s">
        <v>4065</v>
      </c>
      <c r="C2250" t="s">
        <v>232</v>
      </c>
      <c r="D2250" s="3"/>
    </row>
    <row r="2251" spans="1:4">
      <c r="A2251" t="s">
        <v>4066</v>
      </c>
      <c r="B2251" t="s">
        <v>4067</v>
      </c>
      <c r="C2251" t="s">
        <v>232</v>
      </c>
      <c r="D2251" s="3"/>
    </row>
    <row r="2252" spans="1:4">
      <c r="A2252" t="s">
        <v>4068</v>
      </c>
      <c r="B2252" t="s">
        <v>4069</v>
      </c>
      <c r="C2252" t="s">
        <v>232</v>
      </c>
      <c r="D2252" s="3"/>
    </row>
    <row r="2253" spans="1:4">
      <c r="A2253" t="s">
        <v>4070</v>
      </c>
      <c r="B2253" t="s">
        <v>4071</v>
      </c>
      <c r="C2253" t="s">
        <v>232</v>
      </c>
      <c r="D2253" s="3"/>
    </row>
    <row r="2254" spans="1:4">
      <c r="A2254" t="s">
        <v>4072</v>
      </c>
      <c r="B2254" t="s">
        <v>4073</v>
      </c>
      <c r="C2254" t="s">
        <v>232</v>
      </c>
      <c r="D2254" s="3">
        <v>9905.09</v>
      </c>
    </row>
    <row r="2255" spans="1:4">
      <c r="A2255" t="s">
        <v>4074</v>
      </c>
      <c r="B2255" t="s">
        <v>4075</v>
      </c>
      <c r="C2255" t="s">
        <v>232</v>
      </c>
      <c r="D2255" s="3"/>
    </row>
    <row r="2256" spans="1:4">
      <c r="A2256" t="s">
        <v>4076</v>
      </c>
      <c r="B2256" t="s">
        <v>4077</v>
      </c>
      <c r="C2256" t="s">
        <v>232</v>
      </c>
      <c r="D2256" s="3"/>
    </row>
    <row r="2257" spans="1:4">
      <c r="A2257" t="s">
        <v>4078</v>
      </c>
      <c r="B2257" t="s">
        <v>4079</v>
      </c>
      <c r="C2257" t="s">
        <v>232</v>
      </c>
      <c r="D2257" s="3"/>
    </row>
    <row r="2258" spans="1:4">
      <c r="A2258" t="s">
        <v>4080</v>
      </c>
      <c r="B2258" t="s">
        <v>4081</v>
      </c>
      <c r="C2258" t="s">
        <v>232</v>
      </c>
      <c r="D2258" s="3"/>
    </row>
    <row r="2259" spans="1:4">
      <c r="A2259" t="s">
        <v>4082</v>
      </c>
      <c r="B2259" t="s">
        <v>4083</v>
      </c>
      <c r="C2259" t="s">
        <v>232</v>
      </c>
      <c r="D2259" s="3"/>
    </row>
    <row r="2260" spans="1:4">
      <c r="A2260" t="s">
        <v>4084</v>
      </c>
      <c r="B2260" t="s">
        <v>4085</v>
      </c>
      <c r="C2260" t="s">
        <v>232</v>
      </c>
      <c r="D2260" s="3"/>
    </row>
    <row r="2261" spans="1:4">
      <c r="A2261" t="s">
        <v>4086</v>
      </c>
      <c r="B2261" t="s">
        <v>4087</v>
      </c>
      <c r="C2261" t="s">
        <v>232</v>
      </c>
      <c r="D2261" s="3"/>
    </row>
    <row r="2262" spans="1:4">
      <c r="A2262" t="s">
        <v>4088</v>
      </c>
      <c r="B2262" t="s">
        <v>4089</v>
      </c>
      <c r="C2262" t="s">
        <v>232</v>
      </c>
      <c r="D2262" s="3"/>
    </row>
    <row r="2263" spans="1:4">
      <c r="A2263" t="s">
        <v>4090</v>
      </c>
      <c r="B2263" t="s">
        <v>4091</v>
      </c>
      <c r="C2263" t="s">
        <v>232</v>
      </c>
      <c r="D2263" s="3"/>
    </row>
    <row r="2264" spans="1:4">
      <c r="A2264" t="s">
        <v>4092</v>
      </c>
      <c r="B2264" t="s">
        <v>4093</v>
      </c>
      <c r="C2264" t="s">
        <v>232</v>
      </c>
      <c r="D2264" s="3"/>
    </row>
    <row r="2265" spans="1:4">
      <c r="A2265" t="s">
        <v>4094</v>
      </c>
      <c r="B2265" t="s">
        <v>4095</v>
      </c>
      <c r="C2265" t="s">
        <v>232</v>
      </c>
      <c r="D2265" s="3"/>
    </row>
    <row r="2266" spans="1:4">
      <c r="A2266" t="s">
        <v>4096</v>
      </c>
      <c r="B2266" t="s">
        <v>4097</v>
      </c>
      <c r="C2266" t="s">
        <v>232</v>
      </c>
      <c r="D2266" s="3"/>
    </row>
    <row r="2267" spans="1:4">
      <c r="A2267" t="s">
        <v>4098</v>
      </c>
      <c r="B2267" t="s">
        <v>4099</v>
      </c>
      <c r="C2267" t="s">
        <v>232</v>
      </c>
      <c r="D2267" s="3"/>
    </row>
    <row r="2268" spans="1:4">
      <c r="A2268" t="s">
        <v>4100</v>
      </c>
      <c r="B2268" t="s">
        <v>4101</v>
      </c>
      <c r="C2268" t="s">
        <v>232</v>
      </c>
      <c r="D2268" s="3"/>
    </row>
    <row r="2269" spans="1:4">
      <c r="A2269" t="s">
        <v>4102</v>
      </c>
      <c r="B2269" t="s">
        <v>4103</v>
      </c>
      <c r="C2269" t="s">
        <v>232</v>
      </c>
      <c r="D2269" s="3"/>
    </row>
    <row r="2270" spans="1:4">
      <c r="A2270" t="s">
        <v>4104</v>
      </c>
      <c r="B2270" t="s">
        <v>4105</v>
      </c>
      <c r="C2270" t="s">
        <v>232</v>
      </c>
      <c r="D2270" s="3"/>
    </row>
    <row r="2271" spans="1:4">
      <c r="A2271" t="s">
        <v>4106</v>
      </c>
      <c r="B2271" t="s">
        <v>4107</v>
      </c>
      <c r="C2271" t="s">
        <v>232</v>
      </c>
      <c r="D2271" s="3"/>
    </row>
    <row r="2272" spans="1:4">
      <c r="A2272" t="s">
        <v>4108</v>
      </c>
      <c r="B2272" t="s">
        <v>4109</v>
      </c>
      <c r="C2272" t="s">
        <v>232</v>
      </c>
      <c r="D2272" s="3"/>
    </row>
    <row r="2273" spans="1:4">
      <c r="A2273" t="s">
        <v>4110</v>
      </c>
      <c r="B2273" t="s">
        <v>4111</v>
      </c>
      <c r="C2273" t="s">
        <v>232</v>
      </c>
      <c r="D2273" s="3"/>
    </row>
    <row r="2274" spans="1:4">
      <c r="A2274" t="s">
        <v>4112</v>
      </c>
      <c r="B2274" t="s">
        <v>4113</v>
      </c>
      <c r="C2274" t="s">
        <v>232</v>
      </c>
      <c r="D2274" s="3">
        <v>10755.660800000001</v>
      </c>
    </row>
    <row r="2275" spans="1:4">
      <c r="A2275" t="s">
        <v>4114</v>
      </c>
      <c r="B2275" t="s">
        <v>4115</v>
      </c>
      <c r="C2275" t="s">
        <v>232</v>
      </c>
      <c r="D2275" s="3">
        <v>23978.333333333332</v>
      </c>
    </row>
    <row r="2276" spans="1:4">
      <c r="A2276" t="s">
        <v>4116</v>
      </c>
      <c r="B2276" t="s">
        <v>4117</v>
      </c>
      <c r="C2276" t="s">
        <v>232</v>
      </c>
      <c r="D2276" s="3"/>
    </row>
    <row r="2277" spans="1:4">
      <c r="A2277" t="s">
        <v>4118</v>
      </c>
      <c r="B2277" t="s">
        <v>4119</v>
      </c>
      <c r="C2277" t="s">
        <v>232</v>
      </c>
      <c r="D2277" s="3"/>
    </row>
    <row r="2278" spans="1:4">
      <c r="A2278" t="s">
        <v>4120</v>
      </c>
      <c r="B2278" t="s">
        <v>4121</v>
      </c>
      <c r="C2278" t="s">
        <v>232</v>
      </c>
      <c r="D2278" s="3"/>
    </row>
    <row r="2279" spans="1:4">
      <c r="A2279" t="s">
        <v>4122</v>
      </c>
      <c r="B2279" t="s">
        <v>4123</v>
      </c>
      <c r="C2279" t="s">
        <v>232</v>
      </c>
      <c r="D2279" s="3"/>
    </row>
    <row r="2280" spans="1:4">
      <c r="A2280" t="s">
        <v>4124</v>
      </c>
      <c r="B2280" t="s">
        <v>4125</v>
      </c>
      <c r="C2280" t="s">
        <v>232</v>
      </c>
      <c r="D2280" s="3"/>
    </row>
    <row r="2281" spans="1:4">
      <c r="A2281" t="s">
        <v>4126</v>
      </c>
      <c r="B2281" t="s">
        <v>4127</v>
      </c>
      <c r="C2281" t="s">
        <v>232</v>
      </c>
      <c r="D2281" s="3"/>
    </row>
    <row r="2282" spans="1:4">
      <c r="A2282" t="s">
        <v>4128</v>
      </c>
      <c r="B2282" t="s">
        <v>4129</v>
      </c>
      <c r="C2282" t="s">
        <v>232</v>
      </c>
      <c r="D2282" s="3"/>
    </row>
    <row r="2283" spans="1:4">
      <c r="A2283" t="s">
        <v>4130</v>
      </c>
      <c r="B2283" t="s">
        <v>4131</v>
      </c>
      <c r="C2283" t="s">
        <v>232</v>
      </c>
      <c r="D2283" s="3">
        <v>5285.3846153846152</v>
      </c>
    </row>
    <row r="2284" spans="1:4">
      <c r="A2284" t="s">
        <v>4132</v>
      </c>
      <c r="B2284" t="s">
        <v>4133</v>
      </c>
      <c r="C2284" t="s">
        <v>232</v>
      </c>
      <c r="D2284" s="3">
        <v>6319.2050909090913</v>
      </c>
    </row>
    <row r="2285" spans="1:4">
      <c r="A2285" t="s">
        <v>4134</v>
      </c>
      <c r="B2285" t="s">
        <v>4135</v>
      </c>
      <c r="C2285" t="s">
        <v>232</v>
      </c>
      <c r="D2285" s="3">
        <v>11231.923076923076</v>
      </c>
    </row>
    <row r="2286" spans="1:4">
      <c r="A2286" t="s">
        <v>4136</v>
      </c>
      <c r="B2286" t="s">
        <v>4137</v>
      </c>
      <c r="C2286" t="s">
        <v>232</v>
      </c>
      <c r="D2286" s="3">
        <v>13375</v>
      </c>
    </row>
    <row r="2287" spans="1:4">
      <c r="A2287" t="s">
        <v>4138</v>
      </c>
      <c r="B2287" t="s">
        <v>4139</v>
      </c>
      <c r="C2287" t="s">
        <v>232</v>
      </c>
      <c r="D2287" s="3">
        <v>10505</v>
      </c>
    </row>
    <row r="2288" spans="1:4">
      <c r="A2288" t="s">
        <v>4140</v>
      </c>
      <c r="B2288" t="s">
        <v>4141</v>
      </c>
      <c r="C2288" t="s">
        <v>232</v>
      </c>
      <c r="D2288" s="3">
        <v>8750</v>
      </c>
    </row>
    <row r="2289" spans="1:4">
      <c r="A2289" t="s">
        <v>4142</v>
      </c>
      <c r="B2289" t="s">
        <v>4143</v>
      </c>
      <c r="C2289" t="s">
        <v>232</v>
      </c>
      <c r="D2289" s="3"/>
    </row>
    <row r="2290" spans="1:4">
      <c r="A2290" t="s">
        <v>4144</v>
      </c>
      <c r="B2290" t="s">
        <v>4145</v>
      </c>
      <c r="C2290" t="s">
        <v>232</v>
      </c>
      <c r="D2290" s="3"/>
    </row>
    <row r="2291" spans="1:4">
      <c r="A2291" t="s">
        <v>4146</v>
      </c>
      <c r="B2291" t="s">
        <v>4147</v>
      </c>
      <c r="C2291" t="s">
        <v>232</v>
      </c>
      <c r="D2291" s="3">
        <v>6483.6012499999997</v>
      </c>
    </row>
    <row r="2292" spans="1:4">
      <c r="A2292" t="s">
        <v>4148</v>
      </c>
      <c r="B2292" t="s">
        <v>4149</v>
      </c>
      <c r="C2292" t="s">
        <v>232</v>
      </c>
      <c r="D2292" s="3">
        <v>11933.602000000001</v>
      </c>
    </row>
    <row r="2293" spans="1:4">
      <c r="A2293" t="s">
        <v>4150</v>
      </c>
      <c r="B2293" t="s">
        <v>4151</v>
      </c>
      <c r="C2293" t="s">
        <v>232</v>
      </c>
      <c r="D2293" s="3">
        <v>14602.426666666666</v>
      </c>
    </row>
    <row r="2294" spans="1:4">
      <c r="A2294" t="s">
        <v>4152</v>
      </c>
      <c r="B2294" t="s">
        <v>4153</v>
      </c>
      <c r="C2294" t="s">
        <v>232</v>
      </c>
      <c r="D2294" s="3">
        <v>17855.385000000002</v>
      </c>
    </row>
    <row r="2295" spans="1:4">
      <c r="A2295" t="s">
        <v>4154</v>
      </c>
      <c r="B2295" t="s">
        <v>4155</v>
      </c>
      <c r="C2295" t="s">
        <v>232</v>
      </c>
      <c r="D2295" s="3"/>
    </row>
    <row r="2296" spans="1:4">
      <c r="A2296" t="s">
        <v>4156</v>
      </c>
      <c r="B2296" t="s">
        <v>4157</v>
      </c>
      <c r="C2296" t="s">
        <v>232</v>
      </c>
      <c r="D2296" s="3"/>
    </row>
    <row r="2297" spans="1:4">
      <c r="A2297" t="s">
        <v>4158</v>
      </c>
      <c r="B2297" t="s">
        <v>4159</v>
      </c>
      <c r="C2297" t="s">
        <v>232</v>
      </c>
      <c r="D2297" s="3"/>
    </row>
    <row r="2298" spans="1:4">
      <c r="A2298" t="s">
        <v>4160</v>
      </c>
      <c r="B2298" t="s">
        <v>4161</v>
      </c>
      <c r="C2298" t="s">
        <v>232</v>
      </c>
      <c r="D2298" s="3"/>
    </row>
    <row r="2299" spans="1:4">
      <c r="A2299" t="s">
        <v>4162</v>
      </c>
      <c r="B2299" t="s">
        <v>4163</v>
      </c>
      <c r="C2299" t="s">
        <v>232</v>
      </c>
      <c r="D2299" s="3">
        <v>12600</v>
      </c>
    </row>
    <row r="2300" spans="1:4">
      <c r="A2300" t="s">
        <v>4164</v>
      </c>
      <c r="B2300" t="s">
        <v>4165</v>
      </c>
      <c r="C2300" t="s">
        <v>232</v>
      </c>
      <c r="D2300" s="3">
        <v>9918.3333333333339</v>
      </c>
    </row>
    <row r="2301" spans="1:4">
      <c r="A2301" t="s">
        <v>4166</v>
      </c>
      <c r="B2301" t="s">
        <v>4167</v>
      </c>
      <c r="C2301" t="s">
        <v>232</v>
      </c>
      <c r="D2301" s="3"/>
    </row>
    <row r="2302" spans="1:4">
      <c r="A2302" t="s">
        <v>4168</v>
      </c>
      <c r="B2302" t="s">
        <v>4169</v>
      </c>
      <c r="C2302" t="s">
        <v>232</v>
      </c>
      <c r="D2302" s="3"/>
    </row>
    <row r="2303" spans="1:4">
      <c r="A2303" t="s">
        <v>4170</v>
      </c>
      <c r="B2303" t="s">
        <v>4171</v>
      </c>
      <c r="C2303" t="s">
        <v>232</v>
      </c>
      <c r="D2303" s="3"/>
    </row>
    <row r="2304" spans="1:4">
      <c r="A2304" t="s">
        <v>4172</v>
      </c>
      <c r="B2304" t="s">
        <v>4173</v>
      </c>
      <c r="C2304" t="s">
        <v>232</v>
      </c>
      <c r="D2304" s="3"/>
    </row>
    <row r="2305" spans="1:4">
      <c r="A2305" t="s">
        <v>4174</v>
      </c>
      <c r="B2305" t="s">
        <v>4175</v>
      </c>
      <c r="C2305" t="s">
        <v>232</v>
      </c>
      <c r="D2305" s="3">
        <v>7264.1133333333337</v>
      </c>
    </row>
    <row r="2306" spans="1:4">
      <c r="A2306" t="s">
        <v>4176</v>
      </c>
      <c r="B2306" t="s">
        <v>4177</v>
      </c>
      <c r="C2306" t="s">
        <v>232</v>
      </c>
      <c r="D2306" s="3">
        <v>7922.8507843137259</v>
      </c>
    </row>
    <row r="2307" spans="1:4">
      <c r="A2307" t="s">
        <v>4178</v>
      </c>
      <c r="B2307" t="s">
        <v>4179</v>
      </c>
      <c r="C2307" t="s">
        <v>232</v>
      </c>
      <c r="D2307" s="3">
        <v>13257.2</v>
      </c>
    </row>
    <row r="2308" spans="1:4">
      <c r="A2308" t="s">
        <v>4180</v>
      </c>
      <c r="B2308" t="s">
        <v>4181</v>
      </c>
      <c r="C2308" t="s">
        <v>232</v>
      </c>
      <c r="D2308" s="3">
        <v>20173.39</v>
      </c>
    </row>
    <row r="2309" spans="1:4">
      <c r="A2309" t="s">
        <v>4182</v>
      </c>
      <c r="B2309" t="s">
        <v>4183</v>
      </c>
      <c r="C2309" t="s">
        <v>232</v>
      </c>
      <c r="D2309" s="3">
        <v>17406.990000000002</v>
      </c>
    </row>
    <row r="2310" spans="1:4">
      <c r="A2310" t="s">
        <v>4184</v>
      </c>
      <c r="B2310" t="s">
        <v>4185</v>
      </c>
      <c r="C2310" t="s">
        <v>232</v>
      </c>
      <c r="D2310" s="3"/>
    </row>
    <row r="2311" spans="1:4">
      <c r="A2311" t="s">
        <v>4186</v>
      </c>
      <c r="B2311" t="s">
        <v>4187</v>
      </c>
      <c r="C2311" t="s">
        <v>232</v>
      </c>
      <c r="D2311" s="3"/>
    </row>
    <row r="2312" spans="1:4">
      <c r="A2312" t="s">
        <v>4188</v>
      </c>
      <c r="B2312" t="s">
        <v>4189</v>
      </c>
      <c r="C2312" t="s">
        <v>232</v>
      </c>
      <c r="D2312" s="3">
        <v>28001.99</v>
      </c>
    </row>
    <row r="2313" spans="1:4">
      <c r="A2313" t="s">
        <v>4190</v>
      </c>
      <c r="B2313" t="s">
        <v>4191</v>
      </c>
      <c r="C2313" t="s">
        <v>232</v>
      </c>
      <c r="D2313" s="3">
        <v>5977.23734375</v>
      </c>
    </row>
    <row r="2314" spans="1:4">
      <c r="A2314" t="s">
        <v>4192</v>
      </c>
      <c r="B2314" t="s">
        <v>4193</v>
      </c>
      <c r="C2314" t="s">
        <v>232</v>
      </c>
      <c r="D2314" s="3">
        <v>6870.2158333333336</v>
      </c>
    </row>
    <row r="2315" spans="1:4">
      <c r="A2315" t="s">
        <v>4194</v>
      </c>
      <c r="B2315" t="s">
        <v>4195</v>
      </c>
      <c r="C2315" t="s">
        <v>232</v>
      </c>
      <c r="D2315" s="3">
        <v>10001.903333333334</v>
      </c>
    </row>
    <row r="2316" spans="1:4">
      <c r="A2316" t="s">
        <v>4196</v>
      </c>
      <c r="B2316" t="s">
        <v>4197</v>
      </c>
      <c r="C2316" t="s">
        <v>232</v>
      </c>
      <c r="D2316" s="3"/>
    </row>
    <row r="2317" spans="1:4">
      <c r="A2317" t="s">
        <v>4198</v>
      </c>
      <c r="B2317" t="s">
        <v>4199</v>
      </c>
      <c r="C2317" t="s">
        <v>232</v>
      </c>
      <c r="D2317" s="3">
        <v>12282.77</v>
      </c>
    </row>
    <row r="2318" spans="1:4">
      <c r="A2318" t="s">
        <v>4200</v>
      </c>
      <c r="B2318" t="s">
        <v>4201</v>
      </c>
      <c r="C2318" t="s">
        <v>232</v>
      </c>
      <c r="D2318" s="3"/>
    </row>
    <row r="2319" spans="1:4">
      <c r="A2319" t="s">
        <v>4202</v>
      </c>
      <c r="B2319" t="s">
        <v>4203</v>
      </c>
      <c r="C2319" t="s">
        <v>232</v>
      </c>
      <c r="D2319" s="3"/>
    </row>
    <row r="2320" spans="1:4">
      <c r="A2320" t="s">
        <v>4204</v>
      </c>
      <c r="B2320" t="s">
        <v>4205</v>
      </c>
      <c r="C2320" t="s">
        <v>232</v>
      </c>
      <c r="D2320" s="3"/>
    </row>
    <row r="2321" spans="1:4">
      <c r="A2321" t="s">
        <v>4206</v>
      </c>
      <c r="B2321" t="s">
        <v>4207</v>
      </c>
      <c r="C2321" t="s">
        <v>232</v>
      </c>
      <c r="D2321" s="3">
        <v>12522.84</v>
      </c>
    </row>
    <row r="2322" spans="1:4">
      <c r="A2322" t="s">
        <v>4208</v>
      </c>
      <c r="B2322" t="s">
        <v>4209</v>
      </c>
      <c r="C2322" t="s">
        <v>232</v>
      </c>
      <c r="D2322" s="3">
        <v>12816.163999999999</v>
      </c>
    </row>
    <row r="2323" spans="1:4">
      <c r="A2323" t="s">
        <v>4210</v>
      </c>
      <c r="B2323" t="s">
        <v>4211</v>
      </c>
      <c r="C2323" t="s">
        <v>232</v>
      </c>
      <c r="D2323" s="3">
        <v>18312.28</v>
      </c>
    </row>
    <row r="2324" spans="1:4">
      <c r="A2324" t="s">
        <v>4212</v>
      </c>
      <c r="B2324" t="s">
        <v>4213</v>
      </c>
      <c r="C2324" t="s">
        <v>232</v>
      </c>
      <c r="D2324" s="3"/>
    </row>
    <row r="2325" spans="1:4">
      <c r="A2325" t="s">
        <v>4214</v>
      </c>
      <c r="B2325" t="s">
        <v>4215</v>
      </c>
      <c r="C2325" t="s">
        <v>232</v>
      </c>
      <c r="D2325" s="3"/>
    </row>
    <row r="2326" spans="1:4">
      <c r="A2326" t="s">
        <v>4216</v>
      </c>
      <c r="B2326" t="s">
        <v>4217</v>
      </c>
      <c r="C2326" t="s">
        <v>232</v>
      </c>
      <c r="D2326" s="3"/>
    </row>
    <row r="2327" spans="1:4">
      <c r="A2327" t="s">
        <v>4218</v>
      </c>
      <c r="B2327" t="s">
        <v>4219</v>
      </c>
      <c r="C2327" t="s">
        <v>232</v>
      </c>
      <c r="D2327" s="3"/>
    </row>
    <row r="2328" spans="1:4">
      <c r="A2328" t="s">
        <v>4220</v>
      </c>
      <c r="B2328" t="s">
        <v>4221</v>
      </c>
      <c r="C2328" t="s">
        <v>232</v>
      </c>
      <c r="D2328" s="3"/>
    </row>
    <row r="2329" spans="1:4">
      <c r="A2329" t="s">
        <v>4222</v>
      </c>
      <c r="B2329" t="s">
        <v>4223</v>
      </c>
      <c r="C2329" t="s">
        <v>232</v>
      </c>
      <c r="D2329" s="3"/>
    </row>
    <row r="2330" spans="1:4">
      <c r="A2330" t="s">
        <v>4224</v>
      </c>
      <c r="B2330" t="s">
        <v>4225</v>
      </c>
      <c r="C2330" t="s">
        <v>232</v>
      </c>
      <c r="D2330" s="3"/>
    </row>
    <row r="2331" spans="1:4">
      <c r="A2331" t="s">
        <v>4226</v>
      </c>
      <c r="B2331" t="s">
        <v>4227</v>
      </c>
      <c r="C2331" t="s">
        <v>232</v>
      </c>
      <c r="D2331" s="3"/>
    </row>
    <row r="2332" spans="1:4">
      <c r="A2332" t="s">
        <v>4228</v>
      </c>
      <c r="B2332" t="s">
        <v>4229</v>
      </c>
      <c r="C2332" t="s">
        <v>232</v>
      </c>
      <c r="D2332" s="3"/>
    </row>
    <row r="2333" spans="1:4">
      <c r="A2333" t="s">
        <v>4230</v>
      </c>
      <c r="B2333" t="s">
        <v>4231</v>
      </c>
      <c r="C2333" t="s">
        <v>232</v>
      </c>
      <c r="D2333" s="3"/>
    </row>
    <row r="2334" spans="1:4">
      <c r="A2334" t="s">
        <v>4232</v>
      </c>
      <c r="B2334" t="s">
        <v>4233</v>
      </c>
      <c r="C2334" t="s">
        <v>232</v>
      </c>
      <c r="D2334" s="3"/>
    </row>
    <row r="2335" spans="1:4">
      <c r="A2335" t="s">
        <v>4234</v>
      </c>
      <c r="B2335" t="s">
        <v>4235</v>
      </c>
      <c r="C2335" t="s">
        <v>232</v>
      </c>
      <c r="D2335" s="3"/>
    </row>
    <row r="2336" spans="1:4">
      <c r="A2336" t="s">
        <v>4236</v>
      </c>
      <c r="B2336" t="s">
        <v>4237</v>
      </c>
      <c r="C2336" t="s">
        <v>232</v>
      </c>
      <c r="D2336" s="3"/>
    </row>
    <row r="2337" spans="1:4">
      <c r="A2337" t="s">
        <v>4238</v>
      </c>
      <c r="B2337" t="s">
        <v>4239</v>
      </c>
      <c r="C2337" t="s">
        <v>232</v>
      </c>
      <c r="D2337" s="3"/>
    </row>
    <row r="2338" spans="1:4">
      <c r="A2338" t="s">
        <v>4240</v>
      </c>
      <c r="B2338" t="s">
        <v>4241</v>
      </c>
      <c r="C2338" t="s">
        <v>232</v>
      </c>
      <c r="D2338" s="3">
        <v>14003.977500000001</v>
      </c>
    </row>
    <row r="2339" spans="1:4">
      <c r="A2339" t="s">
        <v>4242</v>
      </c>
      <c r="B2339" t="s">
        <v>4243</v>
      </c>
      <c r="C2339" t="s">
        <v>232</v>
      </c>
      <c r="D2339" s="3">
        <v>17739.080000000002</v>
      </c>
    </row>
    <row r="2340" spans="1:4">
      <c r="A2340" t="s">
        <v>4244</v>
      </c>
      <c r="B2340" t="s">
        <v>4245</v>
      </c>
      <c r="C2340" t="s">
        <v>232</v>
      </c>
      <c r="D2340" s="3">
        <v>24357.17</v>
      </c>
    </row>
    <row r="2341" spans="1:4">
      <c r="A2341" t="s">
        <v>4246</v>
      </c>
      <c r="B2341" t="s">
        <v>4247</v>
      </c>
      <c r="C2341" t="s">
        <v>232</v>
      </c>
      <c r="D2341" s="3"/>
    </row>
    <row r="2342" spans="1:4">
      <c r="A2342" t="s">
        <v>4248</v>
      </c>
      <c r="B2342" t="s">
        <v>4249</v>
      </c>
      <c r="C2342" t="s">
        <v>232</v>
      </c>
      <c r="D2342" s="3"/>
    </row>
    <row r="2343" spans="1:4">
      <c r="A2343" t="s">
        <v>4250</v>
      </c>
      <c r="B2343" t="s">
        <v>4251</v>
      </c>
      <c r="C2343" t="s">
        <v>232</v>
      </c>
      <c r="D2343" s="3"/>
    </row>
    <row r="2344" spans="1:4">
      <c r="A2344" t="s">
        <v>4252</v>
      </c>
      <c r="B2344" t="s">
        <v>4253</v>
      </c>
      <c r="C2344" t="s">
        <v>232</v>
      </c>
      <c r="D2344" s="3">
        <v>18918.776666666668</v>
      </c>
    </row>
    <row r="2345" spans="1:4">
      <c r="A2345" t="s">
        <v>4254</v>
      </c>
      <c r="B2345" t="s">
        <v>4255</v>
      </c>
      <c r="C2345" t="s">
        <v>232</v>
      </c>
      <c r="D2345" s="3"/>
    </row>
    <row r="2346" spans="1:4">
      <c r="A2346" t="s">
        <v>4256</v>
      </c>
      <c r="B2346" t="s">
        <v>4257</v>
      </c>
      <c r="C2346" t="s">
        <v>232</v>
      </c>
      <c r="D2346" s="3"/>
    </row>
    <row r="2347" spans="1:4">
      <c r="A2347" t="s">
        <v>4258</v>
      </c>
      <c r="B2347" t="s">
        <v>4259</v>
      </c>
      <c r="C2347" t="s">
        <v>232</v>
      </c>
      <c r="D2347" s="3"/>
    </row>
    <row r="2348" spans="1:4">
      <c r="A2348" t="s">
        <v>4260</v>
      </c>
      <c r="B2348" t="s">
        <v>4261</v>
      </c>
      <c r="C2348" t="s">
        <v>232</v>
      </c>
      <c r="D2348" s="3"/>
    </row>
    <row r="2349" spans="1:4">
      <c r="A2349" t="s">
        <v>4262</v>
      </c>
      <c r="B2349" t="s">
        <v>4263</v>
      </c>
      <c r="C2349" t="s">
        <v>232</v>
      </c>
      <c r="D2349" s="3"/>
    </row>
    <row r="2350" spans="1:4">
      <c r="A2350" t="s">
        <v>4264</v>
      </c>
      <c r="B2350" t="s">
        <v>4265</v>
      </c>
      <c r="C2350" t="s">
        <v>232</v>
      </c>
      <c r="D2350" s="3"/>
    </row>
    <row r="2351" spans="1:4">
      <c r="A2351" t="s">
        <v>4266</v>
      </c>
      <c r="B2351" t="s">
        <v>4267</v>
      </c>
      <c r="C2351" t="s">
        <v>232</v>
      </c>
      <c r="D2351" s="3"/>
    </row>
    <row r="2352" spans="1:4">
      <c r="A2352" t="s">
        <v>4268</v>
      </c>
      <c r="B2352" t="s">
        <v>4269</v>
      </c>
      <c r="C2352" t="s">
        <v>232</v>
      </c>
      <c r="D2352" s="3">
        <v>10671.860344827586</v>
      </c>
    </row>
    <row r="2353" spans="1:4">
      <c r="A2353" t="s">
        <v>4270</v>
      </c>
      <c r="B2353" t="s">
        <v>4271</v>
      </c>
      <c r="C2353" t="s">
        <v>232</v>
      </c>
      <c r="D2353" s="3">
        <v>14315</v>
      </c>
    </row>
    <row r="2354" spans="1:4">
      <c r="A2354" t="s">
        <v>4272</v>
      </c>
      <c r="B2354" t="s">
        <v>4273</v>
      </c>
      <c r="C2354" t="s">
        <v>232</v>
      </c>
      <c r="D2354" s="3"/>
    </row>
    <row r="2355" spans="1:4">
      <c r="A2355" t="s">
        <v>4274</v>
      </c>
      <c r="B2355" t="s">
        <v>4275</v>
      </c>
      <c r="C2355" t="s">
        <v>232</v>
      </c>
      <c r="D2355" s="3"/>
    </row>
    <row r="2356" spans="1:4">
      <c r="A2356" t="s">
        <v>4276</v>
      </c>
      <c r="B2356" t="s">
        <v>4277</v>
      </c>
      <c r="C2356" t="s">
        <v>232</v>
      </c>
      <c r="D2356" s="3"/>
    </row>
    <row r="2357" spans="1:4">
      <c r="A2357" t="s">
        <v>4278</v>
      </c>
      <c r="B2357" t="s">
        <v>4279</v>
      </c>
      <c r="C2357" t="s">
        <v>232</v>
      </c>
      <c r="D2357" s="3"/>
    </row>
    <row r="2358" spans="1:4">
      <c r="A2358" t="s">
        <v>4280</v>
      </c>
      <c r="B2358" t="s">
        <v>4281</v>
      </c>
      <c r="C2358" t="s">
        <v>232</v>
      </c>
      <c r="D2358" s="3"/>
    </row>
    <row r="2359" spans="1:4">
      <c r="A2359" t="s">
        <v>4282</v>
      </c>
      <c r="B2359" t="s">
        <v>4283</v>
      </c>
      <c r="C2359" t="s">
        <v>232</v>
      </c>
      <c r="D2359" s="3">
        <v>21207.18</v>
      </c>
    </row>
    <row r="2360" spans="1:4">
      <c r="A2360" t="s">
        <v>4284</v>
      </c>
      <c r="B2360" t="s">
        <v>4285</v>
      </c>
      <c r="C2360" t="s">
        <v>232</v>
      </c>
      <c r="D2360" s="3"/>
    </row>
    <row r="2361" spans="1:4">
      <c r="A2361" t="s">
        <v>4286</v>
      </c>
      <c r="B2361" t="s">
        <v>4287</v>
      </c>
      <c r="C2361" t="s">
        <v>232</v>
      </c>
      <c r="D2361" s="3"/>
    </row>
    <row r="2362" spans="1:4">
      <c r="A2362" t="s">
        <v>4288</v>
      </c>
      <c r="B2362" t="s">
        <v>4289</v>
      </c>
      <c r="C2362" t="s">
        <v>232</v>
      </c>
      <c r="D2362" s="3"/>
    </row>
    <row r="2363" spans="1:4">
      <c r="A2363" t="s">
        <v>4290</v>
      </c>
      <c r="B2363" t="s">
        <v>4291</v>
      </c>
      <c r="C2363" t="s">
        <v>232</v>
      </c>
      <c r="D2363" s="3"/>
    </row>
    <row r="2364" spans="1:4">
      <c r="A2364" t="s">
        <v>4292</v>
      </c>
      <c r="B2364" t="s">
        <v>4293</v>
      </c>
      <c r="C2364" t="s">
        <v>232</v>
      </c>
      <c r="D2364" s="3"/>
    </row>
    <row r="2365" spans="1:4">
      <c r="A2365" t="s">
        <v>4294</v>
      </c>
      <c r="B2365" t="s">
        <v>4295</v>
      </c>
      <c r="C2365" t="s">
        <v>232</v>
      </c>
      <c r="D2365" s="3"/>
    </row>
    <row r="2366" spans="1:4">
      <c r="A2366" t="s">
        <v>4296</v>
      </c>
      <c r="B2366" t="s">
        <v>4295</v>
      </c>
      <c r="C2366" t="s">
        <v>232</v>
      </c>
      <c r="D2366" s="3"/>
    </row>
    <row r="2367" spans="1:4">
      <c r="A2367" t="s">
        <v>4297</v>
      </c>
      <c r="B2367" t="s">
        <v>4295</v>
      </c>
      <c r="C2367" t="s">
        <v>232</v>
      </c>
      <c r="D2367" s="3"/>
    </row>
    <row r="2368" spans="1:4">
      <c r="A2368" t="s">
        <v>4298</v>
      </c>
      <c r="B2368" t="s">
        <v>4295</v>
      </c>
      <c r="C2368" t="s">
        <v>232</v>
      </c>
      <c r="D2368" s="3"/>
    </row>
    <row r="2369" spans="1:4">
      <c r="A2369" t="s">
        <v>4299</v>
      </c>
      <c r="B2369" t="s">
        <v>4295</v>
      </c>
      <c r="C2369" t="s">
        <v>232</v>
      </c>
      <c r="D2369" s="3"/>
    </row>
    <row r="2370" spans="1:4">
      <c r="A2370" t="s">
        <v>4300</v>
      </c>
      <c r="B2370" t="s">
        <v>4295</v>
      </c>
      <c r="C2370" t="s">
        <v>232</v>
      </c>
      <c r="D2370" s="3"/>
    </row>
    <row r="2371" spans="1:4">
      <c r="A2371" t="s">
        <v>4301</v>
      </c>
      <c r="B2371" t="s">
        <v>4295</v>
      </c>
      <c r="C2371" t="s">
        <v>232</v>
      </c>
      <c r="D2371" s="3"/>
    </row>
    <row r="2372" spans="1:4">
      <c r="A2372" t="s">
        <v>4302</v>
      </c>
      <c r="B2372" t="s">
        <v>4295</v>
      </c>
      <c r="C2372" t="s">
        <v>232</v>
      </c>
      <c r="D2372" s="3"/>
    </row>
    <row r="2373" spans="1:4">
      <c r="A2373" t="s">
        <v>4303</v>
      </c>
      <c r="B2373" t="s">
        <v>4295</v>
      </c>
      <c r="C2373" t="s">
        <v>232</v>
      </c>
      <c r="D2373" s="3"/>
    </row>
    <row r="2374" spans="1:4">
      <c r="A2374" t="s">
        <v>4304</v>
      </c>
      <c r="B2374" t="s">
        <v>4305</v>
      </c>
      <c r="C2374" t="s">
        <v>205</v>
      </c>
      <c r="D2374" s="3"/>
    </row>
    <row r="2375" spans="1:4">
      <c r="A2375" t="s">
        <v>4306</v>
      </c>
      <c r="B2375" t="s">
        <v>4307</v>
      </c>
      <c r="C2375" t="s">
        <v>427</v>
      </c>
      <c r="D2375" s="3"/>
    </row>
    <row r="2376" spans="1:4">
      <c r="A2376" t="s">
        <v>4308</v>
      </c>
      <c r="B2376" t="s">
        <v>4309</v>
      </c>
      <c r="C2376" t="s">
        <v>427</v>
      </c>
      <c r="D2376" s="3"/>
    </row>
    <row r="2377" spans="1:4">
      <c r="A2377" t="s">
        <v>4310</v>
      </c>
      <c r="B2377" t="s">
        <v>4311</v>
      </c>
      <c r="C2377" t="s">
        <v>427</v>
      </c>
      <c r="D2377" s="3"/>
    </row>
    <row r="2378" spans="1:4">
      <c r="A2378" t="s">
        <v>4312</v>
      </c>
      <c r="B2378" t="s">
        <v>4313</v>
      </c>
      <c r="C2378" t="s">
        <v>427</v>
      </c>
      <c r="D2378" s="3"/>
    </row>
    <row r="2379" spans="1:4">
      <c r="A2379" t="s">
        <v>4314</v>
      </c>
      <c r="B2379" t="s">
        <v>4315</v>
      </c>
      <c r="C2379" t="s">
        <v>205</v>
      </c>
      <c r="D2379" s="3"/>
    </row>
    <row r="2380" spans="1:4">
      <c r="A2380" t="s">
        <v>4316</v>
      </c>
      <c r="B2380" t="s">
        <v>4313</v>
      </c>
      <c r="C2380" t="s">
        <v>406</v>
      </c>
      <c r="D2380" s="3"/>
    </row>
    <row r="2381" spans="1:4">
      <c r="A2381" t="s">
        <v>4317</v>
      </c>
      <c r="B2381" t="s">
        <v>4313</v>
      </c>
      <c r="C2381" t="s">
        <v>176</v>
      </c>
      <c r="D2381" s="3"/>
    </row>
    <row r="2382" spans="1:4">
      <c r="A2382" t="s">
        <v>4318</v>
      </c>
      <c r="B2382" t="s">
        <v>4319</v>
      </c>
      <c r="C2382" t="s">
        <v>438</v>
      </c>
      <c r="D2382" s="3"/>
    </row>
    <row r="2383" spans="1:4">
      <c r="A2383" t="s">
        <v>4320</v>
      </c>
      <c r="B2383" t="s">
        <v>4321</v>
      </c>
      <c r="C2383" t="s">
        <v>176</v>
      </c>
      <c r="D2383" s="3"/>
    </row>
    <row r="2384" spans="1:4">
      <c r="A2384" t="s">
        <v>4322</v>
      </c>
      <c r="B2384" t="s">
        <v>4323</v>
      </c>
      <c r="C2384" t="s">
        <v>4324</v>
      </c>
      <c r="D2384" s="3"/>
    </row>
    <row r="2385" spans="1:4">
      <c r="A2385" t="s">
        <v>4325</v>
      </c>
      <c r="B2385" t="s">
        <v>4326</v>
      </c>
      <c r="C2385" t="s">
        <v>205</v>
      </c>
      <c r="D2385" s="3"/>
    </row>
    <row r="2386" spans="1:4">
      <c r="A2386" t="s">
        <v>4327</v>
      </c>
      <c r="B2386" t="s">
        <v>4328</v>
      </c>
      <c r="C2386" t="s">
        <v>232</v>
      </c>
      <c r="D2386" s="3"/>
    </row>
    <row r="2387" spans="1:4">
      <c r="A2387" t="s">
        <v>4329</v>
      </c>
      <c r="B2387" t="s">
        <v>4330</v>
      </c>
      <c r="C2387" t="s">
        <v>438</v>
      </c>
      <c r="D2387" s="3"/>
    </row>
    <row r="2388" spans="1:4">
      <c r="A2388" t="s">
        <v>4331</v>
      </c>
      <c r="B2388" t="s">
        <v>4332</v>
      </c>
      <c r="C2388" t="s">
        <v>438</v>
      </c>
      <c r="D2388" s="3"/>
    </row>
    <row r="2389" spans="1:4">
      <c r="A2389" t="s">
        <v>4333</v>
      </c>
      <c r="B2389" t="s">
        <v>4334</v>
      </c>
      <c r="C2389" t="s">
        <v>438</v>
      </c>
      <c r="D2389" s="3"/>
    </row>
    <row r="2390" spans="1:4">
      <c r="A2390" t="s">
        <v>4335</v>
      </c>
      <c r="B2390" t="s">
        <v>4336</v>
      </c>
      <c r="C2390" t="s">
        <v>438</v>
      </c>
      <c r="D2390" s="3">
        <v>307.91758598312782</v>
      </c>
    </row>
    <row r="2391" spans="1:4">
      <c r="A2391" t="s">
        <v>4337</v>
      </c>
      <c r="B2391" t="s">
        <v>4338</v>
      </c>
      <c r="C2391" t="s">
        <v>438</v>
      </c>
      <c r="D2391" s="3">
        <v>375</v>
      </c>
    </row>
    <row r="2392" spans="1:4">
      <c r="A2392" t="s">
        <v>4339</v>
      </c>
      <c r="B2392" t="s">
        <v>4340</v>
      </c>
      <c r="C2392" t="s">
        <v>438</v>
      </c>
      <c r="D2392" s="3"/>
    </row>
    <row r="2393" spans="1:4">
      <c r="A2393" t="s">
        <v>4341</v>
      </c>
      <c r="B2393" t="s">
        <v>4342</v>
      </c>
      <c r="C2393" t="s">
        <v>438</v>
      </c>
      <c r="D2393" s="3"/>
    </row>
    <row r="2394" spans="1:4">
      <c r="A2394" t="s">
        <v>4343</v>
      </c>
      <c r="B2394" t="s">
        <v>4344</v>
      </c>
      <c r="C2394" t="s">
        <v>438</v>
      </c>
      <c r="D2394" s="3"/>
    </row>
    <row r="2395" spans="1:4">
      <c r="A2395" t="s">
        <v>4345</v>
      </c>
      <c r="B2395" t="s">
        <v>4346</v>
      </c>
      <c r="C2395" t="s">
        <v>438</v>
      </c>
      <c r="D2395" s="3"/>
    </row>
    <row r="2396" spans="1:4">
      <c r="A2396" t="s">
        <v>4347</v>
      </c>
      <c r="B2396" t="s">
        <v>4348</v>
      </c>
      <c r="C2396" t="s">
        <v>438</v>
      </c>
      <c r="D2396" s="3">
        <v>482.9602580645161</v>
      </c>
    </row>
    <row r="2397" spans="1:4">
      <c r="A2397" t="s">
        <v>4349</v>
      </c>
      <c r="B2397" t="s">
        <v>4350</v>
      </c>
      <c r="C2397" t="s">
        <v>438</v>
      </c>
      <c r="D2397" s="3">
        <v>534.06708055799925</v>
      </c>
    </row>
    <row r="2398" spans="1:4">
      <c r="A2398" t="s">
        <v>4351</v>
      </c>
      <c r="B2398" t="s">
        <v>4352</v>
      </c>
      <c r="C2398" t="s">
        <v>438</v>
      </c>
      <c r="D2398" s="3">
        <v>495.31393077307564</v>
      </c>
    </row>
    <row r="2399" spans="1:4">
      <c r="A2399" t="s">
        <v>4353</v>
      </c>
      <c r="B2399" t="s">
        <v>4354</v>
      </c>
      <c r="C2399" t="s">
        <v>438</v>
      </c>
      <c r="D2399" s="3"/>
    </row>
    <row r="2400" spans="1:4">
      <c r="A2400" t="s">
        <v>4355</v>
      </c>
      <c r="B2400" t="s">
        <v>4356</v>
      </c>
      <c r="C2400" t="s">
        <v>438</v>
      </c>
      <c r="D2400" s="3"/>
    </row>
    <row r="2401" spans="1:4">
      <c r="A2401" t="s">
        <v>4357</v>
      </c>
      <c r="B2401" t="s">
        <v>4358</v>
      </c>
      <c r="C2401" t="s">
        <v>438</v>
      </c>
      <c r="D2401" s="3"/>
    </row>
    <row r="2402" spans="1:4">
      <c r="A2402" t="s">
        <v>4359</v>
      </c>
      <c r="B2402" t="s">
        <v>4360</v>
      </c>
      <c r="C2402" t="s">
        <v>205</v>
      </c>
      <c r="D2402" s="3"/>
    </row>
    <row r="2403" spans="1:4">
      <c r="A2403" t="s">
        <v>4361</v>
      </c>
      <c r="B2403" t="s">
        <v>4362</v>
      </c>
      <c r="C2403" t="s">
        <v>205</v>
      </c>
      <c r="D2403" s="3"/>
    </row>
    <row r="2404" spans="1:4">
      <c r="A2404" t="s">
        <v>4363</v>
      </c>
      <c r="B2404" t="s">
        <v>4364</v>
      </c>
      <c r="C2404" t="s">
        <v>438</v>
      </c>
      <c r="D2404" s="3"/>
    </row>
    <row r="2405" spans="1:4">
      <c r="A2405" t="s">
        <v>4365</v>
      </c>
      <c r="B2405" t="s">
        <v>4366</v>
      </c>
      <c r="C2405" t="s">
        <v>438</v>
      </c>
      <c r="D2405" s="3"/>
    </row>
    <row r="2406" spans="1:4">
      <c r="A2406" t="s">
        <v>4367</v>
      </c>
      <c r="B2406" t="s">
        <v>4366</v>
      </c>
      <c r="C2406" t="s">
        <v>438</v>
      </c>
      <c r="D2406" s="3"/>
    </row>
    <row r="2407" spans="1:4">
      <c r="A2407" t="s">
        <v>4368</v>
      </c>
      <c r="B2407" t="s">
        <v>4366</v>
      </c>
      <c r="C2407" t="s">
        <v>438</v>
      </c>
      <c r="D2407" s="3"/>
    </row>
    <row r="2408" spans="1:4">
      <c r="A2408" t="s">
        <v>4369</v>
      </c>
      <c r="B2408" t="s">
        <v>4366</v>
      </c>
      <c r="C2408" t="s">
        <v>438</v>
      </c>
      <c r="D2408" s="3"/>
    </row>
    <row r="2409" spans="1:4">
      <c r="A2409" t="s">
        <v>4370</v>
      </c>
      <c r="B2409" t="s">
        <v>4366</v>
      </c>
      <c r="C2409" t="s">
        <v>438</v>
      </c>
      <c r="D2409" s="3"/>
    </row>
    <row r="2410" spans="1:4">
      <c r="A2410" t="s">
        <v>4371</v>
      </c>
      <c r="B2410" t="s">
        <v>4366</v>
      </c>
      <c r="C2410" t="s">
        <v>438</v>
      </c>
      <c r="D2410" s="3"/>
    </row>
    <row r="2411" spans="1:4">
      <c r="A2411" t="s">
        <v>4372</v>
      </c>
      <c r="B2411" t="s">
        <v>4366</v>
      </c>
      <c r="C2411" t="s">
        <v>438</v>
      </c>
      <c r="D2411" s="3"/>
    </row>
    <row r="2412" spans="1:4">
      <c r="A2412" t="s">
        <v>4373</v>
      </c>
      <c r="B2412" t="s">
        <v>4366</v>
      </c>
      <c r="C2412" t="s">
        <v>438</v>
      </c>
      <c r="D2412" s="3"/>
    </row>
    <row r="2413" spans="1:4">
      <c r="A2413" t="s">
        <v>4374</v>
      </c>
      <c r="B2413" t="s">
        <v>4366</v>
      </c>
      <c r="C2413" t="s">
        <v>438</v>
      </c>
      <c r="D2413" s="3"/>
    </row>
    <row r="2414" spans="1:4">
      <c r="A2414" t="s">
        <v>4375</v>
      </c>
      <c r="B2414" t="s">
        <v>4366</v>
      </c>
      <c r="C2414" t="s">
        <v>438</v>
      </c>
      <c r="D2414" s="3"/>
    </row>
    <row r="2415" spans="1:4">
      <c r="A2415" t="s">
        <v>4376</v>
      </c>
      <c r="B2415" t="s">
        <v>4377</v>
      </c>
      <c r="C2415" t="s">
        <v>438</v>
      </c>
      <c r="D2415" s="3"/>
    </row>
    <row r="2416" spans="1:4">
      <c r="A2416" t="s">
        <v>4378</v>
      </c>
      <c r="B2416" t="s">
        <v>4379</v>
      </c>
      <c r="C2416" t="s">
        <v>438</v>
      </c>
      <c r="D2416" s="3">
        <v>528.48</v>
      </c>
    </row>
    <row r="2417" spans="1:4">
      <c r="A2417" t="s">
        <v>4380</v>
      </c>
      <c r="B2417" t="s">
        <v>4381</v>
      </c>
      <c r="C2417" t="s">
        <v>438</v>
      </c>
      <c r="D2417" s="3">
        <v>383.69</v>
      </c>
    </row>
    <row r="2418" spans="1:4">
      <c r="A2418" t="s">
        <v>4382</v>
      </c>
      <c r="B2418" t="s">
        <v>4383</v>
      </c>
      <c r="C2418" t="s">
        <v>438</v>
      </c>
      <c r="D2418" s="3">
        <v>530</v>
      </c>
    </row>
    <row r="2419" spans="1:4">
      <c r="A2419" t="s">
        <v>4384</v>
      </c>
      <c r="B2419" t="s">
        <v>4385</v>
      </c>
      <c r="C2419" t="s">
        <v>438</v>
      </c>
      <c r="D2419" s="3"/>
    </row>
    <row r="2420" spans="1:4">
      <c r="A2420" t="s">
        <v>4386</v>
      </c>
      <c r="B2420" t="s">
        <v>4387</v>
      </c>
      <c r="C2420" t="s">
        <v>438</v>
      </c>
      <c r="D2420" s="3"/>
    </row>
    <row r="2421" spans="1:4">
      <c r="A2421" t="s">
        <v>4388</v>
      </c>
      <c r="B2421" t="s">
        <v>4389</v>
      </c>
      <c r="C2421" t="s">
        <v>438</v>
      </c>
      <c r="D2421" s="3"/>
    </row>
    <row r="2422" spans="1:4">
      <c r="A2422" t="s">
        <v>4390</v>
      </c>
      <c r="B2422" t="s">
        <v>4391</v>
      </c>
      <c r="C2422" t="s">
        <v>438</v>
      </c>
      <c r="D2422" s="3"/>
    </row>
    <row r="2423" spans="1:4">
      <c r="A2423" t="s">
        <v>4392</v>
      </c>
      <c r="B2423" t="s">
        <v>4393</v>
      </c>
      <c r="C2423" t="s">
        <v>438</v>
      </c>
      <c r="D2423" s="3"/>
    </row>
    <row r="2424" spans="1:4">
      <c r="A2424" t="s">
        <v>4394</v>
      </c>
      <c r="B2424" t="s">
        <v>4395</v>
      </c>
      <c r="C2424" t="s">
        <v>438</v>
      </c>
      <c r="D2424" s="3">
        <v>685</v>
      </c>
    </row>
    <row r="2425" spans="1:4">
      <c r="A2425" t="s">
        <v>4396</v>
      </c>
      <c r="B2425" t="s">
        <v>4397</v>
      </c>
      <c r="C2425" t="s">
        <v>438</v>
      </c>
      <c r="D2425" s="3"/>
    </row>
    <row r="2426" spans="1:4">
      <c r="A2426" t="s">
        <v>4398</v>
      </c>
      <c r="B2426" t="s">
        <v>4399</v>
      </c>
      <c r="C2426" t="s">
        <v>438</v>
      </c>
      <c r="D2426" s="3">
        <v>600</v>
      </c>
    </row>
    <row r="2427" spans="1:4">
      <c r="A2427" t="s">
        <v>4400</v>
      </c>
      <c r="B2427" t="s">
        <v>4401</v>
      </c>
      <c r="C2427" t="s">
        <v>438</v>
      </c>
      <c r="D2427" s="3"/>
    </row>
    <row r="2428" spans="1:4">
      <c r="A2428" t="s">
        <v>4402</v>
      </c>
      <c r="B2428" t="s">
        <v>4403</v>
      </c>
      <c r="C2428" t="s">
        <v>438</v>
      </c>
      <c r="D2428" s="3"/>
    </row>
    <row r="2429" spans="1:4">
      <c r="A2429" t="s">
        <v>4404</v>
      </c>
      <c r="B2429" t="s">
        <v>4405</v>
      </c>
      <c r="C2429" t="s">
        <v>438</v>
      </c>
      <c r="D2429" s="3"/>
    </row>
    <row r="2430" spans="1:4">
      <c r="A2430" t="s">
        <v>4406</v>
      </c>
      <c r="B2430" t="s">
        <v>4407</v>
      </c>
      <c r="C2430" t="s">
        <v>438</v>
      </c>
      <c r="D2430" s="3"/>
    </row>
    <row r="2431" spans="1:4">
      <c r="A2431" t="s">
        <v>4408</v>
      </c>
      <c r="B2431" t="s">
        <v>4409</v>
      </c>
      <c r="C2431" t="s">
        <v>438</v>
      </c>
      <c r="D2431" s="3"/>
    </row>
    <row r="2432" spans="1:4">
      <c r="A2432" t="s">
        <v>4410</v>
      </c>
      <c r="B2432" t="s">
        <v>4411</v>
      </c>
      <c r="C2432" t="s">
        <v>438</v>
      </c>
      <c r="D2432" s="3"/>
    </row>
    <row r="2433" spans="1:4">
      <c r="A2433" t="s">
        <v>4412</v>
      </c>
      <c r="B2433" t="s">
        <v>4413</v>
      </c>
      <c r="C2433" t="s">
        <v>438</v>
      </c>
      <c r="D2433" s="3">
        <v>587.48930710008551</v>
      </c>
    </row>
    <row r="2434" spans="1:4">
      <c r="A2434" t="s">
        <v>4414</v>
      </c>
      <c r="B2434" t="s">
        <v>4415</v>
      </c>
      <c r="C2434" t="s">
        <v>438</v>
      </c>
      <c r="D2434" s="3"/>
    </row>
    <row r="2435" spans="1:4">
      <c r="A2435" t="s">
        <v>4416</v>
      </c>
      <c r="B2435" t="s">
        <v>4417</v>
      </c>
      <c r="C2435" t="s">
        <v>438</v>
      </c>
      <c r="D2435" s="3"/>
    </row>
    <row r="2436" spans="1:4">
      <c r="A2436" t="s">
        <v>4418</v>
      </c>
      <c r="B2436" t="s">
        <v>4419</v>
      </c>
      <c r="C2436" t="s">
        <v>438</v>
      </c>
      <c r="D2436" s="3">
        <v>1600</v>
      </c>
    </row>
    <row r="2437" spans="1:4">
      <c r="A2437" t="s">
        <v>4420</v>
      </c>
      <c r="B2437" t="s">
        <v>4421</v>
      </c>
      <c r="C2437" t="s">
        <v>438</v>
      </c>
      <c r="D2437" s="3"/>
    </row>
    <row r="2438" spans="1:4">
      <c r="A2438" t="s">
        <v>4422</v>
      </c>
      <c r="B2438" t="s">
        <v>4423</v>
      </c>
      <c r="C2438" t="s">
        <v>438</v>
      </c>
      <c r="D2438" s="3"/>
    </row>
    <row r="2439" spans="1:4">
      <c r="A2439" t="s">
        <v>4424</v>
      </c>
      <c r="B2439" t="s">
        <v>4425</v>
      </c>
      <c r="C2439" t="s">
        <v>438</v>
      </c>
      <c r="D2439" s="3">
        <v>678.01990193250651</v>
      </c>
    </row>
    <row r="2440" spans="1:4">
      <c r="A2440" t="s">
        <v>4426</v>
      </c>
      <c r="B2440" t="s">
        <v>4427</v>
      </c>
      <c r="C2440" t="s">
        <v>438</v>
      </c>
      <c r="D2440" s="3"/>
    </row>
    <row r="2441" spans="1:4">
      <c r="A2441" t="s">
        <v>4428</v>
      </c>
      <c r="B2441" t="s">
        <v>4429</v>
      </c>
      <c r="C2441" t="s">
        <v>438</v>
      </c>
      <c r="D2441" s="3"/>
    </row>
    <row r="2442" spans="1:4">
      <c r="A2442" t="s">
        <v>4430</v>
      </c>
      <c r="B2442" t="s">
        <v>4431</v>
      </c>
      <c r="C2442" t="s">
        <v>438</v>
      </c>
      <c r="D2442" s="3"/>
    </row>
    <row r="2443" spans="1:4">
      <c r="A2443" t="s">
        <v>4432</v>
      </c>
      <c r="B2443" t="s">
        <v>4433</v>
      </c>
      <c r="C2443" t="s">
        <v>438</v>
      </c>
      <c r="D2443" s="3"/>
    </row>
    <row r="2444" spans="1:4">
      <c r="A2444" t="s">
        <v>4434</v>
      </c>
      <c r="B2444" t="s">
        <v>4435</v>
      </c>
      <c r="C2444" t="s">
        <v>438</v>
      </c>
      <c r="D2444" s="3"/>
    </row>
    <row r="2445" spans="1:4">
      <c r="A2445" t="s">
        <v>4436</v>
      </c>
      <c r="B2445" t="s">
        <v>4437</v>
      </c>
      <c r="C2445" t="s">
        <v>438</v>
      </c>
      <c r="D2445" s="3"/>
    </row>
    <row r="2446" spans="1:4">
      <c r="A2446" t="s">
        <v>4438</v>
      </c>
      <c r="B2446" t="s">
        <v>4439</v>
      </c>
      <c r="C2446" t="s">
        <v>438</v>
      </c>
      <c r="D2446" s="3"/>
    </row>
    <row r="2447" spans="1:4">
      <c r="A2447" t="s">
        <v>4440</v>
      </c>
      <c r="B2447" t="s">
        <v>4441</v>
      </c>
      <c r="C2447" t="s">
        <v>438</v>
      </c>
      <c r="D2447" s="3"/>
    </row>
    <row r="2448" spans="1:4">
      <c r="A2448" t="s">
        <v>4442</v>
      </c>
      <c r="B2448" t="s">
        <v>4443</v>
      </c>
      <c r="C2448" t="s">
        <v>438</v>
      </c>
      <c r="D2448" s="3"/>
    </row>
    <row r="2449" spans="1:4">
      <c r="A2449" t="s">
        <v>4444</v>
      </c>
      <c r="B2449" t="s">
        <v>4445</v>
      </c>
      <c r="C2449" t="s">
        <v>438</v>
      </c>
      <c r="D2449" s="3"/>
    </row>
    <row r="2450" spans="1:4">
      <c r="A2450" t="s">
        <v>4446</v>
      </c>
      <c r="B2450" t="s">
        <v>4447</v>
      </c>
      <c r="C2450" t="s">
        <v>438</v>
      </c>
      <c r="D2450" s="3"/>
    </row>
    <row r="2451" spans="1:4">
      <c r="A2451" t="s">
        <v>4448</v>
      </c>
      <c r="B2451" t="s">
        <v>4449</v>
      </c>
      <c r="C2451" t="s">
        <v>438</v>
      </c>
      <c r="D2451" s="3">
        <v>595.10063093622796</v>
      </c>
    </row>
    <row r="2452" spans="1:4">
      <c r="A2452" t="s">
        <v>4450</v>
      </c>
      <c r="B2452" t="s">
        <v>4451</v>
      </c>
      <c r="C2452" t="s">
        <v>438</v>
      </c>
      <c r="D2452" s="3"/>
    </row>
    <row r="2453" spans="1:4">
      <c r="A2453" t="s">
        <v>4452</v>
      </c>
      <c r="B2453" t="s">
        <v>4453</v>
      </c>
      <c r="C2453" t="s">
        <v>438</v>
      </c>
      <c r="D2453" s="3"/>
    </row>
    <row r="2454" spans="1:4">
      <c r="A2454" t="s">
        <v>4454</v>
      </c>
      <c r="B2454" t="s">
        <v>4455</v>
      </c>
      <c r="C2454" t="s">
        <v>438</v>
      </c>
      <c r="D2454" s="3"/>
    </row>
    <row r="2455" spans="1:4">
      <c r="A2455" t="s">
        <v>4456</v>
      </c>
      <c r="B2455" t="s">
        <v>4457</v>
      </c>
      <c r="C2455" t="s">
        <v>438</v>
      </c>
      <c r="D2455" s="3"/>
    </row>
    <row r="2456" spans="1:4">
      <c r="A2456" t="s">
        <v>4458</v>
      </c>
      <c r="B2456" t="s">
        <v>4459</v>
      </c>
      <c r="C2456" t="s">
        <v>438</v>
      </c>
      <c r="D2456" s="3"/>
    </row>
    <row r="2457" spans="1:4">
      <c r="A2457" t="s">
        <v>4460</v>
      </c>
      <c r="B2457" t="s">
        <v>4461</v>
      </c>
      <c r="C2457" t="s">
        <v>438</v>
      </c>
      <c r="D2457" s="3"/>
    </row>
    <row r="2458" spans="1:4">
      <c r="A2458" t="s">
        <v>4462</v>
      </c>
      <c r="B2458" t="s">
        <v>4463</v>
      </c>
      <c r="C2458" t="s">
        <v>438</v>
      </c>
      <c r="D2458" s="3"/>
    </row>
    <row r="2459" spans="1:4">
      <c r="A2459" t="s">
        <v>4464</v>
      </c>
      <c r="B2459" t="s">
        <v>4465</v>
      </c>
      <c r="C2459" t="s">
        <v>438</v>
      </c>
      <c r="D2459" s="3"/>
    </row>
    <row r="2460" spans="1:4">
      <c r="A2460" t="s">
        <v>4466</v>
      </c>
      <c r="B2460" t="s">
        <v>4467</v>
      </c>
      <c r="C2460" t="s">
        <v>438</v>
      </c>
      <c r="D2460" s="3"/>
    </row>
    <row r="2461" spans="1:4">
      <c r="A2461" t="s">
        <v>4468</v>
      </c>
      <c r="B2461" t="s">
        <v>4469</v>
      </c>
      <c r="C2461" t="s">
        <v>438</v>
      </c>
      <c r="D2461" s="3"/>
    </row>
    <row r="2462" spans="1:4">
      <c r="A2462" t="s">
        <v>4470</v>
      </c>
      <c r="B2462" t="s">
        <v>4471</v>
      </c>
      <c r="C2462" t="s">
        <v>438</v>
      </c>
      <c r="D2462" s="3"/>
    </row>
    <row r="2463" spans="1:4">
      <c r="A2463" t="s">
        <v>4472</v>
      </c>
      <c r="B2463" t="s">
        <v>4473</v>
      </c>
      <c r="C2463" t="s">
        <v>438</v>
      </c>
      <c r="D2463" s="3"/>
    </row>
    <row r="2464" spans="1:4">
      <c r="A2464" t="s">
        <v>4474</v>
      </c>
      <c r="B2464" t="s">
        <v>4475</v>
      </c>
      <c r="C2464" t="s">
        <v>438</v>
      </c>
      <c r="D2464" s="3"/>
    </row>
    <row r="2465" spans="1:4">
      <c r="A2465" t="s">
        <v>4476</v>
      </c>
      <c r="B2465" t="s">
        <v>4477</v>
      </c>
      <c r="C2465" t="s">
        <v>438</v>
      </c>
      <c r="D2465" s="3"/>
    </row>
    <row r="2466" spans="1:4">
      <c r="A2466" t="s">
        <v>4478</v>
      </c>
      <c r="B2466" t="s">
        <v>4477</v>
      </c>
      <c r="C2466" t="s">
        <v>438</v>
      </c>
      <c r="D2466" s="3"/>
    </row>
    <row r="2467" spans="1:4">
      <c r="A2467" t="s">
        <v>4479</v>
      </c>
      <c r="B2467" t="s">
        <v>4477</v>
      </c>
      <c r="C2467" t="s">
        <v>438</v>
      </c>
      <c r="D2467" s="3"/>
    </row>
    <row r="2468" spans="1:4">
      <c r="A2468" t="s">
        <v>4480</v>
      </c>
      <c r="B2468" t="s">
        <v>4477</v>
      </c>
      <c r="C2468" t="s">
        <v>438</v>
      </c>
      <c r="D2468" s="3"/>
    </row>
    <row r="2469" spans="1:4">
      <c r="A2469" t="s">
        <v>4481</v>
      </c>
      <c r="B2469" t="s">
        <v>4482</v>
      </c>
      <c r="C2469" t="s">
        <v>438</v>
      </c>
      <c r="D2469" s="3"/>
    </row>
    <row r="2470" spans="1:4">
      <c r="A2470" t="s">
        <v>4483</v>
      </c>
      <c r="B2470" t="s">
        <v>4484</v>
      </c>
      <c r="C2470" t="s">
        <v>438</v>
      </c>
      <c r="D2470" s="3"/>
    </row>
    <row r="2471" spans="1:4">
      <c r="A2471" t="s">
        <v>4485</v>
      </c>
      <c r="B2471" t="s">
        <v>4486</v>
      </c>
      <c r="C2471" t="s">
        <v>438</v>
      </c>
      <c r="D2471" s="3"/>
    </row>
    <row r="2472" spans="1:4">
      <c r="A2472" t="s">
        <v>4487</v>
      </c>
      <c r="B2472" t="s">
        <v>4488</v>
      </c>
      <c r="C2472" t="s">
        <v>438</v>
      </c>
      <c r="D2472" s="3"/>
    </row>
    <row r="2473" spans="1:4">
      <c r="A2473" t="s">
        <v>4489</v>
      </c>
      <c r="B2473" t="s">
        <v>4490</v>
      </c>
      <c r="C2473" t="s">
        <v>438</v>
      </c>
      <c r="D2473" s="3"/>
    </row>
    <row r="2474" spans="1:4">
      <c r="A2474" t="s">
        <v>4491</v>
      </c>
      <c r="B2474" t="s">
        <v>4492</v>
      </c>
      <c r="C2474" t="s">
        <v>406</v>
      </c>
      <c r="D2474" s="3"/>
    </row>
    <row r="2475" spans="1:4">
      <c r="A2475" t="s">
        <v>4493</v>
      </c>
      <c r="B2475" t="s">
        <v>4494</v>
      </c>
      <c r="C2475" t="s">
        <v>406</v>
      </c>
      <c r="D2475" s="3"/>
    </row>
    <row r="2476" spans="1:4">
      <c r="A2476" t="s">
        <v>4495</v>
      </c>
      <c r="B2476" t="s">
        <v>4496</v>
      </c>
      <c r="C2476" t="s">
        <v>427</v>
      </c>
      <c r="D2476" s="3"/>
    </row>
    <row r="2477" spans="1:4">
      <c r="A2477" t="s">
        <v>4497</v>
      </c>
      <c r="B2477" t="s">
        <v>4498</v>
      </c>
      <c r="C2477" t="s">
        <v>406</v>
      </c>
      <c r="D2477" s="3">
        <v>2000</v>
      </c>
    </row>
    <row r="2478" spans="1:4">
      <c r="A2478" t="s">
        <v>4499</v>
      </c>
      <c r="B2478" t="s">
        <v>4500</v>
      </c>
      <c r="C2478" t="s">
        <v>406</v>
      </c>
      <c r="D2478" s="3"/>
    </row>
    <row r="2479" spans="1:4">
      <c r="A2479" t="s">
        <v>4501</v>
      </c>
      <c r="B2479" t="s">
        <v>4502</v>
      </c>
      <c r="C2479" t="s">
        <v>301</v>
      </c>
      <c r="D2479" s="3">
        <v>750</v>
      </c>
    </row>
    <row r="2480" spans="1:4">
      <c r="A2480" t="s">
        <v>4503</v>
      </c>
      <c r="B2480" t="s">
        <v>4504</v>
      </c>
      <c r="C2480" t="s">
        <v>301</v>
      </c>
      <c r="D2480" s="3"/>
    </row>
    <row r="2481" spans="1:4">
      <c r="A2481" t="s">
        <v>4505</v>
      </c>
      <c r="B2481" t="s">
        <v>4506</v>
      </c>
      <c r="C2481" t="s">
        <v>205</v>
      </c>
      <c r="D2481" s="3"/>
    </row>
    <row r="2482" spans="1:4">
      <c r="A2482" t="s">
        <v>4507</v>
      </c>
      <c r="B2482" t="s">
        <v>4508</v>
      </c>
      <c r="C2482" t="s">
        <v>427</v>
      </c>
      <c r="D2482" s="3">
        <v>5500</v>
      </c>
    </row>
    <row r="2483" spans="1:4">
      <c r="A2483" t="s">
        <v>4509</v>
      </c>
      <c r="B2483" t="s">
        <v>4510</v>
      </c>
      <c r="C2483" t="s">
        <v>205</v>
      </c>
      <c r="D2483" s="3"/>
    </row>
    <row r="2484" spans="1:4">
      <c r="A2484" t="s">
        <v>4511</v>
      </c>
      <c r="B2484" t="s">
        <v>4510</v>
      </c>
      <c r="C2484" t="s">
        <v>205</v>
      </c>
      <c r="D2484" s="3"/>
    </row>
    <row r="2485" spans="1:4">
      <c r="A2485" t="s">
        <v>4512</v>
      </c>
      <c r="B2485" t="s">
        <v>4510</v>
      </c>
      <c r="C2485" t="s">
        <v>205</v>
      </c>
      <c r="D2485" s="3"/>
    </row>
    <row r="2486" spans="1:4">
      <c r="A2486" t="s">
        <v>4513</v>
      </c>
      <c r="B2486" t="s">
        <v>4510</v>
      </c>
      <c r="C2486" t="s">
        <v>205</v>
      </c>
      <c r="D2486" s="3"/>
    </row>
    <row r="2487" spans="1:4">
      <c r="A2487" t="s">
        <v>4514</v>
      </c>
      <c r="B2487" t="s">
        <v>4510</v>
      </c>
      <c r="C2487" t="s">
        <v>205</v>
      </c>
      <c r="D2487" s="3"/>
    </row>
    <row r="2488" spans="1:4">
      <c r="A2488" t="s">
        <v>4515</v>
      </c>
      <c r="B2488" t="s">
        <v>4510</v>
      </c>
      <c r="C2488" t="s">
        <v>205</v>
      </c>
      <c r="D2488" s="3"/>
    </row>
    <row r="2489" spans="1:4">
      <c r="A2489" t="s">
        <v>4516</v>
      </c>
      <c r="B2489" t="s">
        <v>4510</v>
      </c>
      <c r="C2489" t="s">
        <v>205</v>
      </c>
      <c r="D2489" s="3"/>
    </row>
    <row r="2490" spans="1:4">
      <c r="A2490" t="s">
        <v>4517</v>
      </c>
      <c r="B2490" t="s">
        <v>4510</v>
      </c>
      <c r="C2490" t="s">
        <v>205</v>
      </c>
      <c r="D2490" s="3"/>
    </row>
    <row r="2491" spans="1:4">
      <c r="A2491" t="s">
        <v>4518</v>
      </c>
      <c r="B2491" t="s">
        <v>4510</v>
      </c>
      <c r="C2491" t="s">
        <v>205</v>
      </c>
      <c r="D2491" s="3"/>
    </row>
    <row r="2492" spans="1:4">
      <c r="A2492" t="s">
        <v>4519</v>
      </c>
      <c r="B2492" t="s">
        <v>4510</v>
      </c>
      <c r="C2492" t="s">
        <v>205</v>
      </c>
      <c r="D2492" s="3"/>
    </row>
    <row r="2493" spans="1:4">
      <c r="A2493" t="s">
        <v>4520</v>
      </c>
      <c r="B2493" t="s">
        <v>4521</v>
      </c>
      <c r="C2493" t="s">
        <v>406</v>
      </c>
      <c r="D2493" s="3">
        <v>44.970052121173836</v>
      </c>
    </row>
    <row r="2494" spans="1:4">
      <c r="A2494" t="s">
        <v>4522</v>
      </c>
      <c r="B2494" t="s">
        <v>4523</v>
      </c>
      <c r="C2494" t="s">
        <v>438</v>
      </c>
      <c r="D2494" s="3">
        <v>9.2060977823284382</v>
      </c>
    </row>
    <row r="2495" spans="1:4">
      <c r="A2495" t="s">
        <v>4524</v>
      </c>
      <c r="B2495" t="s">
        <v>4523</v>
      </c>
      <c r="C2495" t="s">
        <v>1138</v>
      </c>
      <c r="D2495" s="3"/>
    </row>
    <row r="2496" spans="1:4">
      <c r="A2496" t="s">
        <v>4525</v>
      </c>
      <c r="B2496" t="s">
        <v>4526</v>
      </c>
      <c r="C2496" t="s">
        <v>406</v>
      </c>
      <c r="D2496" s="3">
        <v>42.821552501508563</v>
      </c>
    </row>
    <row r="2497" spans="1:4">
      <c r="A2497" t="s">
        <v>4527</v>
      </c>
      <c r="B2497" t="s">
        <v>4528</v>
      </c>
      <c r="C2497" t="s">
        <v>406</v>
      </c>
      <c r="D2497" s="3"/>
    </row>
    <row r="2498" spans="1:4">
      <c r="A2498" t="s">
        <v>4529</v>
      </c>
      <c r="B2498" t="s">
        <v>4530</v>
      </c>
      <c r="C2498" t="s">
        <v>406</v>
      </c>
      <c r="D2498" s="3"/>
    </row>
    <row r="2499" spans="1:4">
      <c r="A2499" t="s">
        <v>4531</v>
      </c>
      <c r="B2499" t="s">
        <v>4532</v>
      </c>
      <c r="C2499" t="s">
        <v>1138</v>
      </c>
      <c r="D2499" s="3">
        <v>485.5605747126437</v>
      </c>
    </row>
    <row r="2500" spans="1:4">
      <c r="A2500" t="s">
        <v>4533</v>
      </c>
      <c r="B2500" t="s">
        <v>4534</v>
      </c>
      <c r="C2500" t="s">
        <v>406</v>
      </c>
      <c r="D2500" s="3"/>
    </row>
    <row r="2501" spans="1:4">
      <c r="A2501" t="s">
        <v>4535</v>
      </c>
      <c r="B2501" t="s">
        <v>4536</v>
      </c>
      <c r="C2501" t="s">
        <v>406</v>
      </c>
      <c r="D2501" s="3"/>
    </row>
    <row r="2502" spans="1:4">
      <c r="A2502" t="s">
        <v>4537</v>
      </c>
      <c r="B2502" t="s">
        <v>4538</v>
      </c>
      <c r="C2502" t="s">
        <v>406</v>
      </c>
      <c r="D2502" s="3"/>
    </row>
    <row r="2503" spans="1:4">
      <c r="A2503" t="s">
        <v>4539</v>
      </c>
      <c r="B2503" t="s">
        <v>4540</v>
      </c>
      <c r="C2503" t="s">
        <v>406</v>
      </c>
      <c r="D2503" s="3"/>
    </row>
    <row r="2504" spans="1:4">
      <c r="A2504" t="s">
        <v>4541</v>
      </c>
      <c r="B2504" t="s">
        <v>4542</v>
      </c>
      <c r="C2504" t="s">
        <v>406</v>
      </c>
      <c r="D2504" s="3">
        <v>171.00854617849859</v>
      </c>
    </row>
    <row r="2505" spans="1:4">
      <c r="A2505" t="s">
        <v>4543</v>
      </c>
      <c r="B2505" t="s">
        <v>4542</v>
      </c>
      <c r="C2505" t="s">
        <v>427</v>
      </c>
      <c r="D2505" s="3">
        <v>2000</v>
      </c>
    </row>
    <row r="2506" spans="1:4">
      <c r="A2506" t="s">
        <v>4544</v>
      </c>
      <c r="B2506" t="s">
        <v>4545</v>
      </c>
      <c r="C2506" t="s">
        <v>406</v>
      </c>
      <c r="D2506" s="3"/>
    </row>
    <row r="2507" spans="1:4">
      <c r="A2507" t="s">
        <v>4546</v>
      </c>
      <c r="B2507" t="s">
        <v>4547</v>
      </c>
      <c r="C2507" t="s">
        <v>406</v>
      </c>
      <c r="D2507" s="3"/>
    </row>
    <row r="2508" spans="1:4">
      <c r="A2508" t="s">
        <v>4548</v>
      </c>
      <c r="B2508" t="s">
        <v>4549</v>
      </c>
      <c r="C2508" t="s">
        <v>406</v>
      </c>
      <c r="D2508" s="3"/>
    </row>
    <row r="2509" spans="1:4">
      <c r="A2509" t="s">
        <v>4550</v>
      </c>
      <c r="B2509" t="s">
        <v>4551</v>
      </c>
      <c r="C2509" t="s">
        <v>438</v>
      </c>
      <c r="D2509" s="3"/>
    </row>
    <row r="2510" spans="1:4">
      <c r="A2510" t="s">
        <v>4552</v>
      </c>
      <c r="B2510" t="s">
        <v>4553</v>
      </c>
      <c r="C2510" t="s">
        <v>438</v>
      </c>
      <c r="D2510" s="3"/>
    </row>
    <row r="2511" spans="1:4">
      <c r="A2511" t="s">
        <v>4554</v>
      </c>
      <c r="B2511" t="s">
        <v>4555</v>
      </c>
      <c r="C2511" t="s">
        <v>438</v>
      </c>
      <c r="D2511" s="3"/>
    </row>
    <row r="2512" spans="1:4">
      <c r="A2512" t="s">
        <v>4556</v>
      </c>
      <c r="B2512" t="s">
        <v>4555</v>
      </c>
      <c r="C2512" t="s">
        <v>438</v>
      </c>
      <c r="D2512" s="3">
        <v>210</v>
      </c>
    </row>
    <row r="2513" spans="1:4">
      <c r="A2513" t="s">
        <v>4557</v>
      </c>
      <c r="B2513" t="s">
        <v>4555</v>
      </c>
      <c r="C2513" t="s">
        <v>438</v>
      </c>
      <c r="D2513" s="3"/>
    </row>
    <row r="2514" spans="1:4">
      <c r="A2514" t="s">
        <v>4558</v>
      </c>
      <c r="B2514" t="s">
        <v>4555</v>
      </c>
      <c r="C2514" t="s">
        <v>438</v>
      </c>
      <c r="D2514" s="3"/>
    </row>
    <row r="2515" spans="1:4">
      <c r="A2515" t="s">
        <v>4559</v>
      </c>
      <c r="B2515" t="s">
        <v>4555</v>
      </c>
      <c r="C2515" t="s">
        <v>438</v>
      </c>
      <c r="D2515" s="3"/>
    </row>
    <row r="2516" spans="1:4">
      <c r="A2516" t="s">
        <v>4560</v>
      </c>
      <c r="B2516" t="s">
        <v>4555</v>
      </c>
      <c r="C2516" t="s">
        <v>438</v>
      </c>
      <c r="D2516" s="3"/>
    </row>
    <row r="2517" spans="1:4">
      <c r="A2517" t="s">
        <v>4561</v>
      </c>
      <c r="B2517" t="s">
        <v>4555</v>
      </c>
      <c r="C2517" t="s">
        <v>438</v>
      </c>
      <c r="D2517" s="3"/>
    </row>
    <row r="2518" spans="1:4">
      <c r="A2518" t="s">
        <v>4562</v>
      </c>
      <c r="B2518" t="s">
        <v>4563</v>
      </c>
      <c r="C2518" t="s">
        <v>438</v>
      </c>
      <c r="D2518" s="3"/>
    </row>
    <row r="2519" spans="1:4">
      <c r="A2519" t="s">
        <v>4564</v>
      </c>
      <c r="B2519" t="s">
        <v>4565</v>
      </c>
      <c r="C2519" t="s">
        <v>438</v>
      </c>
      <c r="D2519" s="3">
        <v>440.633082470994</v>
      </c>
    </row>
    <row r="2520" spans="1:4">
      <c r="A2520" t="s">
        <v>4566</v>
      </c>
      <c r="B2520" t="s">
        <v>4567</v>
      </c>
      <c r="C2520" t="s">
        <v>438</v>
      </c>
      <c r="D2520" s="3">
        <v>154.67248631518297</v>
      </c>
    </row>
    <row r="2521" spans="1:4">
      <c r="A2521" t="s">
        <v>4568</v>
      </c>
      <c r="B2521" t="s">
        <v>4569</v>
      </c>
      <c r="C2521" t="s">
        <v>438</v>
      </c>
      <c r="D2521" s="3">
        <v>494.69320590790619</v>
      </c>
    </row>
    <row r="2522" spans="1:4">
      <c r="A2522" t="s">
        <v>4570</v>
      </c>
      <c r="B2522" t="s">
        <v>4571</v>
      </c>
      <c r="C2522" t="s">
        <v>438</v>
      </c>
      <c r="D2522" s="3"/>
    </row>
    <row r="2523" spans="1:4">
      <c r="A2523" t="s">
        <v>4572</v>
      </c>
      <c r="B2523" t="s">
        <v>4573</v>
      </c>
      <c r="C2523" t="s">
        <v>438</v>
      </c>
      <c r="D2523" s="3">
        <v>237.2526106414719</v>
      </c>
    </row>
    <row r="2524" spans="1:4">
      <c r="A2524" t="s">
        <v>4574</v>
      </c>
      <c r="B2524" t="s">
        <v>4565</v>
      </c>
      <c r="C2524" t="s">
        <v>438</v>
      </c>
      <c r="D2524" s="3"/>
    </row>
    <row r="2525" spans="1:4">
      <c r="A2525" t="s">
        <v>4575</v>
      </c>
      <c r="B2525" t="s">
        <v>4576</v>
      </c>
      <c r="C2525" t="s">
        <v>438</v>
      </c>
      <c r="D2525" s="3">
        <v>1013.8068421052633</v>
      </c>
    </row>
    <row r="2526" spans="1:4">
      <c r="A2526" t="s">
        <v>4577</v>
      </c>
      <c r="B2526" t="s">
        <v>4578</v>
      </c>
      <c r="C2526" t="s">
        <v>438</v>
      </c>
      <c r="D2526" s="3"/>
    </row>
    <row r="2527" spans="1:4">
      <c r="A2527" t="s">
        <v>4579</v>
      </c>
      <c r="B2527" t="s">
        <v>4580</v>
      </c>
      <c r="C2527" t="s">
        <v>438</v>
      </c>
      <c r="D2527" s="3">
        <v>274.99</v>
      </c>
    </row>
    <row r="2528" spans="1:4">
      <c r="A2528" t="s">
        <v>4581</v>
      </c>
      <c r="B2528" t="s">
        <v>4582</v>
      </c>
      <c r="C2528" t="s">
        <v>232</v>
      </c>
      <c r="D2528" s="3"/>
    </row>
    <row r="2529" spans="1:4">
      <c r="A2529" t="s">
        <v>4583</v>
      </c>
      <c r="B2529" t="s">
        <v>4584</v>
      </c>
      <c r="C2529" t="s">
        <v>232</v>
      </c>
      <c r="D2529" s="3"/>
    </row>
    <row r="2530" spans="1:4">
      <c r="A2530" t="s">
        <v>4585</v>
      </c>
      <c r="B2530" t="s">
        <v>4586</v>
      </c>
      <c r="C2530" t="s">
        <v>438</v>
      </c>
      <c r="D2530" s="3"/>
    </row>
    <row r="2531" spans="1:4">
      <c r="A2531" t="s">
        <v>4587</v>
      </c>
      <c r="B2531" t="s">
        <v>4588</v>
      </c>
      <c r="C2531" t="s">
        <v>438</v>
      </c>
      <c r="D2531" s="3"/>
    </row>
    <row r="2532" spans="1:4">
      <c r="A2532" t="s">
        <v>4589</v>
      </c>
      <c r="B2532" t="s">
        <v>4565</v>
      </c>
      <c r="C2532" t="s">
        <v>438</v>
      </c>
      <c r="D2532" s="3"/>
    </row>
    <row r="2533" spans="1:4">
      <c r="A2533" t="s">
        <v>4590</v>
      </c>
      <c r="B2533" t="s">
        <v>4591</v>
      </c>
      <c r="C2533" t="s">
        <v>438</v>
      </c>
      <c r="D2533" s="3"/>
    </row>
    <row r="2534" spans="1:4">
      <c r="A2534" t="s">
        <v>4592</v>
      </c>
      <c r="B2534" t="s">
        <v>4593</v>
      </c>
      <c r="C2534" t="s">
        <v>205</v>
      </c>
      <c r="D2534" s="3">
        <v>10000</v>
      </c>
    </row>
    <row r="2535" spans="1:4">
      <c r="A2535" t="s">
        <v>4594</v>
      </c>
      <c r="B2535" t="s">
        <v>4593</v>
      </c>
      <c r="C2535" t="s">
        <v>205</v>
      </c>
      <c r="D2535" s="3">
        <v>10000</v>
      </c>
    </row>
    <row r="2536" spans="1:4">
      <c r="A2536" t="s">
        <v>4595</v>
      </c>
      <c r="B2536" t="s">
        <v>4593</v>
      </c>
      <c r="C2536" t="s">
        <v>205</v>
      </c>
      <c r="D2536" s="3">
        <v>2500</v>
      </c>
    </row>
    <row r="2537" spans="1:4">
      <c r="A2537" t="s">
        <v>4596</v>
      </c>
      <c r="B2537" t="s">
        <v>4593</v>
      </c>
      <c r="C2537" t="s">
        <v>205</v>
      </c>
      <c r="D2537" s="3">
        <v>2500</v>
      </c>
    </row>
    <row r="2538" spans="1:4">
      <c r="A2538" t="s">
        <v>4597</v>
      </c>
      <c r="B2538" t="s">
        <v>4593</v>
      </c>
      <c r="C2538" t="s">
        <v>205</v>
      </c>
      <c r="D2538" s="3"/>
    </row>
    <row r="2539" spans="1:4">
      <c r="A2539" t="s">
        <v>4598</v>
      </c>
      <c r="B2539" t="s">
        <v>4593</v>
      </c>
      <c r="C2539" t="s">
        <v>205</v>
      </c>
      <c r="D2539" s="3"/>
    </row>
    <row r="2540" spans="1:4">
      <c r="A2540" t="s">
        <v>4599</v>
      </c>
      <c r="B2540" t="s">
        <v>4593</v>
      </c>
      <c r="C2540" t="s">
        <v>205</v>
      </c>
      <c r="D2540" s="3"/>
    </row>
    <row r="2541" spans="1:4">
      <c r="A2541" t="s">
        <v>4600</v>
      </c>
      <c r="B2541" t="s">
        <v>4593</v>
      </c>
      <c r="C2541" t="s">
        <v>205</v>
      </c>
      <c r="D2541" s="3"/>
    </row>
    <row r="2542" spans="1:4">
      <c r="A2542" t="s">
        <v>4601</v>
      </c>
      <c r="B2542" t="s">
        <v>4593</v>
      </c>
      <c r="C2542" t="s">
        <v>205</v>
      </c>
      <c r="D2542" s="3"/>
    </row>
    <row r="2543" spans="1:4">
      <c r="A2543" t="s">
        <v>4602</v>
      </c>
      <c r="B2543" t="s">
        <v>4593</v>
      </c>
      <c r="C2543" t="s">
        <v>205</v>
      </c>
      <c r="D2543" s="3"/>
    </row>
    <row r="2544" spans="1:4">
      <c r="A2544" t="s">
        <v>4603</v>
      </c>
      <c r="B2544" t="s">
        <v>4604</v>
      </c>
      <c r="C2544" t="s">
        <v>438</v>
      </c>
      <c r="D2544" s="3">
        <v>85.218068535825552</v>
      </c>
    </row>
    <row r="2545" spans="1:4">
      <c r="A2545" t="s">
        <v>4605</v>
      </c>
      <c r="B2545" t="s">
        <v>4606</v>
      </c>
      <c r="C2545" t="s">
        <v>438</v>
      </c>
      <c r="D2545" s="3">
        <v>57.298892967909367</v>
      </c>
    </row>
    <row r="2546" spans="1:4">
      <c r="A2546" t="s">
        <v>4607</v>
      </c>
      <c r="B2546" t="s">
        <v>4608</v>
      </c>
      <c r="C2546" t="s">
        <v>438</v>
      </c>
      <c r="D2546" s="3">
        <v>61.265328269126421</v>
      </c>
    </row>
    <row r="2547" spans="1:4">
      <c r="A2547" t="s">
        <v>4609</v>
      </c>
      <c r="B2547" t="s">
        <v>4610</v>
      </c>
      <c r="C2547" t="s">
        <v>438</v>
      </c>
      <c r="D2547" s="3">
        <v>115.52401263823064</v>
      </c>
    </row>
    <row r="2548" spans="1:4">
      <c r="A2548" t="s">
        <v>4611</v>
      </c>
      <c r="B2548" t="s">
        <v>4612</v>
      </c>
      <c r="C2548" t="s">
        <v>438</v>
      </c>
      <c r="D2548" s="3">
        <v>67.136146993318491</v>
      </c>
    </row>
    <row r="2549" spans="1:4">
      <c r="A2549" t="s">
        <v>4613</v>
      </c>
      <c r="B2549" t="s">
        <v>4614</v>
      </c>
      <c r="C2549" t="s">
        <v>438</v>
      </c>
      <c r="D2549" s="3">
        <v>137.25256756756755</v>
      </c>
    </row>
    <row r="2550" spans="1:4">
      <c r="A2550" t="s">
        <v>4615</v>
      </c>
      <c r="B2550" t="s">
        <v>4616</v>
      </c>
      <c r="C2550" t="s">
        <v>438</v>
      </c>
      <c r="D2550" s="3">
        <v>159.44864864864866</v>
      </c>
    </row>
    <row r="2551" spans="1:4">
      <c r="A2551" t="s">
        <v>4617</v>
      </c>
      <c r="B2551" t="s">
        <v>4618</v>
      </c>
      <c r="C2551" t="s">
        <v>438</v>
      </c>
      <c r="D2551" s="3">
        <v>150</v>
      </c>
    </row>
    <row r="2552" spans="1:4">
      <c r="A2552" t="s">
        <v>4619</v>
      </c>
      <c r="B2552" t="s">
        <v>4620</v>
      </c>
      <c r="C2552" t="s">
        <v>438</v>
      </c>
      <c r="D2552" s="3">
        <v>133.99610027855152</v>
      </c>
    </row>
    <row r="2553" spans="1:4">
      <c r="A2553" t="s">
        <v>4621</v>
      </c>
      <c r="B2553" t="s">
        <v>4622</v>
      </c>
      <c r="C2553" t="s">
        <v>438</v>
      </c>
      <c r="D2553" s="3">
        <v>297.43059490084988</v>
      </c>
    </row>
    <row r="2554" spans="1:4">
      <c r="A2554" t="s">
        <v>4623</v>
      </c>
      <c r="B2554" t="s">
        <v>4624</v>
      </c>
      <c r="C2554" t="s">
        <v>438</v>
      </c>
      <c r="D2554" s="3"/>
    </row>
    <row r="2555" spans="1:4">
      <c r="A2555" t="s">
        <v>4625</v>
      </c>
      <c r="B2555" t="s">
        <v>4626</v>
      </c>
      <c r="C2555" t="s">
        <v>438</v>
      </c>
      <c r="D2555" s="3">
        <v>244.65925925925924</v>
      </c>
    </row>
    <row r="2556" spans="1:4">
      <c r="A2556" t="s">
        <v>4627</v>
      </c>
      <c r="B2556" t="s">
        <v>4626</v>
      </c>
      <c r="C2556" t="s">
        <v>438</v>
      </c>
      <c r="D2556" s="3"/>
    </row>
    <row r="2557" spans="1:4">
      <c r="A2557" t="s">
        <v>4628</v>
      </c>
      <c r="B2557" t="s">
        <v>4629</v>
      </c>
      <c r="C2557" t="s">
        <v>176</v>
      </c>
      <c r="D2557" s="3">
        <v>32.477793077379985</v>
      </c>
    </row>
    <row r="2558" spans="1:4">
      <c r="A2558" t="s">
        <v>4630</v>
      </c>
      <c r="B2558" t="s">
        <v>4629</v>
      </c>
      <c r="C2558" t="s">
        <v>205</v>
      </c>
      <c r="D2558" s="3">
        <v>55714.457142857143</v>
      </c>
    </row>
    <row r="2559" spans="1:4">
      <c r="A2559" t="s">
        <v>4631</v>
      </c>
      <c r="B2559" t="s">
        <v>4629</v>
      </c>
      <c r="C2559" t="s">
        <v>205</v>
      </c>
      <c r="D2559" s="3">
        <v>50000</v>
      </c>
    </row>
    <row r="2560" spans="1:4">
      <c r="A2560" t="s">
        <v>4632</v>
      </c>
      <c r="B2560" t="s">
        <v>4633</v>
      </c>
      <c r="C2560" t="s">
        <v>176</v>
      </c>
      <c r="D2560" s="3">
        <v>750</v>
      </c>
    </row>
    <row r="2561" spans="1:4">
      <c r="A2561" t="s">
        <v>4634</v>
      </c>
      <c r="B2561" t="s">
        <v>4635</v>
      </c>
      <c r="C2561" t="s">
        <v>427</v>
      </c>
      <c r="D2561" s="3"/>
    </row>
    <row r="2562" spans="1:4">
      <c r="A2562" t="s">
        <v>4636</v>
      </c>
      <c r="B2562" t="s">
        <v>4637</v>
      </c>
      <c r="C2562" t="s">
        <v>1135</v>
      </c>
      <c r="D2562" s="3"/>
    </row>
    <row r="2563" spans="1:4">
      <c r="A2563" t="s">
        <v>4638</v>
      </c>
      <c r="B2563" t="s">
        <v>4639</v>
      </c>
      <c r="C2563" t="s">
        <v>176</v>
      </c>
      <c r="D2563" s="3">
        <v>34.5</v>
      </c>
    </row>
    <row r="2564" spans="1:4">
      <c r="A2564" t="s">
        <v>4640</v>
      </c>
      <c r="B2564" t="s">
        <v>4641</v>
      </c>
      <c r="C2564" t="s">
        <v>176</v>
      </c>
      <c r="D2564" s="3">
        <v>67.69</v>
      </c>
    </row>
    <row r="2565" spans="1:4">
      <c r="A2565" t="s">
        <v>4642</v>
      </c>
      <c r="B2565" t="s">
        <v>4643</v>
      </c>
      <c r="C2565" t="s">
        <v>176</v>
      </c>
      <c r="D2565" s="3"/>
    </row>
    <row r="2566" spans="1:4">
      <c r="A2566" t="s">
        <v>4644</v>
      </c>
      <c r="B2566" t="s">
        <v>4645</v>
      </c>
      <c r="C2566" t="s">
        <v>205</v>
      </c>
      <c r="D2566" s="3"/>
    </row>
    <row r="2567" spans="1:4">
      <c r="A2567" t="s">
        <v>4646</v>
      </c>
      <c r="B2567" t="s">
        <v>4645</v>
      </c>
      <c r="C2567" t="s">
        <v>205</v>
      </c>
      <c r="D2567" s="3"/>
    </row>
    <row r="2568" spans="1:4">
      <c r="A2568" t="s">
        <v>4647</v>
      </c>
      <c r="B2568" t="s">
        <v>4645</v>
      </c>
      <c r="C2568" t="s">
        <v>205</v>
      </c>
      <c r="D2568" s="3"/>
    </row>
    <row r="2569" spans="1:4">
      <c r="A2569" t="s">
        <v>4648</v>
      </c>
      <c r="B2569" t="s">
        <v>4645</v>
      </c>
      <c r="C2569" t="s">
        <v>205</v>
      </c>
      <c r="D2569" s="3"/>
    </row>
    <row r="2570" spans="1:4">
      <c r="A2570" t="s">
        <v>4649</v>
      </c>
      <c r="B2570" t="s">
        <v>4645</v>
      </c>
      <c r="C2570" t="s">
        <v>205</v>
      </c>
      <c r="D2570" s="3"/>
    </row>
    <row r="2571" spans="1:4">
      <c r="A2571" t="s">
        <v>4650</v>
      </c>
      <c r="B2571" t="s">
        <v>4651</v>
      </c>
      <c r="C2571" t="s">
        <v>232</v>
      </c>
      <c r="D2571" s="3"/>
    </row>
    <row r="2572" spans="1:4">
      <c r="A2572" t="s">
        <v>4652</v>
      </c>
      <c r="B2572" t="s">
        <v>4653</v>
      </c>
      <c r="C2572" t="s">
        <v>1135</v>
      </c>
      <c r="D2572" s="3"/>
    </row>
    <row r="2573" spans="1:4">
      <c r="A2573" t="s">
        <v>4654</v>
      </c>
      <c r="B2573" t="s">
        <v>4655</v>
      </c>
      <c r="C2573" t="s">
        <v>205</v>
      </c>
      <c r="D2573" s="3"/>
    </row>
    <row r="2574" spans="1:4">
      <c r="A2574" t="s">
        <v>4656</v>
      </c>
      <c r="B2574" t="s">
        <v>4657</v>
      </c>
      <c r="C2574" t="s">
        <v>301</v>
      </c>
      <c r="D2574" s="3"/>
    </row>
    <row r="2575" spans="1:4">
      <c r="A2575" t="s">
        <v>4658</v>
      </c>
      <c r="B2575" t="s">
        <v>4659</v>
      </c>
      <c r="C2575" t="s">
        <v>205</v>
      </c>
      <c r="D2575" s="3"/>
    </row>
    <row r="2576" spans="1:4">
      <c r="A2576" t="s">
        <v>4660</v>
      </c>
      <c r="B2576" t="s">
        <v>4661</v>
      </c>
      <c r="C2576" t="s">
        <v>438</v>
      </c>
      <c r="D2576" s="3"/>
    </row>
    <row r="2577" spans="1:4">
      <c r="A2577" t="s">
        <v>4662</v>
      </c>
      <c r="B2577" t="s">
        <v>4663</v>
      </c>
      <c r="C2577" t="s">
        <v>232</v>
      </c>
      <c r="D2577" s="3"/>
    </row>
    <row r="2578" spans="1:4">
      <c r="A2578" t="s">
        <v>4664</v>
      </c>
      <c r="B2578" t="s">
        <v>4665</v>
      </c>
      <c r="C2578" t="s">
        <v>205</v>
      </c>
      <c r="D2578" s="3"/>
    </row>
    <row r="2579" spans="1:4">
      <c r="A2579" t="s">
        <v>4666</v>
      </c>
      <c r="B2579" t="s">
        <v>4667</v>
      </c>
      <c r="C2579" t="s">
        <v>438</v>
      </c>
      <c r="D2579" s="3"/>
    </row>
    <row r="2580" spans="1:4">
      <c r="A2580" t="s">
        <v>4668</v>
      </c>
      <c r="B2580" t="s">
        <v>4669</v>
      </c>
      <c r="C2580" t="s">
        <v>438</v>
      </c>
      <c r="D2580" s="3"/>
    </row>
    <row r="2581" spans="1:4">
      <c r="A2581" t="s">
        <v>4670</v>
      </c>
      <c r="B2581" t="s">
        <v>4671</v>
      </c>
      <c r="C2581" t="s">
        <v>232</v>
      </c>
      <c r="D2581" s="3"/>
    </row>
    <row r="2582" spans="1:4">
      <c r="A2582" t="s">
        <v>4672</v>
      </c>
      <c r="B2582" t="s">
        <v>4673</v>
      </c>
      <c r="C2582" t="s">
        <v>232</v>
      </c>
      <c r="D2582" s="3">
        <v>1117.5141666666666</v>
      </c>
    </row>
    <row r="2583" spans="1:4">
      <c r="A2583" t="s">
        <v>4674</v>
      </c>
      <c r="B2583" t="s">
        <v>4675</v>
      </c>
      <c r="C2583" t="s">
        <v>225</v>
      </c>
      <c r="D2583" s="3">
        <v>728.62510948905106</v>
      </c>
    </row>
    <row r="2584" spans="1:4">
      <c r="A2584" t="s">
        <v>4676</v>
      </c>
      <c r="B2584" t="s">
        <v>4675</v>
      </c>
      <c r="C2584" t="s">
        <v>225</v>
      </c>
      <c r="D2584" s="3">
        <v>2441.46</v>
      </c>
    </row>
    <row r="2585" spans="1:4">
      <c r="A2585" t="s">
        <v>4677</v>
      </c>
      <c r="B2585" t="s">
        <v>4675</v>
      </c>
      <c r="C2585" t="s">
        <v>225</v>
      </c>
      <c r="D2585" s="3"/>
    </row>
    <row r="2586" spans="1:4">
      <c r="A2586" t="s">
        <v>4678</v>
      </c>
      <c r="B2586" t="s">
        <v>4675</v>
      </c>
      <c r="C2586" t="s">
        <v>225</v>
      </c>
      <c r="D2586" s="3"/>
    </row>
    <row r="2587" spans="1:4">
      <c r="A2587" t="s">
        <v>4679</v>
      </c>
      <c r="B2587" t="s">
        <v>4675</v>
      </c>
      <c r="C2587" t="s">
        <v>225</v>
      </c>
      <c r="D2587" s="3"/>
    </row>
    <row r="2588" spans="1:4">
      <c r="A2588" t="s">
        <v>4680</v>
      </c>
      <c r="B2588" t="s">
        <v>4675</v>
      </c>
      <c r="C2588" t="s">
        <v>225</v>
      </c>
      <c r="D2588" s="3"/>
    </row>
    <row r="2589" spans="1:4">
      <c r="A2589" t="s">
        <v>4681</v>
      </c>
      <c r="B2589" t="s">
        <v>4682</v>
      </c>
      <c r="C2589" t="s">
        <v>225</v>
      </c>
      <c r="D2589" s="3">
        <v>2110.1221259842519</v>
      </c>
    </row>
    <row r="2590" spans="1:4">
      <c r="A2590" t="s">
        <v>4683</v>
      </c>
      <c r="B2590" t="s">
        <v>4682</v>
      </c>
      <c r="C2590" t="s">
        <v>225</v>
      </c>
      <c r="D2590" s="3">
        <v>3842.3626086956519</v>
      </c>
    </row>
    <row r="2591" spans="1:4">
      <c r="A2591" t="s">
        <v>4684</v>
      </c>
      <c r="B2591" t="s">
        <v>4682</v>
      </c>
      <c r="C2591" t="s">
        <v>225</v>
      </c>
      <c r="D2591" s="3"/>
    </row>
    <row r="2592" spans="1:4">
      <c r="A2592" t="s">
        <v>4685</v>
      </c>
      <c r="B2592" t="s">
        <v>4682</v>
      </c>
      <c r="C2592" t="s">
        <v>225</v>
      </c>
      <c r="D2592" s="3"/>
    </row>
    <row r="2593" spans="1:4">
      <c r="A2593" t="s">
        <v>4686</v>
      </c>
      <c r="B2593" t="s">
        <v>4682</v>
      </c>
      <c r="C2593" t="s">
        <v>225</v>
      </c>
      <c r="D2593" s="3"/>
    </row>
    <row r="2594" spans="1:4">
      <c r="A2594" t="s">
        <v>4687</v>
      </c>
      <c r="B2594" t="s">
        <v>4682</v>
      </c>
      <c r="C2594" t="s">
        <v>225</v>
      </c>
      <c r="D2594" s="3"/>
    </row>
    <row r="2595" spans="1:4">
      <c r="A2595" t="s">
        <v>4688</v>
      </c>
      <c r="B2595" t="s">
        <v>4689</v>
      </c>
      <c r="C2595" t="s">
        <v>225</v>
      </c>
      <c r="D2595" s="3">
        <v>893.12284574468083</v>
      </c>
    </row>
    <row r="2596" spans="1:4">
      <c r="A2596" t="s">
        <v>4690</v>
      </c>
      <c r="B2596" t="s">
        <v>4689</v>
      </c>
      <c r="C2596" t="s">
        <v>225</v>
      </c>
      <c r="D2596" s="3"/>
    </row>
    <row r="2597" spans="1:4">
      <c r="A2597" t="s">
        <v>4691</v>
      </c>
      <c r="B2597" t="s">
        <v>4689</v>
      </c>
      <c r="C2597" t="s">
        <v>225</v>
      </c>
      <c r="D2597" s="3"/>
    </row>
    <row r="2598" spans="1:4">
      <c r="A2598" t="s">
        <v>4692</v>
      </c>
      <c r="B2598" t="s">
        <v>4689</v>
      </c>
      <c r="C2598" t="s">
        <v>225</v>
      </c>
      <c r="D2598" s="3"/>
    </row>
    <row r="2599" spans="1:4">
      <c r="A2599" t="s">
        <v>4693</v>
      </c>
      <c r="B2599" t="s">
        <v>4689</v>
      </c>
      <c r="C2599" t="s">
        <v>225</v>
      </c>
      <c r="D2599" s="3"/>
    </row>
    <row r="2600" spans="1:4">
      <c r="A2600" t="s">
        <v>4694</v>
      </c>
      <c r="B2600" t="s">
        <v>4689</v>
      </c>
      <c r="C2600" t="s">
        <v>225</v>
      </c>
      <c r="D2600" s="3"/>
    </row>
    <row r="2601" spans="1:4">
      <c r="A2601" t="s">
        <v>4695</v>
      </c>
      <c r="B2601" t="s">
        <v>4696</v>
      </c>
      <c r="C2601" t="s">
        <v>427</v>
      </c>
      <c r="D2601" s="3">
        <v>682.74439201451901</v>
      </c>
    </row>
    <row r="2602" spans="1:4">
      <c r="A2602" t="s">
        <v>4697</v>
      </c>
      <c r="B2602" t="s">
        <v>4698</v>
      </c>
      <c r="C2602" t="s">
        <v>225</v>
      </c>
      <c r="D2602" s="3">
        <v>131.25</v>
      </c>
    </row>
    <row r="2603" spans="1:4">
      <c r="A2603" t="s">
        <v>4699</v>
      </c>
      <c r="B2603" t="s">
        <v>4700</v>
      </c>
      <c r="C2603" t="s">
        <v>1135</v>
      </c>
      <c r="D2603" s="3">
        <v>2.9978086730806104</v>
      </c>
    </row>
    <row r="2604" spans="1:4">
      <c r="A2604" t="s">
        <v>4701</v>
      </c>
      <c r="B2604" t="s">
        <v>4702</v>
      </c>
      <c r="C2604" t="s">
        <v>1135</v>
      </c>
      <c r="D2604" s="3"/>
    </row>
    <row r="2605" spans="1:4">
      <c r="A2605" t="s">
        <v>4703</v>
      </c>
      <c r="B2605" t="s">
        <v>4704</v>
      </c>
      <c r="C2605" t="s">
        <v>232</v>
      </c>
      <c r="D2605" s="3"/>
    </row>
    <row r="2606" spans="1:4">
      <c r="A2606" t="s">
        <v>4705</v>
      </c>
      <c r="B2606" t="s">
        <v>4706</v>
      </c>
      <c r="C2606" t="s">
        <v>232</v>
      </c>
      <c r="D2606" s="3"/>
    </row>
    <row r="2607" spans="1:4">
      <c r="A2607" t="s">
        <v>4707</v>
      </c>
      <c r="B2607" t="s">
        <v>4708</v>
      </c>
      <c r="C2607" t="s">
        <v>205</v>
      </c>
      <c r="D2607" s="3"/>
    </row>
    <row r="2608" spans="1:4">
      <c r="A2608" t="s">
        <v>4709</v>
      </c>
      <c r="B2608" t="s">
        <v>4710</v>
      </c>
      <c r="C2608" t="s">
        <v>205</v>
      </c>
      <c r="D2608" s="3"/>
    </row>
    <row r="2609" spans="1:4">
      <c r="A2609" t="s">
        <v>4711</v>
      </c>
      <c r="B2609" t="s">
        <v>4712</v>
      </c>
      <c r="C2609" t="s">
        <v>438</v>
      </c>
      <c r="D2609" s="3"/>
    </row>
    <row r="2610" spans="1:4">
      <c r="A2610" t="s">
        <v>4713</v>
      </c>
      <c r="B2610" t="s">
        <v>4714</v>
      </c>
      <c r="C2610" t="s">
        <v>427</v>
      </c>
      <c r="D2610" s="3"/>
    </row>
    <row r="2611" spans="1:4">
      <c r="A2611" t="s">
        <v>4715</v>
      </c>
      <c r="B2611" t="s">
        <v>4716</v>
      </c>
      <c r="C2611" t="s">
        <v>232</v>
      </c>
      <c r="D2611" s="3"/>
    </row>
    <row r="2612" spans="1:4">
      <c r="A2612" t="s">
        <v>4717</v>
      </c>
      <c r="B2612" t="s">
        <v>4718</v>
      </c>
      <c r="C2612" t="s">
        <v>232</v>
      </c>
      <c r="D2612" s="3"/>
    </row>
    <row r="2613" spans="1:4">
      <c r="A2613" t="s">
        <v>4719</v>
      </c>
      <c r="B2613" t="s">
        <v>4720</v>
      </c>
      <c r="C2613" t="s">
        <v>232</v>
      </c>
      <c r="D2613" s="3"/>
    </row>
    <row r="2614" spans="1:4">
      <c r="A2614" t="s">
        <v>4721</v>
      </c>
      <c r="B2614" t="s">
        <v>4722</v>
      </c>
      <c r="C2614" t="s">
        <v>232</v>
      </c>
      <c r="D2614" s="3"/>
    </row>
    <row r="2615" spans="1:4">
      <c r="A2615" t="s">
        <v>4723</v>
      </c>
      <c r="B2615" t="s">
        <v>4724</v>
      </c>
      <c r="C2615" t="s">
        <v>232</v>
      </c>
      <c r="D2615" s="3"/>
    </row>
    <row r="2616" spans="1:4">
      <c r="A2616" t="s">
        <v>4725</v>
      </c>
      <c r="B2616" t="s">
        <v>4726</v>
      </c>
      <c r="C2616" t="s">
        <v>232</v>
      </c>
      <c r="D2616" s="3"/>
    </row>
    <row r="2617" spans="1:4">
      <c r="A2617" t="s">
        <v>4727</v>
      </c>
      <c r="B2617" t="s">
        <v>4728</v>
      </c>
      <c r="C2617" t="s">
        <v>232</v>
      </c>
      <c r="D2617" s="3"/>
    </row>
    <row r="2618" spans="1:4">
      <c r="A2618" t="s">
        <v>4729</v>
      </c>
      <c r="B2618" t="s">
        <v>4730</v>
      </c>
      <c r="C2618" t="s">
        <v>438</v>
      </c>
      <c r="D2618" s="3"/>
    </row>
    <row r="2619" spans="1:4">
      <c r="A2619" t="s">
        <v>4731</v>
      </c>
      <c r="B2619" t="s">
        <v>4732</v>
      </c>
      <c r="C2619" t="s">
        <v>438</v>
      </c>
      <c r="D2619" s="3"/>
    </row>
    <row r="2620" spans="1:4">
      <c r="A2620" t="s">
        <v>4733</v>
      </c>
      <c r="B2620" t="s">
        <v>4734</v>
      </c>
      <c r="C2620" t="s">
        <v>438</v>
      </c>
      <c r="D2620" s="3"/>
    </row>
    <row r="2621" spans="1:4">
      <c r="A2621" t="s">
        <v>4735</v>
      </c>
      <c r="B2621" t="s">
        <v>4736</v>
      </c>
      <c r="C2621" t="s">
        <v>438</v>
      </c>
      <c r="D2621" s="3"/>
    </row>
    <row r="2622" spans="1:4">
      <c r="A2622" t="s">
        <v>4737</v>
      </c>
      <c r="B2622" t="s">
        <v>4738</v>
      </c>
      <c r="C2622" t="s">
        <v>438</v>
      </c>
      <c r="D2622" s="3"/>
    </row>
    <row r="2623" spans="1:4">
      <c r="A2623" t="s">
        <v>4739</v>
      </c>
      <c r="B2623" t="s">
        <v>4740</v>
      </c>
      <c r="C2623" t="s">
        <v>438</v>
      </c>
      <c r="D2623" s="3"/>
    </row>
    <row r="2624" spans="1:4">
      <c r="A2624" t="s">
        <v>4741</v>
      </c>
      <c r="B2624" t="s">
        <v>4742</v>
      </c>
      <c r="C2624" t="s">
        <v>438</v>
      </c>
      <c r="D2624" s="3"/>
    </row>
    <row r="2625" spans="1:4">
      <c r="A2625" t="s">
        <v>4743</v>
      </c>
      <c r="B2625" t="s">
        <v>4744</v>
      </c>
      <c r="C2625" t="s">
        <v>438</v>
      </c>
      <c r="D2625" s="3"/>
    </row>
    <row r="2626" spans="1:4">
      <c r="A2626" t="s">
        <v>4745</v>
      </c>
      <c r="B2626" t="s">
        <v>4746</v>
      </c>
      <c r="C2626" t="s">
        <v>232</v>
      </c>
      <c r="D2626" s="3">
        <v>638.66</v>
      </c>
    </row>
    <row r="2627" spans="1:4">
      <c r="A2627" t="s">
        <v>4747</v>
      </c>
      <c r="B2627" t="s">
        <v>4748</v>
      </c>
      <c r="C2627" t="s">
        <v>205</v>
      </c>
      <c r="D2627" s="3"/>
    </row>
    <row r="2628" spans="1:4">
      <c r="A2628" t="s">
        <v>4749</v>
      </c>
      <c r="B2628" t="s">
        <v>4750</v>
      </c>
      <c r="C2628" t="s">
        <v>232</v>
      </c>
      <c r="D2628" s="3"/>
    </row>
    <row r="2629" spans="1:4">
      <c r="A2629" t="s">
        <v>4751</v>
      </c>
      <c r="B2629" t="s">
        <v>4752</v>
      </c>
      <c r="C2629" t="s">
        <v>232</v>
      </c>
      <c r="D2629" s="3"/>
    </row>
    <row r="2630" spans="1:4">
      <c r="A2630" t="s">
        <v>4753</v>
      </c>
      <c r="B2630" t="s">
        <v>4754</v>
      </c>
      <c r="C2630" t="s">
        <v>232</v>
      </c>
      <c r="D2630" s="3"/>
    </row>
    <row r="2631" spans="1:4">
      <c r="A2631" t="s">
        <v>4755</v>
      </c>
      <c r="B2631" t="s">
        <v>4756</v>
      </c>
      <c r="C2631" t="s">
        <v>205</v>
      </c>
      <c r="D2631" s="3"/>
    </row>
    <row r="2632" spans="1:4">
      <c r="A2632" t="s">
        <v>4757</v>
      </c>
      <c r="B2632" t="s">
        <v>4758</v>
      </c>
      <c r="C2632" t="s">
        <v>205</v>
      </c>
      <c r="D2632" s="3"/>
    </row>
    <row r="2633" spans="1:4">
      <c r="A2633" t="s">
        <v>4759</v>
      </c>
      <c r="B2633" t="s">
        <v>4760</v>
      </c>
      <c r="C2633" t="s">
        <v>205</v>
      </c>
      <c r="D2633" s="3"/>
    </row>
    <row r="2634" spans="1:4">
      <c r="A2634" t="s">
        <v>4761</v>
      </c>
      <c r="B2634" t="s">
        <v>4762</v>
      </c>
      <c r="C2634" t="s">
        <v>232</v>
      </c>
      <c r="D2634" s="3"/>
    </row>
    <row r="2635" spans="1:4">
      <c r="A2635" t="s">
        <v>4763</v>
      </c>
      <c r="B2635" t="s">
        <v>4764</v>
      </c>
      <c r="C2635" t="s">
        <v>232</v>
      </c>
      <c r="D2635" s="3"/>
    </row>
    <row r="2636" spans="1:4">
      <c r="A2636" t="s">
        <v>4765</v>
      </c>
      <c r="B2636" t="s">
        <v>4766</v>
      </c>
      <c r="C2636" t="s">
        <v>232</v>
      </c>
      <c r="D2636" s="3"/>
    </row>
    <row r="2637" spans="1:4">
      <c r="A2637" t="s">
        <v>4767</v>
      </c>
      <c r="B2637" t="s">
        <v>4768</v>
      </c>
      <c r="C2637" t="s">
        <v>205</v>
      </c>
      <c r="D2637" s="3">
        <v>83800</v>
      </c>
    </row>
    <row r="2638" spans="1:4">
      <c r="A2638" t="s">
        <v>4769</v>
      </c>
      <c r="B2638" t="s">
        <v>4770</v>
      </c>
      <c r="C2638" t="s">
        <v>205</v>
      </c>
      <c r="D2638" s="3"/>
    </row>
    <row r="2639" spans="1:4">
      <c r="A2639" t="s">
        <v>4771</v>
      </c>
      <c r="B2639" t="s">
        <v>4772</v>
      </c>
      <c r="C2639" t="s">
        <v>205</v>
      </c>
      <c r="D2639" s="3"/>
    </row>
    <row r="2640" spans="1:4">
      <c r="A2640" t="s">
        <v>4773</v>
      </c>
      <c r="B2640" t="s">
        <v>4774</v>
      </c>
      <c r="C2640" t="s">
        <v>205</v>
      </c>
      <c r="D2640" s="3"/>
    </row>
    <row r="2641" spans="1:4">
      <c r="A2641" t="s">
        <v>4775</v>
      </c>
      <c r="B2641" t="s">
        <v>4776</v>
      </c>
      <c r="C2641" t="s">
        <v>205</v>
      </c>
      <c r="D2641" s="3"/>
    </row>
    <row r="2642" spans="1:4">
      <c r="A2642" t="s">
        <v>4777</v>
      </c>
      <c r="B2642" t="s">
        <v>4778</v>
      </c>
      <c r="C2642" t="s">
        <v>205</v>
      </c>
      <c r="D2642" s="3"/>
    </row>
    <row r="2643" spans="1:4">
      <c r="A2643" t="s">
        <v>4779</v>
      </c>
      <c r="B2643" t="s">
        <v>4776</v>
      </c>
      <c r="C2643" t="s">
        <v>205</v>
      </c>
      <c r="D2643" s="3"/>
    </row>
    <row r="2644" spans="1:4">
      <c r="A2644" t="s">
        <v>4780</v>
      </c>
      <c r="B2644" t="s">
        <v>4781</v>
      </c>
      <c r="C2644" t="s">
        <v>232</v>
      </c>
      <c r="D2644" s="3"/>
    </row>
    <row r="2645" spans="1:4">
      <c r="A2645" t="s">
        <v>4782</v>
      </c>
      <c r="B2645" t="s">
        <v>4783</v>
      </c>
      <c r="C2645" t="s">
        <v>205</v>
      </c>
      <c r="D2645" s="3"/>
    </row>
    <row r="2646" spans="1:4">
      <c r="A2646" t="s">
        <v>4784</v>
      </c>
      <c r="B2646" t="s">
        <v>4785</v>
      </c>
      <c r="C2646" t="s">
        <v>205</v>
      </c>
      <c r="D2646" s="3"/>
    </row>
    <row r="2647" spans="1:4">
      <c r="A2647" t="s">
        <v>4786</v>
      </c>
      <c r="B2647" t="s">
        <v>4787</v>
      </c>
      <c r="C2647" t="s">
        <v>205</v>
      </c>
      <c r="D2647" s="3"/>
    </row>
    <row r="2648" spans="1:4">
      <c r="A2648" t="s">
        <v>4788</v>
      </c>
      <c r="B2648" t="s">
        <v>4789</v>
      </c>
      <c r="C2648" t="s">
        <v>205</v>
      </c>
      <c r="D2648" s="3"/>
    </row>
    <row r="2649" spans="1:4">
      <c r="A2649" t="s">
        <v>4790</v>
      </c>
      <c r="B2649" t="s">
        <v>4791</v>
      </c>
      <c r="C2649" t="s">
        <v>232</v>
      </c>
      <c r="D2649" s="3"/>
    </row>
    <row r="2650" spans="1:4">
      <c r="A2650" t="s">
        <v>4792</v>
      </c>
      <c r="B2650" t="s">
        <v>4793</v>
      </c>
      <c r="C2650" t="s">
        <v>232</v>
      </c>
      <c r="D2650" s="3"/>
    </row>
    <row r="2651" spans="1:4">
      <c r="A2651" t="s">
        <v>4794</v>
      </c>
      <c r="B2651" t="s">
        <v>4795</v>
      </c>
      <c r="C2651" t="s">
        <v>205</v>
      </c>
      <c r="D2651" s="3"/>
    </row>
    <row r="2652" spans="1:4">
      <c r="A2652" t="s">
        <v>4796</v>
      </c>
      <c r="B2652" t="s">
        <v>4797</v>
      </c>
      <c r="C2652" t="s">
        <v>277</v>
      </c>
      <c r="D2652" s="3"/>
    </row>
    <row r="2653" spans="1:4">
      <c r="A2653" t="s">
        <v>4798</v>
      </c>
      <c r="B2653" t="s">
        <v>4799</v>
      </c>
      <c r="C2653" t="s">
        <v>205</v>
      </c>
      <c r="D2653" s="3"/>
    </row>
    <row r="2654" spans="1:4">
      <c r="A2654" t="s">
        <v>4800</v>
      </c>
      <c r="B2654" t="s">
        <v>4801</v>
      </c>
      <c r="C2654" t="s">
        <v>205</v>
      </c>
      <c r="D2654" s="3"/>
    </row>
    <row r="2655" spans="1:4">
      <c r="A2655" t="s">
        <v>4802</v>
      </c>
      <c r="B2655" t="s">
        <v>4803</v>
      </c>
      <c r="C2655" t="s">
        <v>205</v>
      </c>
      <c r="D2655" s="3"/>
    </row>
    <row r="2656" spans="1:4">
      <c r="A2656" t="s">
        <v>4804</v>
      </c>
      <c r="B2656" t="s">
        <v>4805</v>
      </c>
      <c r="C2656" t="s">
        <v>205</v>
      </c>
      <c r="D2656" s="3"/>
    </row>
    <row r="2657" spans="1:4">
      <c r="A2657" t="s">
        <v>4806</v>
      </c>
      <c r="B2657" t="s">
        <v>4807</v>
      </c>
      <c r="C2657" t="s">
        <v>205</v>
      </c>
      <c r="D2657" s="3">
        <v>2437600</v>
      </c>
    </row>
    <row r="2658" spans="1:4">
      <c r="A2658" t="s">
        <v>4808</v>
      </c>
      <c r="B2658" t="s">
        <v>4807</v>
      </c>
      <c r="C2658" t="s">
        <v>205</v>
      </c>
      <c r="D2658" s="3"/>
    </row>
    <row r="2659" spans="1:4">
      <c r="A2659" t="s">
        <v>4809</v>
      </c>
      <c r="B2659" t="s">
        <v>4810</v>
      </c>
      <c r="C2659" t="s">
        <v>232</v>
      </c>
      <c r="D2659" s="3"/>
    </row>
    <row r="2660" spans="1:4">
      <c r="A2660" t="s">
        <v>4811</v>
      </c>
      <c r="B2660" t="s">
        <v>4812</v>
      </c>
      <c r="C2660" t="s">
        <v>205</v>
      </c>
      <c r="D2660" s="3"/>
    </row>
    <row r="2661" spans="1:4">
      <c r="A2661" t="s">
        <v>4813</v>
      </c>
      <c r="B2661" t="s">
        <v>4812</v>
      </c>
      <c r="C2661" t="s">
        <v>205</v>
      </c>
      <c r="D2661" s="3"/>
    </row>
    <row r="2662" spans="1:4">
      <c r="A2662" t="s">
        <v>4814</v>
      </c>
      <c r="B2662" t="s">
        <v>4815</v>
      </c>
      <c r="C2662" t="s">
        <v>205</v>
      </c>
      <c r="D2662" s="3"/>
    </row>
    <row r="2663" spans="1:4">
      <c r="A2663" t="s">
        <v>4816</v>
      </c>
      <c r="B2663" t="s">
        <v>4815</v>
      </c>
      <c r="C2663" t="s">
        <v>205</v>
      </c>
      <c r="D2663" s="3"/>
    </row>
    <row r="2664" spans="1:4">
      <c r="A2664" t="s">
        <v>4817</v>
      </c>
      <c r="B2664" t="s">
        <v>4818</v>
      </c>
      <c r="C2664" t="s">
        <v>205</v>
      </c>
      <c r="D2664" s="3">
        <v>135000</v>
      </c>
    </row>
    <row r="2665" spans="1:4">
      <c r="A2665" t="s">
        <v>4819</v>
      </c>
      <c r="B2665" t="s">
        <v>4820</v>
      </c>
      <c r="C2665" t="s">
        <v>232</v>
      </c>
      <c r="D2665" s="3"/>
    </row>
    <row r="2666" spans="1:4">
      <c r="A2666" t="s">
        <v>4821</v>
      </c>
      <c r="B2666" t="s">
        <v>4822</v>
      </c>
      <c r="C2666" t="s">
        <v>232</v>
      </c>
      <c r="D2666" s="3"/>
    </row>
    <row r="2667" spans="1:4">
      <c r="A2667" t="s">
        <v>4823</v>
      </c>
      <c r="B2667" t="s">
        <v>4824</v>
      </c>
      <c r="C2667" t="s">
        <v>232</v>
      </c>
      <c r="D2667" s="3"/>
    </row>
    <row r="2668" spans="1:4">
      <c r="A2668" t="s">
        <v>4825</v>
      </c>
      <c r="B2668" t="s">
        <v>4826</v>
      </c>
      <c r="C2668" t="s">
        <v>232</v>
      </c>
      <c r="D2668" s="3"/>
    </row>
    <row r="2669" spans="1:4">
      <c r="A2669" t="s">
        <v>4827</v>
      </c>
      <c r="B2669" t="s">
        <v>4828</v>
      </c>
      <c r="C2669" t="s">
        <v>232</v>
      </c>
      <c r="D2669" s="3"/>
    </row>
    <row r="2670" spans="1:4">
      <c r="A2670" t="s">
        <v>4829</v>
      </c>
      <c r="B2670" t="s">
        <v>4830</v>
      </c>
      <c r="C2670" t="s">
        <v>232</v>
      </c>
      <c r="D2670" s="3"/>
    </row>
    <row r="2671" spans="1:4">
      <c r="A2671" t="s">
        <v>4831</v>
      </c>
      <c r="B2671" t="s">
        <v>4832</v>
      </c>
      <c r="C2671" t="s">
        <v>232</v>
      </c>
      <c r="D2671" s="3"/>
    </row>
    <row r="2672" spans="1:4">
      <c r="A2672" t="s">
        <v>4833</v>
      </c>
      <c r="B2672" t="s">
        <v>4834</v>
      </c>
      <c r="C2672" t="s">
        <v>205</v>
      </c>
      <c r="D2672" s="3"/>
    </row>
    <row r="2673" spans="1:4">
      <c r="A2673" t="s">
        <v>4835</v>
      </c>
      <c r="B2673" t="s">
        <v>4836</v>
      </c>
      <c r="C2673" t="s">
        <v>205</v>
      </c>
      <c r="D2673" s="3">
        <v>218012.41</v>
      </c>
    </row>
    <row r="2674" spans="1:4">
      <c r="A2674" t="s">
        <v>4837</v>
      </c>
      <c r="B2674" t="s">
        <v>4838</v>
      </c>
      <c r="C2674" t="s">
        <v>232</v>
      </c>
      <c r="D2674" s="3"/>
    </row>
    <row r="2675" spans="1:4">
      <c r="A2675" t="s">
        <v>4839</v>
      </c>
      <c r="B2675" t="s">
        <v>4840</v>
      </c>
      <c r="C2675" t="s">
        <v>232</v>
      </c>
      <c r="D2675" s="3">
        <v>583195.25</v>
      </c>
    </row>
    <row r="2676" spans="1:4">
      <c r="A2676" t="s">
        <v>4841</v>
      </c>
      <c r="B2676" t="s">
        <v>4840</v>
      </c>
      <c r="C2676" t="s">
        <v>232</v>
      </c>
      <c r="D2676" s="3"/>
    </row>
    <row r="2677" spans="1:4">
      <c r="A2677" t="s">
        <v>4842</v>
      </c>
      <c r="B2677" t="s">
        <v>4843</v>
      </c>
      <c r="C2677" t="s">
        <v>232</v>
      </c>
      <c r="D2677" s="3">
        <v>307728.46875</v>
      </c>
    </row>
    <row r="2678" spans="1:4">
      <c r="A2678" t="s">
        <v>4844</v>
      </c>
      <c r="B2678" t="s">
        <v>4843</v>
      </c>
      <c r="C2678" t="s">
        <v>232</v>
      </c>
      <c r="D2678" s="3">
        <v>509979.4266666667</v>
      </c>
    </row>
    <row r="2679" spans="1:4">
      <c r="A2679" t="s">
        <v>4845</v>
      </c>
      <c r="B2679" t="s">
        <v>4846</v>
      </c>
      <c r="C2679" t="s">
        <v>176</v>
      </c>
      <c r="D2679" s="3"/>
    </row>
    <row r="2680" spans="1:4">
      <c r="A2680" t="s">
        <v>4847</v>
      </c>
      <c r="B2680" t="s">
        <v>4848</v>
      </c>
      <c r="C2680" t="s">
        <v>438</v>
      </c>
      <c r="D2680" s="3"/>
    </row>
    <row r="2681" spans="1:4">
      <c r="A2681" t="s">
        <v>4849</v>
      </c>
      <c r="B2681" t="s">
        <v>4850</v>
      </c>
      <c r="C2681" t="s">
        <v>205</v>
      </c>
      <c r="D2681" s="3"/>
    </row>
    <row r="2682" spans="1:4">
      <c r="A2682" t="s">
        <v>4851</v>
      </c>
      <c r="B2682" t="s">
        <v>4843</v>
      </c>
      <c r="C2682" t="s">
        <v>176</v>
      </c>
      <c r="D2682" s="3"/>
    </row>
    <row r="2683" spans="1:4">
      <c r="A2683" t="s">
        <v>4852</v>
      </c>
      <c r="B2683" t="s">
        <v>4843</v>
      </c>
      <c r="C2683" t="s">
        <v>176</v>
      </c>
      <c r="D2683" s="3"/>
    </row>
    <row r="2684" spans="1:4">
      <c r="A2684" t="s">
        <v>4853</v>
      </c>
      <c r="B2684" t="s">
        <v>4843</v>
      </c>
      <c r="C2684" t="s">
        <v>176</v>
      </c>
      <c r="D2684" s="3"/>
    </row>
    <row r="2685" spans="1:4">
      <c r="A2685" t="s">
        <v>4854</v>
      </c>
      <c r="B2685" t="s">
        <v>4843</v>
      </c>
      <c r="C2685" t="s">
        <v>176</v>
      </c>
      <c r="D2685" s="3"/>
    </row>
    <row r="2686" spans="1:4">
      <c r="A2686" t="s">
        <v>4855</v>
      </c>
      <c r="B2686" t="s">
        <v>4843</v>
      </c>
      <c r="C2686" t="s">
        <v>176</v>
      </c>
      <c r="D2686" s="3"/>
    </row>
    <row r="2687" spans="1:4">
      <c r="A2687" t="s">
        <v>4856</v>
      </c>
      <c r="B2687" t="s">
        <v>4843</v>
      </c>
      <c r="C2687" t="s">
        <v>176</v>
      </c>
      <c r="D2687" s="3"/>
    </row>
    <row r="2688" spans="1:4">
      <c r="A2688" t="s">
        <v>4857</v>
      </c>
      <c r="B2688" t="s">
        <v>4843</v>
      </c>
      <c r="C2688" t="s">
        <v>176</v>
      </c>
      <c r="D2688" s="3"/>
    </row>
    <row r="2689" spans="1:4">
      <c r="A2689" t="s">
        <v>4858</v>
      </c>
      <c r="B2689" t="s">
        <v>4843</v>
      </c>
      <c r="C2689" t="s">
        <v>176</v>
      </c>
      <c r="D2689" s="3"/>
    </row>
    <row r="2690" spans="1:4">
      <c r="A2690" t="s">
        <v>4859</v>
      </c>
      <c r="B2690" t="s">
        <v>4843</v>
      </c>
      <c r="C2690" t="s">
        <v>176</v>
      </c>
      <c r="D2690" s="3"/>
    </row>
    <row r="2691" spans="1:4">
      <c r="A2691" t="s">
        <v>4860</v>
      </c>
      <c r="B2691" t="s">
        <v>4843</v>
      </c>
      <c r="C2691" t="s">
        <v>176</v>
      </c>
      <c r="D2691" s="3"/>
    </row>
    <row r="2692" spans="1:4">
      <c r="A2692" t="s">
        <v>4861</v>
      </c>
      <c r="B2692" t="s">
        <v>4843</v>
      </c>
      <c r="C2692" t="s">
        <v>176</v>
      </c>
      <c r="D2692" s="3"/>
    </row>
    <row r="2693" spans="1:4">
      <c r="A2693" t="s">
        <v>4862</v>
      </c>
      <c r="B2693" t="s">
        <v>4843</v>
      </c>
      <c r="C2693" t="s">
        <v>176</v>
      </c>
      <c r="D2693" s="3"/>
    </row>
    <row r="2694" spans="1:4">
      <c r="A2694" t="s">
        <v>4863</v>
      </c>
      <c r="B2694" t="s">
        <v>4843</v>
      </c>
      <c r="C2694" t="s">
        <v>176</v>
      </c>
      <c r="D2694" s="3"/>
    </row>
    <row r="2695" spans="1:4">
      <c r="A2695" t="s">
        <v>4864</v>
      </c>
      <c r="B2695" t="s">
        <v>4843</v>
      </c>
      <c r="C2695" t="s">
        <v>176</v>
      </c>
      <c r="D2695" s="3"/>
    </row>
    <row r="2696" spans="1:4">
      <c r="A2696" t="s">
        <v>4865</v>
      </c>
      <c r="B2696" t="s">
        <v>4843</v>
      </c>
      <c r="C2696" t="s">
        <v>176</v>
      </c>
      <c r="D2696" s="3"/>
    </row>
    <row r="2697" spans="1:4">
      <c r="A2697" t="s">
        <v>4866</v>
      </c>
      <c r="B2697" t="s">
        <v>4843</v>
      </c>
      <c r="C2697" t="s">
        <v>176</v>
      </c>
      <c r="D2697" s="3"/>
    </row>
    <row r="2698" spans="1:4">
      <c r="A2698" t="s">
        <v>4867</v>
      </c>
      <c r="B2698" t="s">
        <v>4843</v>
      </c>
      <c r="C2698" t="s">
        <v>176</v>
      </c>
      <c r="D2698" s="3"/>
    </row>
    <row r="2699" spans="1:4">
      <c r="A2699" t="s">
        <v>4868</v>
      </c>
      <c r="B2699" t="s">
        <v>4843</v>
      </c>
      <c r="C2699" t="s">
        <v>176</v>
      </c>
      <c r="D2699" s="3"/>
    </row>
    <row r="2700" spans="1:4">
      <c r="A2700" t="s">
        <v>4869</v>
      </c>
      <c r="B2700" t="s">
        <v>4843</v>
      </c>
      <c r="C2700" t="s">
        <v>176</v>
      </c>
      <c r="D2700" s="3"/>
    </row>
    <row r="2701" spans="1:4">
      <c r="A2701" t="s">
        <v>4870</v>
      </c>
      <c r="B2701" t="s">
        <v>4843</v>
      </c>
      <c r="C2701" t="s">
        <v>176</v>
      </c>
      <c r="D2701" s="3"/>
    </row>
    <row r="2702" spans="1:4">
      <c r="A2702" t="s">
        <v>152</v>
      </c>
      <c r="B2702" t="s">
        <v>4871</v>
      </c>
      <c r="C2702" t="s">
        <v>176</v>
      </c>
      <c r="D2702" s="3">
        <v>10.56315021891159</v>
      </c>
    </row>
    <row r="2703" spans="1:4">
      <c r="A2703" t="s">
        <v>4872</v>
      </c>
      <c r="B2703" t="s">
        <v>4873</v>
      </c>
      <c r="C2703" t="s">
        <v>176</v>
      </c>
      <c r="D2703" s="3">
        <v>17.228117048346057</v>
      </c>
    </row>
    <row r="2704" spans="1:4">
      <c r="A2704" t="s">
        <v>4874</v>
      </c>
      <c r="B2704" t="s">
        <v>4875</v>
      </c>
      <c r="C2704" t="s">
        <v>176</v>
      </c>
      <c r="D2704" s="3"/>
    </row>
    <row r="2705" spans="1:4">
      <c r="A2705" t="s">
        <v>4876</v>
      </c>
      <c r="B2705" t="s">
        <v>4877</v>
      </c>
      <c r="C2705" t="s">
        <v>176</v>
      </c>
      <c r="D2705" s="3"/>
    </row>
    <row r="2706" spans="1:4">
      <c r="A2706" t="s">
        <v>4878</v>
      </c>
      <c r="B2706" t="s">
        <v>4879</v>
      </c>
      <c r="C2706" t="s">
        <v>176</v>
      </c>
      <c r="D2706" s="3"/>
    </row>
    <row r="2707" spans="1:4">
      <c r="A2707" t="s">
        <v>4880</v>
      </c>
      <c r="B2707" t="s">
        <v>4881</v>
      </c>
      <c r="C2707" t="s">
        <v>176</v>
      </c>
      <c r="D2707" s="3"/>
    </row>
    <row r="2708" spans="1:4">
      <c r="A2708" t="s">
        <v>4882</v>
      </c>
      <c r="B2708" t="s">
        <v>4883</v>
      </c>
      <c r="C2708" t="s">
        <v>176</v>
      </c>
      <c r="D2708" s="3"/>
    </row>
    <row r="2709" spans="1:4">
      <c r="A2709" t="s">
        <v>4884</v>
      </c>
      <c r="B2709" t="s">
        <v>4885</v>
      </c>
      <c r="C2709" t="s">
        <v>176</v>
      </c>
      <c r="D2709" s="3"/>
    </row>
    <row r="2710" spans="1:4">
      <c r="A2710" t="s">
        <v>4886</v>
      </c>
      <c r="B2710" t="s">
        <v>4887</v>
      </c>
      <c r="C2710" t="s">
        <v>176</v>
      </c>
      <c r="D2710" s="3">
        <v>37.159999999999997</v>
      </c>
    </row>
    <row r="2711" spans="1:4">
      <c r="A2711" t="s">
        <v>4888</v>
      </c>
      <c r="B2711" t="s">
        <v>4889</v>
      </c>
      <c r="C2711" t="s">
        <v>406</v>
      </c>
      <c r="D2711" s="3"/>
    </row>
    <row r="2712" spans="1:4">
      <c r="A2712" t="s">
        <v>4890</v>
      </c>
      <c r="B2712" t="s">
        <v>4891</v>
      </c>
      <c r="C2712" t="s">
        <v>176</v>
      </c>
      <c r="D2712" s="3">
        <v>13.575865762782033</v>
      </c>
    </row>
    <row r="2713" spans="1:4">
      <c r="A2713" t="s">
        <v>4892</v>
      </c>
      <c r="B2713" t="s">
        <v>4893</v>
      </c>
      <c r="C2713" t="s">
        <v>176</v>
      </c>
      <c r="D2713" s="3">
        <v>42.75260616830878</v>
      </c>
    </row>
    <row r="2714" spans="1:4">
      <c r="A2714" t="s">
        <v>4894</v>
      </c>
      <c r="B2714" t="s">
        <v>4895</v>
      </c>
      <c r="C2714" t="s">
        <v>176</v>
      </c>
      <c r="D2714" s="3">
        <v>13.006251041840306</v>
      </c>
    </row>
    <row r="2715" spans="1:4">
      <c r="A2715" t="s">
        <v>4896</v>
      </c>
      <c r="B2715" t="s">
        <v>4897</v>
      </c>
      <c r="C2715" t="s">
        <v>176</v>
      </c>
      <c r="D2715" s="3">
        <v>31.409352994787529</v>
      </c>
    </row>
    <row r="2716" spans="1:4">
      <c r="A2716" t="s">
        <v>4898</v>
      </c>
      <c r="B2716" t="s">
        <v>4899</v>
      </c>
      <c r="C2716" t="s">
        <v>176</v>
      </c>
      <c r="D2716" s="3">
        <v>64.076282989576399</v>
      </c>
    </row>
    <row r="2717" spans="1:4">
      <c r="A2717" t="s">
        <v>4900</v>
      </c>
      <c r="B2717" t="s">
        <v>4901</v>
      </c>
      <c r="C2717" t="s">
        <v>427</v>
      </c>
      <c r="D2717" s="3">
        <v>572.46131321370319</v>
      </c>
    </row>
    <row r="2718" spans="1:4">
      <c r="A2718" t="s">
        <v>4902</v>
      </c>
      <c r="B2718" t="s">
        <v>4903</v>
      </c>
      <c r="C2718" t="s">
        <v>205</v>
      </c>
      <c r="D2718" s="3"/>
    </row>
    <row r="2719" spans="1:4">
      <c r="A2719" t="s">
        <v>4904</v>
      </c>
      <c r="B2719" t="s">
        <v>4905</v>
      </c>
      <c r="C2719" t="s">
        <v>205</v>
      </c>
      <c r="D2719" s="3"/>
    </row>
    <row r="2720" spans="1:4">
      <c r="A2720" t="s">
        <v>4906</v>
      </c>
      <c r="B2720" t="s">
        <v>4907</v>
      </c>
      <c r="C2720" t="s">
        <v>427</v>
      </c>
      <c r="D2720" s="3">
        <v>798.59722940619133</v>
      </c>
    </row>
    <row r="2721" spans="1:4">
      <c r="A2721" t="s">
        <v>4908</v>
      </c>
      <c r="B2721" t="s">
        <v>4909</v>
      </c>
      <c r="C2721" t="s">
        <v>438</v>
      </c>
      <c r="D2721" s="3">
        <v>36.387755102040813</v>
      </c>
    </row>
    <row r="2722" spans="1:4">
      <c r="A2722" t="s">
        <v>4910</v>
      </c>
      <c r="B2722" t="s">
        <v>4907</v>
      </c>
      <c r="C2722" t="s">
        <v>438</v>
      </c>
      <c r="D2722" s="3"/>
    </row>
    <row r="2723" spans="1:4">
      <c r="A2723" t="s">
        <v>4911</v>
      </c>
      <c r="B2723" t="s">
        <v>4912</v>
      </c>
      <c r="C2723" t="s">
        <v>438</v>
      </c>
      <c r="D2723" s="3">
        <v>73</v>
      </c>
    </row>
    <row r="2724" spans="1:4">
      <c r="A2724" t="s">
        <v>4913</v>
      </c>
      <c r="B2724" t="s">
        <v>4914</v>
      </c>
      <c r="C2724" t="s">
        <v>427</v>
      </c>
      <c r="D2724" s="3"/>
    </row>
    <row r="2725" spans="1:4">
      <c r="A2725" t="s">
        <v>153</v>
      </c>
      <c r="B2725" t="s">
        <v>4915</v>
      </c>
      <c r="C2725" t="s">
        <v>427</v>
      </c>
      <c r="D2725" s="3">
        <v>589.6243555870434</v>
      </c>
    </row>
    <row r="2726" spans="1:4">
      <c r="A2726" t="s">
        <v>4916</v>
      </c>
      <c r="B2726" t="s">
        <v>4917</v>
      </c>
      <c r="C2726" t="s">
        <v>438</v>
      </c>
      <c r="D2726" s="3"/>
    </row>
    <row r="2727" spans="1:4">
      <c r="A2727" t="s">
        <v>4918</v>
      </c>
      <c r="B2727" t="s">
        <v>4919</v>
      </c>
      <c r="C2727" t="s">
        <v>232</v>
      </c>
      <c r="D2727" s="3"/>
    </row>
    <row r="2728" spans="1:4">
      <c r="A2728" t="s">
        <v>4920</v>
      </c>
      <c r="B2728" t="s">
        <v>4921</v>
      </c>
      <c r="C2728" t="s">
        <v>427</v>
      </c>
      <c r="D2728" s="3">
        <v>635.96918163672649</v>
      </c>
    </row>
    <row r="2729" spans="1:4">
      <c r="A2729" t="s">
        <v>4922</v>
      </c>
      <c r="B2729" t="s">
        <v>4923</v>
      </c>
      <c r="C2729" t="s">
        <v>427</v>
      </c>
      <c r="D2729" s="3">
        <v>1197.5510204081634</v>
      </c>
    </row>
    <row r="2730" spans="1:4">
      <c r="A2730" t="s">
        <v>4924</v>
      </c>
      <c r="B2730" t="s">
        <v>4925</v>
      </c>
      <c r="C2730" t="s">
        <v>427</v>
      </c>
      <c r="D2730" s="3"/>
    </row>
    <row r="2731" spans="1:4">
      <c r="A2731" t="s">
        <v>4926</v>
      </c>
      <c r="B2731" t="s">
        <v>4927</v>
      </c>
      <c r="C2731" t="s">
        <v>205</v>
      </c>
      <c r="D2731" s="3"/>
    </row>
    <row r="2732" spans="1:4">
      <c r="A2732" t="s">
        <v>164</v>
      </c>
      <c r="B2732" t="s">
        <v>4928</v>
      </c>
      <c r="C2732" t="s">
        <v>438</v>
      </c>
      <c r="D2732" s="3">
        <v>88.849771119434038</v>
      </c>
    </row>
    <row r="2733" spans="1:4">
      <c r="A2733" t="s">
        <v>4929</v>
      </c>
      <c r="B2733" t="s">
        <v>4930</v>
      </c>
      <c r="C2733" t="s">
        <v>438</v>
      </c>
      <c r="D2733" s="3"/>
    </row>
    <row r="2734" spans="1:4">
      <c r="A2734" t="s">
        <v>4931</v>
      </c>
      <c r="B2734" t="s">
        <v>4932</v>
      </c>
      <c r="C2734" t="s">
        <v>438</v>
      </c>
      <c r="D2734" s="3">
        <v>115.10032542449191</v>
      </c>
    </row>
    <row r="2735" spans="1:4">
      <c r="A2735" t="s">
        <v>4933</v>
      </c>
      <c r="B2735" t="s">
        <v>4934</v>
      </c>
      <c r="C2735" t="s">
        <v>232</v>
      </c>
      <c r="D2735" s="3"/>
    </row>
    <row r="2736" spans="1:4">
      <c r="A2736" t="s">
        <v>4935</v>
      </c>
      <c r="B2736" t="s">
        <v>4936</v>
      </c>
      <c r="C2736" t="s">
        <v>232</v>
      </c>
      <c r="D2736" s="3">
        <v>184</v>
      </c>
    </row>
    <row r="2737" spans="1:4">
      <c r="A2737" t="s">
        <v>4937</v>
      </c>
      <c r="B2737" t="s">
        <v>4938</v>
      </c>
      <c r="C2737" t="s">
        <v>438</v>
      </c>
      <c r="D2737" s="3">
        <v>42.321279554937412</v>
      </c>
    </row>
    <row r="2738" spans="1:4">
      <c r="A2738" t="s">
        <v>4939</v>
      </c>
      <c r="B2738" t="s">
        <v>4940</v>
      </c>
      <c r="C2738" t="s">
        <v>438</v>
      </c>
      <c r="D2738" s="3">
        <v>33.916666666666664</v>
      </c>
    </row>
    <row r="2739" spans="1:4">
      <c r="A2739" t="s">
        <v>4941</v>
      </c>
      <c r="B2739" t="s">
        <v>4942</v>
      </c>
      <c r="C2739" t="s">
        <v>438</v>
      </c>
      <c r="D2739" s="3">
        <v>41.6</v>
      </c>
    </row>
    <row r="2740" spans="1:4">
      <c r="A2740" t="s">
        <v>4943</v>
      </c>
      <c r="B2740" t="s">
        <v>4944</v>
      </c>
      <c r="C2740" t="s">
        <v>438</v>
      </c>
      <c r="D2740" s="3"/>
    </row>
    <row r="2741" spans="1:4">
      <c r="A2741" t="s">
        <v>4945</v>
      </c>
      <c r="B2741" t="s">
        <v>4946</v>
      </c>
      <c r="C2741" t="s">
        <v>438</v>
      </c>
      <c r="D2741" s="3">
        <v>20</v>
      </c>
    </row>
    <row r="2742" spans="1:4">
      <c r="A2742" t="s">
        <v>4947</v>
      </c>
      <c r="B2742" t="s">
        <v>4948</v>
      </c>
      <c r="C2742" t="s">
        <v>232</v>
      </c>
      <c r="D2742" s="3"/>
    </row>
    <row r="2743" spans="1:4">
      <c r="A2743" t="s">
        <v>4949</v>
      </c>
      <c r="B2743" t="s">
        <v>4950</v>
      </c>
      <c r="C2743" t="s">
        <v>232</v>
      </c>
      <c r="D2743" s="3">
        <v>153.5305809280234</v>
      </c>
    </row>
    <row r="2744" spans="1:4">
      <c r="A2744" t="s">
        <v>4951</v>
      </c>
      <c r="B2744" t="s">
        <v>4952</v>
      </c>
      <c r="C2744" t="s">
        <v>438</v>
      </c>
      <c r="D2744" s="3">
        <v>35.154237589002186</v>
      </c>
    </row>
    <row r="2745" spans="1:4">
      <c r="A2745" t="s">
        <v>4953</v>
      </c>
      <c r="B2745" t="s">
        <v>4954</v>
      </c>
      <c r="C2745" t="s">
        <v>438</v>
      </c>
      <c r="D2745" s="3">
        <v>39.272727272727273</v>
      </c>
    </row>
    <row r="2746" spans="1:4">
      <c r="A2746" t="s">
        <v>4955</v>
      </c>
      <c r="B2746" t="s">
        <v>4956</v>
      </c>
      <c r="C2746" t="s">
        <v>438</v>
      </c>
      <c r="D2746" s="3">
        <v>42.504118616144979</v>
      </c>
    </row>
    <row r="2747" spans="1:4">
      <c r="A2747" t="s">
        <v>4957</v>
      </c>
      <c r="B2747" t="s">
        <v>4958</v>
      </c>
      <c r="C2747" t="s">
        <v>438</v>
      </c>
      <c r="D2747" s="3">
        <v>39.475387420237013</v>
      </c>
    </row>
    <row r="2748" spans="1:4">
      <c r="A2748" t="s">
        <v>4959</v>
      </c>
      <c r="B2748" t="s">
        <v>4960</v>
      </c>
      <c r="C2748" t="s">
        <v>438</v>
      </c>
      <c r="D2748" s="3">
        <v>46.852886405959033</v>
      </c>
    </row>
    <row r="2749" spans="1:4">
      <c r="A2749" t="s">
        <v>4961</v>
      </c>
      <c r="B2749" t="s">
        <v>4962</v>
      </c>
      <c r="C2749" t="s">
        <v>438</v>
      </c>
      <c r="D2749" s="3">
        <v>52.75</v>
      </c>
    </row>
    <row r="2750" spans="1:4">
      <c r="A2750" t="s">
        <v>4963</v>
      </c>
      <c r="B2750" t="s">
        <v>4964</v>
      </c>
      <c r="C2750" t="s">
        <v>232</v>
      </c>
      <c r="D2750" s="3">
        <v>3598.0952380952381</v>
      </c>
    </row>
    <row r="2751" spans="1:4">
      <c r="A2751" t="s">
        <v>4965</v>
      </c>
      <c r="B2751" t="s">
        <v>4966</v>
      </c>
      <c r="C2751" t="s">
        <v>232</v>
      </c>
      <c r="D2751" s="3">
        <v>1746.2426086956523</v>
      </c>
    </row>
    <row r="2752" spans="1:4">
      <c r="A2752" t="s">
        <v>4967</v>
      </c>
      <c r="B2752" t="s">
        <v>4968</v>
      </c>
      <c r="C2752" t="s">
        <v>232</v>
      </c>
      <c r="D2752" s="3">
        <v>1533.8095238095239</v>
      </c>
    </row>
    <row r="2753" spans="1:4">
      <c r="A2753" t="s">
        <v>4969</v>
      </c>
      <c r="B2753" t="s">
        <v>4970</v>
      </c>
      <c r="C2753" t="s">
        <v>232</v>
      </c>
      <c r="D2753" s="3">
        <v>1556.3016216216215</v>
      </c>
    </row>
    <row r="2754" spans="1:4">
      <c r="A2754" t="s">
        <v>4971</v>
      </c>
      <c r="B2754" t="s">
        <v>4972</v>
      </c>
      <c r="C2754" t="s">
        <v>232</v>
      </c>
      <c r="D2754" s="3">
        <v>2272.3525340599454</v>
      </c>
    </row>
    <row r="2755" spans="1:4">
      <c r="A2755" t="s">
        <v>4973</v>
      </c>
      <c r="B2755" t="s">
        <v>4974</v>
      </c>
      <c r="C2755" t="s">
        <v>631</v>
      </c>
      <c r="D2755" s="3">
        <v>53.101910828025481</v>
      </c>
    </row>
    <row r="2756" spans="1:4">
      <c r="A2756" t="s">
        <v>4975</v>
      </c>
      <c r="B2756" t="s">
        <v>4976</v>
      </c>
      <c r="C2756" t="s">
        <v>232</v>
      </c>
      <c r="D2756" s="3">
        <v>5.3004898255374471</v>
      </c>
    </row>
    <row r="2757" spans="1:4">
      <c r="A2757" t="s">
        <v>4977</v>
      </c>
      <c r="B2757" t="s">
        <v>4976</v>
      </c>
      <c r="C2757" t="s">
        <v>438</v>
      </c>
      <c r="D2757" s="3">
        <v>4.635703311867525</v>
      </c>
    </row>
    <row r="2758" spans="1:4">
      <c r="A2758" t="s">
        <v>4978</v>
      </c>
      <c r="B2758" t="s">
        <v>4979</v>
      </c>
      <c r="C2758" t="s">
        <v>232</v>
      </c>
      <c r="D2758" s="3">
        <v>6.8397115911013779</v>
      </c>
    </row>
    <row r="2759" spans="1:4">
      <c r="A2759" t="s">
        <v>4980</v>
      </c>
      <c r="B2759" t="s">
        <v>4979</v>
      </c>
      <c r="C2759" t="s">
        <v>438</v>
      </c>
      <c r="D2759" s="3">
        <v>11.581917808219178</v>
      </c>
    </row>
    <row r="2760" spans="1:4">
      <c r="A2760" t="s">
        <v>4981</v>
      </c>
      <c r="B2760" t="s">
        <v>4982</v>
      </c>
      <c r="C2760" t="s">
        <v>176</v>
      </c>
      <c r="D2760" s="3">
        <v>57.429945945945953</v>
      </c>
    </row>
    <row r="2761" spans="1:4">
      <c r="A2761" t="s">
        <v>4983</v>
      </c>
      <c r="B2761" t="s">
        <v>4984</v>
      </c>
      <c r="C2761" t="s">
        <v>232</v>
      </c>
      <c r="D2761" s="3">
        <v>12</v>
      </c>
    </row>
    <row r="2762" spans="1:4">
      <c r="A2762" t="s">
        <v>4985</v>
      </c>
      <c r="B2762" t="s">
        <v>4986</v>
      </c>
      <c r="C2762" t="s">
        <v>232</v>
      </c>
      <c r="D2762" s="3">
        <v>7.1</v>
      </c>
    </row>
    <row r="2763" spans="1:4">
      <c r="A2763" t="s">
        <v>4987</v>
      </c>
      <c r="B2763" t="s">
        <v>4988</v>
      </c>
      <c r="C2763" t="s">
        <v>232</v>
      </c>
      <c r="D2763" s="3">
        <v>8975</v>
      </c>
    </row>
    <row r="2764" spans="1:4">
      <c r="A2764" t="s">
        <v>4989</v>
      </c>
      <c r="B2764" t="s">
        <v>4990</v>
      </c>
      <c r="C2764" t="s">
        <v>232</v>
      </c>
      <c r="D2764" s="3">
        <v>14.875040679165195</v>
      </c>
    </row>
    <row r="2765" spans="1:4">
      <c r="A2765" t="s">
        <v>4991</v>
      </c>
      <c r="B2765" t="s">
        <v>4992</v>
      </c>
      <c r="C2765" t="s">
        <v>232</v>
      </c>
      <c r="D2765" s="3"/>
    </row>
    <row r="2766" spans="1:4">
      <c r="A2766" t="s">
        <v>4993</v>
      </c>
      <c r="B2766" t="s">
        <v>4994</v>
      </c>
      <c r="C2766" t="s">
        <v>232</v>
      </c>
      <c r="D2766" s="3"/>
    </row>
    <row r="2767" spans="1:4">
      <c r="A2767" t="s">
        <v>4995</v>
      </c>
      <c r="B2767" t="s">
        <v>4996</v>
      </c>
      <c r="C2767" t="s">
        <v>232</v>
      </c>
      <c r="D2767" s="3"/>
    </row>
    <row r="2768" spans="1:4">
      <c r="A2768" t="s">
        <v>4997</v>
      </c>
      <c r="B2768" t="s">
        <v>4998</v>
      </c>
      <c r="C2768" t="s">
        <v>232</v>
      </c>
      <c r="D2768" s="3"/>
    </row>
    <row r="2769" spans="1:4">
      <c r="A2769" t="s">
        <v>4999</v>
      </c>
      <c r="B2769" t="s">
        <v>5000</v>
      </c>
      <c r="C2769" t="s">
        <v>232</v>
      </c>
      <c r="D2769" s="3"/>
    </row>
    <row r="2770" spans="1:4">
      <c r="A2770" t="s">
        <v>5001</v>
      </c>
      <c r="B2770" t="s">
        <v>5002</v>
      </c>
      <c r="C2770" t="s">
        <v>232</v>
      </c>
      <c r="D2770" s="3"/>
    </row>
    <row r="2771" spans="1:4">
      <c r="A2771" t="s">
        <v>5003</v>
      </c>
      <c r="B2771" t="s">
        <v>5004</v>
      </c>
      <c r="C2771" t="s">
        <v>232</v>
      </c>
      <c r="D2771" s="3"/>
    </row>
    <row r="2772" spans="1:4">
      <c r="A2772" t="s">
        <v>5005</v>
      </c>
      <c r="B2772" t="s">
        <v>5006</v>
      </c>
      <c r="C2772" t="s">
        <v>232</v>
      </c>
      <c r="D2772" s="3"/>
    </row>
    <row r="2773" spans="1:4">
      <c r="A2773" t="s">
        <v>5007</v>
      </c>
      <c r="B2773" t="s">
        <v>5008</v>
      </c>
      <c r="C2773" t="s">
        <v>232</v>
      </c>
      <c r="D2773" s="3"/>
    </row>
    <row r="2774" spans="1:4">
      <c r="A2774" t="s">
        <v>5009</v>
      </c>
      <c r="B2774" t="s">
        <v>5010</v>
      </c>
      <c r="C2774" t="s">
        <v>232</v>
      </c>
      <c r="D2774" s="3"/>
    </row>
    <row r="2775" spans="1:4">
      <c r="A2775" t="s">
        <v>5011</v>
      </c>
      <c r="B2775" t="s">
        <v>5012</v>
      </c>
      <c r="C2775" t="s">
        <v>232</v>
      </c>
      <c r="D2775" s="3"/>
    </row>
    <row r="2776" spans="1:4">
      <c r="A2776" t="s">
        <v>5013</v>
      </c>
      <c r="B2776" t="s">
        <v>5014</v>
      </c>
      <c r="C2776" t="s">
        <v>232</v>
      </c>
      <c r="D2776" s="3"/>
    </row>
    <row r="2777" spans="1:4">
      <c r="A2777" t="s">
        <v>5015</v>
      </c>
      <c r="B2777" t="s">
        <v>5016</v>
      </c>
      <c r="C2777" t="s">
        <v>232</v>
      </c>
      <c r="D2777" s="3"/>
    </row>
    <row r="2778" spans="1:4">
      <c r="A2778" t="s">
        <v>5017</v>
      </c>
      <c r="B2778" t="s">
        <v>5018</v>
      </c>
      <c r="C2778" t="s">
        <v>232</v>
      </c>
      <c r="D2778" s="3"/>
    </row>
    <row r="2779" spans="1:4">
      <c r="A2779" t="s">
        <v>5019</v>
      </c>
      <c r="B2779" t="s">
        <v>5020</v>
      </c>
      <c r="C2779" t="s">
        <v>232</v>
      </c>
      <c r="D2779" s="3"/>
    </row>
    <row r="2780" spans="1:4">
      <c r="A2780" t="s">
        <v>5021</v>
      </c>
      <c r="B2780" t="s">
        <v>5022</v>
      </c>
      <c r="C2780" t="s">
        <v>232</v>
      </c>
      <c r="D2780" s="3"/>
    </row>
    <row r="2781" spans="1:4">
      <c r="A2781" t="s">
        <v>5023</v>
      </c>
      <c r="B2781" t="s">
        <v>5024</v>
      </c>
      <c r="C2781" t="s">
        <v>232</v>
      </c>
      <c r="D2781" s="3"/>
    </row>
    <row r="2782" spans="1:4">
      <c r="A2782" t="s">
        <v>5025</v>
      </c>
      <c r="B2782" t="s">
        <v>5026</v>
      </c>
      <c r="C2782" t="s">
        <v>232</v>
      </c>
      <c r="D2782" s="3"/>
    </row>
    <row r="2783" spans="1:4">
      <c r="A2783" t="s">
        <v>5027</v>
      </c>
      <c r="B2783" t="s">
        <v>5028</v>
      </c>
      <c r="C2783" t="s">
        <v>232</v>
      </c>
      <c r="D2783" s="3"/>
    </row>
    <row r="2784" spans="1:4">
      <c r="A2784" t="s">
        <v>5029</v>
      </c>
      <c r="B2784" t="s">
        <v>5030</v>
      </c>
      <c r="C2784" t="s">
        <v>232</v>
      </c>
      <c r="D2784" s="3"/>
    </row>
    <row r="2785" spans="1:4">
      <c r="A2785" t="s">
        <v>5031</v>
      </c>
      <c r="B2785" t="s">
        <v>5032</v>
      </c>
      <c r="C2785" t="s">
        <v>232</v>
      </c>
      <c r="D2785" s="3"/>
    </row>
    <row r="2786" spans="1:4">
      <c r="A2786" t="s">
        <v>5033</v>
      </c>
      <c r="B2786" t="s">
        <v>5034</v>
      </c>
      <c r="C2786" t="s">
        <v>232</v>
      </c>
      <c r="D2786" s="3"/>
    </row>
    <row r="2787" spans="1:4">
      <c r="A2787" t="s">
        <v>5035</v>
      </c>
      <c r="B2787" t="s">
        <v>5036</v>
      </c>
      <c r="C2787" t="s">
        <v>232</v>
      </c>
      <c r="D2787" s="3"/>
    </row>
    <row r="2788" spans="1:4">
      <c r="A2788" t="s">
        <v>5037</v>
      </c>
      <c r="B2788" t="s">
        <v>5038</v>
      </c>
      <c r="C2788" t="s">
        <v>232</v>
      </c>
      <c r="D2788" s="3"/>
    </row>
    <row r="2789" spans="1:4">
      <c r="A2789" t="s">
        <v>5039</v>
      </c>
      <c r="B2789" t="s">
        <v>5040</v>
      </c>
      <c r="C2789" t="s">
        <v>232</v>
      </c>
      <c r="D2789" s="3"/>
    </row>
    <row r="2790" spans="1:4">
      <c r="A2790" t="s">
        <v>5041</v>
      </c>
      <c r="B2790" t="s">
        <v>5042</v>
      </c>
      <c r="C2790" t="s">
        <v>232</v>
      </c>
      <c r="D2790" s="3"/>
    </row>
    <row r="2791" spans="1:4">
      <c r="A2791" t="s">
        <v>5043</v>
      </c>
      <c r="B2791" t="s">
        <v>5044</v>
      </c>
      <c r="C2791" t="s">
        <v>232</v>
      </c>
      <c r="D2791" s="3"/>
    </row>
    <row r="2792" spans="1:4">
      <c r="A2792" t="s">
        <v>5045</v>
      </c>
      <c r="B2792" t="s">
        <v>5046</v>
      </c>
      <c r="C2792" t="s">
        <v>232</v>
      </c>
      <c r="D2792" s="3"/>
    </row>
    <row r="2793" spans="1:4">
      <c r="A2793" t="s">
        <v>5047</v>
      </c>
      <c r="B2793" t="s">
        <v>5048</v>
      </c>
      <c r="C2793" t="s">
        <v>232</v>
      </c>
      <c r="D2793" s="3"/>
    </row>
    <row r="2794" spans="1:4">
      <c r="A2794" t="s">
        <v>5049</v>
      </c>
      <c r="B2794" t="s">
        <v>5050</v>
      </c>
      <c r="C2794" t="s">
        <v>232</v>
      </c>
      <c r="D2794" s="3"/>
    </row>
    <row r="2795" spans="1:4">
      <c r="A2795" t="s">
        <v>5051</v>
      </c>
      <c r="B2795" t="s">
        <v>5052</v>
      </c>
      <c r="C2795" t="s">
        <v>232</v>
      </c>
      <c r="D2795" s="3"/>
    </row>
    <row r="2796" spans="1:4">
      <c r="A2796" t="s">
        <v>5053</v>
      </c>
      <c r="B2796" t="s">
        <v>5054</v>
      </c>
      <c r="C2796" t="s">
        <v>232</v>
      </c>
      <c r="D2796" s="3"/>
    </row>
    <row r="2797" spans="1:4">
      <c r="A2797" t="s">
        <v>5055</v>
      </c>
      <c r="B2797" t="s">
        <v>5056</v>
      </c>
      <c r="C2797" t="s">
        <v>232</v>
      </c>
      <c r="D2797" s="3"/>
    </row>
    <row r="2798" spans="1:4">
      <c r="A2798" t="s">
        <v>165</v>
      </c>
      <c r="B2798" t="s">
        <v>5057</v>
      </c>
      <c r="C2798" t="s">
        <v>438</v>
      </c>
      <c r="D2798" s="3">
        <v>35.166048773030141</v>
      </c>
    </row>
    <row r="2799" spans="1:4">
      <c r="A2799" t="s">
        <v>5058</v>
      </c>
      <c r="B2799" t="s">
        <v>5059</v>
      </c>
      <c r="C2799" t="s">
        <v>438</v>
      </c>
      <c r="D2799" s="3">
        <v>39.52868734453908</v>
      </c>
    </row>
    <row r="2800" spans="1:4">
      <c r="A2800" t="s">
        <v>5060</v>
      </c>
      <c r="B2800" t="s">
        <v>5061</v>
      </c>
      <c r="C2800" t="s">
        <v>232</v>
      </c>
      <c r="D2800" s="3">
        <v>1645.8556318681317</v>
      </c>
    </row>
    <row r="2801" spans="1:4">
      <c r="A2801" t="s">
        <v>5062</v>
      </c>
      <c r="B2801" t="s">
        <v>5063</v>
      </c>
      <c r="C2801" t="s">
        <v>232</v>
      </c>
      <c r="D2801" s="3">
        <v>1538.0369325153376</v>
      </c>
    </row>
    <row r="2802" spans="1:4">
      <c r="A2802" t="s">
        <v>5064</v>
      </c>
      <c r="B2802" t="s">
        <v>5065</v>
      </c>
      <c r="C2802" t="s">
        <v>232</v>
      </c>
      <c r="D2802" s="3">
        <v>3540.4916732604138</v>
      </c>
    </row>
    <row r="2803" spans="1:4">
      <c r="A2803" t="s">
        <v>5066</v>
      </c>
      <c r="B2803" t="s">
        <v>5067</v>
      </c>
      <c r="C2803" t="s">
        <v>232</v>
      </c>
      <c r="D2803" s="3">
        <v>6400</v>
      </c>
    </row>
    <row r="2804" spans="1:4">
      <c r="A2804" t="s">
        <v>5068</v>
      </c>
      <c r="B2804" t="s">
        <v>5069</v>
      </c>
      <c r="C2804" t="s">
        <v>232</v>
      </c>
      <c r="D2804" s="3">
        <v>2966.9911872146117</v>
      </c>
    </row>
    <row r="2805" spans="1:4">
      <c r="A2805" t="s">
        <v>5070</v>
      </c>
      <c r="B2805" t="s">
        <v>5071</v>
      </c>
      <c r="C2805" t="s">
        <v>232</v>
      </c>
      <c r="D2805" s="3">
        <v>2353.3097142857141</v>
      </c>
    </row>
    <row r="2806" spans="1:4">
      <c r="A2806" t="s">
        <v>5072</v>
      </c>
      <c r="B2806" t="s">
        <v>5073</v>
      </c>
      <c r="C2806" t="s">
        <v>438</v>
      </c>
      <c r="D2806" s="3"/>
    </row>
    <row r="2807" spans="1:4">
      <c r="A2807" t="s">
        <v>5074</v>
      </c>
      <c r="B2807" t="s">
        <v>5075</v>
      </c>
      <c r="C2807" t="s">
        <v>232</v>
      </c>
      <c r="D2807" s="3">
        <v>3579.8656327160497</v>
      </c>
    </row>
    <row r="2808" spans="1:4">
      <c r="A2808" t="s">
        <v>5076</v>
      </c>
      <c r="B2808" t="s">
        <v>5077</v>
      </c>
      <c r="C2808" t="s">
        <v>438</v>
      </c>
      <c r="D2808" s="3">
        <v>51.616722901729233</v>
      </c>
    </row>
    <row r="2809" spans="1:4">
      <c r="A2809" t="s">
        <v>5078</v>
      </c>
      <c r="B2809" t="s">
        <v>5079</v>
      </c>
      <c r="C2809" t="s">
        <v>232</v>
      </c>
      <c r="D2809" s="3">
        <v>4232.4315384615384</v>
      </c>
    </row>
    <row r="2810" spans="1:4">
      <c r="A2810" t="s">
        <v>5080</v>
      </c>
      <c r="B2810" t="s">
        <v>5081</v>
      </c>
      <c r="C2810" t="s">
        <v>232</v>
      </c>
      <c r="D2810" s="3"/>
    </row>
    <row r="2811" spans="1:4">
      <c r="A2811" t="s">
        <v>5082</v>
      </c>
      <c r="B2811" t="s">
        <v>5083</v>
      </c>
      <c r="C2811" t="s">
        <v>232</v>
      </c>
      <c r="D2811" s="3"/>
    </row>
    <row r="2812" spans="1:4">
      <c r="A2812" t="s">
        <v>5084</v>
      </c>
      <c r="B2812" t="s">
        <v>5085</v>
      </c>
      <c r="C2812" t="s">
        <v>232</v>
      </c>
      <c r="D2812" s="3">
        <v>580</v>
      </c>
    </row>
    <row r="2813" spans="1:4">
      <c r="A2813" t="s">
        <v>5086</v>
      </c>
      <c r="B2813" t="s">
        <v>5087</v>
      </c>
      <c r="C2813" t="s">
        <v>232</v>
      </c>
      <c r="D2813" s="3">
        <v>1474.0393750000003</v>
      </c>
    </row>
    <row r="2814" spans="1:4">
      <c r="A2814" t="s">
        <v>5088</v>
      </c>
      <c r="B2814" t="s">
        <v>5089</v>
      </c>
      <c r="C2814" t="s">
        <v>232</v>
      </c>
      <c r="D2814" s="3">
        <v>389.36937499999999</v>
      </c>
    </row>
    <row r="2815" spans="1:4">
      <c r="A2815" t="s">
        <v>5090</v>
      </c>
      <c r="B2815" t="s">
        <v>5091</v>
      </c>
      <c r="C2815" t="s">
        <v>232</v>
      </c>
      <c r="D2815" s="3">
        <v>1006.88</v>
      </c>
    </row>
    <row r="2816" spans="1:4">
      <c r="A2816" t="s">
        <v>5092</v>
      </c>
      <c r="B2816" t="s">
        <v>5093</v>
      </c>
      <c r="C2816" t="s">
        <v>232</v>
      </c>
      <c r="D2816" s="3"/>
    </row>
    <row r="2817" spans="1:4">
      <c r="A2817" t="s">
        <v>5094</v>
      </c>
      <c r="B2817" t="s">
        <v>5095</v>
      </c>
      <c r="C2817" t="s">
        <v>232</v>
      </c>
      <c r="D2817" s="3"/>
    </row>
    <row r="2818" spans="1:4">
      <c r="A2818" t="s">
        <v>5096</v>
      </c>
      <c r="B2818" t="s">
        <v>5097</v>
      </c>
      <c r="C2818" t="s">
        <v>232</v>
      </c>
      <c r="D2818" s="3"/>
    </row>
    <row r="2819" spans="1:4">
      <c r="A2819" t="s">
        <v>5098</v>
      </c>
      <c r="B2819" t="s">
        <v>5099</v>
      </c>
      <c r="C2819" t="s">
        <v>232</v>
      </c>
      <c r="D2819" s="3"/>
    </row>
    <row r="2820" spans="1:4">
      <c r="A2820" t="s">
        <v>5100</v>
      </c>
      <c r="B2820" t="s">
        <v>5101</v>
      </c>
      <c r="C2820" t="s">
        <v>232</v>
      </c>
      <c r="D2820" s="3"/>
    </row>
    <row r="2821" spans="1:4">
      <c r="A2821" t="s">
        <v>5102</v>
      </c>
      <c r="B2821" t="s">
        <v>5103</v>
      </c>
      <c r="C2821" t="s">
        <v>232</v>
      </c>
      <c r="D2821" s="3"/>
    </row>
    <row r="2822" spans="1:4">
      <c r="A2822" t="s">
        <v>5104</v>
      </c>
      <c r="B2822" t="s">
        <v>5105</v>
      </c>
      <c r="C2822" t="s">
        <v>232</v>
      </c>
      <c r="D2822" s="3"/>
    </row>
    <row r="2823" spans="1:4">
      <c r="A2823" t="s">
        <v>5106</v>
      </c>
      <c r="B2823" t="s">
        <v>5107</v>
      </c>
      <c r="C2823" t="s">
        <v>232</v>
      </c>
      <c r="D2823" s="3"/>
    </row>
    <row r="2824" spans="1:4">
      <c r="A2824" t="s">
        <v>5108</v>
      </c>
      <c r="B2824" t="s">
        <v>5109</v>
      </c>
      <c r="C2824" t="s">
        <v>232</v>
      </c>
      <c r="D2824" s="3"/>
    </row>
    <row r="2825" spans="1:4">
      <c r="A2825" t="s">
        <v>5110</v>
      </c>
      <c r="B2825" t="s">
        <v>5111</v>
      </c>
      <c r="C2825" t="s">
        <v>438</v>
      </c>
      <c r="D2825" s="3"/>
    </row>
    <row r="2826" spans="1:4">
      <c r="A2826" t="s">
        <v>5112</v>
      </c>
      <c r="B2826" t="s">
        <v>5113</v>
      </c>
      <c r="C2826" t="s">
        <v>232</v>
      </c>
      <c r="D2826" s="3">
        <v>6000</v>
      </c>
    </row>
    <row r="2827" spans="1:4">
      <c r="A2827" t="s">
        <v>5114</v>
      </c>
      <c r="B2827" t="s">
        <v>5115</v>
      </c>
      <c r="C2827" t="s">
        <v>232</v>
      </c>
      <c r="D2827" s="3">
        <v>10001.6</v>
      </c>
    </row>
    <row r="2828" spans="1:4">
      <c r="A2828" t="s">
        <v>5116</v>
      </c>
      <c r="B2828" t="s">
        <v>5117</v>
      </c>
      <c r="C2828" t="s">
        <v>232</v>
      </c>
      <c r="D2828" s="3"/>
    </row>
    <row r="2829" spans="1:4">
      <c r="A2829" t="s">
        <v>5118</v>
      </c>
      <c r="B2829" t="s">
        <v>5119</v>
      </c>
      <c r="C2829" t="s">
        <v>232</v>
      </c>
      <c r="D2829" s="3"/>
    </row>
    <row r="2830" spans="1:4">
      <c r="A2830" t="s">
        <v>5120</v>
      </c>
      <c r="B2830" t="s">
        <v>5121</v>
      </c>
      <c r="C2830" t="s">
        <v>232</v>
      </c>
      <c r="D2830" s="3"/>
    </row>
    <row r="2831" spans="1:4">
      <c r="A2831" t="s">
        <v>5122</v>
      </c>
      <c r="B2831" t="s">
        <v>5123</v>
      </c>
      <c r="C2831" t="s">
        <v>232</v>
      </c>
      <c r="D2831" s="3">
        <v>2269.75</v>
      </c>
    </row>
    <row r="2832" spans="1:4">
      <c r="A2832" t="s">
        <v>5124</v>
      </c>
      <c r="B2832" t="s">
        <v>5125</v>
      </c>
      <c r="C2832" t="s">
        <v>232</v>
      </c>
      <c r="D2832" s="3">
        <v>2000</v>
      </c>
    </row>
    <row r="2833" spans="1:4">
      <c r="A2833" t="s">
        <v>5126</v>
      </c>
      <c r="B2833" t="s">
        <v>5127</v>
      </c>
      <c r="C2833" t="s">
        <v>232</v>
      </c>
      <c r="D2833" s="3"/>
    </row>
    <row r="2834" spans="1:4">
      <c r="A2834" t="s">
        <v>5128</v>
      </c>
      <c r="B2834" t="s">
        <v>5129</v>
      </c>
      <c r="C2834" t="s">
        <v>232</v>
      </c>
      <c r="D2834" s="3"/>
    </row>
    <row r="2835" spans="1:4">
      <c r="A2835" t="s">
        <v>5130</v>
      </c>
      <c r="B2835" t="s">
        <v>5131</v>
      </c>
      <c r="C2835" t="s">
        <v>232</v>
      </c>
      <c r="D2835" s="3">
        <v>860.89235294117645</v>
      </c>
    </row>
    <row r="2836" spans="1:4">
      <c r="A2836" t="s">
        <v>5132</v>
      </c>
      <c r="B2836" t="s">
        <v>5133</v>
      </c>
      <c r="C2836" t="s">
        <v>232</v>
      </c>
      <c r="D2836" s="3">
        <v>592.48</v>
      </c>
    </row>
    <row r="2837" spans="1:4">
      <c r="A2837" t="s">
        <v>5134</v>
      </c>
      <c r="B2837" t="s">
        <v>5135</v>
      </c>
      <c r="C2837" t="s">
        <v>232</v>
      </c>
      <c r="D2837" s="3">
        <v>462.74962962962962</v>
      </c>
    </row>
    <row r="2838" spans="1:4">
      <c r="A2838" t="s">
        <v>5136</v>
      </c>
      <c r="B2838" t="s">
        <v>5137</v>
      </c>
      <c r="C2838" t="s">
        <v>232</v>
      </c>
      <c r="D2838" s="3">
        <v>470.58956521739134</v>
      </c>
    </row>
    <row r="2839" spans="1:4">
      <c r="A2839" t="s">
        <v>5138</v>
      </c>
      <c r="B2839" t="s">
        <v>5139</v>
      </c>
      <c r="C2839" t="s">
        <v>232</v>
      </c>
      <c r="D2839" s="3">
        <v>581.14250000000004</v>
      </c>
    </row>
    <row r="2840" spans="1:4">
      <c r="A2840" t="s">
        <v>5140</v>
      </c>
      <c r="B2840" t="s">
        <v>5141</v>
      </c>
      <c r="C2840" t="s">
        <v>232</v>
      </c>
      <c r="D2840" s="3">
        <v>362.75</v>
      </c>
    </row>
    <row r="2841" spans="1:4">
      <c r="A2841" t="s">
        <v>5142</v>
      </c>
      <c r="B2841" t="s">
        <v>5143</v>
      </c>
      <c r="C2841" t="s">
        <v>232</v>
      </c>
      <c r="D2841" s="3">
        <v>132.452</v>
      </c>
    </row>
    <row r="2842" spans="1:4">
      <c r="A2842" t="s">
        <v>5144</v>
      </c>
      <c r="B2842" t="s">
        <v>5145</v>
      </c>
      <c r="C2842" t="s">
        <v>232</v>
      </c>
      <c r="D2842" s="3">
        <v>814.755</v>
      </c>
    </row>
    <row r="2843" spans="1:4">
      <c r="A2843" t="s">
        <v>5146</v>
      </c>
      <c r="B2843" t="s">
        <v>5147</v>
      </c>
      <c r="C2843" t="s">
        <v>232</v>
      </c>
      <c r="D2843" s="3">
        <v>246.24937499999999</v>
      </c>
    </row>
    <row r="2844" spans="1:4">
      <c r="A2844" t="s">
        <v>5148</v>
      </c>
      <c r="B2844" t="s">
        <v>5149</v>
      </c>
      <c r="C2844" t="s">
        <v>232</v>
      </c>
      <c r="D2844" s="3">
        <v>128.84999999999997</v>
      </c>
    </row>
    <row r="2845" spans="1:4">
      <c r="A2845" t="s">
        <v>5150</v>
      </c>
      <c r="B2845" t="s">
        <v>5151</v>
      </c>
      <c r="C2845" t="s">
        <v>232</v>
      </c>
      <c r="D2845" s="3">
        <v>249.99277777777777</v>
      </c>
    </row>
    <row r="2846" spans="1:4">
      <c r="A2846" t="s">
        <v>5152</v>
      </c>
      <c r="B2846" t="s">
        <v>5153</v>
      </c>
      <c r="C2846" t="s">
        <v>232</v>
      </c>
      <c r="D2846" s="3">
        <v>586.67239999999993</v>
      </c>
    </row>
    <row r="2847" spans="1:4">
      <c r="A2847" t="s">
        <v>5154</v>
      </c>
      <c r="B2847" t="s">
        <v>5155</v>
      </c>
      <c r="C2847" t="s">
        <v>232</v>
      </c>
      <c r="D2847" s="3">
        <v>880.47999999999979</v>
      </c>
    </row>
    <row r="2848" spans="1:4">
      <c r="A2848" t="s">
        <v>5156</v>
      </c>
      <c r="B2848" t="s">
        <v>5157</v>
      </c>
      <c r="C2848" t="s">
        <v>232</v>
      </c>
      <c r="D2848" s="3">
        <v>427.65625</v>
      </c>
    </row>
    <row r="2849" spans="1:4">
      <c r="A2849" t="s">
        <v>5158</v>
      </c>
      <c r="B2849" t="s">
        <v>5159</v>
      </c>
      <c r="C2849" t="s">
        <v>232</v>
      </c>
      <c r="D2849" s="3">
        <v>281.15000000000003</v>
      </c>
    </row>
    <row r="2850" spans="1:4">
      <c r="A2850" t="s">
        <v>5160</v>
      </c>
      <c r="B2850" t="s">
        <v>5161</v>
      </c>
      <c r="C2850" t="s">
        <v>232</v>
      </c>
      <c r="D2850" s="3">
        <v>593.24937499999999</v>
      </c>
    </row>
    <row r="2851" spans="1:4">
      <c r="A2851" t="s">
        <v>5162</v>
      </c>
      <c r="B2851" t="s">
        <v>5163</v>
      </c>
      <c r="C2851" t="s">
        <v>232</v>
      </c>
      <c r="D2851" s="3">
        <v>145.699375</v>
      </c>
    </row>
    <row r="2852" spans="1:4">
      <c r="A2852" t="s">
        <v>5164</v>
      </c>
      <c r="B2852" t="s">
        <v>5165</v>
      </c>
      <c r="C2852" t="s">
        <v>232</v>
      </c>
      <c r="D2852" s="3">
        <v>848.57937500000003</v>
      </c>
    </row>
    <row r="2853" spans="1:4">
      <c r="A2853" t="s">
        <v>5166</v>
      </c>
      <c r="B2853" t="s">
        <v>5167</v>
      </c>
      <c r="C2853" t="s">
        <v>232</v>
      </c>
      <c r="D2853" s="3">
        <v>1600.5499999999997</v>
      </c>
    </row>
    <row r="2854" spans="1:4">
      <c r="A2854" t="s">
        <v>5168</v>
      </c>
      <c r="B2854" t="s">
        <v>5169</v>
      </c>
      <c r="C2854" t="s">
        <v>232</v>
      </c>
      <c r="D2854" s="3">
        <v>470.90000000000003</v>
      </c>
    </row>
    <row r="2855" spans="1:4">
      <c r="A2855" t="s">
        <v>5170</v>
      </c>
      <c r="B2855" t="s">
        <v>5171</v>
      </c>
      <c r="C2855" t="s">
        <v>232</v>
      </c>
      <c r="D2855" s="3"/>
    </row>
    <row r="2856" spans="1:4">
      <c r="A2856" t="s">
        <v>5172</v>
      </c>
      <c r="B2856" t="s">
        <v>5173</v>
      </c>
      <c r="C2856" t="s">
        <v>232</v>
      </c>
      <c r="D2856" s="3"/>
    </row>
    <row r="2857" spans="1:4">
      <c r="A2857" t="s">
        <v>5174</v>
      </c>
      <c r="B2857" t="s">
        <v>5175</v>
      </c>
      <c r="C2857" t="s">
        <v>232</v>
      </c>
      <c r="D2857" s="3"/>
    </row>
    <row r="2858" spans="1:4">
      <c r="A2858" t="s">
        <v>5176</v>
      </c>
      <c r="B2858" t="s">
        <v>5177</v>
      </c>
      <c r="C2858" t="s">
        <v>232</v>
      </c>
      <c r="D2858" s="3"/>
    </row>
    <row r="2859" spans="1:4">
      <c r="A2859" t="s">
        <v>5178</v>
      </c>
      <c r="B2859" t="s">
        <v>5113</v>
      </c>
      <c r="C2859" t="s">
        <v>232</v>
      </c>
      <c r="D2859" s="3"/>
    </row>
    <row r="2860" spans="1:4">
      <c r="A2860" t="s">
        <v>5179</v>
      </c>
      <c r="B2860" t="s">
        <v>5115</v>
      </c>
      <c r="C2860" t="s">
        <v>232</v>
      </c>
      <c r="D2860" s="3">
        <v>10826.818181818182</v>
      </c>
    </row>
    <row r="2861" spans="1:4">
      <c r="A2861" t="s">
        <v>5180</v>
      </c>
      <c r="B2861" t="s">
        <v>5181</v>
      </c>
      <c r="C2861" t="s">
        <v>232</v>
      </c>
      <c r="D2861" s="3">
        <v>2084.4193750000004</v>
      </c>
    </row>
    <row r="2862" spans="1:4">
      <c r="A2862" t="s">
        <v>5182</v>
      </c>
      <c r="B2862" t="s">
        <v>5183</v>
      </c>
      <c r="C2862" t="s">
        <v>232</v>
      </c>
      <c r="D2862" s="3">
        <v>4.71</v>
      </c>
    </row>
    <row r="2863" spans="1:4">
      <c r="A2863" t="s">
        <v>5184</v>
      </c>
      <c r="B2863" t="s">
        <v>5185</v>
      </c>
      <c r="C2863" t="s">
        <v>232</v>
      </c>
      <c r="D2863" s="3"/>
    </row>
    <row r="2864" spans="1:4">
      <c r="A2864" t="s">
        <v>5186</v>
      </c>
      <c r="B2864" t="s">
        <v>5187</v>
      </c>
      <c r="C2864" t="s">
        <v>232</v>
      </c>
      <c r="D2864" s="3">
        <v>237.72857142857143</v>
      </c>
    </row>
    <row r="2865" spans="1:4">
      <c r="A2865" t="s">
        <v>5188</v>
      </c>
      <c r="B2865" t="s">
        <v>5173</v>
      </c>
      <c r="C2865" t="s">
        <v>232</v>
      </c>
      <c r="D2865" s="3"/>
    </row>
    <row r="2866" spans="1:4">
      <c r="A2866" t="s">
        <v>5189</v>
      </c>
      <c r="B2866" t="s">
        <v>5173</v>
      </c>
      <c r="C2866" t="s">
        <v>232</v>
      </c>
      <c r="D2866" s="3"/>
    </row>
    <row r="2867" spans="1:4">
      <c r="A2867" t="s">
        <v>5190</v>
      </c>
      <c r="B2867" t="s">
        <v>5191</v>
      </c>
      <c r="C2867" t="s">
        <v>232</v>
      </c>
      <c r="D2867" s="3"/>
    </row>
    <row r="2868" spans="1:4">
      <c r="A2868" t="s">
        <v>5192</v>
      </c>
      <c r="B2868" t="s">
        <v>5193</v>
      </c>
      <c r="C2868" t="s">
        <v>232</v>
      </c>
      <c r="D2868" s="3"/>
    </row>
    <row r="2869" spans="1:4">
      <c r="A2869" t="s">
        <v>5194</v>
      </c>
      <c r="B2869" t="s">
        <v>5195</v>
      </c>
      <c r="C2869" t="s">
        <v>232</v>
      </c>
      <c r="D2869" s="3">
        <v>118.85648648648647</v>
      </c>
    </row>
    <row r="2870" spans="1:4">
      <c r="A2870" t="s">
        <v>5196</v>
      </c>
      <c r="B2870" t="s">
        <v>5197</v>
      </c>
      <c r="C2870" t="s">
        <v>232</v>
      </c>
      <c r="D2870" s="3">
        <v>455.92124999999999</v>
      </c>
    </row>
    <row r="2871" spans="1:4">
      <c r="A2871" t="s">
        <v>5198</v>
      </c>
      <c r="B2871" t="s">
        <v>5199</v>
      </c>
      <c r="C2871" t="s">
        <v>232</v>
      </c>
      <c r="D2871" s="3">
        <v>1974.6199999999994</v>
      </c>
    </row>
    <row r="2872" spans="1:4">
      <c r="A2872" t="s">
        <v>5200</v>
      </c>
      <c r="B2872" t="s">
        <v>5201</v>
      </c>
      <c r="C2872" t="s">
        <v>232</v>
      </c>
      <c r="D2872" s="3">
        <v>447.19933333333336</v>
      </c>
    </row>
    <row r="2873" spans="1:4">
      <c r="A2873" t="s">
        <v>5202</v>
      </c>
      <c r="B2873" t="s">
        <v>5203</v>
      </c>
      <c r="C2873" t="s">
        <v>232</v>
      </c>
      <c r="D2873" s="3"/>
    </row>
    <row r="2874" spans="1:4">
      <c r="A2874" t="s">
        <v>5204</v>
      </c>
      <c r="B2874" t="s">
        <v>5205</v>
      </c>
      <c r="C2874" t="s">
        <v>232</v>
      </c>
      <c r="D2874" s="3"/>
    </row>
    <row r="2875" spans="1:4">
      <c r="A2875" t="s">
        <v>5206</v>
      </c>
      <c r="B2875" t="s">
        <v>5207</v>
      </c>
      <c r="C2875" t="s">
        <v>232</v>
      </c>
      <c r="D2875" s="3"/>
    </row>
    <row r="2876" spans="1:4">
      <c r="A2876" t="s">
        <v>5208</v>
      </c>
      <c r="B2876" t="s">
        <v>5209</v>
      </c>
      <c r="C2876" t="s">
        <v>232</v>
      </c>
      <c r="D2876" s="3"/>
    </row>
    <row r="2877" spans="1:4">
      <c r="A2877" t="s">
        <v>5210</v>
      </c>
      <c r="B2877" t="s">
        <v>5211</v>
      </c>
      <c r="C2877" t="s">
        <v>232</v>
      </c>
      <c r="D2877" s="3">
        <v>2034.9799999999998</v>
      </c>
    </row>
    <row r="2878" spans="1:4">
      <c r="A2878" t="s">
        <v>5212</v>
      </c>
      <c r="B2878" t="s">
        <v>5213</v>
      </c>
      <c r="C2878" t="s">
        <v>232</v>
      </c>
      <c r="D2878" s="3"/>
    </row>
    <row r="2879" spans="1:4">
      <c r="A2879" t="s">
        <v>5214</v>
      </c>
      <c r="B2879" t="s">
        <v>5215</v>
      </c>
      <c r="C2879" t="s">
        <v>232</v>
      </c>
      <c r="D2879" s="3">
        <v>867.91937499999995</v>
      </c>
    </row>
    <row r="2880" spans="1:4">
      <c r="A2880" t="s">
        <v>5216</v>
      </c>
      <c r="B2880" t="s">
        <v>5217</v>
      </c>
      <c r="C2880" t="s">
        <v>232</v>
      </c>
      <c r="D2880" s="3">
        <v>456.16937500000006</v>
      </c>
    </row>
    <row r="2881" spans="1:4">
      <c r="A2881" t="s">
        <v>5218</v>
      </c>
      <c r="B2881" t="s">
        <v>5048</v>
      </c>
      <c r="C2881" t="s">
        <v>232</v>
      </c>
      <c r="D2881" s="3"/>
    </row>
    <row r="2882" spans="1:4">
      <c r="A2882" t="s">
        <v>5219</v>
      </c>
      <c r="B2882" t="s">
        <v>5220</v>
      </c>
      <c r="C2882" t="s">
        <v>232</v>
      </c>
      <c r="D2882" s="3"/>
    </row>
    <row r="2883" spans="1:4">
      <c r="A2883" t="s">
        <v>5221</v>
      </c>
      <c r="B2883" t="s">
        <v>5222</v>
      </c>
      <c r="C2883" t="s">
        <v>232</v>
      </c>
      <c r="D2883" s="3">
        <v>134.95625000000001</v>
      </c>
    </row>
    <row r="2884" spans="1:4">
      <c r="A2884" t="s">
        <v>5223</v>
      </c>
      <c r="B2884" t="s">
        <v>5224</v>
      </c>
      <c r="C2884" t="s">
        <v>232</v>
      </c>
      <c r="D2884" s="3">
        <v>132.94696969696969</v>
      </c>
    </row>
    <row r="2885" spans="1:4">
      <c r="A2885" t="s">
        <v>5225</v>
      </c>
      <c r="B2885" t="s">
        <v>5226</v>
      </c>
      <c r="C2885" t="s">
        <v>232</v>
      </c>
      <c r="D2885" s="3"/>
    </row>
    <row r="2886" spans="1:4">
      <c r="A2886" t="s">
        <v>5227</v>
      </c>
      <c r="B2886" t="s">
        <v>5228</v>
      </c>
      <c r="C2886" t="s">
        <v>232</v>
      </c>
      <c r="D2886" s="3"/>
    </row>
    <row r="2887" spans="1:4">
      <c r="A2887" t="s">
        <v>5229</v>
      </c>
      <c r="B2887" t="s">
        <v>5230</v>
      </c>
      <c r="C2887" t="s">
        <v>232</v>
      </c>
      <c r="D2887" s="3">
        <v>32.069375000000001</v>
      </c>
    </row>
    <row r="2888" spans="1:4">
      <c r="A2888" t="s">
        <v>5231</v>
      </c>
      <c r="B2888" t="s">
        <v>5232</v>
      </c>
      <c r="C2888" t="s">
        <v>232</v>
      </c>
      <c r="D2888" s="3">
        <v>220.95000000000002</v>
      </c>
    </row>
    <row r="2889" spans="1:4">
      <c r="A2889" t="s">
        <v>5233</v>
      </c>
      <c r="B2889" t="s">
        <v>5234</v>
      </c>
      <c r="C2889" t="s">
        <v>232</v>
      </c>
      <c r="D2889" s="3">
        <v>344.669375</v>
      </c>
    </row>
    <row r="2890" spans="1:4">
      <c r="A2890" t="s">
        <v>5235</v>
      </c>
      <c r="B2890" t="s">
        <v>5236</v>
      </c>
      <c r="C2890" t="s">
        <v>232</v>
      </c>
      <c r="D2890" s="3"/>
    </row>
    <row r="2891" spans="1:4">
      <c r="A2891" t="s">
        <v>5237</v>
      </c>
      <c r="B2891" t="s">
        <v>5238</v>
      </c>
      <c r="C2891" t="s">
        <v>232</v>
      </c>
      <c r="D2891" s="3">
        <v>2183.4193750000004</v>
      </c>
    </row>
    <row r="2892" spans="1:4">
      <c r="A2892" t="s">
        <v>5239</v>
      </c>
      <c r="B2892" t="s">
        <v>5240</v>
      </c>
      <c r="C2892" t="s">
        <v>232</v>
      </c>
      <c r="D2892" s="3"/>
    </row>
    <row r="2893" spans="1:4">
      <c r="A2893" t="s">
        <v>5241</v>
      </c>
      <c r="B2893" t="s">
        <v>5242</v>
      </c>
      <c r="C2893" t="s">
        <v>232</v>
      </c>
      <c r="D2893" s="3"/>
    </row>
    <row r="2894" spans="1:4">
      <c r="A2894" t="s">
        <v>5243</v>
      </c>
      <c r="B2894" t="s">
        <v>5244</v>
      </c>
      <c r="C2894" t="s">
        <v>232</v>
      </c>
      <c r="D2894" s="3"/>
    </row>
    <row r="2895" spans="1:4">
      <c r="A2895" t="s">
        <v>5245</v>
      </c>
      <c r="B2895" t="s">
        <v>5246</v>
      </c>
      <c r="C2895" t="s">
        <v>232</v>
      </c>
      <c r="D2895" s="3">
        <v>25692.814285714288</v>
      </c>
    </row>
    <row r="2896" spans="1:4">
      <c r="A2896" t="s">
        <v>5247</v>
      </c>
      <c r="B2896" t="s">
        <v>5248</v>
      </c>
      <c r="C2896" t="s">
        <v>232</v>
      </c>
      <c r="D2896" s="3">
        <v>882.726</v>
      </c>
    </row>
    <row r="2897" spans="1:4">
      <c r="A2897" t="s">
        <v>5249</v>
      </c>
      <c r="B2897" t="s">
        <v>5250</v>
      </c>
      <c r="C2897" t="s">
        <v>232</v>
      </c>
      <c r="D2897" s="3">
        <v>16747.66857142857</v>
      </c>
    </row>
    <row r="2898" spans="1:4">
      <c r="A2898" t="s">
        <v>5251</v>
      </c>
      <c r="B2898" t="s">
        <v>5252</v>
      </c>
      <c r="C2898" t="s">
        <v>232</v>
      </c>
      <c r="D2898" s="3"/>
    </row>
    <row r="2899" spans="1:4">
      <c r="A2899" t="s">
        <v>5253</v>
      </c>
      <c r="B2899" t="s">
        <v>5254</v>
      </c>
      <c r="C2899" t="s">
        <v>438</v>
      </c>
      <c r="D2899" s="3"/>
    </row>
    <row r="2900" spans="1:4">
      <c r="A2900" t="s">
        <v>5255</v>
      </c>
      <c r="B2900" t="s">
        <v>5256</v>
      </c>
      <c r="C2900" t="s">
        <v>438</v>
      </c>
      <c r="D2900" s="3"/>
    </row>
    <row r="2901" spans="1:4">
      <c r="A2901" t="s">
        <v>5257</v>
      </c>
      <c r="B2901" t="s">
        <v>5258</v>
      </c>
      <c r="C2901" t="s">
        <v>438</v>
      </c>
      <c r="D2901" s="3"/>
    </row>
    <row r="2902" spans="1:4">
      <c r="A2902" t="s">
        <v>5259</v>
      </c>
      <c r="B2902" t="s">
        <v>5260</v>
      </c>
      <c r="C2902" t="s">
        <v>438</v>
      </c>
      <c r="D2902" s="3">
        <v>121.07508532423208</v>
      </c>
    </row>
    <row r="2903" spans="1:4">
      <c r="A2903" t="s">
        <v>5261</v>
      </c>
      <c r="B2903" t="s">
        <v>5262</v>
      </c>
      <c r="C2903" t="s">
        <v>438</v>
      </c>
      <c r="D2903" s="3">
        <v>100.78547854785478</v>
      </c>
    </row>
    <row r="2904" spans="1:4">
      <c r="A2904" t="s">
        <v>5263</v>
      </c>
      <c r="B2904" t="s">
        <v>5264</v>
      </c>
      <c r="C2904" t="s">
        <v>232</v>
      </c>
      <c r="D2904" s="3">
        <v>932.9655172413793</v>
      </c>
    </row>
    <row r="2905" spans="1:4">
      <c r="A2905" t="s">
        <v>5265</v>
      </c>
      <c r="B2905" t="s">
        <v>5266</v>
      </c>
      <c r="C2905" t="s">
        <v>438</v>
      </c>
      <c r="D2905" s="3"/>
    </row>
    <row r="2906" spans="1:4">
      <c r="A2906" t="s">
        <v>5267</v>
      </c>
      <c r="B2906" t="s">
        <v>5268</v>
      </c>
      <c r="C2906" t="s">
        <v>438</v>
      </c>
      <c r="D2906" s="3"/>
    </row>
    <row r="2907" spans="1:4">
      <c r="A2907" t="s">
        <v>5269</v>
      </c>
      <c r="B2907" t="s">
        <v>5270</v>
      </c>
      <c r="C2907" t="s">
        <v>438</v>
      </c>
      <c r="D2907" s="3"/>
    </row>
    <row r="2908" spans="1:4">
      <c r="A2908" t="s">
        <v>5271</v>
      </c>
      <c r="B2908" t="s">
        <v>5272</v>
      </c>
      <c r="C2908" t="s">
        <v>438</v>
      </c>
      <c r="D2908" s="3"/>
    </row>
    <row r="2909" spans="1:4">
      <c r="A2909" t="s">
        <v>5273</v>
      </c>
      <c r="B2909" t="s">
        <v>5274</v>
      </c>
      <c r="C2909" t="s">
        <v>438</v>
      </c>
      <c r="D2909" s="3">
        <v>144.67500000000001</v>
      </c>
    </row>
    <row r="2910" spans="1:4">
      <c r="A2910" t="s">
        <v>5275</v>
      </c>
      <c r="B2910" t="s">
        <v>5276</v>
      </c>
      <c r="C2910" t="s">
        <v>438</v>
      </c>
      <c r="D2910" s="3"/>
    </row>
    <row r="2911" spans="1:4">
      <c r="A2911" t="s">
        <v>5277</v>
      </c>
      <c r="B2911" t="s">
        <v>5278</v>
      </c>
      <c r="C2911" t="s">
        <v>232</v>
      </c>
      <c r="D2911" s="3"/>
    </row>
    <row r="2912" spans="1:4">
      <c r="A2912" t="s">
        <v>5279</v>
      </c>
      <c r="B2912" t="s">
        <v>5280</v>
      </c>
      <c r="C2912" t="s">
        <v>438</v>
      </c>
      <c r="D2912" s="3">
        <v>102.92481203007519</v>
      </c>
    </row>
    <row r="2913" spans="1:4">
      <c r="A2913" t="s">
        <v>5281</v>
      </c>
      <c r="B2913" t="s">
        <v>5282</v>
      </c>
      <c r="C2913" t="s">
        <v>438</v>
      </c>
      <c r="D2913" s="3"/>
    </row>
    <row r="2914" spans="1:4">
      <c r="A2914" t="s">
        <v>5283</v>
      </c>
      <c r="B2914" t="s">
        <v>5284</v>
      </c>
      <c r="C2914" t="s">
        <v>438</v>
      </c>
      <c r="D2914" s="3">
        <v>58.475490196078432</v>
      </c>
    </row>
    <row r="2915" spans="1:4">
      <c r="A2915" t="s">
        <v>5285</v>
      </c>
      <c r="B2915" t="s">
        <v>5286</v>
      </c>
      <c r="C2915" t="s">
        <v>438</v>
      </c>
      <c r="D2915" s="3"/>
    </row>
    <row r="2916" spans="1:4">
      <c r="A2916" t="s">
        <v>5287</v>
      </c>
      <c r="B2916" t="s">
        <v>5288</v>
      </c>
      <c r="C2916" t="s">
        <v>438</v>
      </c>
      <c r="D2916" s="3"/>
    </row>
    <row r="2917" spans="1:4">
      <c r="A2917" t="s">
        <v>5289</v>
      </c>
      <c r="B2917" t="s">
        <v>5290</v>
      </c>
      <c r="C2917" t="s">
        <v>438</v>
      </c>
      <c r="D2917" s="3"/>
    </row>
    <row r="2918" spans="1:4">
      <c r="A2918" t="s">
        <v>5291</v>
      </c>
      <c r="B2918" t="s">
        <v>5292</v>
      </c>
      <c r="C2918" t="s">
        <v>438</v>
      </c>
      <c r="D2918" s="3"/>
    </row>
    <row r="2919" spans="1:4">
      <c r="A2919" t="s">
        <v>5293</v>
      </c>
      <c r="B2919" t="s">
        <v>5294</v>
      </c>
      <c r="C2919" t="s">
        <v>232</v>
      </c>
      <c r="D2919" s="3">
        <v>2856.25</v>
      </c>
    </row>
    <row r="2920" spans="1:4">
      <c r="A2920" t="s">
        <v>5295</v>
      </c>
      <c r="B2920" t="s">
        <v>5296</v>
      </c>
      <c r="C2920" t="s">
        <v>232</v>
      </c>
      <c r="D2920" s="3"/>
    </row>
    <row r="2921" spans="1:4">
      <c r="A2921" t="s">
        <v>5297</v>
      </c>
      <c r="B2921" t="s">
        <v>5298</v>
      </c>
      <c r="C2921" t="s">
        <v>232</v>
      </c>
      <c r="D2921" s="3"/>
    </row>
    <row r="2922" spans="1:4">
      <c r="A2922" t="s">
        <v>5299</v>
      </c>
      <c r="B2922" t="s">
        <v>5300</v>
      </c>
      <c r="C2922" t="s">
        <v>232</v>
      </c>
      <c r="D2922" s="3"/>
    </row>
    <row r="2923" spans="1:4">
      <c r="A2923" t="s">
        <v>5301</v>
      </c>
      <c r="B2923" t="s">
        <v>5302</v>
      </c>
      <c r="C2923" t="s">
        <v>232</v>
      </c>
      <c r="D2923" s="3"/>
    </row>
    <row r="2924" spans="1:4">
      <c r="A2924" t="s">
        <v>5303</v>
      </c>
      <c r="B2924" t="s">
        <v>5304</v>
      </c>
      <c r="C2924" t="s">
        <v>232</v>
      </c>
      <c r="D2924" s="3"/>
    </row>
    <row r="2925" spans="1:4">
      <c r="A2925" t="s">
        <v>5305</v>
      </c>
      <c r="B2925" t="s">
        <v>5306</v>
      </c>
      <c r="C2925" t="s">
        <v>438</v>
      </c>
      <c r="D2925" s="3"/>
    </row>
    <row r="2926" spans="1:4">
      <c r="A2926" t="s">
        <v>5307</v>
      </c>
      <c r="B2926" t="s">
        <v>5308</v>
      </c>
      <c r="C2926" t="s">
        <v>232</v>
      </c>
      <c r="D2926" s="3"/>
    </row>
    <row r="2927" spans="1:4">
      <c r="A2927" t="s">
        <v>5309</v>
      </c>
      <c r="B2927" t="s">
        <v>5310</v>
      </c>
      <c r="C2927" t="s">
        <v>438</v>
      </c>
      <c r="D2927" s="3"/>
    </row>
    <row r="2928" spans="1:4">
      <c r="A2928" t="s">
        <v>5311</v>
      </c>
      <c r="B2928" t="s">
        <v>5312</v>
      </c>
      <c r="C2928" t="s">
        <v>438</v>
      </c>
      <c r="D2928" s="3"/>
    </row>
    <row r="2929" spans="1:4">
      <c r="A2929" t="s">
        <v>5313</v>
      </c>
      <c r="B2929" t="s">
        <v>5314</v>
      </c>
      <c r="C2929" t="s">
        <v>438</v>
      </c>
      <c r="D2929" s="3"/>
    </row>
    <row r="2930" spans="1:4">
      <c r="A2930" t="s">
        <v>5315</v>
      </c>
      <c r="B2930" t="s">
        <v>5316</v>
      </c>
      <c r="C2930" t="s">
        <v>438</v>
      </c>
      <c r="D2930" s="3"/>
    </row>
    <row r="2931" spans="1:4">
      <c r="A2931" t="s">
        <v>5317</v>
      </c>
      <c r="B2931" t="s">
        <v>5318</v>
      </c>
      <c r="C2931" t="s">
        <v>438</v>
      </c>
      <c r="D2931" s="3"/>
    </row>
    <row r="2932" spans="1:4">
      <c r="A2932" t="s">
        <v>5319</v>
      </c>
      <c r="B2932" t="s">
        <v>5320</v>
      </c>
      <c r="C2932" t="s">
        <v>438</v>
      </c>
      <c r="D2932" s="3"/>
    </row>
    <row r="2933" spans="1:4">
      <c r="A2933" t="s">
        <v>5321</v>
      </c>
      <c r="B2933" t="s">
        <v>5322</v>
      </c>
      <c r="C2933" t="s">
        <v>438</v>
      </c>
      <c r="D2933" s="3"/>
    </row>
    <row r="2934" spans="1:4">
      <c r="A2934" t="s">
        <v>5323</v>
      </c>
      <c r="B2934" t="s">
        <v>5324</v>
      </c>
      <c r="C2934" t="s">
        <v>438</v>
      </c>
      <c r="D2934" s="3"/>
    </row>
    <row r="2935" spans="1:4">
      <c r="A2935" t="s">
        <v>5325</v>
      </c>
      <c r="B2935" t="s">
        <v>5326</v>
      </c>
      <c r="C2935" t="s">
        <v>438</v>
      </c>
      <c r="D2935" s="3"/>
    </row>
    <row r="2936" spans="1:4">
      <c r="A2936" t="s">
        <v>5327</v>
      </c>
      <c r="B2936" t="s">
        <v>5328</v>
      </c>
      <c r="C2936" t="s">
        <v>232</v>
      </c>
      <c r="D2936" s="3"/>
    </row>
    <row r="2937" spans="1:4">
      <c r="A2937" t="s">
        <v>5329</v>
      </c>
      <c r="B2937" t="s">
        <v>5330</v>
      </c>
      <c r="C2937" t="s">
        <v>232</v>
      </c>
      <c r="D2937" s="3"/>
    </row>
    <row r="2938" spans="1:4">
      <c r="A2938" t="s">
        <v>5331</v>
      </c>
      <c r="B2938" t="s">
        <v>5332</v>
      </c>
      <c r="C2938" t="s">
        <v>232</v>
      </c>
      <c r="D2938" s="3"/>
    </row>
    <row r="2939" spans="1:4">
      <c r="A2939" t="s">
        <v>5333</v>
      </c>
      <c r="B2939" t="s">
        <v>5334</v>
      </c>
      <c r="C2939" t="s">
        <v>232</v>
      </c>
      <c r="D2939" s="3"/>
    </row>
    <row r="2940" spans="1:4">
      <c r="A2940" t="s">
        <v>5335</v>
      </c>
      <c r="B2940" t="s">
        <v>5336</v>
      </c>
      <c r="C2940" t="s">
        <v>205</v>
      </c>
      <c r="D2940" s="3"/>
    </row>
    <row r="2941" spans="1:4">
      <c r="A2941" t="s">
        <v>5337</v>
      </c>
      <c r="B2941" t="s">
        <v>5338</v>
      </c>
      <c r="C2941" t="s">
        <v>205</v>
      </c>
      <c r="D2941" s="3"/>
    </row>
    <row r="2942" spans="1:4">
      <c r="A2942" t="s">
        <v>5339</v>
      </c>
      <c r="B2942" t="s">
        <v>5340</v>
      </c>
      <c r="C2942" t="s">
        <v>232</v>
      </c>
      <c r="D2942" s="3"/>
    </row>
    <row r="2943" spans="1:4">
      <c r="A2943" t="s">
        <v>5341</v>
      </c>
      <c r="B2943" t="s">
        <v>5342</v>
      </c>
      <c r="C2943" t="s">
        <v>232</v>
      </c>
      <c r="D2943" s="3">
        <v>4.1875</v>
      </c>
    </row>
    <row r="2944" spans="1:4">
      <c r="A2944" t="s">
        <v>5343</v>
      </c>
      <c r="B2944" t="s">
        <v>5344</v>
      </c>
      <c r="C2944" t="s">
        <v>232</v>
      </c>
      <c r="D2944" s="3">
        <v>62.80749999999999</v>
      </c>
    </row>
    <row r="2945" spans="1:4">
      <c r="A2945" t="s">
        <v>5345</v>
      </c>
      <c r="B2945" t="s">
        <v>5346</v>
      </c>
      <c r="C2945" t="s">
        <v>232</v>
      </c>
      <c r="D2945" s="3">
        <v>452.09625</v>
      </c>
    </row>
    <row r="2946" spans="1:4">
      <c r="A2946" t="s">
        <v>5347</v>
      </c>
      <c r="B2946" t="s">
        <v>5348</v>
      </c>
      <c r="C2946" t="s">
        <v>232</v>
      </c>
      <c r="D2946" s="3">
        <v>3020.6193749999998</v>
      </c>
    </row>
    <row r="2947" spans="1:4">
      <c r="A2947" t="s">
        <v>5349</v>
      </c>
      <c r="B2947" t="s">
        <v>5350</v>
      </c>
      <c r="C2947" t="s">
        <v>232</v>
      </c>
      <c r="D2947" s="3">
        <v>3020.6193749999998</v>
      </c>
    </row>
    <row r="2948" spans="1:4">
      <c r="A2948" t="s">
        <v>5351</v>
      </c>
      <c r="B2948" t="s">
        <v>5352</v>
      </c>
      <c r="C2948" t="s">
        <v>232</v>
      </c>
      <c r="D2948" s="3">
        <v>3020.6193749999998</v>
      </c>
    </row>
    <row r="2949" spans="1:4">
      <c r="A2949" t="s">
        <v>5353</v>
      </c>
      <c r="B2949" t="s">
        <v>5354</v>
      </c>
      <c r="C2949" t="s">
        <v>232</v>
      </c>
      <c r="D2949" s="3">
        <v>3020.6193749999998</v>
      </c>
    </row>
    <row r="2950" spans="1:4">
      <c r="A2950" t="s">
        <v>5355</v>
      </c>
      <c r="B2950" t="s">
        <v>5356</v>
      </c>
      <c r="C2950" t="s">
        <v>232</v>
      </c>
      <c r="D2950" s="3">
        <v>3020.6193749999998</v>
      </c>
    </row>
    <row r="2951" spans="1:4">
      <c r="A2951" t="s">
        <v>5357</v>
      </c>
      <c r="B2951" t="s">
        <v>5358</v>
      </c>
      <c r="C2951" t="s">
        <v>232</v>
      </c>
      <c r="D2951" s="3">
        <v>13.5</v>
      </c>
    </row>
    <row r="2952" spans="1:4">
      <c r="A2952" t="s">
        <v>5359</v>
      </c>
      <c r="B2952" t="s">
        <v>5360</v>
      </c>
      <c r="C2952" t="s">
        <v>232</v>
      </c>
      <c r="D2952" s="3">
        <v>13.5</v>
      </c>
    </row>
    <row r="2953" spans="1:4">
      <c r="A2953" t="s">
        <v>5361</v>
      </c>
      <c r="B2953" t="s">
        <v>5362</v>
      </c>
      <c r="C2953" t="s">
        <v>232</v>
      </c>
      <c r="D2953" s="3">
        <v>42.5</v>
      </c>
    </row>
    <row r="2954" spans="1:4">
      <c r="A2954" t="s">
        <v>5363</v>
      </c>
      <c r="B2954" t="s">
        <v>5364</v>
      </c>
      <c r="C2954" t="s">
        <v>232</v>
      </c>
      <c r="D2954" s="3"/>
    </row>
    <row r="2955" spans="1:4">
      <c r="A2955" t="s">
        <v>5365</v>
      </c>
      <c r="B2955" t="s">
        <v>5366</v>
      </c>
      <c r="C2955" t="s">
        <v>232</v>
      </c>
      <c r="D2955" s="3"/>
    </row>
    <row r="2956" spans="1:4">
      <c r="A2956" t="s">
        <v>5367</v>
      </c>
      <c r="B2956" t="s">
        <v>5368</v>
      </c>
      <c r="C2956" t="s">
        <v>232</v>
      </c>
      <c r="D2956" s="3"/>
    </row>
    <row r="2957" spans="1:4">
      <c r="A2957" t="s">
        <v>5369</v>
      </c>
      <c r="B2957" t="s">
        <v>5370</v>
      </c>
      <c r="C2957" t="s">
        <v>232</v>
      </c>
      <c r="D2957" s="3"/>
    </row>
    <row r="2958" spans="1:4">
      <c r="A2958" t="s">
        <v>5371</v>
      </c>
      <c r="B2958" t="s">
        <v>5372</v>
      </c>
      <c r="C2958" t="s">
        <v>232</v>
      </c>
      <c r="D2958" s="3"/>
    </row>
    <row r="2959" spans="1:4">
      <c r="A2959" t="s">
        <v>5373</v>
      </c>
      <c r="B2959" t="s">
        <v>5374</v>
      </c>
      <c r="C2959" t="s">
        <v>232</v>
      </c>
      <c r="D2959" s="3"/>
    </row>
    <row r="2960" spans="1:4">
      <c r="A2960" t="s">
        <v>5375</v>
      </c>
      <c r="B2960" t="s">
        <v>5376</v>
      </c>
      <c r="C2960" t="s">
        <v>232</v>
      </c>
      <c r="D2960" s="3"/>
    </row>
    <row r="2961" spans="1:4">
      <c r="A2961" t="s">
        <v>5377</v>
      </c>
      <c r="B2961" t="s">
        <v>5378</v>
      </c>
      <c r="C2961" t="s">
        <v>232</v>
      </c>
      <c r="D2961" s="3"/>
    </row>
    <row r="2962" spans="1:4">
      <c r="A2962" t="s">
        <v>5379</v>
      </c>
      <c r="B2962" t="s">
        <v>5380</v>
      </c>
      <c r="C2962" t="s">
        <v>232</v>
      </c>
      <c r="D2962" s="3"/>
    </row>
    <row r="2963" spans="1:4">
      <c r="A2963" t="s">
        <v>5381</v>
      </c>
      <c r="B2963" t="s">
        <v>5382</v>
      </c>
      <c r="C2963" t="s">
        <v>232</v>
      </c>
      <c r="D2963" s="3"/>
    </row>
    <row r="2964" spans="1:4">
      <c r="A2964" t="s">
        <v>5383</v>
      </c>
      <c r="B2964" t="s">
        <v>5384</v>
      </c>
      <c r="C2964" t="s">
        <v>232</v>
      </c>
      <c r="D2964" s="3"/>
    </row>
    <row r="2965" spans="1:4">
      <c r="A2965" t="s">
        <v>5385</v>
      </c>
      <c r="B2965" t="s">
        <v>5386</v>
      </c>
      <c r="C2965" t="s">
        <v>232</v>
      </c>
      <c r="D2965" s="3">
        <v>161.019375</v>
      </c>
    </row>
    <row r="2966" spans="1:4">
      <c r="A2966" t="s">
        <v>5387</v>
      </c>
      <c r="B2966" t="s">
        <v>5388</v>
      </c>
      <c r="C2966" t="s">
        <v>232</v>
      </c>
      <c r="D2966" s="3">
        <v>64.839375000000004</v>
      </c>
    </row>
    <row r="2967" spans="1:4">
      <c r="A2967" t="s">
        <v>5389</v>
      </c>
      <c r="B2967" t="s">
        <v>5390</v>
      </c>
      <c r="C2967" t="s">
        <v>232</v>
      </c>
      <c r="D2967" s="3"/>
    </row>
    <row r="2968" spans="1:4">
      <c r="A2968" t="s">
        <v>5391</v>
      </c>
      <c r="B2968" t="s">
        <v>5392</v>
      </c>
      <c r="C2968" t="s">
        <v>232</v>
      </c>
      <c r="D2968" s="3">
        <v>125.98</v>
      </c>
    </row>
    <row r="2969" spans="1:4">
      <c r="A2969" t="s">
        <v>5393</v>
      </c>
      <c r="B2969" t="s">
        <v>5394</v>
      </c>
      <c r="C2969" t="s">
        <v>232</v>
      </c>
      <c r="D2969" s="3">
        <v>269.51937499999997</v>
      </c>
    </row>
    <row r="2970" spans="1:4">
      <c r="A2970" t="s">
        <v>5395</v>
      </c>
      <c r="B2970" t="s">
        <v>5396</v>
      </c>
      <c r="C2970" t="s">
        <v>232</v>
      </c>
      <c r="D2970" s="3">
        <v>1007.5</v>
      </c>
    </row>
    <row r="2971" spans="1:4">
      <c r="A2971" t="s">
        <v>5397</v>
      </c>
      <c r="B2971" t="s">
        <v>5398</v>
      </c>
      <c r="C2971" t="s">
        <v>232</v>
      </c>
      <c r="D2971" s="3">
        <v>224.47500000000002</v>
      </c>
    </row>
    <row r="2972" spans="1:4">
      <c r="A2972" t="s">
        <v>5399</v>
      </c>
      <c r="B2972" t="s">
        <v>5400</v>
      </c>
      <c r="C2972" t="s">
        <v>232</v>
      </c>
      <c r="D2972" s="3"/>
    </row>
    <row r="2973" spans="1:4">
      <c r="A2973" t="s">
        <v>5401</v>
      </c>
      <c r="B2973" t="s">
        <v>5402</v>
      </c>
      <c r="C2973" t="s">
        <v>232</v>
      </c>
      <c r="D2973" s="3"/>
    </row>
    <row r="2974" spans="1:4">
      <c r="A2974" t="s">
        <v>5403</v>
      </c>
      <c r="B2974" t="s">
        <v>5404</v>
      </c>
      <c r="C2974" t="s">
        <v>232</v>
      </c>
      <c r="D2974" s="3"/>
    </row>
    <row r="2975" spans="1:4">
      <c r="A2975" t="s">
        <v>5405</v>
      </c>
      <c r="B2975" t="s">
        <v>5406</v>
      </c>
      <c r="C2975" t="s">
        <v>232</v>
      </c>
      <c r="D2975" s="3"/>
    </row>
    <row r="2976" spans="1:4">
      <c r="A2976" t="s">
        <v>5407</v>
      </c>
      <c r="B2976" t="s">
        <v>5408</v>
      </c>
      <c r="C2976" t="s">
        <v>232</v>
      </c>
      <c r="D2976" s="3"/>
    </row>
    <row r="2977" spans="1:4">
      <c r="A2977" t="s">
        <v>5409</v>
      </c>
      <c r="B2977" t="s">
        <v>5410</v>
      </c>
      <c r="C2977" t="s">
        <v>232</v>
      </c>
      <c r="D2977" s="3"/>
    </row>
    <row r="2978" spans="1:4">
      <c r="A2978" t="s">
        <v>5411</v>
      </c>
      <c r="B2978" t="s">
        <v>5412</v>
      </c>
      <c r="C2978" t="s">
        <v>232</v>
      </c>
      <c r="D2978" s="3"/>
    </row>
    <row r="2979" spans="1:4">
      <c r="A2979" t="s">
        <v>5413</v>
      </c>
      <c r="B2979" t="s">
        <v>5414</v>
      </c>
      <c r="C2979" t="s">
        <v>232</v>
      </c>
      <c r="D2979" s="3"/>
    </row>
    <row r="2980" spans="1:4">
      <c r="A2980" t="s">
        <v>5415</v>
      </c>
      <c r="B2980" t="s">
        <v>5416</v>
      </c>
      <c r="C2980" t="s">
        <v>232</v>
      </c>
      <c r="D2980" s="3">
        <v>930.88090909090909</v>
      </c>
    </row>
    <row r="2981" spans="1:4">
      <c r="A2981" t="s">
        <v>5417</v>
      </c>
      <c r="B2981" t="s">
        <v>5418</v>
      </c>
      <c r="C2981" t="s">
        <v>232</v>
      </c>
      <c r="D2981" s="3"/>
    </row>
    <row r="2982" spans="1:4">
      <c r="A2982" t="s">
        <v>5419</v>
      </c>
      <c r="B2982" t="s">
        <v>5420</v>
      </c>
      <c r="C2982" t="s">
        <v>232</v>
      </c>
      <c r="D2982" s="3"/>
    </row>
    <row r="2983" spans="1:4">
      <c r="A2983" t="s">
        <v>5421</v>
      </c>
      <c r="B2983" t="s">
        <v>5422</v>
      </c>
      <c r="C2983" t="s">
        <v>232</v>
      </c>
      <c r="D2983" s="3">
        <v>1121.2550000000001</v>
      </c>
    </row>
    <row r="2984" spans="1:4">
      <c r="A2984" t="s">
        <v>5423</v>
      </c>
      <c r="B2984" t="s">
        <v>5424</v>
      </c>
      <c r="C2984" t="s">
        <v>232</v>
      </c>
      <c r="D2984" s="3">
        <v>42.956249999999997</v>
      </c>
    </row>
    <row r="2985" spans="1:4">
      <c r="A2985" t="s">
        <v>5425</v>
      </c>
      <c r="B2985" t="s">
        <v>5426</v>
      </c>
      <c r="C2985" t="s">
        <v>232</v>
      </c>
      <c r="D2985" s="3"/>
    </row>
    <row r="2986" spans="1:4">
      <c r="A2986" t="s">
        <v>5427</v>
      </c>
      <c r="B2986" t="s">
        <v>5428</v>
      </c>
      <c r="C2986" t="s">
        <v>232</v>
      </c>
      <c r="D2986" s="3">
        <v>1149.7094117647059</v>
      </c>
    </row>
    <row r="2987" spans="1:4">
      <c r="A2987" t="s">
        <v>5429</v>
      </c>
      <c r="B2987" t="s">
        <v>5430</v>
      </c>
      <c r="C2987" t="s">
        <v>232</v>
      </c>
      <c r="D2987" s="3">
        <v>1210.3777777777777</v>
      </c>
    </row>
    <row r="2988" spans="1:4">
      <c r="A2988" t="s">
        <v>5431</v>
      </c>
      <c r="B2988" t="s">
        <v>5432</v>
      </c>
      <c r="C2988" t="s">
        <v>232</v>
      </c>
      <c r="D2988" s="3"/>
    </row>
    <row r="2989" spans="1:4">
      <c r="A2989" t="s">
        <v>5433</v>
      </c>
      <c r="B2989" t="s">
        <v>5434</v>
      </c>
      <c r="C2989" t="s">
        <v>232</v>
      </c>
      <c r="D2989" s="3">
        <v>1141.7477272727274</v>
      </c>
    </row>
    <row r="2990" spans="1:4">
      <c r="A2990" t="s">
        <v>5435</v>
      </c>
      <c r="B2990" t="s">
        <v>5436</v>
      </c>
      <c r="C2990" t="s">
        <v>232</v>
      </c>
      <c r="D2990" s="3">
        <v>778.88300000000004</v>
      </c>
    </row>
    <row r="2991" spans="1:4">
      <c r="A2991" t="s">
        <v>5437</v>
      </c>
      <c r="B2991" t="s">
        <v>5438</v>
      </c>
      <c r="C2991" t="s">
        <v>232</v>
      </c>
      <c r="D2991" s="3"/>
    </row>
    <row r="2992" spans="1:4">
      <c r="A2992" t="s">
        <v>5439</v>
      </c>
      <c r="B2992" t="s">
        <v>5440</v>
      </c>
      <c r="C2992" t="s">
        <v>232</v>
      </c>
      <c r="D2992" s="3">
        <v>5141.7493749999994</v>
      </c>
    </row>
    <row r="2993" spans="1:4">
      <c r="A2993" t="s">
        <v>5441</v>
      </c>
      <c r="B2993" t="s">
        <v>5442</v>
      </c>
      <c r="C2993" t="s">
        <v>176</v>
      </c>
      <c r="D2993" s="3"/>
    </row>
    <row r="2994" spans="1:4">
      <c r="A2994" t="s">
        <v>5443</v>
      </c>
      <c r="B2994" t="s">
        <v>5444</v>
      </c>
      <c r="C2994" t="s">
        <v>232</v>
      </c>
      <c r="D2994" s="3">
        <v>4556.1699999999992</v>
      </c>
    </row>
    <row r="2995" spans="1:4">
      <c r="A2995" t="s">
        <v>5445</v>
      </c>
      <c r="B2995" t="s">
        <v>5446</v>
      </c>
      <c r="C2995" t="s">
        <v>232</v>
      </c>
      <c r="D2995" s="3">
        <v>6626.8893749999997</v>
      </c>
    </row>
    <row r="2996" spans="1:4">
      <c r="A2996" t="s">
        <v>5447</v>
      </c>
      <c r="B2996" t="s">
        <v>5448</v>
      </c>
      <c r="C2996" t="s">
        <v>176</v>
      </c>
      <c r="D2996" s="3"/>
    </row>
    <row r="2997" spans="1:4">
      <c r="A2997" t="s">
        <v>5449</v>
      </c>
      <c r="B2997" t="s">
        <v>5450</v>
      </c>
      <c r="C2997" t="s">
        <v>232</v>
      </c>
      <c r="D2997" s="3">
        <v>1616.74</v>
      </c>
    </row>
    <row r="2998" spans="1:4">
      <c r="A2998" t="s">
        <v>5451</v>
      </c>
      <c r="B2998" t="s">
        <v>5452</v>
      </c>
      <c r="C2998" t="s">
        <v>232</v>
      </c>
      <c r="D2998" s="3">
        <v>2251.5793750000003</v>
      </c>
    </row>
    <row r="2999" spans="1:4">
      <c r="A2999" t="s">
        <v>5453</v>
      </c>
      <c r="B2999" t="s">
        <v>5454</v>
      </c>
      <c r="C2999" t="s">
        <v>232</v>
      </c>
      <c r="D2999" s="3">
        <v>2793.6193749999998</v>
      </c>
    </row>
    <row r="3000" spans="1:4">
      <c r="A3000" t="s">
        <v>5455</v>
      </c>
      <c r="B3000" t="s">
        <v>5456</v>
      </c>
      <c r="C3000" t="s">
        <v>232</v>
      </c>
      <c r="D3000" s="3">
        <v>5604.2493749999994</v>
      </c>
    </row>
    <row r="3001" spans="1:4">
      <c r="A3001" t="s">
        <v>5457</v>
      </c>
      <c r="B3001" t="s">
        <v>5458</v>
      </c>
      <c r="C3001" t="s">
        <v>176</v>
      </c>
      <c r="D3001" s="3"/>
    </row>
    <row r="3002" spans="1:4">
      <c r="A3002" t="s">
        <v>5459</v>
      </c>
      <c r="B3002" t="s">
        <v>5442</v>
      </c>
      <c r="C3002" t="s">
        <v>427</v>
      </c>
      <c r="D3002" s="3">
        <v>3731.4993749999999</v>
      </c>
    </row>
    <row r="3003" spans="1:4">
      <c r="A3003" t="s">
        <v>5460</v>
      </c>
      <c r="B3003" t="s">
        <v>5448</v>
      </c>
      <c r="C3003" t="s">
        <v>427</v>
      </c>
      <c r="D3003" s="3">
        <v>1172.2893749999998</v>
      </c>
    </row>
    <row r="3004" spans="1:4">
      <c r="A3004" t="s">
        <v>5461</v>
      </c>
      <c r="B3004" t="s">
        <v>5458</v>
      </c>
      <c r="C3004" t="s">
        <v>427</v>
      </c>
      <c r="D3004" s="3">
        <v>4436.4993749999994</v>
      </c>
    </row>
    <row r="3005" spans="1:4">
      <c r="A3005" t="s">
        <v>5462</v>
      </c>
      <c r="B3005" t="s">
        <v>5463</v>
      </c>
      <c r="C3005" t="s">
        <v>232</v>
      </c>
      <c r="D3005" s="3">
        <v>1281.24</v>
      </c>
    </row>
    <row r="3006" spans="1:4">
      <c r="A3006" t="s">
        <v>5464</v>
      </c>
      <c r="B3006" t="s">
        <v>5465</v>
      </c>
      <c r="C3006" t="s">
        <v>232</v>
      </c>
      <c r="D3006" s="3">
        <v>122.5</v>
      </c>
    </row>
    <row r="3007" spans="1:4">
      <c r="A3007" t="s">
        <v>5466</v>
      </c>
      <c r="B3007" t="s">
        <v>5467</v>
      </c>
      <c r="C3007" t="s">
        <v>232</v>
      </c>
      <c r="D3007" s="3">
        <v>900.89666666666676</v>
      </c>
    </row>
    <row r="3008" spans="1:4">
      <c r="A3008" t="s">
        <v>5468</v>
      </c>
      <c r="B3008" t="s">
        <v>5469</v>
      </c>
      <c r="C3008" t="s">
        <v>232</v>
      </c>
      <c r="D3008" s="3">
        <v>1065.8488888888887</v>
      </c>
    </row>
    <row r="3009" spans="1:4">
      <c r="A3009" t="s">
        <v>5470</v>
      </c>
      <c r="B3009" t="s">
        <v>5471</v>
      </c>
      <c r="C3009" t="s">
        <v>205</v>
      </c>
      <c r="D3009" s="3"/>
    </row>
    <row r="3010" spans="1:4">
      <c r="A3010" t="s">
        <v>5472</v>
      </c>
      <c r="B3010" t="s">
        <v>5473</v>
      </c>
      <c r="C3010" t="s">
        <v>232</v>
      </c>
      <c r="D3010" s="3"/>
    </row>
    <row r="3011" spans="1:4">
      <c r="A3011" t="s">
        <v>5474</v>
      </c>
      <c r="B3011" t="s">
        <v>5475</v>
      </c>
      <c r="C3011" t="s">
        <v>232</v>
      </c>
      <c r="D3011" s="3"/>
    </row>
    <row r="3012" spans="1:4">
      <c r="A3012" t="s">
        <v>5476</v>
      </c>
      <c r="B3012" t="s">
        <v>5477</v>
      </c>
      <c r="C3012" t="s">
        <v>232</v>
      </c>
      <c r="D3012" s="3"/>
    </row>
    <row r="3013" spans="1:4">
      <c r="A3013" t="s">
        <v>5478</v>
      </c>
      <c r="B3013" t="s">
        <v>5479</v>
      </c>
      <c r="C3013" t="s">
        <v>232</v>
      </c>
      <c r="D3013" s="3"/>
    </row>
    <row r="3014" spans="1:4">
      <c r="A3014" t="s">
        <v>5480</v>
      </c>
      <c r="B3014" t="s">
        <v>5481</v>
      </c>
      <c r="C3014" t="s">
        <v>232</v>
      </c>
      <c r="D3014" s="3"/>
    </row>
    <row r="3015" spans="1:4">
      <c r="A3015" t="s">
        <v>5482</v>
      </c>
      <c r="B3015" t="s">
        <v>5483</v>
      </c>
      <c r="C3015" t="s">
        <v>232</v>
      </c>
      <c r="D3015" s="3"/>
    </row>
    <row r="3016" spans="1:4">
      <c r="A3016" t="s">
        <v>5484</v>
      </c>
      <c r="B3016" t="s">
        <v>5485</v>
      </c>
      <c r="C3016" t="s">
        <v>232</v>
      </c>
      <c r="D3016" s="3"/>
    </row>
    <row r="3017" spans="1:4">
      <c r="A3017" t="s">
        <v>5486</v>
      </c>
      <c r="B3017" t="s">
        <v>5487</v>
      </c>
      <c r="C3017" t="s">
        <v>232</v>
      </c>
      <c r="D3017" s="3"/>
    </row>
    <row r="3018" spans="1:4">
      <c r="A3018" t="s">
        <v>5488</v>
      </c>
      <c r="B3018" t="s">
        <v>5489</v>
      </c>
      <c r="C3018" t="s">
        <v>438</v>
      </c>
      <c r="D3018" s="3"/>
    </row>
    <row r="3019" spans="1:4">
      <c r="A3019" t="s">
        <v>5490</v>
      </c>
      <c r="B3019" t="s">
        <v>5491</v>
      </c>
      <c r="C3019" t="s">
        <v>232</v>
      </c>
      <c r="D3019" s="3">
        <v>66.865000000000009</v>
      </c>
    </row>
    <row r="3020" spans="1:4">
      <c r="A3020" t="s">
        <v>5492</v>
      </c>
      <c r="B3020" t="s">
        <v>5493</v>
      </c>
      <c r="C3020" t="s">
        <v>232</v>
      </c>
      <c r="D3020" s="3">
        <v>1011.15</v>
      </c>
    </row>
    <row r="3021" spans="1:4">
      <c r="A3021" t="s">
        <v>5494</v>
      </c>
      <c r="B3021" t="s">
        <v>5495</v>
      </c>
      <c r="C3021" t="s">
        <v>176</v>
      </c>
      <c r="D3021" s="3">
        <v>13.157500000000001</v>
      </c>
    </row>
    <row r="3022" spans="1:4">
      <c r="A3022" t="s">
        <v>5496</v>
      </c>
      <c r="B3022" t="s">
        <v>5497</v>
      </c>
      <c r="C3022" t="s">
        <v>232</v>
      </c>
      <c r="D3022" s="3"/>
    </row>
    <row r="3023" spans="1:4">
      <c r="A3023" t="s">
        <v>5498</v>
      </c>
      <c r="B3023" t="s">
        <v>5499</v>
      </c>
      <c r="C3023" t="s">
        <v>232</v>
      </c>
      <c r="D3023" s="3"/>
    </row>
    <row r="3024" spans="1:4">
      <c r="A3024" t="s">
        <v>5500</v>
      </c>
      <c r="B3024" t="s">
        <v>5501</v>
      </c>
      <c r="C3024" t="s">
        <v>232</v>
      </c>
      <c r="D3024" s="3"/>
    </row>
    <row r="3025" spans="1:4">
      <c r="A3025" t="s">
        <v>5502</v>
      </c>
      <c r="B3025" t="s">
        <v>5503</v>
      </c>
      <c r="C3025" t="s">
        <v>232</v>
      </c>
      <c r="D3025" s="3"/>
    </row>
    <row r="3026" spans="1:4">
      <c r="A3026" t="s">
        <v>5504</v>
      </c>
      <c r="B3026" t="s">
        <v>5505</v>
      </c>
      <c r="C3026" t="s">
        <v>232</v>
      </c>
      <c r="D3026" s="3"/>
    </row>
    <row r="3027" spans="1:4">
      <c r="A3027" t="s">
        <v>5506</v>
      </c>
      <c r="B3027" t="s">
        <v>5489</v>
      </c>
      <c r="C3027" t="s">
        <v>232</v>
      </c>
      <c r="D3027" s="3"/>
    </row>
    <row r="3028" spans="1:4">
      <c r="A3028" t="s">
        <v>5507</v>
      </c>
      <c r="B3028" t="s">
        <v>5508</v>
      </c>
      <c r="C3028" t="s">
        <v>232</v>
      </c>
      <c r="D3028" s="3"/>
    </row>
    <row r="3029" spans="1:4">
      <c r="A3029" t="s">
        <v>5509</v>
      </c>
      <c r="B3029" t="s">
        <v>5510</v>
      </c>
      <c r="C3029" t="s">
        <v>232</v>
      </c>
      <c r="D3029" s="3">
        <v>16.9925</v>
      </c>
    </row>
    <row r="3030" spans="1:4">
      <c r="A3030" t="s">
        <v>5511</v>
      </c>
      <c r="B3030" t="s">
        <v>5512</v>
      </c>
      <c r="C3030" t="s">
        <v>232</v>
      </c>
      <c r="D3030" s="3"/>
    </row>
    <row r="3031" spans="1:4">
      <c r="A3031" t="s">
        <v>5513</v>
      </c>
      <c r="B3031" t="s">
        <v>5514</v>
      </c>
      <c r="C3031" t="s">
        <v>232</v>
      </c>
      <c r="D3031" s="3"/>
    </row>
    <row r="3032" spans="1:4">
      <c r="A3032" t="s">
        <v>5515</v>
      </c>
      <c r="B3032" t="s">
        <v>5516</v>
      </c>
      <c r="C3032" t="s">
        <v>232</v>
      </c>
      <c r="D3032" s="3"/>
    </row>
    <row r="3033" spans="1:4">
      <c r="A3033" t="s">
        <v>5517</v>
      </c>
      <c r="B3033" t="s">
        <v>5518</v>
      </c>
      <c r="C3033" t="s">
        <v>232</v>
      </c>
      <c r="D3033" s="3"/>
    </row>
    <row r="3034" spans="1:4">
      <c r="A3034" t="s">
        <v>5519</v>
      </c>
      <c r="B3034" t="s">
        <v>5520</v>
      </c>
      <c r="C3034" t="s">
        <v>232</v>
      </c>
      <c r="D3034" s="3"/>
    </row>
    <row r="3035" spans="1:4">
      <c r="A3035" t="s">
        <v>5521</v>
      </c>
      <c r="B3035" t="s">
        <v>5522</v>
      </c>
      <c r="C3035" t="s">
        <v>232</v>
      </c>
      <c r="D3035" s="3"/>
    </row>
    <row r="3036" spans="1:4">
      <c r="A3036" t="s">
        <v>5523</v>
      </c>
      <c r="B3036" t="s">
        <v>5524</v>
      </c>
      <c r="C3036" t="s">
        <v>232</v>
      </c>
      <c r="D3036" s="3"/>
    </row>
    <row r="3037" spans="1:4">
      <c r="A3037" t="s">
        <v>5525</v>
      </c>
      <c r="B3037" t="s">
        <v>5526</v>
      </c>
      <c r="C3037" t="s">
        <v>232</v>
      </c>
      <c r="D3037" s="3"/>
    </row>
    <row r="3038" spans="1:4">
      <c r="A3038" t="s">
        <v>5527</v>
      </c>
      <c r="B3038" t="s">
        <v>5528</v>
      </c>
      <c r="C3038" t="s">
        <v>232</v>
      </c>
      <c r="D3038" s="3"/>
    </row>
    <row r="3039" spans="1:4">
      <c r="A3039" t="s">
        <v>5529</v>
      </c>
      <c r="B3039" t="s">
        <v>5530</v>
      </c>
      <c r="C3039" t="s">
        <v>232</v>
      </c>
      <c r="D3039" s="3"/>
    </row>
    <row r="3040" spans="1:4">
      <c r="A3040" t="s">
        <v>5531</v>
      </c>
      <c r="B3040" t="s">
        <v>5532</v>
      </c>
      <c r="C3040" t="s">
        <v>232</v>
      </c>
      <c r="D3040" s="3"/>
    </row>
    <row r="3041" spans="1:4">
      <c r="A3041" t="s">
        <v>5533</v>
      </c>
      <c r="B3041" t="s">
        <v>5534</v>
      </c>
      <c r="C3041" t="s">
        <v>232</v>
      </c>
      <c r="D3041" s="3"/>
    </row>
    <row r="3042" spans="1:4">
      <c r="A3042" t="s">
        <v>5535</v>
      </c>
      <c r="B3042" t="s">
        <v>5536</v>
      </c>
      <c r="C3042" t="s">
        <v>232</v>
      </c>
      <c r="D3042" s="3"/>
    </row>
    <row r="3043" spans="1:4">
      <c r="A3043" t="s">
        <v>5537</v>
      </c>
      <c r="B3043" t="s">
        <v>5538</v>
      </c>
      <c r="C3043" t="s">
        <v>232</v>
      </c>
      <c r="D3043" s="3"/>
    </row>
    <row r="3044" spans="1:4">
      <c r="A3044" t="s">
        <v>5539</v>
      </c>
      <c r="B3044" t="s">
        <v>5540</v>
      </c>
      <c r="C3044" t="s">
        <v>232</v>
      </c>
      <c r="D3044" s="3"/>
    </row>
    <row r="3045" spans="1:4">
      <c r="A3045" t="s">
        <v>5541</v>
      </c>
      <c r="B3045" t="s">
        <v>5542</v>
      </c>
      <c r="C3045" t="s">
        <v>232</v>
      </c>
      <c r="D3045" s="3">
        <v>261.75</v>
      </c>
    </row>
    <row r="3046" spans="1:4">
      <c r="A3046" t="s">
        <v>5543</v>
      </c>
      <c r="B3046" t="s">
        <v>5544</v>
      </c>
      <c r="C3046" t="s">
        <v>232</v>
      </c>
      <c r="D3046" s="3"/>
    </row>
    <row r="3047" spans="1:4">
      <c r="A3047" t="s">
        <v>5545</v>
      </c>
      <c r="B3047" t="s">
        <v>5546</v>
      </c>
      <c r="C3047" t="s">
        <v>232</v>
      </c>
      <c r="D3047" s="3"/>
    </row>
    <row r="3048" spans="1:4">
      <c r="A3048" t="s">
        <v>5547</v>
      </c>
      <c r="B3048" t="s">
        <v>5548</v>
      </c>
      <c r="C3048" t="s">
        <v>232</v>
      </c>
      <c r="D3048" s="3"/>
    </row>
    <row r="3049" spans="1:4">
      <c r="A3049" t="s">
        <v>5549</v>
      </c>
      <c r="B3049" t="s">
        <v>5550</v>
      </c>
      <c r="C3049" t="s">
        <v>232</v>
      </c>
      <c r="D3049" s="3"/>
    </row>
    <row r="3050" spans="1:4">
      <c r="A3050" t="s">
        <v>5551</v>
      </c>
      <c r="B3050" t="s">
        <v>5552</v>
      </c>
      <c r="C3050" t="s">
        <v>232</v>
      </c>
      <c r="D3050" s="3"/>
    </row>
    <row r="3051" spans="1:4">
      <c r="A3051" t="s">
        <v>5553</v>
      </c>
      <c r="B3051" t="s">
        <v>5554</v>
      </c>
      <c r="C3051" t="s">
        <v>232</v>
      </c>
      <c r="D3051" s="3"/>
    </row>
    <row r="3052" spans="1:4">
      <c r="A3052" t="s">
        <v>5555</v>
      </c>
      <c r="B3052" t="s">
        <v>5556</v>
      </c>
      <c r="C3052" t="s">
        <v>232</v>
      </c>
      <c r="D3052" s="3"/>
    </row>
    <row r="3053" spans="1:4">
      <c r="A3053" t="s">
        <v>5557</v>
      </c>
      <c r="B3053" t="s">
        <v>5558</v>
      </c>
      <c r="C3053" t="s">
        <v>232</v>
      </c>
      <c r="D3053" s="3">
        <v>47.886249999999997</v>
      </c>
    </row>
    <row r="3054" spans="1:4">
      <c r="A3054" t="s">
        <v>5559</v>
      </c>
      <c r="B3054" t="s">
        <v>5560</v>
      </c>
      <c r="C3054" t="s">
        <v>232</v>
      </c>
      <c r="D3054" s="3">
        <v>6.0737500000000004</v>
      </c>
    </row>
    <row r="3055" spans="1:4">
      <c r="A3055" t="s">
        <v>5561</v>
      </c>
      <c r="B3055" t="s">
        <v>5562</v>
      </c>
      <c r="C3055" t="s">
        <v>232</v>
      </c>
      <c r="D3055" s="3"/>
    </row>
    <row r="3056" spans="1:4">
      <c r="A3056" t="s">
        <v>5563</v>
      </c>
      <c r="B3056" t="s">
        <v>5564</v>
      </c>
      <c r="C3056" t="s">
        <v>232</v>
      </c>
      <c r="D3056" s="3"/>
    </row>
    <row r="3057" spans="1:4">
      <c r="A3057" t="s">
        <v>5565</v>
      </c>
      <c r="B3057" t="s">
        <v>5566</v>
      </c>
      <c r="C3057" t="s">
        <v>232</v>
      </c>
      <c r="D3057" s="3"/>
    </row>
    <row r="3058" spans="1:4">
      <c r="A3058" t="s">
        <v>5567</v>
      </c>
      <c r="B3058" t="s">
        <v>5568</v>
      </c>
      <c r="C3058" t="s">
        <v>232</v>
      </c>
      <c r="D3058" s="3"/>
    </row>
    <row r="3059" spans="1:4">
      <c r="A3059" t="s">
        <v>5569</v>
      </c>
      <c r="B3059" t="s">
        <v>5570</v>
      </c>
      <c r="C3059" t="s">
        <v>232</v>
      </c>
      <c r="D3059" s="3"/>
    </row>
    <row r="3060" spans="1:4">
      <c r="A3060" t="s">
        <v>5571</v>
      </c>
      <c r="B3060" t="s">
        <v>5572</v>
      </c>
      <c r="C3060" t="s">
        <v>232</v>
      </c>
      <c r="D3060" s="3">
        <v>701.62</v>
      </c>
    </row>
    <row r="3061" spans="1:4">
      <c r="A3061" t="s">
        <v>5573</v>
      </c>
      <c r="B3061" t="s">
        <v>5574</v>
      </c>
      <c r="C3061" t="s">
        <v>232</v>
      </c>
      <c r="D3061" s="3">
        <v>606.32000000000005</v>
      </c>
    </row>
    <row r="3062" spans="1:4">
      <c r="A3062" t="s">
        <v>5575</v>
      </c>
      <c r="B3062" t="s">
        <v>5576</v>
      </c>
      <c r="C3062" t="s">
        <v>232</v>
      </c>
      <c r="D3062" s="3">
        <v>1373.389375</v>
      </c>
    </row>
    <row r="3063" spans="1:4">
      <c r="A3063" t="s">
        <v>5577</v>
      </c>
      <c r="B3063" t="s">
        <v>5578</v>
      </c>
      <c r="C3063" t="s">
        <v>232</v>
      </c>
      <c r="D3063" s="3">
        <v>631.91999999999996</v>
      </c>
    </row>
    <row r="3064" spans="1:4">
      <c r="A3064" t="s">
        <v>5579</v>
      </c>
      <c r="B3064" t="s">
        <v>5580</v>
      </c>
      <c r="C3064" t="s">
        <v>232</v>
      </c>
      <c r="D3064" s="3"/>
    </row>
    <row r="3065" spans="1:4">
      <c r="A3065" t="s">
        <v>5581</v>
      </c>
      <c r="B3065" t="s">
        <v>5582</v>
      </c>
      <c r="C3065" t="s">
        <v>232</v>
      </c>
      <c r="D3065" s="3"/>
    </row>
    <row r="3066" spans="1:4">
      <c r="A3066" t="s">
        <v>5583</v>
      </c>
      <c r="B3066" t="s">
        <v>5584</v>
      </c>
      <c r="C3066" t="s">
        <v>232</v>
      </c>
      <c r="D3066" s="3"/>
    </row>
    <row r="3067" spans="1:4">
      <c r="A3067" t="s">
        <v>5585</v>
      </c>
      <c r="B3067" t="s">
        <v>5586</v>
      </c>
      <c r="C3067" t="s">
        <v>232</v>
      </c>
      <c r="D3067" s="3"/>
    </row>
    <row r="3068" spans="1:4">
      <c r="A3068" t="s">
        <v>5587</v>
      </c>
      <c r="B3068" t="s">
        <v>5588</v>
      </c>
      <c r="C3068" t="s">
        <v>232</v>
      </c>
      <c r="D3068" s="3"/>
    </row>
    <row r="3069" spans="1:4">
      <c r="A3069" t="s">
        <v>5589</v>
      </c>
      <c r="B3069" t="s">
        <v>5590</v>
      </c>
      <c r="C3069" t="s">
        <v>232</v>
      </c>
      <c r="D3069" s="3"/>
    </row>
    <row r="3070" spans="1:4">
      <c r="A3070" t="s">
        <v>5591</v>
      </c>
      <c r="B3070" t="s">
        <v>5592</v>
      </c>
      <c r="C3070" t="s">
        <v>232</v>
      </c>
      <c r="D3070" s="3"/>
    </row>
    <row r="3071" spans="1:4">
      <c r="A3071" t="s">
        <v>5593</v>
      </c>
      <c r="B3071" t="s">
        <v>5594</v>
      </c>
      <c r="C3071" t="s">
        <v>232</v>
      </c>
      <c r="D3071" s="3"/>
    </row>
    <row r="3072" spans="1:4">
      <c r="A3072" t="s">
        <v>5595</v>
      </c>
      <c r="B3072" t="s">
        <v>5596</v>
      </c>
      <c r="C3072" t="s">
        <v>232</v>
      </c>
      <c r="D3072" s="3"/>
    </row>
    <row r="3073" spans="1:4">
      <c r="A3073" t="s">
        <v>5597</v>
      </c>
      <c r="B3073" t="s">
        <v>5477</v>
      </c>
      <c r="C3073" t="s">
        <v>232</v>
      </c>
      <c r="D3073" s="3"/>
    </row>
    <row r="3074" spans="1:4">
      <c r="A3074" t="s">
        <v>5598</v>
      </c>
      <c r="B3074" t="s">
        <v>5599</v>
      </c>
      <c r="C3074" t="s">
        <v>232</v>
      </c>
      <c r="D3074" s="3"/>
    </row>
    <row r="3075" spans="1:4">
      <c r="A3075" t="s">
        <v>5600</v>
      </c>
      <c r="B3075" t="s">
        <v>5601</v>
      </c>
      <c r="C3075" t="s">
        <v>232</v>
      </c>
      <c r="D3075" s="3"/>
    </row>
    <row r="3076" spans="1:4">
      <c r="A3076" t="s">
        <v>5602</v>
      </c>
      <c r="B3076" t="s">
        <v>5603</v>
      </c>
      <c r="C3076" t="s">
        <v>232</v>
      </c>
      <c r="D3076" s="3"/>
    </row>
    <row r="3077" spans="1:4">
      <c r="A3077" t="s">
        <v>5604</v>
      </c>
      <c r="B3077" t="s">
        <v>5605</v>
      </c>
      <c r="C3077" t="s">
        <v>232</v>
      </c>
      <c r="D3077" s="3"/>
    </row>
    <row r="3078" spans="1:4">
      <c r="A3078" t="s">
        <v>5606</v>
      </c>
      <c r="B3078" t="s">
        <v>5607</v>
      </c>
      <c r="C3078" t="s">
        <v>232</v>
      </c>
      <c r="D3078" s="3"/>
    </row>
    <row r="3079" spans="1:4">
      <c r="A3079" t="s">
        <v>5608</v>
      </c>
      <c r="B3079" t="s">
        <v>5609</v>
      </c>
      <c r="C3079" t="s">
        <v>232</v>
      </c>
      <c r="D3079" s="3"/>
    </row>
    <row r="3080" spans="1:4">
      <c r="A3080" t="s">
        <v>5610</v>
      </c>
      <c r="B3080" t="s">
        <v>5611</v>
      </c>
      <c r="C3080" t="s">
        <v>232</v>
      </c>
      <c r="D3080" s="3"/>
    </row>
    <row r="3081" spans="1:4">
      <c r="A3081" t="s">
        <v>5612</v>
      </c>
      <c r="B3081" t="s">
        <v>5613</v>
      </c>
      <c r="C3081" t="s">
        <v>232</v>
      </c>
      <c r="D3081" s="3"/>
    </row>
    <row r="3082" spans="1:4">
      <c r="A3082" t="s">
        <v>5614</v>
      </c>
      <c r="B3082" t="s">
        <v>5615</v>
      </c>
      <c r="C3082" t="s">
        <v>232</v>
      </c>
      <c r="D3082" s="3"/>
    </row>
    <row r="3083" spans="1:4">
      <c r="A3083" t="s">
        <v>5616</v>
      </c>
      <c r="B3083" t="s">
        <v>5617</v>
      </c>
      <c r="C3083" t="s">
        <v>232</v>
      </c>
      <c r="D3083" s="3"/>
    </row>
    <row r="3084" spans="1:4">
      <c r="A3084" t="s">
        <v>5618</v>
      </c>
      <c r="B3084" t="s">
        <v>5619</v>
      </c>
      <c r="C3084" t="s">
        <v>232</v>
      </c>
      <c r="D3084" s="3"/>
    </row>
    <row r="3085" spans="1:4">
      <c r="A3085" t="s">
        <v>5620</v>
      </c>
      <c r="B3085" t="s">
        <v>5621</v>
      </c>
      <c r="C3085" t="s">
        <v>232</v>
      </c>
      <c r="D3085" s="3"/>
    </row>
    <row r="3086" spans="1:4">
      <c r="A3086" t="s">
        <v>5622</v>
      </c>
      <c r="B3086" t="s">
        <v>5623</v>
      </c>
      <c r="C3086" t="s">
        <v>232</v>
      </c>
      <c r="D3086" s="3">
        <v>196.10124999999999</v>
      </c>
    </row>
    <row r="3087" spans="1:4">
      <c r="A3087" t="s">
        <v>5624</v>
      </c>
      <c r="B3087" t="s">
        <v>5625</v>
      </c>
      <c r="C3087" t="s">
        <v>232</v>
      </c>
      <c r="D3087" s="3">
        <v>262.68000000000006</v>
      </c>
    </row>
    <row r="3088" spans="1:4">
      <c r="A3088" t="s">
        <v>5626</v>
      </c>
      <c r="B3088" t="s">
        <v>5627</v>
      </c>
      <c r="C3088" t="s">
        <v>232</v>
      </c>
      <c r="D3088" s="3">
        <v>289.82499999999999</v>
      </c>
    </row>
    <row r="3089" spans="1:4">
      <c r="A3089" t="s">
        <v>5628</v>
      </c>
      <c r="B3089" t="s">
        <v>5629</v>
      </c>
      <c r="C3089" t="s">
        <v>232</v>
      </c>
      <c r="D3089" s="3">
        <v>289.82499999999999</v>
      </c>
    </row>
    <row r="3090" spans="1:4">
      <c r="A3090" t="s">
        <v>5630</v>
      </c>
      <c r="B3090" t="s">
        <v>5631</v>
      </c>
      <c r="C3090" t="s">
        <v>232</v>
      </c>
      <c r="D3090" s="3"/>
    </row>
    <row r="3091" spans="1:4">
      <c r="A3091" t="s">
        <v>5632</v>
      </c>
      <c r="B3091" t="s">
        <v>5633</v>
      </c>
      <c r="C3091" t="s">
        <v>232</v>
      </c>
      <c r="D3091" s="3"/>
    </row>
    <row r="3092" spans="1:4">
      <c r="A3092" t="s">
        <v>5634</v>
      </c>
      <c r="B3092" t="s">
        <v>5635</v>
      </c>
      <c r="C3092" t="s">
        <v>232</v>
      </c>
      <c r="D3092" s="3"/>
    </row>
    <row r="3093" spans="1:4">
      <c r="A3093" t="s">
        <v>5636</v>
      </c>
      <c r="B3093" t="s">
        <v>5637</v>
      </c>
      <c r="C3093" t="s">
        <v>232</v>
      </c>
      <c r="D3093" s="3"/>
    </row>
    <row r="3094" spans="1:4">
      <c r="A3094" t="s">
        <v>5638</v>
      </c>
      <c r="B3094" t="s">
        <v>5639</v>
      </c>
      <c r="C3094" t="s">
        <v>232</v>
      </c>
      <c r="D3094" s="3"/>
    </row>
    <row r="3095" spans="1:4">
      <c r="A3095" t="s">
        <v>5640</v>
      </c>
      <c r="B3095" t="s">
        <v>5641</v>
      </c>
      <c r="C3095" t="s">
        <v>232</v>
      </c>
      <c r="D3095" s="3"/>
    </row>
    <row r="3096" spans="1:4">
      <c r="A3096" t="s">
        <v>5642</v>
      </c>
      <c r="B3096" t="s">
        <v>5643</v>
      </c>
      <c r="C3096" t="s">
        <v>232</v>
      </c>
      <c r="D3096" s="3"/>
    </row>
    <row r="3097" spans="1:4">
      <c r="A3097" t="s">
        <v>5644</v>
      </c>
      <c r="B3097" t="s">
        <v>5645</v>
      </c>
      <c r="C3097" t="s">
        <v>232</v>
      </c>
      <c r="D3097" s="3"/>
    </row>
    <row r="3098" spans="1:4">
      <c r="A3098" t="s">
        <v>5646</v>
      </c>
      <c r="B3098" t="s">
        <v>5647</v>
      </c>
      <c r="C3098" t="s">
        <v>232</v>
      </c>
      <c r="D3098" s="3"/>
    </row>
    <row r="3099" spans="1:4">
      <c r="A3099" t="s">
        <v>5648</v>
      </c>
      <c r="B3099" t="s">
        <v>5649</v>
      </c>
      <c r="C3099" t="s">
        <v>232</v>
      </c>
      <c r="D3099" s="3"/>
    </row>
    <row r="3100" spans="1:4">
      <c r="A3100" t="s">
        <v>5650</v>
      </c>
      <c r="B3100" t="s">
        <v>5651</v>
      </c>
      <c r="C3100" t="s">
        <v>232</v>
      </c>
      <c r="D3100" s="3"/>
    </row>
    <row r="3101" spans="1:4">
      <c r="A3101" t="s">
        <v>5652</v>
      </c>
      <c r="B3101" t="s">
        <v>5653</v>
      </c>
      <c r="C3101" t="s">
        <v>232</v>
      </c>
      <c r="D3101" s="3"/>
    </row>
    <row r="3102" spans="1:4">
      <c r="A3102" t="s">
        <v>5654</v>
      </c>
      <c r="B3102" t="s">
        <v>5655</v>
      </c>
      <c r="C3102" t="s">
        <v>232</v>
      </c>
      <c r="D3102" s="3"/>
    </row>
    <row r="3103" spans="1:4">
      <c r="A3103" t="s">
        <v>5656</v>
      </c>
      <c r="B3103" t="s">
        <v>5657</v>
      </c>
      <c r="C3103" t="s">
        <v>232</v>
      </c>
      <c r="D3103" s="3"/>
    </row>
    <row r="3104" spans="1:4">
      <c r="A3104" t="s">
        <v>5658</v>
      </c>
      <c r="B3104" t="s">
        <v>5659</v>
      </c>
      <c r="C3104" t="s">
        <v>232</v>
      </c>
      <c r="D3104" s="3"/>
    </row>
    <row r="3105" spans="1:4">
      <c r="A3105" t="s">
        <v>5660</v>
      </c>
      <c r="B3105" t="s">
        <v>5661</v>
      </c>
      <c r="C3105" t="s">
        <v>232</v>
      </c>
      <c r="D3105" s="3"/>
    </row>
    <row r="3106" spans="1:4">
      <c r="A3106" t="s">
        <v>5662</v>
      </c>
      <c r="B3106" t="s">
        <v>5663</v>
      </c>
      <c r="C3106" t="s">
        <v>232</v>
      </c>
      <c r="D3106" s="3">
        <v>24854.149999999998</v>
      </c>
    </row>
    <row r="3107" spans="1:4">
      <c r="A3107" t="s">
        <v>5664</v>
      </c>
      <c r="B3107" t="s">
        <v>5665</v>
      </c>
      <c r="C3107" t="s">
        <v>232</v>
      </c>
      <c r="D3107" s="3"/>
    </row>
    <row r="3108" spans="1:4">
      <c r="A3108" t="s">
        <v>5666</v>
      </c>
      <c r="B3108" t="s">
        <v>5667</v>
      </c>
      <c r="C3108" t="s">
        <v>232</v>
      </c>
      <c r="D3108" s="3">
        <v>32560</v>
      </c>
    </row>
    <row r="3109" spans="1:4">
      <c r="A3109" t="s">
        <v>5668</v>
      </c>
      <c r="B3109" t="s">
        <v>5669</v>
      </c>
      <c r="C3109" t="s">
        <v>232</v>
      </c>
      <c r="D3109" s="3">
        <v>43279.841999999997</v>
      </c>
    </row>
    <row r="3110" spans="1:4">
      <c r="A3110" t="s">
        <v>5670</v>
      </c>
      <c r="B3110" t="s">
        <v>5671</v>
      </c>
      <c r="C3110" t="s">
        <v>232</v>
      </c>
      <c r="D3110" s="3">
        <v>26625</v>
      </c>
    </row>
    <row r="3111" spans="1:4">
      <c r="A3111" t="s">
        <v>5672</v>
      </c>
      <c r="B3111" t="s">
        <v>5673</v>
      </c>
      <c r="C3111" t="s">
        <v>232</v>
      </c>
      <c r="D3111" s="3">
        <v>34160</v>
      </c>
    </row>
    <row r="3112" spans="1:4">
      <c r="A3112" t="s">
        <v>5674</v>
      </c>
      <c r="B3112" t="s">
        <v>5675</v>
      </c>
      <c r="C3112" t="s">
        <v>232</v>
      </c>
      <c r="D3112" s="3"/>
    </row>
    <row r="3113" spans="1:4">
      <c r="A3113" t="s">
        <v>5676</v>
      </c>
      <c r="B3113" t="s">
        <v>5677</v>
      </c>
      <c r="C3113" t="s">
        <v>232</v>
      </c>
      <c r="D3113" s="3">
        <v>11220.174603174602</v>
      </c>
    </row>
    <row r="3114" spans="1:4">
      <c r="A3114" t="s">
        <v>5678</v>
      </c>
      <c r="B3114" t="s">
        <v>5679</v>
      </c>
      <c r="C3114" t="s">
        <v>232</v>
      </c>
      <c r="D3114" s="3"/>
    </row>
    <row r="3115" spans="1:4">
      <c r="A3115" t="s">
        <v>5680</v>
      </c>
      <c r="B3115" t="s">
        <v>5681</v>
      </c>
      <c r="C3115" t="s">
        <v>232</v>
      </c>
      <c r="D3115" s="3"/>
    </row>
    <row r="3116" spans="1:4">
      <c r="A3116" t="s">
        <v>5682</v>
      </c>
      <c r="B3116" t="s">
        <v>5683</v>
      </c>
      <c r="C3116" t="s">
        <v>232</v>
      </c>
      <c r="D3116" s="3">
        <v>93.456249999999997</v>
      </c>
    </row>
    <row r="3117" spans="1:4">
      <c r="A3117" t="s">
        <v>5684</v>
      </c>
      <c r="B3117" t="s">
        <v>5685</v>
      </c>
      <c r="C3117" t="s">
        <v>232</v>
      </c>
      <c r="D3117" s="3">
        <v>470.81375000000003</v>
      </c>
    </row>
    <row r="3118" spans="1:4">
      <c r="A3118" t="s">
        <v>5686</v>
      </c>
      <c r="B3118" t="s">
        <v>5687</v>
      </c>
      <c r="C3118" t="s">
        <v>232</v>
      </c>
      <c r="D3118" s="3">
        <v>333.14875000000001</v>
      </c>
    </row>
    <row r="3119" spans="1:4">
      <c r="A3119" t="s">
        <v>5688</v>
      </c>
      <c r="B3119" t="s">
        <v>5689</v>
      </c>
      <c r="C3119" t="s">
        <v>232</v>
      </c>
      <c r="D3119" s="3">
        <v>451.47874999999999</v>
      </c>
    </row>
    <row r="3120" spans="1:4">
      <c r="A3120" t="s">
        <v>5690</v>
      </c>
      <c r="B3120" t="s">
        <v>5691</v>
      </c>
      <c r="C3120" t="s">
        <v>232</v>
      </c>
      <c r="D3120" s="3">
        <v>417.79749999999996</v>
      </c>
    </row>
    <row r="3121" spans="1:4">
      <c r="A3121" t="s">
        <v>5692</v>
      </c>
      <c r="B3121" t="s">
        <v>5693</v>
      </c>
      <c r="C3121" t="s">
        <v>232</v>
      </c>
      <c r="D3121" s="3">
        <v>538.26249999999993</v>
      </c>
    </row>
    <row r="3122" spans="1:4">
      <c r="A3122" t="s">
        <v>5694</v>
      </c>
      <c r="B3122" t="s">
        <v>5695</v>
      </c>
      <c r="C3122" t="s">
        <v>232</v>
      </c>
      <c r="D3122" s="3"/>
    </row>
    <row r="3123" spans="1:4">
      <c r="A3123" t="s">
        <v>5696</v>
      </c>
      <c r="B3123" t="s">
        <v>5697</v>
      </c>
      <c r="C3123" t="s">
        <v>232</v>
      </c>
      <c r="D3123" s="3"/>
    </row>
    <row r="3124" spans="1:4">
      <c r="A3124" t="s">
        <v>5698</v>
      </c>
      <c r="B3124" t="s">
        <v>5699</v>
      </c>
      <c r="C3124" t="s">
        <v>232</v>
      </c>
      <c r="D3124" s="3"/>
    </row>
    <row r="3125" spans="1:4">
      <c r="A3125" t="s">
        <v>5700</v>
      </c>
      <c r="B3125" t="s">
        <v>5701</v>
      </c>
      <c r="C3125" t="s">
        <v>217</v>
      </c>
      <c r="D3125" s="3"/>
    </row>
    <row r="3126" spans="1:4">
      <c r="A3126" t="s">
        <v>5702</v>
      </c>
      <c r="B3126" t="s">
        <v>5703</v>
      </c>
      <c r="C3126" t="s">
        <v>217</v>
      </c>
      <c r="D3126" s="3"/>
    </row>
    <row r="3127" spans="1:4">
      <c r="A3127" t="s">
        <v>5704</v>
      </c>
      <c r="B3127" t="s">
        <v>5705</v>
      </c>
      <c r="C3127" t="s">
        <v>438</v>
      </c>
      <c r="D3127" s="3">
        <v>61.097181705809646</v>
      </c>
    </row>
    <row r="3128" spans="1:4">
      <c r="A3128" t="s">
        <v>5706</v>
      </c>
      <c r="B3128" t="s">
        <v>5707</v>
      </c>
      <c r="C3128" t="s">
        <v>232</v>
      </c>
      <c r="D3128" s="3"/>
    </row>
    <row r="3129" spans="1:4">
      <c r="A3129" t="s">
        <v>5708</v>
      </c>
      <c r="B3129" t="s">
        <v>5709</v>
      </c>
      <c r="C3129" t="s">
        <v>232</v>
      </c>
      <c r="D3129" s="3">
        <v>4658.6948000000002</v>
      </c>
    </row>
    <row r="3130" spans="1:4">
      <c r="A3130" t="s">
        <v>5710</v>
      </c>
      <c r="B3130" t="s">
        <v>5711</v>
      </c>
      <c r="C3130" t="s">
        <v>232</v>
      </c>
      <c r="D3130" s="3">
        <v>207.47801843317973</v>
      </c>
    </row>
    <row r="3131" spans="1:4">
      <c r="A3131" t="s">
        <v>5712</v>
      </c>
      <c r="B3131" t="s">
        <v>5713</v>
      </c>
      <c r="C3131" t="s">
        <v>438</v>
      </c>
      <c r="D3131" s="3"/>
    </row>
    <row r="3132" spans="1:4">
      <c r="A3132" t="s">
        <v>5714</v>
      </c>
      <c r="B3132" t="s">
        <v>5715</v>
      </c>
      <c r="C3132" t="s">
        <v>232</v>
      </c>
      <c r="D3132" s="3">
        <v>195.92345776031436</v>
      </c>
    </row>
    <row r="3133" spans="1:4">
      <c r="A3133" t="s">
        <v>5716</v>
      </c>
      <c r="B3133" t="s">
        <v>5717</v>
      </c>
      <c r="C3133" t="s">
        <v>232</v>
      </c>
      <c r="D3133" s="3">
        <v>466.88726027397257</v>
      </c>
    </row>
    <row r="3134" spans="1:4">
      <c r="A3134" t="s">
        <v>5718</v>
      </c>
      <c r="B3134" t="s">
        <v>5719</v>
      </c>
      <c r="C3134" t="s">
        <v>232</v>
      </c>
      <c r="D3134" s="3"/>
    </row>
    <row r="3135" spans="1:4">
      <c r="A3135" t="s">
        <v>5720</v>
      </c>
      <c r="B3135" t="s">
        <v>5721</v>
      </c>
      <c r="C3135" t="s">
        <v>232</v>
      </c>
      <c r="D3135" s="3">
        <v>178.34126050420164</v>
      </c>
    </row>
    <row r="3136" spans="1:4">
      <c r="A3136" t="s">
        <v>5722</v>
      </c>
      <c r="B3136" t="s">
        <v>5723</v>
      </c>
      <c r="C3136" t="s">
        <v>232</v>
      </c>
      <c r="D3136" s="3"/>
    </row>
    <row r="3137" spans="1:4">
      <c r="A3137" t="s">
        <v>5724</v>
      </c>
      <c r="B3137" t="s">
        <v>5723</v>
      </c>
      <c r="C3137" t="s">
        <v>205</v>
      </c>
      <c r="D3137" s="3">
        <v>8297.5660000000007</v>
      </c>
    </row>
    <row r="3138" spans="1:4">
      <c r="A3138" t="s">
        <v>5725</v>
      </c>
      <c r="B3138" t="s">
        <v>5726</v>
      </c>
      <c r="C3138" t="s">
        <v>232</v>
      </c>
      <c r="D3138" s="3">
        <v>57.871748633879783</v>
      </c>
    </row>
    <row r="3139" spans="1:4">
      <c r="A3139" t="s">
        <v>5727</v>
      </c>
      <c r="B3139" t="s">
        <v>5728</v>
      </c>
      <c r="C3139" t="s">
        <v>232</v>
      </c>
      <c r="D3139" s="3">
        <v>50.318286778398509</v>
      </c>
    </row>
    <row r="3140" spans="1:4">
      <c r="A3140" t="s">
        <v>5729</v>
      </c>
      <c r="B3140" t="s">
        <v>5730</v>
      </c>
      <c r="C3140" t="s">
        <v>232</v>
      </c>
      <c r="D3140" s="3"/>
    </row>
    <row r="3141" spans="1:4">
      <c r="A3141" t="s">
        <v>5731</v>
      </c>
      <c r="B3141" t="s">
        <v>5732</v>
      </c>
      <c r="C3141" t="s">
        <v>232</v>
      </c>
      <c r="D3141" s="3">
        <v>524.79200000000003</v>
      </c>
    </row>
    <row r="3142" spans="1:4">
      <c r="A3142" t="s">
        <v>5733</v>
      </c>
      <c r="B3142" t="s">
        <v>5734</v>
      </c>
      <c r="C3142" t="s">
        <v>232</v>
      </c>
      <c r="D3142" s="3"/>
    </row>
    <row r="3143" spans="1:4">
      <c r="A3143" t="s">
        <v>5735</v>
      </c>
      <c r="B3143" t="s">
        <v>5736</v>
      </c>
      <c r="C3143" t="s">
        <v>232</v>
      </c>
      <c r="D3143" s="3">
        <v>82.247884344146684</v>
      </c>
    </row>
    <row r="3144" spans="1:4">
      <c r="A3144" t="s">
        <v>5737</v>
      </c>
      <c r="B3144" t="s">
        <v>5738</v>
      </c>
      <c r="C3144" t="s">
        <v>232</v>
      </c>
      <c r="D3144" s="3">
        <v>89.234220779220777</v>
      </c>
    </row>
    <row r="3145" spans="1:4">
      <c r="A3145" t="s">
        <v>5739</v>
      </c>
      <c r="B3145" t="s">
        <v>5740</v>
      </c>
      <c r="C3145" t="s">
        <v>438</v>
      </c>
      <c r="D3145" s="3">
        <v>2.1507553366174057</v>
      </c>
    </row>
    <row r="3146" spans="1:4">
      <c r="A3146" t="s">
        <v>5741</v>
      </c>
      <c r="B3146" t="s">
        <v>5742</v>
      </c>
      <c r="C3146" t="s">
        <v>232</v>
      </c>
      <c r="D3146" s="3">
        <v>128.85954545454544</v>
      </c>
    </row>
    <row r="3147" spans="1:4">
      <c r="A3147" t="s">
        <v>5743</v>
      </c>
      <c r="B3147" t="s">
        <v>5744</v>
      </c>
      <c r="C3147" t="s">
        <v>232</v>
      </c>
      <c r="D3147" s="3">
        <v>4131.3466666666673</v>
      </c>
    </row>
    <row r="3148" spans="1:4">
      <c r="A3148" t="s">
        <v>5745</v>
      </c>
      <c r="B3148" t="s">
        <v>5746</v>
      </c>
      <c r="C3148" t="s">
        <v>438</v>
      </c>
      <c r="D3148" s="3">
        <v>3.2202732442744164</v>
      </c>
    </row>
    <row r="3149" spans="1:4">
      <c r="A3149" t="s">
        <v>5747</v>
      </c>
      <c r="B3149" t="s">
        <v>5748</v>
      </c>
      <c r="C3149" t="s">
        <v>438</v>
      </c>
      <c r="D3149" s="3"/>
    </row>
    <row r="3150" spans="1:4">
      <c r="A3150" t="s">
        <v>5749</v>
      </c>
      <c r="B3150" t="s">
        <v>5750</v>
      </c>
      <c r="C3150" t="s">
        <v>438</v>
      </c>
      <c r="D3150" s="3"/>
    </row>
    <row r="3151" spans="1:4">
      <c r="A3151" t="s">
        <v>5751</v>
      </c>
      <c r="B3151" t="s">
        <v>5752</v>
      </c>
      <c r="C3151" t="s">
        <v>438</v>
      </c>
      <c r="D3151" s="3"/>
    </row>
    <row r="3152" spans="1:4">
      <c r="A3152" t="s">
        <v>5753</v>
      </c>
      <c r="B3152" t="s">
        <v>5754</v>
      </c>
      <c r="C3152" t="s">
        <v>438</v>
      </c>
      <c r="D3152" s="3"/>
    </row>
    <row r="3153" spans="1:4">
      <c r="A3153" t="s">
        <v>5755</v>
      </c>
      <c r="B3153" t="s">
        <v>5756</v>
      </c>
      <c r="C3153" t="s">
        <v>438</v>
      </c>
      <c r="D3153" s="3"/>
    </row>
    <row r="3154" spans="1:4">
      <c r="A3154" t="s">
        <v>5757</v>
      </c>
      <c r="B3154" t="s">
        <v>5758</v>
      </c>
      <c r="C3154" t="s">
        <v>438</v>
      </c>
      <c r="D3154" s="3"/>
    </row>
    <row r="3155" spans="1:4">
      <c r="A3155" t="s">
        <v>5759</v>
      </c>
      <c r="B3155" t="s">
        <v>5760</v>
      </c>
      <c r="C3155" t="s">
        <v>438</v>
      </c>
      <c r="D3155" s="3">
        <v>14.83969465648855</v>
      </c>
    </row>
    <row r="3156" spans="1:4">
      <c r="A3156" t="s">
        <v>5761</v>
      </c>
      <c r="B3156" t="s">
        <v>5762</v>
      </c>
      <c r="C3156" t="s">
        <v>438</v>
      </c>
      <c r="D3156" s="3"/>
    </row>
    <row r="3157" spans="1:4">
      <c r="A3157" t="s">
        <v>5763</v>
      </c>
      <c r="B3157" t="s">
        <v>5764</v>
      </c>
      <c r="C3157" t="s">
        <v>438</v>
      </c>
      <c r="D3157" s="3"/>
    </row>
    <row r="3158" spans="1:4">
      <c r="A3158" t="s">
        <v>5765</v>
      </c>
      <c r="B3158" t="s">
        <v>5766</v>
      </c>
      <c r="C3158" t="s">
        <v>438</v>
      </c>
      <c r="D3158" s="3"/>
    </row>
    <row r="3159" spans="1:4">
      <c r="A3159" t="s">
        <v>5767</v>
      </c>
      <c r="B3159" t="s">
        <v>5768</v>
      </c>
      <c r="C3159" t="s">
        <v>232</v>
      </c>
      <c r="D3159" s="3"/>
    </row>
    <row r="3160" spans="1:4">
      <c r="A3160" t="s">
        <v>5769</v>
      </c>
      <c r="B3160" t="s">
        <v>5770</v>
      </c>
      <c r="C3160" t="s">
        <v>438</v>
      </c>
      <c r="D3160" s="3"/>
    </row>
    <row r="3161" spans="1:4">
      <c r="A3161" t="s">
        <v>5771</v>
      </c>
      <c r="B3161" t="s">
        <v>5772</v>
      </c>
      <c r="C3161" t="s">
        <v>438</v>
      </c>
      <c r="D3161" s="3"/>
    </row>
    <row r="3162" spans="1:4">
      <c r="A3162" t="s">
        <v>5773</v>
      </c>
      <c r="B3162" t="s">
        <v>5774</v>
      </c>
      <c r="C3162" t="s">
        <v>438</v>
      </c>
      <c r="D3162" s="3"/>
    </row>
    <row r="3163" spans="1:4">
      <c r="A3163" t="s">
        <v>5775</v>
      </c>
      <c r="B3163" t="s">
        <v>5776</v>
      </c>
      <c r="C3163" t="s">
        <v>232</v>
      </c>
      <c r="D3163" s="3">
        <v>128.56394129979034</v>
      </c>
    </row>
    <row r="3164" spans="1:4">
      <c r="A3164" t="s">
        <v>5777</v>
      </c>
      <c r="B3164" t="s">
        <v>5778</v>
      </c>
      <c r="C3164" t="s">
        <v>232</v>
      </c>
      <c r="D3164" s="3"/>
    </row>
    <row r="3165" spans="1:4">
      <c r="A3165" t="s">
        <v>5779</v>
      </c>
      <c r="B3165" t="s">
        <v>5780</v>
      </c>
      <c r="C3165" t="s">
        <v>438</v>
      </c>
      <c r="D3165" s="3">
        <v>8.6624999999999996</v>
      </c>
    </row>
    <row r="3166" spans="1:4">
      <c r="A3166" t="s">
        <v>5781</v>
      </c>
      <c r="B3166" t="s">
        <v>5782</v>
      </c>
      <c r="C3166" t="s">
        <v>438</v>
      </c>
      <c r="D3166" s="3">
        <v>58.204918032786885</v>
      </c>
    </row>
    <row r="3167" spans="1:4">
      <c r="A3167" t="s">
        <v>5783</v>
      </c>
      <c r="B3167" t="s">
        <v>5784</v>
      </c>
      <c r="C3167" t="s">
        <v>438</v>
      </c>
      <c r="D3167" s="3">
        <v>86.320261437908499</v>
      </c>
    </row>
    <row r="3168" spans="1:4">
      <c r="A3168" t="s">
        <v>5785</v>
      </c>
      <c r="B3168" t="s">
        <v>5786</v>
      </c>
      <c r="C3168" t="s">
        <v>438</v>
      </c>
      <c r="D3168" s="3">
        <v>40.499718407125378</v>
      </c>
    </row>
    <row r="3169" spans="1:4">
      <c r="A3169" t="s">
        <v>5787</v>
      </c>
      <c r="B3169" t="s">
        <v>5788</v>
      </c>
      <c r="C3169" t="s">
        <v>438</v>
      </c>
      <c r="D3169" s="3"/>
    </row>
    <row r="3170" spans="1:4">
      <c r="A3170" t="s">
        <v>5789</v>
      </c>
      <c r="B3170" t="s">
        <v>5790</v>
      </c>
      <c r="C3170" t="s">
        <v>438</v>
      </c>
      <c r="D3170" s="3">
        <v>39.260998735777498</v>
      </c>
    </row>
    <row r="3171" spans="1:4">
      <c r="A3171" t="s">
        <v>5791</v>
      </c>
      <c r="B3171" t="s">
        <v>5792</v>
      </c>
      <c r="C3171" t="s">
        <v>438</v>
      </c>
      <c r="D3171" s="3">
        <v>45.639534883720927</v>
      </c>
    </row>
    <row r="3172" spans="1:4">
      <c r="A3172" t="s">
        <v>5793</v>
      </c>
      <c r="B3172" t="s">
        <v>5794</v>
      </c>
      <c r="C3172" t="s">
        <v>232</v>
      </c>
      <c r="D3172" s="3"/>
    </row>
    <row r="3173" spans="1:4">
      <c r="A3173" t="s">
        <v>5795</v>
      </c>
      <c r="B3173" t="s">
        <v>5796</v>
      </c>
      <c r="C3173" t="s">
        <v>232</v>
      </c>
      <c r="D3173" s="3">
        <v>160.87585501858734</v>
      </c>
    </row>
    <row r="3174" spans="1:4">
      <c r="A3174" t="s">
        <v>5797</v>
      </c>
      <c r="B3174" t="s">
        <v>5798</v>
      </c>
      <c r="C3174" t="s">
        <v>232</v>
      </c>
      <c r="D3174" s="3"/>
    </row>
    <row r="3175" spans="1:4">
      <c r="A3175" t="s">
        <v>5799</v>
      </c>
      <c r="B3175" t="s">
        <v>5800</v>
      </c>
      <c r="C3175" t="s">
        <v>438</v>
      </c>
      <c r="D3175" s="3">
        <v>3.5524296675191818</v>
      </c>
    </row>
    <row r="3176" spans="1:4">
      <c r="A3176" t="s">
        <v>5801</v>
      </c>
      <c r="B3176" t="s">
        <v>5802</v>
      </c>
      <c r="C3176" t="s">
        <v>232</v>
      </c>
      <c r="D3176" s="3">
        <v>107.28260869565217</v>
      </c>
    </row>
    <row r="3177" spans="1:4">
      <c r="A3177" t="s">
        <v>5803</v>
      </c>
      <c r="B3177" t="s">
        <v>5804</v>
      </c>
      <c r="C3177" t="s">
        <v>232</v>
      </c>
      <c r="D3177" s="3">
        <v>41.173469387755105</v>
      </c>
    </row>
    <row r="3178" spans="1:4">
      <c r="A3178" t="s">
        <v>5805</v>
      </c>
      <c r="B3178" t="s">
        <v>5806</v>
      </c>
      <c r="C3178" t="s">
        <v>232</v>
      </c>
      <c r="D3178" s="3">
        <v>267.72727272727275</v>
      </c>
    </row>
    <row r="3179" spans="1:4">
      <c r="A3179" t="s">
        <v>5807</v>
      </c>
      <c r="B3179" t="s">
        <v>5808</v>
      </c>
      <c r="C3179" t="s">
        <v>438</v>
      </c>
      <c r="D3179" s="3">
        <v>25.319148936170212</v>
      </c>
    </row>
    <row r="3180" spans="1:4">
      <c r="A3180" t="s">
        <v>5809</v>
      </c>
      <c r="B3180" t="s">
        <v>5810</v>
      </c>
      <c r="C3180" t="s">
        <v>427</v>
      </c>
      <c r="D3180" s="3">
        <v>4641.1440677966102</v>
      </c>
    </row>
    <row r="3181" spans="1:4">
      <c r="A3181" t="s">
        <v>5811</v>
      </c>
      <c r="B3181" t="s">
        <v>5812</v>
      </c>
      <c r="C3181" t="s">
        <v>232</v>
      </c>
      <c r="D3181" s="3">
        <v>204.29801886792453</v>
      </c>
    </row>
    <row r="3182" spans="1:4">
      <c r="A3182" t="s">
        <v>5813</v>
      </c>
      <c r="B3182" t="s">
        <v>5814</v>
      </c>
      <c r="C3182" t="s">
        <v>232</v>
      </c>
      <c r="D3182" s="3">
        <v>17.540143884892085</v>
      </c>
    </row>
    <row r="3183" spans="1:4">
      <c r="A3183" t="s">
        <v>5815</v>
      </c>
      <c r="B3183" t="s">
        <v>5816</v>
      </c>
      <c r="C3183" t="s">
        <v>427</v>
      </c>
      <c r="D3183" s="3">
        <v>4408.6538461538457</v>
      </c>
    </row>
    <row r="3184" spans="1:4">
      <c r="A3184" t="s">
        <v>5817</v>
      </c>
      <c r="B3184" t="s">
        <v>5818</v>
      </c>
      <c r="C3184" t="s">
        <v>232</v>
      </c>
      <c r="D3184" s="3">
        <v>243.64406779661016</v>
      </c>
    </row>
    <row r="3185" spans="1:4">
      <c r="A3185" t="s">
        <v>5819</v>
      </c>
      <c r="B3185" t="s">
        <v>5820</v>
      </c>
      <c r="C3185" t="s">
        <v>232</v>
      </c>
      <c r="D3185" s="3">
        <v>486.92833333333328</v>
      </c>
    </row>
    <row r="3186" spans="1:4">
      <c r="A3186" t="s">
        <v>5821</v>
      </c>
      <c r="B3186" t="s">
        <v>5822</v>
      </c>
      <c r="C3186" t="s">
        <v>438</v>
      </c>
      <c r="D3186" s="3">
        <v>15.853137146029983</v>
      </c>
    </row>
    <row r="3187" spans="1:4">
      <c r="A3187" t="s">
        <v>5823</v>
      </c>
      <c r="B3187" t="s">
        <v>5824</v>
      </c>
      <c r="C3187" t="s">
        <v>438</v>
      </c>
      <c r="D3187" s="3">
        <v>12.970459518599561</v>
      </c>
    </row>
    <row r="3188" spans="1:4">
      <c r="A3188" t="s">
        <v>5825</v>
      </c>
      <c r="B3188" t="s">
        <v>5826</v>
      </c>
      <c r="C3188" t="s">
        <v>232</v>
      </c>
      <c r="D3188" s="3">
        <v>324.91721311475408</v>
      </c>
    </row>
    <row r="3189" spans="1:4">
      <c r="A3189" t="s">
        <v>5827</v>
      </c>
      <c r="B3189" t="s">
        <v>5828</v>
      </c>
      <c r="C3189" t="s">
        <v>232</v>
      </c>
      <c r="D3189" s="3"/>
    </row>
    <row r="3190" spans="1:4">
      <c r="A3190" t="s">
        <v>5829</v>
      </c>
      <c r="B3190" t="s">
        <v>5828</v>
      </c>
      <c r="C3190" t="s">
        <v>232</v>
      </c>
      <c r="D3190" s="3"/>
    </row>
    <row r="3191" spans="1:4">
      <c r="A3191" t="s">
        <v>5830</v>
      </c>
      <c r="B3191" t="s">
        <v>5831</v>
      </c>
      <c r="C3191" t="s">
        <v>438</v>
      </c>
      <c r="D3191" s="3">
        <v>17.335811465397413</v>
      </c>
    </row>
    <row r="3192" spans="1:4">
      <c r="A3192" t="s">
        <v>5832</v>
      </c>
      <c r="B3192" t="s">
        <v>5833</v>
      </c>
      <c r="C3192" t="s">
        <v>232</v>
      </c>
      <c r="D3192" s="3">
        <v>353.76929824561398</v>
      </c>
    </row>
    <row r="3193" spans="1:4">
      <c r="A3193" t="s">
        <v>5834</v>
      </c>
      <c r="B3193" t="s">
        <v>5835</v>
      </c>
      <c r="C3193" t="s">
        <v>232</v>
      </c>
      <c r="D3193" s="3"/>
    </row>
    <row r="3194" spans="1:4">
      <c r="A3194" t="s">
        <v>5836</v>
      </c>
      <c r="B3194" t="s">
        <v>5835</v>
      </c>
      <c r="C3194" t="s">
        <v>232</v>
      </c>
      <c r="D3194" s="3"/>
    </row>
    <row r="3195" spans="1:4">
      <c r="A3195" t="s">
        <v>5837</v>
      </c>
      <c r="B3195" t="s">
        <v>5838</v>
      </c>
      <c r="C3195" t="s">
        <v>438</v>
      </c>
      <c r="D3195" s="3"/>
    </row>
    <row r="3196" spans="1:4">
      <c r="A3196" t="s">
        <v>5839</v>
      </c>
      <c r="B3196" t="s">
        <v>5840</v>
      </c>
      <c r="C3196" t="s">
        <v>232</v>
      </c>
      <c r="D3196" s="3"/>
    </row>
    <row r="3197" spans="1:4">
      <c r="A3197" t="s">
        <v>5841</v>
      </c>
      <c r="B3197" t="s">
        <v>5842</v>
      </c>
      <c r="C3197" t="s">
        <v>232</v>
      </c>
      <c r="D3197" s="3"/>
    </row>
    <row r="3198" spans="1:4">
      <c r="A3198" t="s">
        <v>5843</v>
      </c>
      <c r="B3198" t="s">
        <v>5844</v>
      </c>
      <c r="C3198" t="s">
        <v>438</v>
      </c>
      <c r="D3198" s="3"/>
    </row>
    <row r="3199" spans="1:4">
      <c r="A3199" t="s">
        <v>5845</v>
      </c>
      <c r="B3199" t="s">
        <v>5846</v>
      </c>
      <c r="C3199" t="s">
        <v>438</v>
      </c>
      <c r="D3199" s="3"/>
    </row>
    <row r="3200" spans="1:4">
      <c r="A3200" t="s">
        <v>5847</v>
      </c>
      <c r="B3200" t="s">
        <v>5848</v>
      </c>
      <c r="C3200" t="s">
        <v>438</v>
      </c>
      <c r="D3200" s="3"/>
    </row>
    <row r="3201" spans="1:4">
      <c r="A3201" t="s">
        <v>5849</v>
      </c>
      <c r="B3201" t="s">
        <v>5850</v>
      </c>
      <c r="C3201" t="s">
        <v>438</v>
      </c>
      <c r="D3201" s="3">
        <v>55</v>
      </c>
    </row>
    <row r="3202" spans="1:4">
      <c r="A3202" t="s">
        <v>5851</v>
      </c>
      <c r="B3202" t="s">
        <v>5852</v>
      </c>
      <c r="C3202" t="s">
        <v>438</v>
      </c>
      <c r="D3202" s="3"/>
    </row>
    <row r="3203" spans="1:4">
      <c r="A3203" t="s">
        <v>5853</v>
      </c>
      <c r="B3203" t="s">
        <v>5854</v>
      </c>
      <c r="C3203" t="s">
        <v>232</v>
      </c>
      <c r="D3203" s="3"/>
    </row>
    <row r="3204" spans="1:4">
      <c r="A3204" t="s">
        <v>5855</v>
      </c>
      <c r="B3204" t="s">
        <v>5856</v>
      </c>
      <c r="C3204" t="s">
        <v>438</v>
      </c>
      <c r="D3204" s="3">
        <v>37.045238095238098</v>
      </c>
    </row>
    <row r="3205" spans="1:4">
      <c r="A3205" t="s">
        <v>5857</v>
      </c>
      <c r="B3205" t="s">
        <v>5858</v>
      </c>
      <c r="C3205" t="s">
        <v>232</v>
      </c>
      <c r="D3205" s="3"/>
    </row>
    <row r="3206" spans="1:4">
      <c r="A3206" t="s">
        <v>5859</v>
      </c>
      <c r="B3206" t="s">
        <v>5860</v>
      </c>
      <c r="C3206" t="s">
        <v>232</v>
      </c>
      <c r="D3206" s="3"/>
    </row>
    <row r="3207" spans="1:4">
      <c r="A3207" t="s">
        <v>5861</v>
      </c>
      <c r="B3207" t="s">
        <v>5860</v>
      </c>
      <c r="C3207" t="s">
        <v>232</v>
      </c>
      <c r="D3207" s="3"/>
    </row>
    <row r="3208" spans="1:4">
      <c r="A3208" t="s">
        <v>5862</v>
      </c>
      <c r="B3208" t="s">
        <v>5863</v>
      </c>
      <c r="C3208" t="s">
        <v>438</v>
      </c>
      <c r="D3208" s="3"/>
    </row>
    <row r="3209" spans="1:4">
      <c r="A3209" t="s">
        <v>5864</v>
      </c>
      <c r="B3209" t="s">
        <v>5865</v>
      </c>
      <c r="C3209" t="s">
        <v>438</v>
      </c>
      <c r="D3209" s="3">
        <v>15.8</v>
      </c>
    </row>
    <row r="3210" spans="1:4">
      <c r="A3210" t="s">
        <v>5866</v>
      </c>
      <c r="B3210" t="s">
        <v>5867</v>
      </c>
      <c r="C3210" t="s">
        <v>232</v>
      </c>
      <c r="D3210" s="3"/>
    </row>
    <row r="3211" spans="1:4">
      <c r="A3211" t="s">
        <v>5868</v>
      </c>
      <c r="B3211" t="s">
        <v>5869</v>
      </c>
      <c r="C3211" t="s">
        <v>232</v>
      </c>
      <c r="D3211" s="3"/>
    </row>
    <row r="3212" spans="1:4">
      <c r="A3212" t="s">
        <v>5870</v>
      </c>
      <c r="B3212" t="s">
        <v>5869</v>
      </c>
      <c r="C3212" t="s">
        <v>232</v>
      </c>
      <c r="D3212" s="3"/>
    </row>
    <row r="3213" spans="1:4">
      <c r="A3213" t="s">
        <v>5871</v>
      </c>
      <c r="B3213" t="s">
        <v>5872</v>
      </c>
      <c r="C3213" t="s">
        <v>438</v>
      </c>
      <c r="D3213" s="3"/>
    </row>
    <row r="3214" spans="1:4">
      <c r="A3214" t="s">
        <v>5873</v>
      </c>
      <c r="B3214" t="s">
        <v>5874</v>
      </c>
      <c r="C3214" t="s">
        <v>232</v>
      </c>
      <c r="D3214" s="3"/>
    </row>
    <row r="3215" spans="1:4">
      <c r="A3215" t="s">
        <v>5875</v>
      </c>
      <c r="B3215" t="s">
        <v>5876</v>
      </c>
      <c r="C3215" t="s">
        <v>232</v>
      </c>
      <c r="D3215" s="3"/>
    </row>
    <row r="3216" spans="1:4">
      <c r="A3216" t="s">
        <v>5877</v>
      </c>
      <c r="B3216" t="s">
        <v>5876</v>
      </c>
      <c r="C3216" t="s">
        <v>232</v>
      </c>
      <c r="D3216" s="3"/>
    </row>
    <row r="3217" spans="1:4">
      <c r="A3217" t="s">
        <v>5878</v>
      </c>
      <c r="B3217" t="s">
        <v>5879</v>
      </c>
      <c r="C3217" t="s">
        <v>438</v>
      </c>
      <c r="D3217" s="3"/>
    </row>
    <row r="3218" spans="1:4">
      <c r="A3218" t="s">
        <v>5880</v>
      </c>
      <c r="B3218" t="s">
        <v>5881</v>
      </c>
      <c r="C3218" t="s">
        <v>232</v>
      </c>
      <c r="D3218" s="3"/>
    </row>
    <row r="3219" spans="1:4">
      <c r="A3219" t="s">
        <v>5882</v>
      </c>
      <c r="B3219" t="s">
        <v>5883</v>
      </c>
      <c r="C3219" t="s">
        <v>232</v>
      </c>
      <c r="D3219" s="3"/>
    </row>
    <row r="3220" spans="1:4">
      <c r="A3220" t="s">
        <v>5884</v>
      </c>
      <c r="B3220" t="s">
        <v>5881</v>
      </c>
      <c r="C3220" t="s">
        <v>438</v>
      </c>
      <c r="D3220" s="3">
        <v>161.3224200913242</v>
      </c>
    </row>
    <row r="3221" spans="1:4">
      <c r="A3221" t="s">
        <v>5885</v>
      </c>
      <c r="B3221" t="s">
        <v>5883</v>
      </c>
      <c r="C3221" t="s">
        <v>438</v>
      </c>
      <c r="D3221" s="3">
        <v>137.46</v>
      </c>
    </row>
    <row r="3222" spans="1:4">
      <c r="A3222" t="s">
        <v>5886</v>
      </c>
      <c r="B3222" t="s">
        <v>5887</v>
      </c>
      <c r="C3222" t="s">
        <v>438</v>
      </c>
      <c r="D3222" s="3"/>
    </row>
    <row r="3223" spans="1:4">
      <c r="A3223" t="s">
        <v>5888</v>
      </c>
      <c r="B3223" t="s">
        <v>5889</v>
      </c>
      <c r="C3223" t="s">
        <v>438</v>
      </c>
      <c r="D3223" s="3">
        <v>12.368243176955591</v>
      </c>
    </row>
    <row r="3224" spans="1:4">
      <c r="A3224" t="s">
        <v>5890</v>
      </c>
      <c r="B3224" t="s">
        <v>5891</v>
      </c>
      <c r="C3224" t="s">
        <v>232</v>
      </c>
      <c r="D3224" s="3">
        <v>378.16715268225585</v>
      </c>
    </row>
    <row r="3225" spans="1:4">
      <c r="A3225" t="s">
        <v>5892</v>
      </c>
      <c r="B3225" t="s">
        <v>5893</v>
      </c>
      <c r="C3225" t="s">
        <v>232</v>
      </c>
      <c r="D3225" s="3"/>
    </row>
    <row r="3226" spans="1:4">
      <c r="A3226" t="s">
        <v>5894</v>
      </c>
      <c r="B3226" t="s">
        <v>5893</v>
      </c>
      <c r="C3226" t="s">
        <v>232</v>
      </c>
      <c r="D3226" s="3"/>
    </row>
    <row r="3227" spans="1:4">
      <c r="A3227" t="s">
        <v>5895</v>
      </c>
      <c r="B3227" t="s">
        <v>5896</v>
      </c>
      <c r="C3227" t="s">
        <v>438</v>
      </c>
      <c r="D3227" s="3">
        <v>12</v>
      </c>
    </row>
    <row r="3228" spans="1:4">
      <c r="A3228" t="s">
        <v>5897</v>
      </c>
      <c r="B3228" t="s">
        <v>5898</v>
      </c>
      <c r="C3228" t="s">
        <v>438</v>
      </c>
      <c r="D3228" s="3"/>
    </row>
    <row r="3229" spans="1:4">
      <c r="A3229" t="s">
        <v>5899</v>
      </c>
      <c r="B3229" t="s">
        <v>5900</v>
      </c>
      <c r="C3229" t="s">
        <v>438</v>
      </c>
      <c r="D3229" s="3">
        <v>15</v>
      </c>
    </row>
    <row r="3230" spans="1:4">
      <c r="A3230" t="s">
        <v>5901</v>
      </c>
      <c r="B3230" t="s">
        <v>5902</v>
      </c>
      <c r="C3230" t="s">
        <v>438</v>
      </c>
      <c r="D3230" s="3"/>
    </row>
    <row r="3231" spans="1:4">
      <c r="A3231" t="s">
        <v>5903</v>
      </c>
      <c r="B3231" t="s">
        <v>5904</v>
      </c>
      <c r="C3231" t="s">
        <v>438</v>
      </c>
      <c r="D3231" s="3">
        <v>20</v>
      </c>
    </row>
    <row r="3232" spans="1:4">
      <c r="A3232" t="s">
        <v>5905</v>
      </c>
      <c r="B3232" t="s">
        <v>5906</v>
      </c>
      <c r="C3232" t="s">
        <v>232</v>
      </c>
      <c r="D3232" s="3">
        <v>4177.4094444444445</v>
      </c>
    </row>
    <row r="3233" spans="1:4">
      <c r="A3233" t="s">
        <v>5907</v>
      </c>
      <c r="B3233" t="s">
        <v>5908</v>
      </c>
      <c r="C3233" t="s">
        <v>232</v>
      </c>
      <c r="D3233" s="3"/>
    </row>
    <row r="3234" spans="1:4">
      <c r="A3234" t="s">
        <v>5909</v>
      </c>
      <c r="B3234" t="s">
        <v>5910</v>
      </c>
      <c r="C3234" t="s">
        <v>438</v>
      </c>
      <c r="D3234" s="3">
        <v>19.712285407725322</v>
      </c>
    </row>
    <row r="3235" spans="1:4">
      <c r="A3235" t="s">
        <v>5911</v>
      </c>
      <c r="B3235" t="s">
        <v>5912</v>
      </c>
      <c r="C3235" t="s">
        <v>438</v>
      </c>
      <c r="D3235" s="3"/>
    </row>
    <row r="3236" spans="1:4">
      <c r="A3236" t="s">
        <v>5913</v>
      </c>
      <c r="B3236" t="s">
        <v>5912</v>
      </c>
      <c r="C3236" t="s">
        <v>438</v>
      </c>
      <c r="D3236" s="3"/>
    </row>
    <row r="3237" spans="1:4">
      <c r="A3237" t="s">
        <v>5914</v>
      </c>
      <c r="B3237" t="s">
        <v>5915</v>
      </c>
      <c r="C3237" t="s">
        <v>176</v>
      </c>
      <c r="D3237" s="3">
        <v>44.12</v>
      </c>
    </row>
    <row r="3238" spans="1:4">
      <c r="A3238" t="s">
        <v>5916</v>
      </c>
      <c r="B3238" t="s">
        <v>5917</v>
      </c>
      <c r="C3238" t="s">
        <v>438</v>
      </c>
      <c r="D3238" s="3">
        <v>6.1851691474966168</v>
      </c>
    </row>
    <row r="3239" spans="1:4">
      <c r="A3239" t="s">
        <v>5918</v>
      </c>
      <c r="B3239" t="s">
        <v>5919</v>
      </c>
      <c r="C3239" t="s">
        <v>232</v>
      </c>
      <c r="D3239" s="3">
        <v>196.72</v>
      </c>
    </row>
    <row r="3240" spans="1:4">
      <c r="A3240" t="s">
        <v>5920</v>
      </c>
      <c r="B3240" t="s">
        <v>5921</v>
      </c>
      <c r="C3240" t="s">
        <v>438</v>
      </c>
      <c r="D3240" s="3"/>
    </row>
    <row r="3241" spans="1:4">
      <c r="A3241" t="s">
        <v>5922</v>
      </c>
      <c r="B3241" t="s">
        <v>5923</v>
      </c>
      <c r="C3241" t="s">
        <v>232</v>
      </c>
      <c r="D3241" s="3"/>
    </row>
    <row r="3242" spans="1:4">
      <c r="A3242" t="s">
        <v>5924</v>
      </c>
      <c r="B3242" t="s">
        <v>5917</v>
      </c>
      <c r="C3242" t="s">
        <v>205</v>
      </c>
      <c r="D3242" s="3">
        <v>14505.43</v>
      </c>
    </row>
    <row r="3243" spans="1:4">
      <c r="A3243" t="s">
        <v>5925</v>
      </c>
      <c r="B3243" t="s">
        <v>5926</v>
      </c>
      <c r="C3243" t="s">
        <v>176</v>
      </c>
      <c r="D3243" s="3">
        <v>39.948773061078271</v>
      </c>
    </row>
    <row r="3244" spans="1:4">
      <c r="A3244" t="s">
        <v>5927</v>
      </c>
      <c r="B3244" t="s">
        <v>5928</v>
      </c>
      <c r="C3244" t="s">
        <v>176</v>
      </c>
      <c r="D3244" s="3"/>
    </row>
    <row r="3245" spans="1:4">
      <c r="A3245" t="s">
        <v>5929</v>
      </c>
      <c r="B3245" t="s">
        <v>5930</v>
      </c>
      <c r="C3245" t="s">
        <v>205</v>
      </c>
      <c r="D3245" s="3"/>
    </row>
    <row r="3246" spans="1:4">
      <c r="A3246" t="s">
        <v>5931</v>
      </c>
      <c r="B3246" t="s">
        <v>5932</v>
      </c>
      <c r="C3246" t="s">
        <v>438</v>
      </c>
      <c r="D3246" s="3"/>
    </row>
    <row r="3247" spans="1:4">
      <c r="A3247" t="s">
        <v>5933</v>
      </c>
      <c r="B3247" t="s">
        <v>5934</v>
      </c>
      <c r="C3247" t="s">
        <v>176</v>
      </c>
      <c r="D3247" s="3"/>
    </row>
    <row r="3248" spans="1:4">
      <c r="A3248" t="s">
        <v>5935</v>
      </c>
      <c r="B3248" t="s">
        <v>5936</v>
      </c>
      <c r="C3248" t="s">
        <v>176</v>
      </c>
      <c r="D3248" s="3"/>
    </row>
    <row r="3249" spans="1:4">
      <c r="A3249" t="s">
        <v>5937</v>
      </c>
      <c r="B3249" t="s">
        <v>5938</v>
      </c>
      <c r="C3249" t="s">
        <v>438</v>
      </c>
      <c r="D3249" s="3">
        <v>19.827037773359841</v>
      </c>
    </row>
    <row r="3250" spans="1:4">
      <c r="A3250" t="s">
        <v>5939</v>
      </c>
      <c r="B3250" t="s">
        <v>5940</v>
      </c>
      <c r="C3250" t="s">
        <v>232</v>
      </c>
      <c r="D3250" s="3">
        <v>2632.5</v>
      </c>
    </row>
    <row r="3251" spans="1:4">
      <c r="A3251" t="s">
        <v>5941</v>
      </c>
      <c r="B3251" t="s">
        <v>5942</v>
      </c>
      <c r="C3251" t="s">
        <v>232</v>
      </c>
      <c r="D3251" s="3"/>
    </row>
    <row r="3252" spans="1:4">
      <c r="A3252" t="s">
        <v>5943</v>
      </c>
      <c r="B3252" t="s">
        <v>5944</v>
      </c>
      <c r="C3252" t="s">
        <v>438</v>
      </c>
      <c r="D3252" s="3"/>
    </row>
    <row r="3253" spans="1:4">
      <c r="A3253" t="s">
        <v>5945</v>
      </c>
      <c r="B3253" t="s">
        <v>5946</v>
      </c>
      <c r="C3253" t="s">
        <v>438</v>
      </c>
      <c r="D3253" s="3">
        <v>2.9271085442417109</v>
      </c>
    </row>
    <row r="3254" spans="1:4">
      <c r="A3254" t="s">
        <v>5947</v>
      </c>
      <c r="B3254" t="s">
        <v>5948</v>
      </c>
      <c r="C3254" t="s">
        <v>232</v>
      </c>
      <c r="D3254" s="3"/>
    </row>
    <row r="3255" spans="1:4">
      <c r="A3255" t="s">
        <v>5949</v>
      </c>
      <c r="B3255" t="s">
        <v>5950</v>
      </c>
      <c r="C3255" t="s">
        <v>232</v>
      </c>
      <c r="D3255" s="3"/>
    </row>
    <row r="3256" spans="1:4">
      <c r="A3256" t="s">
        <v>5951</v>
      </c>
      <c r="B3256" t="s">
        <v>5952</v>
      </c>
      <c r="C3256" t="s">
        <v>438</v>
      </c>
      <c r="D3256" s="3"/>
    </row>
    <row r="3257" spans="1:4">
      <c r="A3257" t="s">
        <v>5953</v>
      </c>
      <c r="B3257" t="s">
        <v>5954</v>
      </c>
      <c r="C3257" t="s">
        <v>438</v>
      </c>
      <c r="D3257" s="3"/>
    </row>
    <row r="3258" spans="1:4">
      <c r="A3258" t="s">
        <v>5955</v>
      </c>
      <c r="B3258" t="s">
        <v>5956</v>
      </c>
      <c r="C3258" t="s">
        <v>438</v>
      </c>
      <c r="D3258" s="3"/>
    </row>
    <row r="3259" spans="1:4">
      <c r="A3259" t="s">
        <v>5957</v>
      </c>
      <c r="B3259" t="s">
        <v>5958</v>
      </c>
      <c r="C3259" t="s">
        <v>438</v>
      </c>
      <c r="D3259" s="3"/>
    </row>
    <row r="3260" spans="1:4">
      <c r="A3260" t="s">
        <v>5959</v>
      </c>
      <c r="B3260" t="s">
        <v>5960</v>
      </c>
      <c r="C3260" t="s">
        <v>406</v>
      </c>
      <c r="D3260" s="3"/>
    </row>
    <row r="3261" spans="1:4">
      <c r="A3261" t="s">
        <v>5961</v>
      </c>
      <c r="B3261" t="s">
        <v>5962</v>
      </c>
      <c r="C3261" t="s">
        <v>406</v>
      </c>
      <c r="D3261" s="3">
        <v>99.219311429570084</v>
      </c>
    </row>
    <row r="3262" spans="1:4">
      <c r="A3262" t="s">
        <v>5963</v>
      </c>
      <c r="B3262" t="s">
        <v>5964</v>
      </c>
      <c r="C3262" t="s">
        <v>406</v>
      </c>
      <c r="D3262" s="3"/>
    </row>
    <row r="3263" spans="1:4">
      <c r="A3263" t="s">
        <v>5965</v>
      </c>
      <c r="B3263" t="s">
        <v>5966</v>
      </c>
      <c r="C3263" t="s">
        <v>406</v>
      </c>
      <c r="D3263" s="3"/>
    </row>
    <row r="3264" spans="1:4">
      <c r="A3264" t="s">
        <v>5967</v>
      </c>
      <c r="B3264" t="s">
        <v>5968</v>
      </c>
      <c r="C3264" t="s">
        <v>438</v>
      </c>
      <c r="D3264" s="3"/>
    </row>
    <row r="3265" spans="1:4">
      <c r="A3265" t="s">
        <v>5969</v>
      </c>
      <c r="B3265" t="s">
        <v>5970</v>
      </c>
      <c r="C3265" t="s">
        <v>406</v>
      </c>
      <c r="D3265" s="3"/>
    </row>
    <row r="3266" spans="1:4">
      <c r="A3266" t="s">
        <v>5971</v>
      </c>
      <c r="B3266" t="s">
        <v>5972</v>
      </c>
      <c r="C3266" t="s">
        <v>406</v>
      </c>
      <c r="D3266" s="3"/>
    </row>
    <row r="3267" spans="1:4">
      <c r="A3267" t="s">
        <v>5973</v>
      </c>
      <c r="B3267" t="s">
        <v>5974</v>
      </c>
      <c r="C3267" t="s">
        <v>438</v>
      </c>
      <c r="D3267" s="3">
        <v>15.917551704863053</v>
      </c>
    </row>
    <row r="3268" spans="1:4">
      <c r="A3268" t="s">
        <v>136</v>
      </c>
      <c r="B3268" t="s">
        <v>5975</v>
      </c>
      <c r="C3268" t="s">
        <v>232</v>
      </c>
      <c r="D3268" s="3"/>
    </row>
    <row r="3269" spans="1:4">
      <c r="A3269" t="s">
        <v>5976</v>
      </c>
      <c r="B3269" t="s">
        <v>5977</v>
      </c>
      <c r="C3269" t="s">
        <v>438</v>
      </c>
      <c r="D3269" s="3"/>
    </row>
    <row r="3270" spans="1:4">
      <c r="A3270" t="s">
        <v>5978</v>
      </c>
      <c r="B3270" t="s">
        <v>5979</v>
      </c>
      <c r="C3270" t="s">
        <v>438</v>
      </c>
      <c r="D3270" s="3"/>
    </row>
    <row r="3271" spans="1:4">
      <c r="A3271" t="s">
        <v>5980</v>
      </c>
      <c r="B3271" t="s">
        <v>5981</v>
      </c>
      <c r="C3271" t="s">
        <v>205</v>
      </c>
      <c r="D3271" s="3"/>
    </row>
    <row r="3272" spans="1:4">
      <c r="A3272" t="s">
        <v>5982</v>
      </c>
      <c r="B3272" t="s">
        <v>5983</v>
      </c>
      <c r="C3272" t="s">
        <v>205</v>
      </c>
      <c r="D3272" s="3"/>
    </row>
    <row r="3273" spans="1:4">
      <c r="A3273" t="s">
        <v>5984</v>
      </c>
      <c r="B3273" t="s">
        <v>5985</v>
      </c>
      <c r="C3273" t="s">
        <v>232</v>
      </c>
      <c r="D3273" s="3"/>
    </row>
    <row r="3274" spans="1:4">
      <c r="A3274" t="s">
        <v>5986</v>
      </c>
      <c r="B3274" t="s">
        <v>5987</v>
      </c>
      <c r="C3274" t="s">
        <v>232</v>
      </c>
      <c r="D3274" s="3">
        <v>411.81345577211403</v>
      </c>
    </row>
    <row r="3275" spans="1:4">
      <c r="A3275" t="s">
        <v>5988</v>
      </c>
      <c r="B3275" t="s">
        <v>5989</v>
      </c>
      <c r="C3275" t="s">
        <v>232</v>
      </c>
      <c r="D3275" s="3"/>
    </row>
    <row r="3276" spans="1:4">
      <c r="A3276" t="s">
        <v>5990</v>
      </c>
      <c r="B3276" t="s">
        <v>5991</v>
      </c>
      <c r="C3276" t="s">
        <v>232</v>
      </c>
      <c r="D3276" s="3"/>
    </row>
    <row r="3277" spans="1:4">
      <c r="A3277" t="s">
        <v>5992</v>
      </c>
      <c r="B3277" t="s">
        <v>5993</v>
      </c>
      <c r="C3277" t="s">
        <v>232</v>
      </c>
      <c r="D3277" s="3"/>
    </row>
    <row r="3278" spans="1:4">
      <c r="A3278" t="s">
        <v>5994</v>
      </c>
      <c r="B3278" t="s">
        <v>5995</v>
      </c>
      <c r="C3278" t="s">
        <v>232</v>
      </c>
      <c r="D3278" s="3"/>
    </row>
    <row r="3279" spans="1:4">
      <c r="A3279" t="s">
        <v>5996</v>
      </c>
      <c r="B3279" t="s">
        <v>5997</v>
      </c>
      <c r="C3279" t="s">
        <v>232</v>
      </c>
      <c r="D3279" s="3"/>
    </row>
    <row r="3280" spans="1:4">
      <c r="A3280" t="s">
        <v>5998</v>
      </c>
      <c r="B3280" t="s">
        <v>5999</v>
      </c>
      <c r="C3280" t="s">
        <v>176</v>
      </c>
      <c r="D3280" s="3">
        <v>78.38</v>
      </c>
    </row>
    <row r="3281" spans="1:4">
      <c r="A3281" t="s">
        <v>6000</v>
      </c>
      <c r="B3281" t="s">
        <v>6001</v>
      </c>
      <c r="C3281" t="s">
        <v>427</v>
      </c>
      <c r="D3281" s="3">
        <v>233.24740740740742</v>
      </c>
    </row>
    <row r="3282" spans="1:4">
      <c r="A3282" t="s">
        <v>6002</v>
      </c>
      <c r="B3282" t="s">
        <v>6001</v>
      </c>
      <c r="C3282" t="s">
        <v>631</v>
      </c>
      <c r="D3282" s="3"/>
    </row>
    <row r="3283" spans="1:4">
      <c r="A3283" t="s">
        <v>6003</v>
      </c>
      <c r="B3283" t="s">
        <v>6004</v>
      </c>
      <c r="C3283" t="s">
        <v>427</v>
      </c>
      <c r="D3283" s="3">
        <v>514.5165833333333</v>
      </c>
    </row>
    <row r="3284" spans="1:4">
      <c r="A3284" t="s">
        <v>6005</v>
      </c>
      <c r="B3284" t="s">
        <v>6006</v>
      </c>
      <c r="C3284" t="s">
        <v>427</v>
      </c>
      <c r="D3284" s="3">
        <v>4500</v>
      </c>
    </row>
    <row r="3285" spans="1:4">
      <c r="A3285" t="s">
        <v>6007</v>
      </c>
      <c r="B3285" t="s">
        <v>6008</v>
      </c>
      <c r="C3285" t="s">
        <v>427</v>
      </c>
      <c r="D3285" s="3"/>
    </row>
    <row r="3286" spans="1:4">
      <c r="A3286" t="s">
        <v>6009</v>
      </c>
      <c r="B3286" t="s">
        <v>6010</v>
      </c>
      <c r="C3286" t="s">
        <v>427</v>
      </c>
      <c r="D3286" s="3"/>
    </row>
    <row r="3287" spans="1:4">
      <c r="A3287" t="s">
        <v>6011</v>
      </c>
      <c r="B3287" t="s">
        <v>6010</v>
      </c>
      <c r="C3287" t="s">
        <v>427</v>
      </c>
      <c r="D3287" s="3"/>
    </row>
    <row r="3288" spans="1:4">
      <c r="A3288" t="s">
        <v>6012</v>
      </c>
      <c r="B3288" t="s">
        <v>6013</v>
      </c>
      <c r="C3288" t="s">
        <v>427</v>
      </c>
      <c r="D3288" s="3">
        <v>764.11354525862066</v>
      </c>
    </row>
    <row r="3289" spans="1:4">
      <c r="A3289" t="s">
        <v>6014</v>
      </c>
      <c r="B3289" t="s">
        <v>6015</v>
      </c>
      <c r="C3289" t="s">
        <v>427</v>
      </c>
      <c r="D3289" s="3"/>
    </row>
    <row r="3290" spans="1:4">
      <c r="A3290" t="s">
        <v>6016</v>
      </c>
      <c r="B3290" t="s">
        <v>6017</v>
      </c>
      <c r="C3290" t="s">
        <v>631</v>
      </c>
      <c r="D3290" s="3"/>
    </row>
    <row r="3291" spans="1:4">
      <c r="A3291" t="s">
        <v>6018</v>
      </c>
      <c r="B3291" t="s">
        <v>6019</v>
      </c>
      <c r="C3291" t="s">
        <v>427</v>
      </c>
      <c r="D3291" s="3"/>
    </row>
    <row r="3292" spans="1:4">
      <c r="A3292" t="s">
        <v>6020</v>
      </c>
      <c r="B3292" t="s">
        <v>6021</v>
      </c>
      <c r="C3292" t="s">
        <v>631</v>
      </c>
      <c r="D3292" s="3">
        <v>61.081634015795188</v>
      </c>
    </row>
    <row r="3293" spans="1:4">
      <c r="A3293" t="s">
        <v>6022</v>
      </c>
      <c r="B3293" t="s">
        <v>6023</v>
      </c>
      <c r="C3293" t="s">
        <v>631</v>
      </c>
      <c r="D3293" s="3">
        <v>56.817895846699557</v>
      </c>
    </row>
    <row r="3294" spans="1:4">
      <c r="A3294" t="s">
        <v>6024</v>
      </c>
      <c r="B3294" t="s">
        <v>6025</v>
      </c>
      <c r="C3294" t="s">
        <v>631</v>
      </c>
      <c r="D3294" s="3">
        <v>94.693609022556387</v>
      </c>
    </row>
    <row r="3295" spans="1:4">
      <c r="A3295" t="s">
        <v>6026</v>
      </c>
      <c r="B3295" t="s">
        <v>6027</v>
      </c>
      <c r="C3295" t="s">
        <v>631</v>
      </c>
      <c r="D3295" s="3">
        <v>59.529688800360368</v>
      </c>
    </row>
    <row r="3296" spans="1:4">
      <c r="A3296" t="s">
        <v>6028</v>
      </c>
      <c r="B3296" t="s">
        <v>6029</v>
      </c>
      <c r="C3296" t="s">
        <v>631</v>
      </c>
      <c r="D3296" s="3">
        <v>55.935596157857432</v>
      </c>
    </row>
    <row r="3297" spans="1:4">
      <c r="A3297" t="s">
        <v>6030</v>
      </c>
      <c r="B3297" t="s">
        <v>6031</v>
      </c>
      <c r="C3297" t="s">
        <v>427</v>
      </c>
      <c r="D3297" s="3">
        <v>200</v>
      </c>
    </row>
    <row r="3298" spans="1:4">
      <c r="A3298" t="s">
        <v>6032</v>
      </c>
      <c r="B3298" t="s">
        <v>6031</v>
      </c>
      <c r="C3298" t="s">
        <v>427</v>
      </c>
      <c r="D3298" s="3"/>
    </row>
    <row r="3299" spans="1:4">
      <c r="A3299" t="s">
        <v>6033</v>
      </c>
      <c r="B3299" t="s">
        <v>6031</v>
      </c>
      <c r="C3299" t="s">
        <v>631</v>
      </c>
      <c r="D3299" s="3"/>
    </row>
    <row r="3300" spans="1:4">
      <c r="A3300" t="s">
        <v>6034</v>
      </c>
      <c r="B3300" t="s">
        <v>6031</v>
      </c>
      <c r="C3300" t="s">
        <v>631</v>
      </c>
      <c r="D3300" s="3"/>
    </row>
    <row r="3301" spans="1:4">
      <c r="A3301" t="s">
        <v>6035</v>
      </c>
      <c r="B3301" t="s">
        <v>6036</v>
      </c>
      <c r="C3301" t="s">
        <v>427</v>
      </c>
      <c r="D3301" s="3"/>
    </row>
    <row r="3302" spans="1:4">
      <c r="A3302" t="s">
        <v>6037</v>
      </c>
      <c r="B3302" t="s">
        <v>6036</v>
      </c>
      <c r="C3302" t="s">
        <v>631</v>
      </c>
      <c r="D3302" s="3"/>
    </row>
    <row r="3303" spans="1:4">
      <c r="A3303" t="s">
        <v>6038</v>
      </c>
      <c r="B3303" t="s">
        <v>6039</v>
      </c>
      <c r="C3303" t="s">
        <v>232</v>
      </c>
      <c r="D3303" s="3"/>
    </row>
    <row r="3304" spans="1:4">
      <c r="A3304" t="s">
        <v>6040</v>
      </c>
      <c r="B3304" t="s">
        <v>6041</v>
      </c>
      <c r="C3304" t="s">
        <v>232</v>
      </c>
      <c r="D3304" s="3"/>
    </row>
    <row r="3305" spans="1:4">
      <c r="A3305" t="s">
        <v>6042</v>
      </c>
      <c r="B3305" t="s">
        <v>6043</v>
      </c>
      <c r="C3305" t="s">
        <v>232</v>
      </c>
      <c r="D3305" s="3"/>
    </row>
    <row r="3306" spans="1:4">
      <c r="A3306" t="s">
        <v>6044</v>
      </c>
      <c r="B3306" t="s">
        <v>6045</v>
      </c>
      <c r="C3306" t="s">
        <v>205</v>
      </c>
      <c r="D3306" s="3">
        <v>52043.294285714284</v>
      </c>
    </row>
    <row r="3307" spans="1:4">
      <c r="A3307" t="s">
        <v>6046</v>
      </c>
      <c r="B3307" t="s">
        <v>6047</v>
      </c>
      <c r="C3307" t="s">
        <v>176</v>
      </c>
      <c r="D3307" s="3"/>
    </row>
    <row r="3308" spans="1:4">
      <c r="A3308" t="s">
        <v>6048</v>
      </c>
      <c r="B3308" t="s">
        <v>6049</v>
      </c>
      <c r="C3308" t="s">
        <v>631</v>
      </c>
      <c r="D3308" s="3"/>
    </row>
    <row r="3309" spans="1:4">
      <c r="A3309" t="s">
        <v>6050</v>
      </c>
      <c r="B3309" t="s">
        <v>6051</v>
      </c>
      <c r="C3309" t="s">
        <v>631</v>
      </c>
      <c r="D3309" s="3"/>
    </row>
    <row r="3310" spans="1:4">
      <c r="A3310" t="s">
        <v>6052</v>
      </c>
      <c r="B3310" t="s">
        <v>6053</v>
      </c>
      <c r="C3310" t="s">
        <v>427</v>
      </c>
      <c r="D3310" s="3"/>
    </row>
    <row r="3311" spans="1:4">
      <c r="A3311" t="s">
        <v>6054</v>
      </c>
      <c r="B3311" t="s">
        <v>6055</v>
      </c>
      <c r="C3311" t="s">
        <v>427</v>
      </c>
      <c r="D3311" s="3">
        <v>214.0406976744186</v>
      </c>
    </row>
    <row r="3312" spans="1:4">
      <c r="A3312" t="s">
        <v>6056</v>
      </c>
      <c r="B3312" t="s">
        <v>6055</v>
      </c>
      <c r="C3312" t="s">
        <v>427</v>
      </c>
      <c r="D3312" s="3"/>
    </row>
    <row r="3313" spans="1:4">
      <c r="A3313" t="s">
        <v>6057</v>
      </c>
      <c r="B3313" t="s">
        <v>6055</v>
      </c>
      <c r="C3313" t="s">
        <v>427</v>
      </c>
      <c r="D3313" s="3"/>
    </row>
    <row r="3314" spans="1:4">
      <c r="A3314" t="s">
        <v>6058</v>
      </c>
      <c r="B3314" t="s">
        <v>6055</v>
      </c>
      <c r="C3314" t="s">
        <v>427</v>
      </c>
      <c r="D3314" s="3"/>
    </row>
    <row r="3315" spans="1:4">
      <c r="A3315" t="s">
        <v>6059</v>
      </c>
      <c r="B3315" t="s">
        <v>6055</v>
      </c>
      <c r="C3315" t="s">
        <v>427</v>
      </c>
      <c r="D3315" s="3"/>
    </row>
    <row r="3316" spans="1:4">
      <c r="A3316" t="s">
        <v>6060</v>
      </c>
      <c r="B3316" t="s">
        <v>6061</v>
      </c>
      <c r="C3316" t="s">
        <v>427</v>
      </c>
      <c r="D3316" s="3">
        <v>565.79999999999995</v>
      </c>
    </row>
    <row r="3317" spans="1:4">
      <c r="A3317" t="s">
        <v>6062</v>
      </c>
      <c r="B3317" t="s">
        <v>6061</v>
      </c>
      <c r="C3317" t="s">
        <v>427</v>
      </c>
      <c r="D3317" s="3">
        <v>565.79999999999995</v>
      </c>
    </row>
    <row r="3318" spans="1:4">
      <c r="A3318" t="s">
        <v>6063</v>
      </c>
      <c r="B3318" t="s">
        <v>6061</v>
      </c>
      <c r="C3318" t="s">
        <v>427</v>
      </c>
      <c r="D3318" s="3"/>
    </row>
    <row r="3319" spans="1:4">
      <c r="A3319" t="s">
        <v>6064</v>
      </c>
      <c r="B3319" t="s">
        <v>6061</v>
      </c>
      <c r="C3319" t="s">
        <v>427</v>
      </c>
      <c r="D3319" s="3"/>
    </row>
    <row r="3320" spans="1:4">
      <c r="A3320" t="s">
        <v>6065</v>
      </c>
      <c r="B3320" t="s">
        <v>6061</v>
      </c>
      <c r="C3320" t="s">
        <v>427</v>
      </c>
      <c r="D3320" s="3"/>
    </row>
    <row r="3321" spans="1:4">
      <c r="A3321" t="s">
        <v>6066</v>
      </c>
      <c r="B3321" t="s">
        <v>6067</v>
      </c>
      <c r="C3321" t="s">
        <v>427</v>
      </c>
      <c r="D3321" s="3">
        <v>240</v>
      </c>
    </row>
    <row r="3322" spans="1:4">
      <c r="A3322" t="s">
        <v>157</v>
      </c>
      <c r="B3322" t="s">
        <v>6068</v>
      </c>
      <c r="C3322" t="s">
        <v>438</v>
      </c>
      <c r="D3322" s="3">
        <v>12.533520659364674</v>
      </c>
    </row>
    <row r="3323" spans="1:4">
      <c r="A3323" t="s">
        <v>6069</v>
      </c>
      <c r="B3323" t="s">
        <v>6070</v>
      </c>
      <c r="C3323" t="s">
        <v>438</v>
      </c>
      <c r="D3323" s="3">
        <v>13</v>
      </c>
    </row>
    <row r="3324" spans="1:4">
      <c r="A3324" t="s">
        <v>6071</v>
      </c>
      <c r="B3324" t="s">
        <v>6072</v>
      </c>
      <c r="C3324" t="s">
        <v>438</v>
      </c>
      <c r="D3324" s="3"/>
    </row>
    <row r="3325" spans="1:4">
      <c r="A3325" t="s">
        <v>6073</v>
      </c>
      <c r="B3325" t="s">
        <v>6074</v>
      </c>
      <c r="C3325" t="s">
        <v>438</v>
      </c>
      <c r="D3325" s="3"/>
    </row>
    <row r="3326" spans="1:4">
      <c r="A3326" t="s">
        <v>6075</v>
      </c>
      <c r="B3326" t="s">
        <v>6076</v>
      </c>
      <c r="C3326" t="s">
        <v>438</v>
      </c>
      <c r="D3326" s="3">
        <v>10.596143660853969</v>
      </c>
    </row>
    <row r="3327" spans="1:4">
      <c r="A3327" t="s">
        <v>6077</v>
      </c>
      <c r="B3327" t="s">
        <v>6078</v>
      </c>
      <c r="C3327" t="s">
        <v>232</v>
      </c>
      <c r="D3327" s="3"/>
    </row>
    <row r="3328" spans="1:4">
      <c r="A3328" t="s">
        <v>6079</v>
      </c>
      <c r="B3328" t="s">
        <v>6080</v>
      </c>
      <c r="C3328" t="s">
        <v>232</v>
      </c>
      <c r="D3328" s="3">
        <v>1109.7050467289721</v>
      </c>
    </row>
    <row r="3329" spans="1:4">
      <c r="A3329" t="s">
        <v>6081</v>
      </c>
      <c r="B3329" t="s">
        <v>6082</v>
      </c>
      <c r="C3329" t="s">
        <v>232</v>
      </c>
      <c r="D3329" s="3">
        <v>1135.4024242424243</v>
      </c>
    </row>
    <row r="3330" spans="1:4">
      <c r="A3330" t="s">
        <v>6083</v>
      </c>
      <c r="B3330" t="s">
        <v>6084</v>
      </c>
      <c r="C3330" t="s">
        <v>232</v>
      </c>
      <c r="D3330" s="3">
        <v>1080.9155466666666</v>
      </c>
    </row>
    <row r="3331" spans="1:4">
      <c r="A3331" t="s">
        <v>6085</v>
      </c>
      <c r="B3331" t="s">
        <v>6086</v>
      </c>
      <c r="C3331" t="s">
        <v>232</v>
      </c>
      <c r="D3331" s="3">
        <v>1140.7433333333333</v>
      </c>
    </row>
    <row r="3332" spans="1:4">
      <c r="A3332" t="s">
        <v>6087</v>
      </c>
      <c r="B3332" t="s">
        <v>6088</v>
      </c>
      <c r="C3332" t="s">
        <v>232</v>
      </c>
      <c r="D3332" s="3">
        <v>1113.461680672269</v>
      </c>
    </row>
    <row r="3333" spans="1:4">
      <c r="A3333" t="s">
        <v>6089</v>
      </c>
      <c r="B3333" t="s">
        <v>6090</v>
      </c>
      <c r="C3333" t="s">
        <v>438</v>
      </c>
      <c r="D3333" s="3">
        <v>45.323002320752416</v>
      </c>
    </row>
    <row r="3334" spans="1:4">
      <c r="A3334" t="s">
        <v>6091</v>
      </c>
      <c r="B3334" t="s">
        <v>6092</v>
      </c>
      <c r="C3334" t="s">
        <v>438</v>
      </c>
      <c r="D3334" s="3">
        <v>21.142022279348755</v>
      </c>
    </row>
    <row r="3335" spans="1:4">
      <c r="A3335" t="s">
        <v>6093</v>
      </c>
      <c r="B3335" t="s">
        <v>6094</v>
      </c>
      <c r="C3335" t="s">
        <v>438</v>
      </c>
      <c r="D3335" s="3"/>
    </row>
    <row r="3336" spans="1:4">
      <c r="A3336" t="s">
        <v>6095</v>
      </c>
      <c r="B3336" t="s">
        <v>6096</v>
      </c>
      <c r="C3336" t="s">
        <v>438</v>
      </c>
      <c r="D3336" s="3"/>
    </row>
    <row r="3337" spans="1:4">
      <c r="A3337" t="s">
        <v>6097</v>
      </c>
      <c r="B3337" t="s">
        <v>6098</v>
      </c>
      <c r="C3337" t="s">
        <v>438</v>
      </c>
      <c r="D3337" s="3">
        <v>111</v>
      </c>
    </row>
    <row r="3338" spans="1:4">
      <c r="A3338" t="s">
        <v>6099</v>
      </c>
      <c r="B3338" t="s">
        <v>6100</v>
      </c>
      <c r="C3338" t="s">
        <v>438</v>
      </c>
      <c r="D3338" s="3"/>
    </row>
    <row r="3339" spans="1:4">
      <c r="A3339" t="s">
        <v>6101</v>
      </c>
      <c r="B3339" t="s">
        <v>6102</v>
      </c>
      <c r="C3339" t="s">
        <v>438</v>
      </c>
      <c r="D3339" s="3"/>
    </row>
    <row r="3340" spans="1:4">
      <c r="A3340" t="s">
        <v>6103</v>
      </c>
      <c r="B3340" t="s">
        <v>6104</v>
      </c>
      <c r="C3340" t="s">
        <v>225</v>
      </c>
      <c r="D3340" s="3"/>
    </row>
    <row r="3341" spans="1:4">
      <c r="A3341" t="s">
        <v>6105</v>
      </c>
      <c r="B3341" t="s">
        <v>6106</v>
      </c>
      <c r="C3341" t="s">
        <v>225</v>
      </c>
      <c r="D3341" s="3"/>
    </row>
    <row r="3342" spans="1:4">
      <c r="A3342" t="s">
        <v>6107</v>
      </c>
      <c r="B3342" t="s">
        <v>6108</v>
      </c>
      <c r="C3342" t="s">
        <v>176</v>
      </c>
      <c r="D3342" s="3"/>
    </row>
    <row r="3343" spans="1:4">
      <c r="A3343" t="s">
        <v>6109</v>
      </c>
      <c r="B3343" t="s">
        <v>6110</v>
      </c>
      <c r="C3343" t="s">
        <v>176</v>
      </c>
      <c r="D3343" s="3"/>
    </row>
    <row r="3344" spans="1:4">
      <c r="A3344" t="s">
        <v>6111</v>
      </c>
      <c r="B3344" t="s">
        <v>6112</v>
      </c>
      <c r="C3344" t="s">
        <v>438</v>
      </c>
      <c r="D3344" s="3">
        <v>18.326153846153847</v>
      </c>
    </row>
    <row r="3345" spans="1:4">
      <c r="A3345" t="s">
        <v>6113</v>
      </c>
      <c r="B3345" t="s">
        <v>6114</v>
      </c>
      <c r="C3345" t="s">
        <v>438</v>
      </c>
      <c r="D3345" s="3">
        <v>25</v>
      </c>
    </row>
    <row r="3346" spans="1:4">
      <c r="A3346" t="s">
        <v>6115</v>
      </c>
      <c r="B3346" t="s">
        <v>6116</v>
      </c>
      <c r="C3346" t="s">
        <v>438</v>
      </c>
      <c r="D3346" s="3"/>
    </row>
    <row r="3347" spans="1:4">
      <c r="A3347" t="s">
        <v>6117</v>
      </c>
      <c r="B3347" t="s">
        <v>6118</v>
      </c>
      <c r="C3347" t="s">
        <v>438</v>
      </c>
      <c r="D3347" s="3"/>
    </row>
    <row r="3348" spans="1:4">
      <c r="A3348" t="s">
        <v>6119</v>
      </c>
      <c r="B3348" t="s">
        <v>6120</v>
      </c>
      <c r="C3348" t="s">
        <v>438</v>
      </c>
      <c r="D3348" s="3"/>
    </row>
    <row r="3349" spans="1:4">
      <c r="A3349" t="s">
        <v>6121</v>
      </c>
      <c r="B3349" t="s">
        <v>6122</v>
      </c>
      <c r="C3349" t="s">
        <v>438</v>
      </c>
      <c r="D3349" s="3"/>
    </row>
    <row r="3350" spans="1:4">
      <c r="A3350" t="s">
        <v>6123</v>
      </c>
      <c r="B3350" t="s">
        <v>6124</v>
      </c>
      <c r="C3350" t="s">
        <v>438</v>
      </c>
      <c r="D3350" s="3"/>
    </row>
    <row r="3351" spans="1:4">
      <c r="A3351" t="s">
        <v>6125</v>
      </c>
      <c r="B3351" t="s">
        <v>6126</v>
      </c>
      <c r="C3351" t="s">
        <v>438</v>
      </c>
      <c r="D3351" s="3"/>
    </row>
    <row r="3352" spans="1:4">
      <c r="A3352" t="s">
        <v>6127</v>
      </c>
      <c r="B3352" t="s">
        <v>6128</v>
      </c>
      <c r="C3352" t="s">
        <v>438</v>
      </c>
      <c r="D3352" s="3"/>
    </row>
    <row r="3353" spans="1:4">
      <c r="A3353" t="s">
        <v>6129</v>
      </c>
      <c r="B3353" t="s">
        <v>6130</v>
      </c>
      <c r="C3353" t="s">
        <v>406</v>
      </c>
      <c r="D3353" s="3"/>
    </row>
    <row r="3354" spans="1:4">
      <c r="A3354" t="s">
        <v>6131</v>
      </c>
      <c r="B3354" t="s">
        <v>6132</v>
      </c>
      <c r="C3354" t="s">
        <v>438</v>
      </c>
      <c r="D3354" s="3"/>
    </row>
    <row r="3355" spans="1:4">
      <c r="A3355" t="s">
        <v>6133</v>
      </c>
      <c r="B3355" t="s">
        <v>6134</v>
      </c>
      <c r="C3355" t="s">
        <v>438</v>
      </c>
      <c r="D3355" s="3"/>
    </row>
    <row r="3356" spans="1:4">
      <c r="A3356" t="s">
        <v>6135</v>
      </c>
      <c r="B3356" t="s">
        <v>6136</v>
      </c>
      <c r="C3356" t="s">
        <v>438</v>
      </c>
      <c r="D3356" s="3"/>
    </row>
    <row r="3357" spans="1:4">
      <c r="A3357" t="s">
        <v>6137</v>
      </c>
      <c r="B3357" t="s">
        <v>6138</v>
      </c>
      <c r="C3357" t="s">
        <v>438</v>
      </c>
      <c r="D3357" s="3"/>
    </row>
    <row r="3358" spans="1:4">
      <c r="A3358" t="s">
        <v>6139</v>
      </c>
      <c r="B3358" t="s">
        <v>6140</v>
      </c>
      <c r="C3358" t="s">
        <v>438</v>
      </c>
      <c r="D3358" s="3"/>
    </row>
    <row r="3359" spans="1:4">
      <c r="A3359" t="s">
        <v>6141</v>
      </c>
      <c r="B3359" t="s">
        <v>6142</v>
      </c>
      <c r="C3359" t="s">
        <v>438</v>
      </c>
      <c r="D3359" s="3"/>
    </row>
    <row r="3360" spans="1:4">
      <c r="A3360" t="s">
        <v>6143</v>
      </c>
      <c r="B3360" t="s">
        <v>6144</v>
      </c>
      <c r="C3360" t="s">
        <v>438</v>
      </c>
      <c r="D3360" s="3"/>
    </row>
    <row r="3361" spans="1:4">
      <c r="A3361" t="s">
        <v>6145</v>
      </c>
      <c r="B3361" t="s">
        <v>6146</v>
      </c>
      <c r="C3361" t="s">
        <v>232</v>
      </c>
      <c r="D3361" s="3"/>
    </row>
    <row r="3362" spans="1:4">
      <c r="A3362" t="s">
        <v>6147</v>
      </c>
      <c r="B3362" t="s">
        <v>6148</v>
      </c>
      <c r="C3362" t="s">
        <v>438</v>
      </c>
      <c r="D3362" s="3"/>
    </row>
    <row r="3363" spans="1:4">
      <c r="A3363" t="s">
        <v>6149</v>
      </c>
      <c r="B3363" t="s">
        <v>6150</v>
      </c>
      <c r="C3363" t="s">
        <v>438</v>
      </c>
      <c r="D3363" s="3"/>
    </row>
    <row r="3364" spans="1:4">
      <c r="A3364" t="s">
        <v>6151</v>
      </c>
      <c r="B3364" t="s">
        <v>6152</v>
      </c>
      <c r="C3364" t="s">
        <v>438</v>
      </c>
      <c r="D3364" s="3"/>
    </row>
    <row r="3365" spans="1:4">
      <c r="A3365" t="s">
        <v>6153</v>
      </c>
      <c r="B3365" t="s">
        <v>6154</v>
      </c>
      <c r="C3365" t="s">
        <v>438</v>
      </c>
      <c r="D3365" s="3"/>
    </row>
    <row r="3366" spans="1:4">
      <c r="A3366" t="s">
        <v>6155</v>
      </c>
      <c r="B3366" t="s">
        <v>6156</v>
      </c>
      <c r="C3366" t="s">
        <v>438</v>
      </c>
      <c r="D3366" s="3"/>
    </row>
    <row r="3367" spans="1:4">
      <c r="A3367" t="s">
        <v>6157</v>
      </c>
      <c r="B3367" t="s">
        <v>6158</v>
      </c>
      <c r="C3367" t="s">
        <v>438</v>
      </c>
      <c r="D3367" s="3">
        <v>500.96</v>
      </c>
    </row>
    <row r="3368" spans="1:4">
      <c r="A3368" t="s">
        <v>6159</v>
      </c>
      <c r="B3368" t="s">
        <v>6160</v>
      </c>
      <c r="C3368" t="s">
        <v>438</v>
      </c>
      <c r="D3368" s="3">
        <v>400</v>
      </c>
    </row>
    <row r="3369" spans="1:4">
      <c r="A3369" t="s">
        <v>6161</v>
      </c>
      <c r="B3369" t="s">
        <v>6160</v>
      </c>
      <c r="C3369" t="s">
        <v>438</v>
      </c>
      <c r="D3369" s="3"/>
    </row>
    <row r="3370" spans="1:4">
      <c r="A3370" t="s">
        <v>6162</v>
      </c>
      <c r="B3370" t="s">
        <v>6160</v>
      </c>
      <c r="C3370" t="s">
        <v>438</v>
      </c>
      <c r="D3370" s="3"/>
    </row>
    <row r="3371" spans="1:4">
      <c r="A3371" t="s">
        <v>6163</v>
      </c>
      <c r="B3371" t="s">
        <v>6164</v>
      </c>
      <c r="C3371" t="s">
        <v>438</v>
      </c>
      <c r="D3371" s="3"/>
    </row>
    <row r="3372" spans="1:4">
      <c r="A3372" t="s">
        <v>6165</v>
      </c>
      <c r="B3372" t="s">
        <v>6166</v>
      </c>
      <c r="C3372" t="s">
        <v>438</v>
      </c>
      <c r="D3372" s="3"/>
    </row>
    <row r="3373" spans="1:4">
      <c r="A3373" t="s">
        <v>6167</v>
      </c>
      <c r="B3373" t="s">
        <v>6168</v>
      </c>
      <c r="C3373" t="s">
        <v>438</v>
      </c>
      <c r="D3373" s="3"/>
    </row>
    <row r="3374" spans="1:4">
      <c r="A3374" t="s">
        <v>6169</v>
      </c>
      <c r="B3374" t="s">
        <v>6170</v>
      </c>
      <c r="C3374" t="s">
        <v>438</v>
      </c>
      <c r="D3374" s="3"/>
    </row>
    <row r="3375" spans="1:4">
      <c r="A3375" t="s">
        <v>6171</v>
      </c>
      <c r="B3375" t="s">
        <v>6172</v>
      </c>
      <c r="C3375" t="s">
        <v>438</v>
      </c>
      <c r="D3375" s="3"/>
    </row>
    <row r="3376" spans="1:4">
      <c r="A3376" t="s">
        <v>6173</v>
      </c>
      <c r="B3376" t="s">
        <v>6174</v>
      </c>
      <c r="C3376" t="s">
        <v>438</v>
      </c>
      <c r="D3376" s="3">
        <v>6.6</v>
      </c>
    </row>
    <row r="3377" spans="1:4">
      <c r="A3377" t="s">
        <v>6175</v>
      </c>
      <c r="B3377" t="s">
        <v>6176</v>
      </c>
      <c r="C3377" t="s">
        <v>438</v>
      </c>
      <c r="D3377" s="3"/>
    </row>
    <row r="3378" spans="1:4">
      <c r="A3378" t="s">
        <v>6177</v>
      </c>
      <c r="B3378" t="s">
        <v>6178</v>
      </c>
      <c r="C3378" t="s">
        <v>438</v>
      </c>
      <c r="D3378" s="3">
        <v>125.04088920344871</v>
      </c>
    </row>
    <row r="3379" spans="1:4">
      <c r="A3379" t="s">
        <v>6179</v>
      </c>
      <c r="B3379" t="s">
        <v>6180</v>
      </c>
      <c r="C3379" t="s">
        <v>232</v>
      </c>
      <c r="D3379" s="3"/>
    </row>
    <row r="3380" spans="1:4">
      <c r="A3380" t="s">
        <v>6181</v>
      </c>
      <c r="B3380" t="s">
        <v>6182</v>
      </c>
      <c r="C3380" t="s">
        <v>438</v>
      </c>
      <c r="D3380" s="3"/>
    </row>
    <row r="3381" spans="1:4">
      <c r="A3381" t="s">
        <v>6183</v>
      </c>
      <c r="B3381" t="s">
        <v>6184</v>
      </c>
      <c r="C3381" t="s">
        <v>438</v>
      </c>
      <c r="D3381" s="3">
        <v>215.83</v>
      </c>
    </row>
    <row r="3382" spans="1:4">
      <c r="A3382" t="s">
        <v>6185</v>
      </c>
      <c r="B3382" t="s">
        <v>6186</v>
      </c>
      <c r="C3382" t="s">
        <v>438</v>
      </c>
      <c r="D3382" s="3">
        <v>256.76239608801956</v>
      </c>
    </row>
    <row r="3383" spans="1:4">
      <c r="A3383" t="s">
        <v>6187</v>
      </c>
      <c r="B3383" t="s">
        <v>6188</v>
      </c>
      <c r="C3383" t="s">
        <v>438</v>
      </c>
      <c r="D3383" s="3">
        <v>211.61178848024204</v>
      </c>
    </row>
    <row r="3384" spans="1:4">
      <c r="A3384" t="s">
        <v>6189</v>
      </c>
      <c r="B3384" t="s">
        <v>6190</v>
      </c>
      <c r="C3384" t="s">
        <v>438</v>
      </c>
      <c r="D3384" s="3">
        <v>96.717296285632031</v>
      </c>
    </row>
    <row r="3385" spans="1:4">
      <c r="A3385" t="s">
        <v>6191</v>
      </c>
      <c r="B3385" t="s">
        <v>6192</v>
      </c>
      <c r="C3385" t="s">
        <v>438</v>
      </c>
      <c r="D3385" s="3"/>
    </row>
    <row r="3386" spans="1:4">
      <c r="A3386" t="s">
        <v>6193</v>
      </c>
      <c r="B3386" t="s">
        <v>6194</v>
      </c>
      <c r="C3386" t="s">
        <v>438</v>
      </c>
      <c r="D3386" s="3"/>
    </row>
    <row r="3387" spans="1:4">
      <c r="A3387" t="s">
        <v>6195</v>
      </c>
      <c r="B3387" t="s">
        <v>6196</v>
      </c>
      <c r="C3387" t="s">
        <v>438</v>
      </c>
      <c r="D3387" s="3"/>
    </row>
    <row r="3388" spans="1:4">
      <c r="A3388" t="s">
        <v>6197</v>
      </c>
      <c r="B3388" t="s">
        <v>6198</v>
      </c>
      <c r="C3388" t="s">
        <v>438</v>
      </c>
      <c r="D3388" s="3">
        <v>509.95554513481829</v>
      </c>
    </row>
    <row r="3389" spans="1:4">
      <c r="A3389" t="s">
        <v>6199</v>
      </c>
      <c r="B3389" t="s">
        <v>6200</v>
      </c>
      <c r="C3389" t="s">
        <v>438</v>
      </c>
      <c r="D3389" s="3">
        <v>481.19297796002053</v>
      </c>
    </row>
    <row r="3390" spans="1:4">
      <c r="A3390" t="s">
        <v>6201</v>
      </c>
      <c r="B3390" t="s">
        <v>6202</v>
      </c>
      <c r="C3390" t="s">
        <v>438</v>
      </c>
      <c r="D3390" s="3"/>
    </row>
    <row r="3391" spans="1:4">
      <c r="A3391" t="s">
        <v>137</v>
      </c>
      <c r="B3391" t="s">
        <v>6203</v>
      </c>
      <c r="C3391" t="s">
        <v>205</v>
      </c>
      <c r="D3391" s="3">
        <v>97323.630673913023</v>
      </c>
    </row>
    <row r="3392" spans="1:4">
      <c r="A3392" t="s">
        <v>6204</v>
      </c>
      <c r="B3392" t="s">
        <v>5798</v>
      </c>
      <c r="C3392" t="s">
        <v>232</v>
      </c>
      <c r="D3392" s="3">
        <v>1388.1340747446009</v>
      </c>
    </row>
    <row r="3393" spans="1:4">
      <c r="A3393" t="s">
        <v>6205</v>
      </c>
      <c r="B3393" t="s">
        <v>6206</v>
      </c>
      <c r="C3393" t="s">
        <v>232</v>
      </c>
      <c r="D3393" s="3">
        <v>809.69028436018959</v>
      </c>
    </row>
    <row r="3394" spans="1:4">
      <c r="A3394" t="s">
        <v>6207</v>
      </c>
      <c r="B3394" t="s">
        <v>6208</v>
      </c>
      <c r="C3394" t="s">
        <v>205</v>
      </c>
      <c r="D3394" s="3"/>
    </row>
    <row r="3395" spans="1:4">
      <c r="A3395" t="s">
        <v>6209</v>
      </c>
      <c r="B3395" t="s">
        <v>6210</v>
      </c>
      <c r="C3395" t="s">
        <v>222</v>
      </c>
      <c r="D3395" s="3"/>
    </row>
    <row r="3396" spans="1:4">
      <c r="A3396" t="s">
        <v>138</v>
      </c>
      <c r="B3396" t="s">
        <v>6211</v>
      </c>
      <c r="C3396" t="s">
        <v>232</v>
      </c>
      <c r="D3396" s="3">
        <v>1146.5693167701863</v>
      </c>
    </row>
    <row r="3397" spans="1:4">
      <c r="A3397" t="s">
        <v>6212</v>
      </c>
      <c r="B3397" t="s">
        <v>6213</v>
      </c>
      <c r="C3397" t="s">
        <v>232</v>
      </c>
      <c r="D3397" s="3">
        <v>18.363895939086294</v>
      </c>
    </row>
    <row r="3398" spans="1:4">
      <c r="A3398" t="s">
        <v>6214</v>
      </c>
      <c r="B3398" t="s">
        <v>6215</v>
      </c>
      <c r="C3398" t="s">
        <v>232</v>
      </c>
      <c r="D3398" s="3">
        <v>1286.961176470588</v>
      </c>
    </row>
    <row r="3399" spans="1:4">
      <c r="A3399" t="s">
        <v>6216</v>
      </c>
      <c r="B3399" t="s">
        <v>6215</v>
      </c>
      <c r="C3399" t="s">
        <v>232</v>
      </c>
      <c r="D3399" s="3">
        <v>2145</v>
      </c>
    </row>
    <row r="3400" spans="1:4">
      <c r="A3400" t="s">
        <v>6217</v>
      </c>
      <c r="B3400" t="s">
        <v>6215</v>
      </c>
      <c r="C3400" t="s">
        <v>232</v>
      </c>
      <c r="D3400" s="3">
        <v>1820</v>
      </c>
    </row>
    <row r="3401" spans="1:4">
      <c r="A3401" t="s">
        <v>6218</v>
      </c>
      <c r="B3401" t="s">
        <v>6215</v>
      </c>
      <c r="C3401" t="s">
        <v>232</v>
      </c>
      <c r="D3401" s="3"/>
    </row>
    <row r="3402" spans="1:4">
      <c r="A3402" t="s">
        <v>6219</v>
      </c>
      <c r="B3402" t="s">
        <v>6215</v>
      </c>
      <c r="C3402" t="s">
        <v>232</v>
      </c>
      <c r="D3402" s="3">
        <v>1950</v>
      </c>
    </row>
    <row r="3403" spans="1:4">
      <c r="A3403" t="s">
        <v>6220</v>
      </c>
      <c r="B3403" t="s">
        <v>6221</v>
      </c>
      <c r="C3403" t="s">
        <v>232</v>
      </c>
      <c r="D3403" s="3"/>
    </row>
    <row r="3404" spans="1:4">
      <c r="A3404" t="s">
        <v>6222</v>
      </c>
      <c r="B3404" t="s">
        <v>6223</v>
      </c>
      <c r="C3404" t="s">
        <v>232</v>
      </c>
      <c r="D3404" s="3"/>
    </row>
    <row r="3405" spans="1:4">
      <c r="A3405" t="s">
        <v>6224</v>
      </c>
      <c r="B3405" t="s">
        <v>6225</v>
      </c>
      <c r="C3405" t="s">
        <v>232</v>
      </c>
      <c r="D3405" s="3"/>
    </row>
    <row r="3406" spans="1:4">
      <c r="A3406" t="s">
        <v>6226</v>
      </c>
      <c r="B3406" t="s">
        <v>6227</v>
      </c>
      <c r="C3406" t="s">
        <v>232</v>
      </c>
      <c r="D3406" s="3">
        <v>1800</v>
      </c>
    </row>
    <row r="3407" spans="1:4">
      <c r="A3407" t="s">
        <v>6228</v>
      </c>
      <c r="B3407" t="s">
        <v>6229</v>
      </c>
      <c r="C3407" t="s">
        <v>232</v>
      </c>
      <c r="D3407" s="3"/>
    </row>
    <row r="3408" spans="1:4">
      <c r="A3408" t="s">
        <v>6230</v>
      </c>
      <c r="B3408" t="s">
        <v>6231</v>
      </c>
      <c r="C3408" t="s">
        <v>438</v>
      </c>
      <c r="D3408" s="3">
        <v>40.890914766913397</v>
      </c>
    </row>
    <row r="3409" spans="1:4">
      <c r="A3409" t="s">
        <v>6232</v>
      </c>
      <c r="B3409" t="s">
        <v>6233</v>
      </c>
      <c r="C3409" t="s">
        <v>438</v>
      </c>
      <c r="D3409" s="3"/>
    </row>
    <row r="3410" spans="1:4">
      <c r="A3410" t="s">
        <v>6234</v>
      </c>
      <c r="B3410" t="s">
        <v>6235</v>
      </c>
      <c r="C3410" t="s">
        <v>438</v>
      </c>
      <c r="D3410" s="3"/>
    </row>
    <row r="3411" spans="1:4">
      <c r="A3411" t="s">
        <v>6236</v>
      </c>
      <c r="B3411" t="s">
        <v>6237</v>
      </c>
      <c r="C3411" t="s">
        <v>438</v>
      </c>
      <c r="D3411" s="3">
        <v>96.774281094322362</v>
      </c>
    </row>
    <row r="3412" spans="1:4">
      <c r="A3412" t="s">
        <v>6238</v>
      </c>
      <c r="B3412" t="s">
        <v>6239</v>
      </c>
      <c r="C3412" t="s">
        <v>438</v>
      </c>
      <c r="D3412" s="3">
        <v>6.0595780735212497</v>
      </c>
    </row>
    <row r="3413" spans="1:4">
      <c r="A3413" t="s">
        <v>6240</v>
      </c>
      <c r="B3413" t="s">
        <v>6241</v>
      </c>
      <c r="C3413" t="s">
        <v>438</v>
      </c>
      <c r="D3413" s="3"/>
    </row>
    <row r="3414" spans="1:4">
      <c r="A3414" t="s">
        <v>6242</v>
      </c>
      <c r="B3414" t="s">
        <v>6243</v>
      </c>
      <c r="C3414" t="s">
        <v>438</v>
      </c>
      <c r="D3414" s="3"/>
    </row>
    <row r="3415" spans="1:4">
      <c r="A3415" t="s">
        <v>6244</v>
      </c>
      <c r="B3415" t="s">
        <v>6245</v>
      </c>
      <c r="C3415" t="s">
        <v>438</v>
      </c>
      <c r="D3415" s="3">
        <v>130.46458338905978</v>
      </c>
    </row>
    <row r="3416" spans="1:4">
      <c r="A3416" t="s">
        <v>6246</v>
      </c>
      <c r="B3416" t="s">
        <v>6247</v>
      </c>
      <c r="C3416" t="s">
        <v>205</v>
      </c>
      <c r="D3416" s="3"/>
    </row>
    <row r="3417" spans="1:4">
      <c r="A3417" t="s">
        <v>6248</v>
      </c>
      <c r="B3417" t="s">
        <v>6249</v>
      </c>
      <c r="C3417" t="s">
        <v>232</v>
      </c>
      <c r="D3417" s="3">
        <v>9305.3406583629894</v>
      </c>
    </row>
    <row r="3418" spans="1:4">
      <c r="A3418" t="s">
        <v>6250</v>
      </c>
      <c r="B3418" t="s">
        <v>6251</v>
      </c>
      <c r="C3418" t="s">
        <v>205</v>
      </c>
      <c r="D3418" s="3"/>
    </row>
    <row r="3419" spans="1:4">
      <c r="A3419" t="s">
        <v>6252</v>
      </c>
      <c r="B3419" t="s">
        <v>6253</v>
      </c>
      <c r="C3419" t="s">
        <v>205</v>
      </c>
      <c r="D3419" s="3"/>
    </row>
    <row r="3420" spans="1:4">
      <c r="A3420" t="s">
        <v>6254</v>
      </c>
      <c r="B3420" t="s">
        <v>6255</v>
      </c>
      <c r="C3420" t="s">
        <v>232</v>
      </c>
      <c r="D3420" s="3">
        <v>36.276280091666003</v>
      </c>
    </row>
    <row r="3421" spans="1:4">
      <c r="A3421" t="s">
        <v>6256</v>
      </c>
      <c r="B3421" t="s">
        <v>6257</v>
      </c>
      <c r="C3421" t="s">
        <v>438</v>
      </c>
      <c r="D3421" s="3"/>
    </row>
    <row r="3422" spans="1:4">
      <c r="A3422" t="s">
        <v>6258</v>
      </c>
      <c r="B3422" t="s">
        <v>6259</v>
      </c>
      <c r="C3422" t="s">
        <v>232</v>
      </c>
      <c r="D3422" s="3">
        <v>57.767599660729431</v>
      </c>
    </row>
    <row r="3423" spans="1:4">
      <c r="A3423" t="s">
        <v>6260</v>
      </c>
      <c r="B3423" t="s">
        <v>6259</v>
      </c>
      <c r="C3423" t="s">
        <v>438</v>
      </c>
      <c r="D3423" s="3"/>
    </row>
    <row r="3424" spans="1:4">
      <c r="A3424" t="s">
        <v>6261</v>
      </c>
      <c r="B3424" t="s">
        <v>6262</v>
      </c>
      <c r="C3424" t="s">
        <v>232</v>
      </c>
      <c r="D3424" s="3"/>
    </row>
    <row r="3425" spans="1:4">
      <c r="A3425" t="s">
        <v>6263</v>
      </c>
      <c r="B3425" t="s">
        <v>6264</v>
      </c>
      <c r="C3425" t="s">
        <v>232</v>
      </c>
      <c r="D3425" s="3">
        <v>14.809556763151086</v>
      </c>
    </row>
    <row r="3426" spans="1:4">
      <c r="A3426" t="s">
        <v>6265</v>
      </c>
      <c r="B3426" t="s">
        <v>6266</v>
      </c>
      <c r="C3426" t="s">
        <v>232</v>
      </c>
      <c r="D3426" s="3">
        <v>21.518616042204172</v>
      </c>
    </row>
    <row r="3427" spans="1:4">
      <c r="A3427" t="s">
        <v>6267</v>
      </c>
      <c r="B3427" t="s">
        <v>6268</v>
      </c>
      <c r="C3427" t="s">
        <v>232</v>
      </c>
      <c r="D3427" s="3">
        <v>32.341839464882945</v>
      </c>
    </row>
    <row r="3428" spans="1:4">
      <c r="A3428" t="s">
        <v>6269</v>
      </c>
      <c r="B3428" t="s">
        <v>6270</v>
      </c>
      <c r="C3428" t="s">
        <v>176</v>
      </c>
      <c r="D3428" s="3">
        <v>9.6865910066438605</v>
      </c>
    </row>
    <row r="3429" spans="1:4">
      <c r="A3429" t="s">
        <v>6271</v>
      </c>
      <c r="B3429" t="s">
        <v>6272</v>
      </c>
      <c r="C3429" t="s">
        <v>176</v>
      </c>
      <c r="D3429" s="3"/>
    </row>
    <row r="3430" spans="1:4">
      <c r="A3430" t="s">
        <v>6273</v>
      </c>
      <c r="B3430" t="s">
        <v>6274</v>
      </c>
      <c r="C3430" t="s">
        <v>232</v>
      </c>
      <c r="D3430" s="3">
        <v>802.31095238095236</v>
      </c>
    </row>
    <row r="3431" spans="1:4">
      <c r="A3431" t="s">
        <v>6275</v>
      </c>
      <c r="B3431" t="s">
        <v>6276</v>
      </c>
      <c r="C3431" t="s">
        <v>176</v>
      </c>
      <c r="D3431" s="3"/>
    </row>
    <row r="3432" spans="1:4">
      <c r="A3432" t="s">
        <v>6277</v>
      </c>
      <c r="B3432" t="s">
        <v>6278</v>
      </c>
      <c r="C3432" t="s">
        <v>438</v>
      </c>
      <c r="D3432" s="3"/>
    </row>
    <row r="3433" spans="1:4">
      <c r="A3433" t="s">
        <v>6279</v>
      </c>
      <c r="B3433" t="s">
        <v>6280</v>
      </c>
      <c r="C3433" t="s">
        <v>438</v>
      </c>
      <c r="D3433" s="3">
        <v>19.84757433489828</v>
      </c>
    </row>
    <row r="3434" spans="1:4">
      <c r="A3434" t="s">
        <v>6281</v>
      </c>
      <c r="B3434" t="s">
        <v>6282</v>
      </c>
      <c r="C3434" t="s">
        <v>438</v>
      </c>
      <c r="D3434" s="3">
        <v>22.377256817256818</v>
      </c>
    </row>
    <row r="3435" spans="1:4">
      <c r="A3435" t="s">
        <v>6283</v>
      </c>
      <c r="B3435" t="s">
        <v>6284</v>
      </c>
      <c r="C3435" t="s">
        <v>232</v>
      </c>
      <c r="D3435" s="3"/>
    </row>
    <row r="3436" spans="1:4">
      <c r="A3436" t="s">
        <v>6285</v>
      </c>
      <c r="B3436" t="s">
        <v>6286</v>
      </c>
      <c r="C3436" t="s">
        <v>217</v>
      </c>
      <c r="D3436" s="3"/>
    </row>
    <row r="3437" spans="1:4">
      <c r="A3437" t="s">
        <v>6287</v>
      </c>
      <c r="B3437" t="s">
        <v>6288</v>
      </c>
      <c r="C3437" t="s">
        <v>232</v>
      </c>
      <c r="D3437" s="3">
        <v>1289.2346322580647</v>
      </c>
    </row>
    <row r="3438" spans="1:4">
      <c r="A3438" t="s">
        <v>6289</v>
      </c>
      <c r="B3438" t="s">
        <v>6290</v>
      </c>
      <c r="C3438" t="s">
        <v>222</v>
      </c>
      <c r="D3438" s="3"/>
    </row>
    <row r="3439" spans="1:4">
      <c r="A3439" t="s">
        <v>6291</v>
      </c>
      <c r="B3439" t="s">
        <v>6292</v>
      </c>
      <c r="C3439" t="s">
        <v>232</v>
      </c>
      <c r="D3439" s="3"/>
    </row>
    <row r="3440" spans="1:4">
      <c r="A3440" t="s">
        <v>6293</v>
      </c>
      <c r="B3440" t="s">
        <v>6294</v>
      </c>
      <c r="C3440" t="s">
        <v>232</v>
      </c>
      <c r="D3440" s="3">
        <v>5343.2</v>
      </c>
    </row>
    <row r="3441" spans="1:4">
      <c r="A3441" t="s">
        <v>6295</v>
      </c>
      <c r="B3441" t="s">
        <v>6296</v>
      </c>
      <c r="C3441" t="s">
        <v>232</v>
      </c>
      <c r="D3441" s="3">
        <v>5374.1967543859655</v>
      </c>
    </row>
    <row r="3442" spans="1:4">
      <c r="A3442" t="s">
        <v>6297</v>
      </c>
      <c r="B3442" t="s">
        <v>6298</v>
      </c>
      <c r="C3442" t="s">
        <v>222</v>
      </c>
      <c r="D3442" s="3">
        <v>128.82562032884903</v>
      </c>
    </row>
    <row r="3443" spans="1:4">
      <c r="A3443" t="s">
        <v>6299</v>
      </c>
      <c r="B3443" t="s">
        <v>6300</v>
      </c>
      <c r="C3443" t="s">
        <v>213</v>
      </c>
      <c r="D3443" s="3">
        <v>1039.312826486818</v>
      </c>
    </row>
    <row r="3444" spans="1:4">
      <c r="A3444" t="s">
        <v>6301</v>
      </c>
      <c r="B3444" t="s">
        <v>6302</v>
      </c>
      <c r="C3444" t="s">
        <v>213</v>
      </c>
      <c r="D3444" s="3">
        <v>1600</v>
      </c>
    </row>
    <row r="3445" spans="1:4">
      <c r="A3445" t="s">
        <v>6303</v>
      </c>
      <c r="B3445" t="s">
        <v>6304</v>
      </c>
      <c r="C3445" t="s">
        <v>213</v>
      </c>
      <c r="D3445" s="3">
        <v>5726.5929938900208</v>
      </c>
    </row>
    <row r="3446" spans="1:4">
      <c r="A3446" t="s">
        <v>6305</v>
      </c>
      <c r="B3446" t="s">
        <v>6306</v>
      </c>
      <c r="C3446" t="s">
        <v>213</v>
      </c>
      <c r="D3446" s="3">
        <v>1209.9572818371607</v>
      </c>
    </row>
    <row r="3447" spans="1:4">
      <c r="A3447" t="s">
        <v>6307</v>
      </c>
      <c r="B3447" t="s">
        <v>6308</v>
      </c>
      <c r="C3447" t="s">
        <v>438</v>
      </c>
      <c r="D3447" s="3">
        <v>4.6499420875109205</v>
      </c>
    </row>
    <row r="3448" spans="1:4">
      <c r="A3448" t="s">
        <v>6309</v>
      </c>
      <c r="B3448" t="s">
        <v>6310</v>
      </c>
      <c r="C3448" t="s">
        <v>438</v>
      </c>
      <c r="D3448" s="3">
        <v>4.1085225671501409</v>
      </c>
    </row>
    <row r="3449" spans="1:4">
      <c r="A3449" t="s">
        <v>6311</v>
      </c>
      <c r="B3449" t="s">
        <v>6312</v>
      </c>
      <c r="C3449" t="s">
        <v>406</v>
      </c>
      <c r="D3449" s="3">
        <v>9</v>
      </c>
    </row>
    <row r="3450" spans="1:4">
      <c r="A3450" t="s">
        <v>6313</v>
      </c>
      <c r="B3450" t="s">
        <v>6314</v>
      </c>
      <c r="C3450" t="s">
        <v>438</v>
      </c>
      <c r="D3450" s="3">
        <v>30.073428890543564</v>
      </c>
    </row>
    <row r="3451" spans="1:4">
      <c r="A3451" t="s">
        <v>6315</v>
      </c>
      <c r="B3451" t="s">
        <v>6316</v>
      </c>
      <c r="C3451" t="s">
        <v>232</v>
      </c>
      <c r="D3451" s="3">
        <v>573.49137931034488</v>
      </c>
    </row>
    <row r="3452" spans="1:4">
      <c r="A3452" t="s">
        <v>6317</v>
      </c>
      <c r="B3452" t="s">
        <v>6318</v>
      </c>
      <c r="C3452" t="s">
        <v>232</v>
      </c>
      <c r="D3452" s="3"/>
    </row>
    <row r="3453" spans="1:4">
      <c r="A3453" t="s">
        <v>6319</v>
      </c>
      <c r="B3453" t="s">
        <v>6320</v>
      </c>
      <c r="C3453" t="s">
        <v>438</v>
      </c>
      <c r="D3453" s="3">
        <v>4.0902087161950593</v>
      </c>
    </row>
    <row r="3454" spans="1:4">
      <c r="A3454" t="s">
        <v>6321</v>
      </c>
      <c r="B3454" t="s">
        <v>6322</v>
      </c>
      <c r="C3454" t="s">
        <v>438</v>
      </c>
      <c r="D3454" s="3">
        <v>3.75</v>
      </c>
    </row>
    <row r="3455" spans="1:4">
      <c r="A3455" t="s">
        <v>6323</v>
      </c>
      <c r="B3455" t="s">
        <v>6324</v>
      </c>
      <c r="C3455" t="s">
        <v>438</v>
      </c>
      <c r="D3455" s="3"/>
    </row>
    <row r="3456" spans="1:4">
      <c r="A3456" t="s">
        <v>6325</v>
      </c>
      <c r="B3456" t="s">
        <v>6326</v>
      </c>
      <c r="C3456" t="s">
        <v>438</v>
      </c>
      <c r="D3456" s="3">
        <v>3.3532337466799751</v>
      </c>
    </row>
    <row r="3457" spans="1:4">
      <c r="A3457" t="s">
        <v>6327</v>
      </c>
      <c r="B3457" t="s">
        <v>6328</v>
      </c>
      <c r="C3457" t="s">
        <v>438</v>
      </c>
      <c r="D3457" s="3">
        <v>4.7711298647755047</v>
      </c>
    </row>
    <row r="3458" spans="1:4">
      <c r="A3458" t="s">
        <v>6329</v>
      </c>
      <c r="B3458" t="s">
        <v>6330</v>
      </c>
      <c r="C3458" t="s">
        <v>438</v>
      </c>
      <c r="D3458" s="3">
        <v>4.8392901515575293</v>
      </c>
    </row>
    <row r="3459" spans="1:4">
      <c r="A3459" t="s">
        <v>6331</v>
      </c>
      <c r="B3459" t="s">
        <v>6332</v>
      </c>
      <c r="C3459" t="s">
        <v>176</v>
      </c>
      <c r="D3459" s="3"/>
    </row>
    <row r="3460" spans="1:4">
      <c r="A3460" t="s">
        <v>6333</v>
      </c>
      <c r="B3460" t="s">
        <v>6334</v>
      </c>
      <c r="C3460" t="s">
        <v>232</v>
      </c>
      <c r="D3460" s="3">
        <v>3965.93</v>
      </c>
    </row>
    <row r="3461" spans="1:4">
      <c r="A3461" t="s">
        <v>6335</v>
      </c>
      <c r="B3461" t="s">
        <v>6336</v>
      </c>
      <c r="C3461" t="s">
        <v>232</v>
      </c>
      <c r="D3461" s="3"/>
    </row>
    <row r="3462" spans="1:4">
      <c r="A3462" t="s">
        <v>6337</v>
      </c>
      <c r="B3462" t="s">
        <v>6338</v>
      </c>
      <c r="C3462" t="s">
        <v>438</v>
      </c>
      <c r="D3462" s="3">
        <v>27.732186234817814</v>
      </c>
    </row>
    <row r="3463" spans="1:4">
      <c r="A3463" t="s">
        <v>6339</v>
      </c>
      <c r="B3463" t="s">
        <v>6340</v>
      </c>
      <c r="C3463" t="s">
        <v>438</v>
      </c>
      <c r="D3463" s="3">
        <v>44.098039215686278</v>
      </c>
    </row>
    <row r="3464" spans="1:4">
      <c r="A3464" t="s">
        <v>6341</v>
      </c>
      <c r="B3464" t="s">
        <v>6245</v>
      </c>
      <c r="C3464" t="s">
        <v>438</v>
      </c>
      <c r="D3464" s="3"/>
    </row>
    <row r="3465" spans="1:4">
      <c r="A3465" t="s">
        <v>6342</v>
      </c>
      <c r="B3465" t="s">
        <v>6343</v>
      </c>
      <c r="C3465" t="s">
        <v>205</v>
      </c>
      <c r="D3465" s="3"/>
    </row>
    <row r="3466" spans="1:4">
      <c r="A3466" t="s">
        <v>6344</v>
      </c>
      <c r="B3466" t="s">
        <v>6343</v>
      </c>
      <c r="C3466" t="s">
        <v>205</v>
      </c>
      <c r="D3466" s="3"/>
    </row>
    <row r="3467" spans="1:4">
      <c r="A3467" t="s">
        <v>6345</v>
      </c>
      <c r="B3467" t="s">
        <v>6343</v>
      </c>
      <c r="C3467" t="s">
        <v>205</v>
      </c>
      <c r="D3467" s="3"/>
    </row>
    <row r="3468" spans="1:4">
      <c r="A3468" t="s">
        <v>6346</v>
      </c>
      <c r="B3468" t="s">
        <v>6343</v>
      </c>
      <c r="C3468" t="s">
        <v>205</v>
      </c>
      <c r="D3468" s="3"/>
    </row>
    <row r="3469" spans="1:4">
      <c r="A3469" t="s">
        <v>6347</v>
      </c>
      <c r="B3469" t="s">
        <v>6343</v>
      </c>
      <c r="C3469" t="s">
        <v>205</v>
      </c>
      <c r="D3469" s="3"/>
    </row>
    <row r="3470" spans="1:4">
      <c r="A3470" t="s">
        <v>6348</v>
      </c>
      <c r="B3470" t="s">
        <v>6349</v>
      </c>
      <c r="C3470" t="s">
        <v>427</v>
      </c>
      <c r="D3470" s="3">
        <v>645.05409505253624</v>
      </c>
    </row>
    <row r="3471" spans="1:4">
      <c r="A3471" t="s">
        <v>6350</v>
      </c>
      <c r="B3471" t="s">
        <v>6351</v>
      </c>
      <c r="C3471" t="s">
        <v>1135</v>
      </c>
      <c r="D3471" s="3">
        <v>3.2216342515573264</v>
      </c>
    </row>
    <row r="3472" spans="1:4">
      <c r="A3472" t="s">
        <v>6352</v>
      </c>
      <c r="B3472" t="s">
        <v>6353</v>
      </c>
      <c r="C3472" t="s">
        <v>232</v>
      </c>
      <c r="D3472" s="3">
        <v>222.96781250000001</v>
      </c>
    </row>
    <row r="3473" spans="1:4">
      <c r="A3473" t="s">
        <v>6354</v>
      </c>
      <c r="B3473" t="s">
        <v>6355</v>
      </c>
      <c r="C3473" t="s">
        <v>232</v>
      </c>
      <c r="D3473" s="3">
        <v>12.787866817155756</v>
      </c>
    </row>
    <row r="3474" spans="1:4">
      <c r="A3474" t="s">
        <v>6356</v>
      </c>
      <c r="B3474" t="s">
        <v>6357</v>
      </c>
      <c r="C3474" t="s">
        <v>232</v>
      </c>
      <c r="D3474" s="3">
        <v>48.810052253429127</v>
      </c>
    </row>
    <row r="3475" spans="1:4">
      <c r="A3475" t="s">
        <v>6358</v>
      </c>
      <c r="B3475" t="s">
        <v>6359</v>
      </c>
      <c r="C3475" t="s">
        <v>232</v>
      </c>
      <c r="D3475" s="3">
        <v>52.120427236315081</v>
      </c>
    </row>
    <row r="3476" spans="1:4">
      <c r="A3476" t="s">
        <v>6360</v>
      </c>
      <c r="B3476" t="s">
        <v>6361</v>
      </c>
      <c r="C3476" t="s">
        <v>232</v>
      </c>
      <c r="D3476" s="3">
        <v>93.560550458715596</v>
      </c>
    </row>
    <row r="3477" spans="1:4">
      <c r="A3477" t="s">
        <v>6362</v>
      </c>
      <c r="B3477" t="s">
        <v>6363</v>
      </c>
      <c r="C3477" t="s">
        <v>232</v>
      </c>
      <c r="D3477" s="3">
        <v>83.108108108108112</v>
      </c>
    </row>
    <row r="3478" spans="1:4">
      <c r="A3478" t="s">
        <v>6364</v>
      </c>
      <c r="B3478" t="s">
        <v>6365</v>
      </c>
      <c r="C3478" t="s">
        <v>232</v>
      </c>
      <c r="D3478" s="3"/>
    </row>
    <row r="3479" spans="1:4">
      <c r="A3479" t="s">
        <v>6366</v>
      </c>
      <c r="B3479" t="s">
        <v>6367</v>
      </c>
      <c r="C3479" t="s">
        <v>232</v>
      </c>
      <c r="D3479" s="3"/>
    </row>
    <row r="3480" spans="1:4">
      <c r="A3480" t="s">
        <v>6368</v>
      </c>
      <c r="B3480" t="s">
        <v>6369</v>
      </c>
      <c r="C3480" t="s">
        <v>176</v>
      </c>
      <c r="D3480" s="3">
        <v>26.297943272419385</v>
      </c>
    </row>
    <row r="3481" spans="1:4">
      <c r="A3481" t="s">
        <v>6370</v>
      </c>
      <c r="B3481" t="s">
        <v>6371</v>
      </c>
      <c r="C3481" t="s">
        <v>438</v>
      </c>
      <c r="D3481" s="3">
        <v>6.0463079638931356</v>
      </c>
    </row>
    <row r="3482" spans="1:4">
      <c r="A3482" t="s">
        <v>6372</v>
      </c>
      <c r="B3482" t="s">
        <v>6373</v>
      </c>
      <c r="C3482" t="s">
        <v>438</v>
      </c>
      <c r="D3482" s="3">
        <v>6.3592462311557796</v>
      </c>
    </row>
    <row r="3483" spans="1:4">
      <c r="A3483" t="s">
        <v>6374</v>
      </c>
      <c r="B3483" t="s">
        <v>6375</v>
      </c>
      <c r="C3483" t="s">
        <v>438</v>
      </c>
      <c r="D3483" s="3"/>
    </row>
    <row r="3484" spans="1:4">
      <c r="A3484" t="s">
        <v>6376</v>
      </c>
      <c r="B3484" t="s">
        <v>6377</v>
      </c>
      <c r="C3484" t="s">
        <v>232</v>
      </c>
      <c r="D3484" s="3"/>
    </row>
    <row r="3485" spans="1:4">
      <c r="A3485" t="s">
        <v>6378</v>
      </c>
      <c r="B3485" t="s">
        <v>6379</v>
      </c>
      <c r="C3485" t="s">
        <v>232</v>
      </c>
      <c r="D3485" s="3">
        <v>21.576506955177745</v>
      </c>
    </row>
    <row r="3486" spans="1:4">
      <c r="A3486" t="s">
        <v>6380</v>
      </c>
      <c r="B3486" t="s">
        <v>6381</v>
      </c>
      <c r="C3486" t="s">
        <v>232</v>
      </c>
      <c r="D3486" s="3">
        <v>55</v>
      </c>
    </row>
    <row r="3487" spans="1:4">
      <c r="A3487" t="s">
        <v>6382</v>
      </c>
      <c r="B3487" t="s">
        <v>6383</v>
      </c>
      <c r="C3487" t="s">
        <v>232</v>
      </c>
      <c r="D3487" s="3">
        <v>64.324113475177299</v>
      </c>
    </row>
    <row r="3488" spans="1:4">
      <c r="A3488" t="s">
        <v>6384</v>
      </c>
      <c r="B3488" t="s">
        <v>6385</v>
      </c>
      <c r="C3488" t="s">
        <v>232</v>
      </c>
      <c r="D3488" s="3"/>
    </row>
    <row r="3489" spans="1:4">
      <c r="A3489" t="s">
        <v>6386</v>
      </c>
      <c r="B3489" t="s">
        <v>6387</v>
      </c>
      <c r="C3489" t="s">
        <v>232</v>
      </c>
      <c r="D3489" s="3">
        <v>24.867059006211178</v>
      </c>
    </row>
    <row r="3490" spans="1:4">
      <c r="A3490" t="s">
        <v>6388</v>
      </c>
      <c r="B3490" t="s">
        <v>6389</v>
      </c>
      <c r="C3490" t="s">
        <v>438</v>
      </c>
      <c r="D3490" s="3"/>
    </row>
    <row r="3491" spans="1:4">
      <c r="A3491" t="s">
        <v>6390</v>
      </c>
      <c r="B3491" t="s">
        <v>6391</v>
      </c>
      <c r="C3491" t="s">
        <v>232</v>
      </c>
      <c r="D3491" s="3"/>
    </row>
    <row r="3492" spans="1:4">
      <c r="A3492" t="s">
        <v>6392</v>
      </c>
      <c r="B3492" t="s">
        <v>6393</v>
      </c>
      <c r="C3492" t="s">
        <v>232</v>
      </c>
      <c r="D3492" s="3"/>
    </row>
    <row r="3493" spans="1:4">
      <c r="A3493" t="s">
        <v>6394</v>
      </c>
      <c r="B3493" t="s">
        <v>6395</v>
      </c>
      <c r="C3493" t="s">
        <v>1135</v>
      </c>
      <c r="D3493" s="3">
        <v>6.9379157693228048</v>
      </c>
    </row>
    <row r="3494" spans="1:4">
      <c r="A3494" t="s">
        <v>6396</v>
      </c>
      <c r="B3494" t="s">
        <v>6397</v>
      </c>
      <c r="C3494" t="s">
        <v>1135</v>
      </c>
      <c r="D3494" s="3">
        <v>8.1499169779991707</v>
      </c>
    </row>
    <row r="3495" spans="1:4">
      <c r="A3495" t="s">
        <v>6398</v>
      </c>
      <c r="B3495" t="s">
        <v>6399</v>
      </c>
      <c r="C3495" t="s">
        <v>1135</v>
      </c>
      <c r="D3495" s="3">
        <v>6.0460939766508934</v>
      </c>
    </row>
    <row r="3496" spans="1:4">
      <c r="A3496" t="s">
        <v>180</v>
      </c>
      <c r="B3496" t="s">
        <v>6400</v>
      </c>
      <c r="C3496" t="s">
        <v>232</v>
      </c>
      <c r="D3496" s="3">
        <v>152804.00333333333</v>
      </c>
    </row>
    <row r="3497" spans="1:4">
      <c r="A3497" t="s">
        <v>6401</v>
      </c>
      <c r="B3497" t="s">
        <v>6400</v>
      </c>
      <c r="C3497" t="s">
        <v>232</v>
      </c>
      <c r="D3497" s="3">
        <v>138590.72</v>
      </c>
    </row>
    <row r="3498" spans="1:4">
      <c r="A3498" t="s">
        <v>6402</v>
      </c>
      <c r="B3498" t="s">
        <v>6400</v>
      </c>
      <c r="C3498" t="s">
        <v>232</v>
      </c>
      <c r="D3498" s="3">
        <v>145219.57999999999</v>
      </c>
    </row>
    <row r="3499" spans="1:4">
      <c r="A3499" t="s">
        <v>6403</v>
      </c>
      <c r="B3499" t="s">
        <v>6400</v>
      </c>
      <c r="C3499" t="s">
        <v>232</v>
      </c>
      <c r="D3499" s="3">
        <v>153548.99666666667</v>
      </c>
    </row>
    <row r="3500" spans="1:4">
      <c r="A3500" t="s">
        <v>6404</v>
      </c>
      <c r="B3500" t="s">
        <v>6400</v>
      </c>
      <c r="C3500" t="s">
        <v>232</v>
      </c>
      <c r="D3500" s="3">
        <v>167845.94</v>
      </c>
    </row>
    <row r="3501" spans="1:4">
      <c r="A3501" t="s">
        <v>6405</v>
      </c>
      <c r="B3501" t="s">
        <v>6400</v>
      </c>
      <c r="C3501" t="s">
        <v>232</v>
      </c>
      <c r="D3501" s="3">
        <v>214586.16499999998</v>
      </c>
    </row>
    <row r="3502" spans="1:4">
      <c r="A3502" t="s">
        <v>6406</v>
      </c>
      <c r="B3502" t="s">
        <v>6400</v>
      </c>
      <c r="C3502" t="s">
        <v>232</v>
      </c>
      <c r="D3502" s="3">
        <v>235395.3</v>
      </c>
    </row>
    <row r="3503" spans="1:4">
      <c r="A3503" t="s">
        <v>6407</v>
      </c>
      <c r="B3503" t="s">
        <v>6400</v>
      </c>
      <c r="C3503" t="s">
        <v>232</v>
      </c>
      <c r="D3503" s="3">
        <v>126961.8</v>
      </c>
    </row>
    <row r="3504" spans="1:4">
      <c r="A3504" t="s">
        <v>6408</v>
      </c>
      <c r="B3504" t="s">
        <v>6400</v>
      </c>
      <c r="C3504" t="s">
        <v>232</v>
      </c>
      <c r="D3504" s="3">
        <v>141312.15</v>
      </c>
    </row>
    <row r="3505" spans="1:4">
      <c r="A3505" t="s">
        <v>6409</v>
      </c>
      <c r="B3505" t="s">
        <v>6400</v>
      </c>
      <c r="C3505" t="s">
        <v>232</v>
      </c>
      <c r="D3505" s="3">
        <v>139786.5</v>
      </c>
    </row>
    <row r="3506" spans="1:4">
      <c r="A3506" t="s">
        <v>6410</v>
      </c>
      <c r="B3506" t="s">
        <v>6400</v>
      </c>
      <c r="C3506" t="s">
        <v>232</v>
      </c>
      <c r="D3506" s="3">
        <v>147369.60000000001</v>
      </c>
    </row>
    <row r="3507" spans="1:4">
      <c r="A3507" t="s">
        <v>6411</v>
      </c>
      <c r="B3507" t="s">
        <v>6400</v>
      </c>
      <c r="C3507" t="s">
        <v>232</v>
      </c>
      <c r="D3507" s="3"/>
    </row>
    <row r="3508" spans="1:4">
      <c r="A3508" t="s">
        <v>6412</v>
      </c>
      <c r="B3508" t="s">
        <v>6400</v>
      </c>
      <c r="C3508" t="s">
        <v>232</v>
      </c>
      <c r="D3508" s="3"/>
    </row>
    <row r="3509" spans="1:4">
      <c r="A3509" t="s">
        <v>6413</v>
      </c>
      <c r="B3509" t="s">
        <v>6400</v>
      </c>
      <c r="C3509" t="s">
        <v>232</v>
      </c>
      <c r="D3509" s="3"/>
    </row>
    <row r="3510" spans="1:4">
      <c r="A3510" t="s">
        <v>6414</v>
      </c>
      <c r="B3510" t="s">
        <v>6400</v>
      </c>
      <c r="C3510" t="s">
        <v>232</v>
      </c>
      <c r="D3510" s="3"/>
    </row>
    <row r="3511" spans="1:4">
      <c r="A3511" t="s">
        <v>6415</v>
      </c>
      <c r="B3511" t="s">
        <v>6400</v>
      </c>
      <c r="C3511" t="s">
        <v>232</v>
      </c>
      <c r="D3511" s="3"/>
    </row>
    <row r="3512" spans="1:4">
      <c r="A3512" t="s">
        <v>6416</v>
      </c>
      <c r="B3512" t="s">
        <v>6400</v>
      </c>
      <c r="C3512" t="s">
        <v>232</v>
      </c>
      <c r="D3512" s="3"/>
    </row>
    <row r="3513" spans="1:4">
      <c r="A3513" t="s">
        <v>6417</v>
      </c>
      <c r="B3513" t="s">
        <v>6400</v>
      </c>
      <c r="C3513" t="s">
        <v>232</v>
      </c>
      <c r="D3513" s="3"/>
    </row>
    <row r="3514" spans="1:4">
      <c r="A3514" t="s">
        <v>6418</v>
      </c>
      <c r="B3514" t="s">
        <v>6400</v>
      </c>
      <c r="C3514" t="s">
        <v>232</v>
      </c>
      <c r="D3514" s="3"/>
    </row>
    <row r="3515" spans="1:4">
      <c r="A3515" t="s">
        <v>6419</v>
      </c>
      <c r="B3515" t="s">
        <v>6420</v>
      </c>
      <c r="C3515" t="s">
        <v>232</v>
      </c>
      <c r="D3515" s="3">
        <v>103750</v>
      </c>
    </row>
    <row r="3516" spans="1:4">
      <c r="A3516" t="s">
        <v>6421</v>
      </c>
      <c r="B3516" t="s">
        <v>6420</v>
      </c>
      <c r="C3516" t="s">
        <v>232</v>
      </c>
      <c r="D3516" s="3"/>
    </row>
    <row r="3517" spans="1:4">
      <c r="A3517" t="s">
        <v>6422</v>
      </c>
      <c r="B3517" t="s">
        <v>6400</v>
      </c>
      <c r="C3517" t="s">
        <v>232</v>
      </c>
      <c r="D3517" s="3"/>
    </row>
    <row r="3518" spans="1:4">
      <c r="A3518" t="s">
        <v>6423</v>
      </c>
      <c r="B3518" t="s">
        <v>6400</v>
      </c>
      <c r="C3518" t="s">
        <v>232</v>
      </c>
      <c r="D3518" s="3"/>
    </row>
    <row r="3519" spans="1:4">
      <c r="A3519" t="s">
        <v>6424</v>
      </c>
      <c r="B3519" t="s">
        <v>6400</v>
      </c>
      <c r="C3519" t="s">
        <v>232</v>
      </c>
      <c r="D3519" s="3"/>
    </row>
    <row r="3520" spans="1:4">
      <c r="A3520" t="s">
        <v>6425</v>
      </c>
      <c r="B3520" t="s">
        <v>6400</v>
      </c>
      <c r="C3520" t="s">
        <v>232</v>
      </c>
      <c r="D3520" s="3"/>
    </row>
    <row r="3521" spans="1:4">
      <c r="A3521" t="s">
        <v>6426</v>
      </c>
      <c r="B3521" t="s">
        <v>6400</v>
      </c>
      <c r="C3521" t="s">
        <v>232</v>
      </c>
      <c r="D3521" s="3"/>
    </row>
    <row r="3522" spans="1:4">
      <c r="A3522" t="s">
        <v>6427</v>
      </c>
      <c r="B3522" t="s">
        <v>6400</v>
      </c>
      <c r="C3522" t="s">
        <v>232</v>
      </c>
      <c r="D3522" s="3"/>
    </row>
    <row r="3523" spans="1:4">
      <c r="A3523" t="s">
        <v>6428</v>
      </c>
      <c r="B3523" t="s">
        <v>6400</v>
      </c>
      <c r="C3523" t="s">
        <v>232</v>
      </c>
      <c r="D3523" s="3"/>
    </row>
    <row r="3524" spans="1:4">
      <c r="A3524" t="s">
        <v>6429</v>
      </c>
      <c r="B3524" t="s">
        <v>6400</v>
      </c>
      <c r="C3524" t="s">
        <v>232</v>
      </c>
      <c r="D3524" s="3"/>
    </row>
    <row r="3525" spans="1:4">
      <c r="A3525" t="s">
        <v>6430</v>
      </c>
      <c r="B3525" t="s">
        <v>6400</v>
      </c>
      <c r="C3525" t="s">
        <v>232</v>
      </c>
      <c r="D3525" s="3"/>
    </row>
    <row r="3526" spans="1:4">
      <c r="A3526" t="s">
        <v>6431</v>
      </c>
      <c r="B3526" t="s">
        <v>6400</v>
      </c>
      <c r="C3526" t="s">
        <v>232</v>
      </c>
      <c r="D3526" s="3"/>
    </row>
    <row r="3527" spans="1:4">
      <c r="A3527" t="s">
        <v>6432</v>
      </c>
      <c r="B3527" t="s">
        <v>6400</v>
      </c>
      <c r="C3527" t="s">
        <v>232</v>
      </c>
      <c r="D3527" s="3"/>
    </row>
    <row r="3528" spans="1:4">
      <c r="A3528" t="s">
        <v>6433</v>
      </c>
      <c r="B3528" t="s">
        <v>6400</v>
      </c>
      <c r="C3528" t="s">
        <v>232</v>
      </c>
      <c r="D3528" s="3"/>
    </row>
    <row r="3529" spans="1:4">
      <c r="A3529" t="s">
        <v>6434</v>
      </c>
      <c r="B3529" t="s">
        <v>6400</v>
      </c>
      <c r="C3529" t="s">
        <v>232</v>
      </c>
      <c r="D3529" s="3"/>
    </row>
    <row r="3530" spans="1:4">
      <c r="A3530" t="s">
        <v>6435</v>
      </c>
      <c r="B3530" t="s">
        <v>6400</v>
      </c>
      <c r="C3530" t="s">
        <v>232</v>
      </c>
      <c r="D3530" s="3"/>
    </row>
    <row r="3531" spans="1:4">
      <c r="A3531" t="s">
        <v>6436</v>
      </c>
      <c r="B3531" t="s">
        <v>6400</v>
      </c>
      <c r="C3531" t="s">
        <v>232</v>
      </c>
      <c r="D3531" s="3"/>
    </row>
    <row r="3532" spans="1:4">
      <c r="A3532" t="s">
        <v>6437</v>
      </c>
      <c r="B3532" t="s">
        <v>6400</v>
      </c>
      <c r="C3532" t="s">
        <v>232</v>
      </c>
      <c r="D3532" s="3"/>
    </row>
    <row r="3533" spans="1:4">
      <c r="A3533" t="s">
        <v>6438</v>
      </c>
      <c r="B3533" t="s">
        <v>6400</v>
      </c>
      <c r="C3533" t="s">
        <v>232</v>
      </c>
      <c r="D3533" s="3"/>
    </row>
    <row r="3534" spans="1:4">
      <c r="A3534" t="s">
        <v>6439</v>
      </c>
      <c r="B3534" t="s">
        <v>6400</v>
      </c>
      <c r="C3534" t="s">
        <v>232</v>
      </c>
      <c r="D3534" s="3"/>
    </row>
    <row r="3535" spans="1:4">
      <c r="A3535" t="s">
        <v>6440</v>
      </c>
      <c r="B3535" t="s">
        <v>6400</v>
      </c>
      <c r="C3535" t="s">
        <v>232</v>
      </c>
      <c r="D3535" s="3"/>
    </row>
    <row r="3536" spans="1:4">
      <c r="A3536" t="s">
        <v>6441</v>
      </c>
      <c r="B3536" t="s">
        <v>6400</v>
      </c>
      <c r="C3536" t="s">
        <v>232</v>
      </c>
      <c r="D3536" s="3"/>
    </row>
    <row r="3537" spans="1:4">
      <c r="A3537" t="s">
        <v>6442</v>
      </c>
      <c r="B3537" t="s">
        <v>6400</v>
      </c>
      <c r="C3537" t="s">
        <v>232</v>
      </c>
      <c r="D3537" s="3"/>
    </row>
    <row r="3538" spans="1:4">
      <c r="A3538" t="s">
        <v>6443</v>
      </c>
      <c r="B3538" t="s">
        <v>6444</v>
      </c>
      <c r="C3538" t="s">
        <v>232</v>
      </c>
      <c r="D3538" s="3"/>
    </row>
    <row r="3539" spans="1:4">
      <c r="A3539" t="s">
        <v>6445</v>
      </c>
      <c r="B3539" t="s">
        <v>6444</v>
      </c>
      <c r="C3539" t="s">
        <v>232</v>
      </c>
      <c r="D3539" s="3"/>
    </row>
    <row r="3540" spans="1:4">
      <c r="A3540" t="s">
        <v>6446</v>
      </c>
      <c r="B3540" t="s">
        <v>6444</v>
      </c>
      <c r="C3540" t="s">
        <v>232</v>
      </c>
      <c r="D3540" s="3"/>
    </row>
    <row r="3541" spans="1:4">
      <c r="A3541" t="s">
        <v>6447</v>
      </c>
      <c r="B3541" t="s">
        <v>6444</v>
      </c>
      <c r="C3541" t="s">
        <v>232</v>
      </c>
      <c r="D3541" s="3"/>
    </row>
    <row r="3542" spans="1:4">
      <c r="A3542" t="s">
        <v>6448</v>
      </c>
      <c r="B3542" t="s">
        <v>6444</v>
      </c>
      <c r="C3542" t="s">
        <v>232</v>
      </c>
      <c r="D3542" s="3"/>
    </row>
    <row r="3543" spans="1:4">
      <c r="A3543" t="s">
        <v>6449</v>
      </c>
      <c r="B3543" t="s">
        <v>6444</v>
      </c>
      <c r="C3543" t="s">
        <v>232</v>
      </c>
      <c r="D3543" s="3"/>
    </row>
    <row r="3544" spans="1:4">
      <c r="A3544" t="s">
        <v>6450</v>
      </c>
      <c r="B3544" t="s">
        <v>6444</v>
      </c>
      <c r="C3544" t="s">
        <v>232</v>
      </c>
      <c r="D3544" s="3"/>
    </row>
    <row r="3545" spans="1:4">
      <c r="A3545" t="s">
        <v>6451</v>
      </c>
      <c r="B3545" t="s">
        <v>6444</v>
      </c>
      <c r="C3545" t="s">
        <v>232</v>
      </c>
      <c r="D3545" s="3"/>
    </row>
    <row r="3546" spans="1:4">
      <c r="A3546" t="s">
        <v>6452</v>
      </c>
      <c r="B3546" t="s">
        <v>6444</v>
      </c>
      <c r="C3546" t="s">
        <v>232</v>
      </c>
      <c r="D3546" s="3"/>
    </row>
    <row r="3547" spans="1:4">
      <c r="A3547" t="s">
        <v>6453</v>
      </c>
      <c r="B3547" t="s">
        <v>6444</v>
      </c>
      <c r="C3547" t="s">
        <v>232</v>
      </c>
      <c r="D3547" s="3"/>
    </row>
    <row r="3548" spans="1:4">
      <c r="A3548" t="s">
        <v>6454</v>
      </c>
      <c r="B3548" t="s">
        <v>6444</v>
      </c>
      <c r="C3548" t="s">
        <v>232</v>
      </c>
      <c r="D3548" s="3"/>
    </row>
    <row r="3549" spans="1:4">
      <c r="A3549" t="s">
        <v>6455</v>
      </c>
      <c r="B3549" t="s">
        <v>6444</v>
      </c>
      <c r="C3549" t="s">
        <v>232</v>
      </c>
      <c r="D3549" s="3"/>
    </row>
    <row r="3550" spans="1:4">
      <c r="A3550" t="s">
        <v>6456</v>
      </c>
      <c r="B3550" t="s">
        <v>6444</v>
      </c>
      <c r="C3550" t="s">
        <v>232</v>
      </c>
      <c r="D3550" s="3"/>
    </row>
    <row r="3551" spans="1:4">
      <c r="A3551" t="s">
        <v>6457</v>
      </c>
      <c r="B3551" t="s">
        <v>6444</v>
      </c>
      <c r="C3551" t="s">
        <v>232</v>
      </c>
      <c r="D3551" s="3"/>
    </row>
    <row r="3552" spans="1:4">
      <c r="A3552" t="s">
        <v>6458</v>
      </c>
      <c r="B3552" t="s">
        <v>6444</v>
      </c>
      <c r="C3552" t="s">
        <v>232</v>
      </c>
      <c r="D3552" s="3"/>
    </row>
    <row r="3553" spans="1:4">
      <c r="A3553" t="s">
        <v>6459</v>
      </c>
      <c r="B3553" t="s">
        <v>6444</v>
      </c>
      <c r="C3553" t="s">
        <v>232</v>
      </c>
      <c r="D3553" s="3"/>
    </row>
    <row r="3554" spans="1:4">
      <c r="A3554" t="s">
        <v>6460</v>
      </c>
      <c r="B3554" t="s">
        <v>6444</v>
      </c>
      <c r="C3554" t="s">
        <v>232</v>
      </c>
      <c r="D3554" s="3"/>
    </row>
    <row r="3555" spans="1:4">
      <c r="A3555" t="s">
        <v>6461</v>
      </c>
      <c r="B3555" t="s">
        <v>6444</v>
      </c>
      <c r="C3555" t="s">
        <v>232</v>
      </c>
      <c r="D3555" s="3"/>
    </row>
    <row r="3556" spans="1:4">
      <c r="A3556" t="s">
        <v>6462</v>
      </c>
      <c r="B3556" t="s">
        <v>6444</v>
      </c>
      <c r="C3556" t="s">
        <v>232</v>
      </c>
      <c r="D3556" s="3"/>
    </row>
    <row r="3557" spans="1:4">
      <c r="A3557" t="s">
        <v>6463</v>
      </c>
      <c r="B3557" t="s">
        <v>6464</v>
      </c>
      <c r="C3557" t="s">
        <v>232</v>
      </c>
      <c r="D3557" s="3"/>
    </row>
    <row r="3558" spans="1:4">
      <c r="A3558" t="s">
        <v>6465</v>
      </c>
      <c r="B3558" t="s">
        <v>6464</v>
      </c>
      <c r="C3558" t="s">
        <v>232</v>
      </c>
      <c r="D3558" s="3"/>
    </row>
    <row r="3559" spans="1:4">
      <c r="A3559" t="s">
        <v>6466</v>
      </c>
      <c r="B3559" t="s">
        <v>6464</v>
      </c>
      <c r="C3559" t="s">
        <v>232</v>
      </c>
      <c r="D3559" s="3"/>
    </row>
    <row r="3560" spans="1:4">
      <c r="A3560" t="s">
        <v>6467</v>
      </c>
      <c r="B3560" t="s">
        <v>6464</v>
      </c>
      <c r="C3560" t="s">
        <v>232</v>
      </c>
      <c r="D3560" s="3"/>
    </row>
    <row r="3561" spans="1:4">
      <c r="A3561" t="s">
        <v>6468</v>
      </c>
      <c r="B3561" t="s">
        <v>6464</v>
      </c>
      <c r="C3561" t="s">
        <v>232</v>
      </c>
      <c r="D3561" s="3"/>
    </row>
    <row r="3562" spans="1:4">
      <c r="A3562" t="s">
        <v>6469</v>
      </c>
      <c r="B3562" t="s">
        <v>6464</v>
      </c>
      <c r="C3562" t="s">
        <v>232</v>
      </c>
      <c r="D3562" s="3"/>
    </row>
    <row r="3563" spans="1:4">
      <c r="A3563" t="s">
        <v>6470</v>
      </c>
      <c r="B3563" t="s">
        <v>6471</v>
      </c>
      <c r="C3563" t="s">
        <v>205</v>
      </c>
      <c r="D3563" s="3"/>
    </row>
    <row r="3564" spans="1:4">
      <c r="A3564" t="s">
        <v>6472</v>
      </c>
      <c r="B3564" t="s">
        <v>6473</v>
      </c>
      <c r="C3564" t="s">
        <v>1135</v>
      </c>
      <c r="D3564" s="3">
        <v>5.5276137944421091</v>
      </c>
    </row>
    <row r="3565" spans="1:4">
      <c r="A3565" t="s">
        <v>6474</v>
      </c>
      <c r="B3565" t="s">
        <v>6475</v>
      </c>
      <c r="C3565" t="s">
        <v>1135</v>
      </c>
      <c r="D3565" s="3">
        <v>5.4033965452139956</v>
      </c>
    </row>
    <row r="3566" spans="1:4">
      <c r="A3566" t="s">
        <v>6476</v>
      </c>
      <c r="B3566" t="s">
        <v>6477</v>
      </c>
      <c r="C3566" t="s">
        <v>1135</v>
      </c>
      <c r="D3566" s="3">
        <v>3.4</v>
      </c>
    </row>
    <row r="3567" spans="1:4">
      <c r="A3567" t="s">
        <v>6478</v>
      </c>
      <c r="B3567" t="s">
        <v>6479</v>
      </c>
      <c r="C3567" t="s">
        <v>232</v>
      </c>
      <c r="D3567" s="3">
        <v>1106.6666666666667</v>
      </c>
    </row>
    <row r="3568" spans="1:4">
      <c r="A3568" t="s">
        <v>6480</v>
      </c>
      <c r="B3568" t="s">
        <v>6481</v>
      </c>
      <c r="C3568" t="s">
        <v>1135</v>
      </c>
      <c r="D3568" s="3">
        <v>5.3082836639682114</v>
      </c>
    </row>
    <row r="3569" spans="1:4">
      <c r="A3569" t="s">
        <v>6482</v>
      </c>
      <c r="B3569" t="s">
        <v>6483</v>
      </c>
      <c r="C3569" t="s">
        <v>232</v>
      </c>
      <c r="D3569" s="3">
        <v>594.46175342465745</v>
      </c>
    </row>
    <row r="3570" spans="1:4">
      <c r="A3570" t="s">
        <v>6484</v>
      </c>
      <c r="B3570" t="s">
        <v>6485</v>
      </c>
      <c r="C3570" t="s">
        <v>232</v>
      </c>
      <c r="D3570" s="3">
        <v>358.9784037558685</v>
      </c>
    </row>
    <row r="3571" spans="1:4">
      <c r="A3571" t="s">
        <v>6486</v>
      </c>
      <c r="B3571" t="s">
        <v>6487</v>
      </c>
      <c r="C3571" t="s">
        <v>232</v>
      </c>
      <c r="D3571" s="3">
        <v>650</v>
      </c>
    </row>
    <row r="3572" spans="1:4">
      <c r="A3572" t="s">
        <v>6488</v>
      </c>
      <c r="B3572" t="s">
        <v>6489</v>
      </c>
      <c r="C3572" t="s">
        <v>438</v>
      </c>
      <c r="D3572" s="3"/>
    </row>
    <row r="3573" spans="1:4">
      <c r="A3573" t="s">
        <v>6490</v>
      </c>
      <c r="B3573" t="s">
        <v>6491</v>
      </c>
      <c r="C3573" t="s">
        <v>176</v>
      </c>
      <c r="D3573" s="3"/>
    </row>
    <row r="3574" spans="1:4">
      <c r="A3574" t="s">
        <v>6492</v>
      </c>
      <c r="B3574" t="s">
        <v>6493</v>
      </c>
      <c r="C3574" t="s">
        <v>176</v>
      </c>
      <c r="D3574" s="3">
        <v>15.353486094960346</v>
      </c>
    </row>
    <row r="3575" spans="1:4">
      <c r="A3575" t="s">
        <v>6494</v>
      </c>
      <c r="B3575" t="s">
        <v>6495</v>
      </c>
      <c r="C3575" t="s">
        <v>176</v>
      </c>
      <c r="D3575" s="3">
        <v>16.081212492853766</v>
      </c>
    </row>
    <row r="3576" spans="1:4">
      <c r="A3576" t="s">
        <v>6496</v>
      </c>
      <c r="B3576" t="s">
        <v>6497</v>
      </c>
      <c r="C3576" t="s">
        <v>176</v>
      </c>
      <c r="D3576" s="3">
        <v>14.44934210526316</v>
      </c>
    </row>
    <row r="3577" spans="1:4">
      <c r="A3577" t="s">
        <v>6498</v>
      </c>
      <c r="B3577" t="s">
        <v>6499</v>
      </c>
      <c r="C3577" t="s">
        <v>176</v>
      </c>
      <c r="D3577" s="3"/>
    </row>
    <row r="3578" spans="1:4">
      <c r="A3578" t="s">
        <v>6500</v>
      </c>
      <c r="B3578" t="s">
        <v>6501</v>
      </c>
      <c r="C3578" t="s">
        <v>176</v>
      </c>
      <c r="D3578" s="3">
        <v>15.078488372093023</v>
      </c>
    </row>
    <row r="3579" spans="1:4">
      <c r="A3579" t="s">
        <v>6502</v>
      </c>
      <c r="B3579" t="s">
        <v>6503</v>
      </c>
      <c r="C3579" t="s">
        <v>176</v>
      </c>
      <c r="D3579" s="3"/>
    </row>
    <row r="3580" spans="1:4">
      <c r="A3580" t="s">
        <v>6504</v>
      </c>
      <c r="B3580" t="s">
        <v>6505</v>
      </c>
      <c r="C3580" t="s">
        <v>176</v>
      </c>
      <c r="D3580" s="3">
        <v>5.4741031492469183</v>
      </c>
    </row>
    <row r="3581" spans="1:4">
      <c r="A3581" t="s">
        <v>6506</v>
      </c>
      <c r="B3581" t="s">
        <v>6507</v>
      </c>
      <c r="C3581" t="s">
        <v>176</v>
      </c>
      <c r="D3581" s="3"/>
    </row>
    <row r="3582" spans="1:4">
      <c r="A3582" t="s">
        <v>6508</v>
      </c>
      <c r="B3582" t="s">
        <v>6509</v>
      </c>
      <c r="C3582" t="s">
        <v>176</v>
      </c>
      <c r="D3582" s="3">
        <v>27.559487309931601</v>
      </c>
    </row>
    <row r="3583" spans="1:4">
      <c r="A3583" t="s">
        <v>6510</v>
      </c>
      <c r="B3583" t="s">
        <v>6511</v>
      </c>
      <c r="C3583" t="s">
        <v>176</v>
      </c>
      <c r="D3583" s="3"/>
    </row>
    <row r="3584" spans="1:4">
      <c r="A3584" t="s">
        <v>6512</v>
      </c>
      <c r="B3584" t="s">
        <v>6513</v>
      </c>
      <c r="C3584" t="s">
        <v>176</v>
      </c>
      <c r="D3584" s="3">
        <v>57.895714951094554</v>
      </c>
    </row>
    <row r="3585" spans="1:4">
      <c r="A3585" t="s">
        <v>6514</v>
      </c>
      <c r="B3585" t="s">
        <v>6515</v>
      </c>
      <c r="C3585" t="s">
        <v>176</v>
      </c>
      <c r="D3585" s="3">
        <v>28.719298245614034</v>
      </c>
    </row>
    <row r="3586" spans="1:4">
      <c r="A3586" t="s">
        <v>6516</v>
      </c>
      <c r="B3586" t="s">
        <v>6517</v>
      </c>
      <c r="C3586" t="s">
        <v>205</v>
      </c>
      <c r="D3586" s="3">
        <v>2680.0260000000003</v>
      </c>
    </row>
    <row r="3587" spans="1:4">
      <c r="A3587" t="s">
        <v>6518</v>
      </c>
      <c r="B3587" t="s">
        <v>6519</v>
      </c>
      <c r="C3587" t="s">
        <v>232</v>
      </c>
      <c r="D3587" s="3">
        <v>62.794399999999996</v>
      </c>
    </row>
    <row r="3588" spans="1:4">
      <c r="A3588" t="s">
        <v>6520</v>
      </c>
      <c r="B3588" t="s">
        <v>6521</v>
      </c>
      <c r="C3588" t="s">
        <v>232</v>
      </c>
      <c r="D3588" s="3">
        <v>867.35206896551733</v>
      </c>
    </row>
    <row r="3589" spans="1:4">
      <c r="A3589" t="s">
        <v>6522</v>
      </c>
      <c r="B3589" t="s">
        <v>6523</v>
      </c>
      <c r="C3589" t="s">
        <v>232</v>
      </c>
      <c r="D3589" s="3">
        <v>52.992957746478872</v>
      </c>
    </row>
    <row r="3590" spans="1:4">
      <c r="A3590" t="s">
        <v>6524</v>
      </c>
      <c r="B3590" t="s">
        <v>6525</v>
      </c>
      <c r="C3590" t="s">
        <v>205</v>
      </c>
      <c r="D3590" s="3">
        <v>1931.5</v>
      </c>
    </row>
    <row r="3591" spans="1:4">
      <c r="A3591" t="s">
        <v>6526</v>
      </c>
      <c r="B3591" t="s">
        <v>6527</v>
      </c>
      <c r="C3591" t="s">
        <v>232</v>
      </c>
      <c r="D3591" s="3">
        <v>500</v>
      </c>
    </row>
    <row r="3592" spans="1:4">
      <c r="A3592" t="s">
        <v>6528</v>
      </c>
      <c r="B3592" t="s">
        <v>6529</v>
      </c>
      <c r="C3592" t="s">
        <v>232</v>
      </c>
      <c r="D3592" s="3">
        <v>291.5</v>
      </c>
    </row>
    <row r="3593" spans="1:4">
      <c r="A3593" t="s">
        <v>6530</v>
      </c>
      <c r="B3593" t="s">
        <v>6531</v>
      </c>
      <c r="C3593" t="s">
        <v>232</v>
      </c>
      <c r="D3593" s="3">
        <v>496.10953846153842</v>
      </c>
    </row>
    <row r="3594" spans="1:4">
      <c r="A3594" t="s">
        <v>6532</v>
      </c>
      <c r="B3594" t="s">
        <v>6533</v>
      </c>
      <c r="C3594" t="s">
        <v>232</v>
      </c>
      <c r="D3594" s="3">
        <v>528.6230303030303</v>
      </c>
    </row>
    <row r="3595" spans="1:4">
      <c r="A3595" t="s">
        <v>6534</v>
      </c>
      <c r="B3595" t="s">
        <v>6535</v>
      </c>
      <c r="C3595" t="s">
        <v>232</v>
      </c>
      <c r="D3595" s="3">
        <v>61041.42</v>
      </c>
    </row>
    <row r="3596" spans="1:4">
      <c r="A3596" t="s">
        <v>6536</v>
      </c>
      <c r="B3596" t="s">
        <v>6537</v>
      </c>
      <c r="C3596" t="s">
        <v>232</v>
      </c>
      <c r="D3596" s="3">
        <v>46.098901098901102</v>
      </c>
    </row>
    <row r="3597" spans="1:4">
      <c r="A3597" t="s">
        <v>6538</v>
      </c>
      <c r="B3597" t="s">
        <v>6539</v>
      </c>
      <c r="C3597" t="s">
        <v>205</v>
      </c>
      <c r="D3597" s="3"/>
    </row>
    <row r="3598" spans="1:4">
      <c r="A3598" t="s">
        <v>6540</v>
      </c>
      <c r="B3598" t="s">
        <v>6539</v>
      </c>
      <c r="C3598" t="s">
        <v>205</v>
      </c>
      <c r="D3598" s="3"/>
    </row>
    <row r="3599" spans="1:4">
      <c r="A3599" t="s">
        <v>6541</v>
      </c>
      <c r="B3599" t="s">
        <v>6539</v>
      </c>
      <c r="C3599" t="s">
        <v>205</v>
      </c>
      <c r="D3599" s="3"/>
    </row>
    <row r="3600" spans="1:4">
      <c r="A3600" t="s">
        <v>6542</v>
      </c>
      <c r="B3600" t="s">
        <v>6539</v>
      </c>
      <c r="C3600" t="s">
        <v>205</v>
      </c>
      <c r="D3600" s="3"/>
    </row>
    <row r="3601" spans="1:4">
      <c r="A3601" t="s">
        <v>6543</v>
      </c>
      <c r="B3601" t="s">
        <v>6539</v>
      </c>
      <c r="C3601" t="s">
        <v>205</v>
      </c>
      <c r="D3601" s="3"/>
    </row>
    <row r="3602" spans="1:4">
      <c r="A3602" t="s">
        <v>6544</v>
      </c>
      <c r="B3602" t="s">
        <v>6539</v>
      </c>
      <c r="C3602" t="s">
        <v>205</v>
      </c>
      <c r="D3602" s="3"/>
    </row>
    <row r="3603" spans="1:4">
      <c r="A3603" t="s">
        <v>6545</v>
      </c>
      <c r="B3603" t="s">
        <v>6539</v>
      </c>
      <c r="C3603" t="s">
        <v>205</v>
      </c>
      <c r="D3603" s="3"/>
    </row>
    <row r="3604" spans="1:4">
      <c r="A3604" t="s">
        <v>6546</v>
      </c>
      <c r="B3604" t="s">
        <v>6539</v>
      </c>
      <c r="C3604" t="s">
        <v>205</v>
      </c>
      <c r="D3604" s="3"/>
    </row>
    <row r="3605" spans="1:4">
      <c r="A3605" t="s">
        <v>6547</v>
      </c>
      <c r="B3605" t="s">
        <v>6539</v>
      </c>
      <c r="C3605" t="s">
        <v>205</v>
      </c>
      <c r="D3605" s="3"/>
    </row>
    <row r="3606" spans="1:4">
      <c r="A3606" t="s">
        <v>6548</v>
      </c>
      <c r="B3606" t="s">
        <v>6549</v>
      </c>
      <c r="C3606" t="s">
        <v>232</v>
      </c>
      <c r="D3606" s="3">
        <v>1328.1316666666669</v>
      </c>
    </row>
    <row r="3607" spans="1:4">
      <c r="A3607" t="s">
        <v>6550</v>
      </c>
      <c r="B3607" t="s">
        <v>6551</v>
      </c>
      <c r="C3607" t="s">
        <v>232</v>
      </c>
      <c r="D3607" s="3">
        <v>49.309020556227324</v>
      </c>
    </row>
    <row r="3608" spans="1:4">
      <c r="A3608" t="s">
        <v>6552</v>
      </c>
      <c r="B3608" t="s">
        <v>6553</v>
      </c>
      <c r="C3608" t="s">
        <v>176</v>
      </c>
      <c r="D3608" s="3">
        <v>15.6875</v>
      </c>
    </row>
    <row r="3609" spans="1:4">
      <c r="A3609" t="s">
        <v>6554</v>
      </c>
      <c r="B3609" t="s">
        <v>6555</v>
      </c>
      <c r="C3609" t="s">
        <v>176</v>
      </c>
      <c r="D3609" s="3">
        <v>17.430379746835442</v>
      </c>
    </row>
    <row r="3610" spans="1:4">
      <c r="A3610" t="s">
        <v>6556</v>
      </c>
      <c r="B3610" t="s">
        <v>6557</v>
      </c>
      <c r="C3610" t="s">
        <v>205</v>
      </c>
      <c r="D3610" s="3">
        <v>1200</v>
      </c>
    </row>
    <row r="3611" spans="1:4">
      <c r="A3611" t="s">
        <v>6558</v>
      </c>
      <c r="B3611" t="s">
        <v>6559</v>
      </c>
      <c r="C3611" t="s">
        <v>205</v>
      </c>
      <c r="D3611" s="3"/>
    </row>
    <row r="3612" spans="1:4">
      <c r="A3612" t="s">
        <v>6560</v>
      </c>
      <c r="B3612" t="s">
        <v>6561</v>
      </c>
      <c r="C3612" t="s">
        <v>232</v>
      </c>
      <c r="D3612" s="3">
        <v>50000</v>
      </c>
    </row>
    <row r="3613" spans="1:4">
      <c r="A3613" t="s">
        <v>6562</v>
      </c>
      <c r="B3613" t="s">
        <v>6561</v>
      </c>
      <c r="C3613" t="s">
        <v>232</v>
      </c>
      <c r="D3613" s="3"/>
    </row>
    <row r="3614" spans="1:4">
      <c r="A3614" t="s">
        <v>6563</v>
      </c>
      <c r="B3614" t="s">
        <v>6564</v>
      </c>
      <c r="C3614" t="s">
        <v>232</v>
      </c>
      <c r="D3614" s="3"/>
    </row>
    <row r="3615" spans="1:4">
      <c r="A3615" t="s">
        <v>6565</v>
      </c>
      <c r="B3615" t="s">
        <v>6566</v>
      </c>
      <c r="C3615" t="s">
        <v>232</v>
      </c>
      <c r="D3615" s="3">
        <v>7304.2692866082607</v>
      </c>
    </row>
    <row r="3616" spans="1:4">
      <c r="A3616" t="s">
        <v>6567</v>
      </c>
      <c r="B3616" t="s">
        <v>6568</v>
      </c>
      <c r="C3616" t="s">
        <v>232</v>
      </c>
      <c r="D3616" s="3">
        <v>34166.666666666664</v>
      </c>
    </row>
    <row r="3617" spans="1:4">
      <c r="A3617" t="s">
        <v>6569</v>
      </c>
      <c r="B3617" t="s">
        <v>6570</v>
      </c>
      <c r="C3617" t="s">
        <v>232</v>
      </c>
      <c r="D3617" s="3">
        <v>10935</v>
      </c>
    </row>
    <row r="3618" spans="1:4">
      <c r="A3618" t="s">
        <v>6571</v>
      </c>
      <c r="B3618" t="s">
        <v>6572</v>
      </c>
      <c r="C3618" t="s">
        <v>232</v>
      </c>
      <c r="D3618" s="3">
        <v>453.85200000000003</v>
      </c>
    </row>
    <row r="3619" spans="1:4">
      <c r="A3619" t="s">
        <v>6573</v>
      </c>
      <c r="B3619" t="s">
        <v>6574</v>
      </c>
      <c r="C3619" t="s">
        <v>232</v>
      </c>
      <c r="D3619" s="3">
        <v>346.75</v>
      </c>
    </row>
    <row r="3620" spans="1:4">
      <c r="A3620" t="s">
        <v>6575</v>
      </c>
      <c r="B3620" t="s">
        <v>6576</v>
      </c>
      <c r="C3620" t="s">
        <v>232</v>
      </c>
      <c r="D3620" s="3">
        <v>278.90882352941173</v>
      </c>
    </row>
    <row r="3621" spans="1:4">
      <c r="A3621" t="s">
        <v>6577</v>
      </c>
      <c r="B3621" t="s">
        <v>6578</v>
      </c>
      <c r="C3621" t="s">
        <v>232</v>
      </c>
      <c r="D3621" s="3">
        <v>429.37200000000001</v>
      </c>
    </row>
    <row r="3622" spans="1:4">
      <c r="A3622" t="s">
        <v>6579</v>
      </c>
      <c r="B3622" t="s">
        <v>6580</v>
      </c>
      <c r="C3622" t="s">
        <v>232</v>
      </c>
      <c r="D3622" s="3">
        <v>1304.1671365638767</v>
      </c>
    </row>
    <row r="3623" spans="1:4">
      <c r="A3623" t="s">
        <v>6581</v>
      </c>
      <c r="B3623" t="s">
        <v>6580</v>
      </c>
      <c r="C3623" t="s">
        <v>232</v>
      </c>
      <c r="D3623" s="3">
        <v>286.37888888888892</v>
      </c>
    </row>
    <row r="3624" spans="1:4">
      <c r="A3624" t="s">
        <v>6582</v>
      </c>
      <c r="B3624" t="s">
        <v>6580</v>
      </c>
      <c r="C3624" t="s">
        <v>232</v>
      </c>
      <c r="D3624" s="3">
        <v>311.84277777777777</v>
      </c>
    </row>
    <row r="3625" spans="1:4">
      <c r="A3625" t="s">
        <v>6583</v>
      </c>
      <c r="B3625" t="s">
        <v>6580</v>
      </c>
      <c r="C3625" t="s">
        <v>232</v>
      </c>
      <c r="D3625" s="3">
        <v>383.90701754385964</v>
      </c>
    </row>
    <row r="3626" spans="1:4">
      <c r="A3626" t="s">
        <v>6584</v>
      </c>
      <c r="B3626" t="s">
        <v>6580</v>
      </c>
      <c r="C3626" t="s">
        <v>232</v>
      </c>
      <c r="D3626" s="3">
        <v>258.67761904761903</v>
      </c>
    </row>
    <row r="3627" spans="1:4">
      <c r="A3627" t="s">
        <v>6585</v>
      </c>
      <c r="B3627" t="s">
        <v>6580</v>
      </c>
      <c r="C3627" t="s">
        <v>232</v>
      </c>
      <c r="D3627" s="3">
        <v>318.22444444444443</v>
      </c>
    </row>
    <row r="3628" spans="1:4">
      <c r="A3628" t="s">
        <v>6586</v>
      </c>
      <c r="B3628" t="s">
        <v>6580</v>
      </c>
      <c r="C3628" t="s">
        <v>232</v>
      </c>
      <c r="D3628" s="3">
        <v>403.70315789473682</v>
      </c>
    </row>
    <row r="3629" spans="1:4">
      <c r="A3629" t="s">
        <v>6587</v>
      </c>
      <c r="B3629" t="s">
        <v>6580</v>
      </c>
      <c r="C3629" t="s">
        <v>232</v>
      </c>
      <c r="D3629" s="3">
        <v>474.36916666666667</v>
      </c>
    </row>
    <row r="3630" spans="1:4">
      <c r="A3630" t="s">
        <v>6588</v>
      </c>
      <c r="B3630" t="s">
        <v>6580</v>
      </c>
      <c r="C3630" t="s">
        <v>232</v>
      </c>
      <c r="D3630" s="3">
        <v>369.68250000000006</v>
      </c>
    </row>
    <row r="3631" spans="1:4">
      <c r="A3631" t="s">
        <v>6589</v>
      </c>
      <c r="B3631" t="s">
        <v>6580</v>
      </c>
      <c r="C3631" t="s">
        <v>232</v>
      </c>
      <c r="D3631" s="3">
        <v>366.13523809523809</v>
      </c>
    </row>
    <row r="3632" spans="1:4">
      <c r="A3632" t="s">
        <v>6590</v>
      </c>
      <c r="B3632" t="s">
        <v>6580</v>
      </c>
      <c r="C3632" t="s">
        <v>232</v>
      </c>
      <c r="D3632" s="3">
        <v>251.47727272727272</v>
      </c>
    </row>
    <row r="3633" spans="1:4">
      <c r="A3633" t="s">
        <v>6591</v>
      </c>
      <c r="B3633" t="s">
        <v>6580</v>
      </c>
      <c r="C3633" t="s">
        <v>232</v>
      </c>
      <c r="D3633" s="3">
        <v>729.0625</v>
      </c>
    </row>
    <row r="3634" spans="1:4">
      <c r="A3634" t="s">
        <v>6592</v>
      </c>
      <c r="B3634" t="s">
        <v>6580</v>
      </c>
      <c r="C3634" t="s">
        <v>232</v>
      </c>
      <c r="D3634" s="3">
        <v>360</v>
      </c>
    </row>
    <row r="3635" spans="1:4">
      <c r="A3635" t="s">
        <v>6593</v>
      </c>
      <c r="B3635" t="s">
        <v>6580</v>
      </c>
      <c r="C3635" t="s">
        <v>232</v>
      </c>
      <c r="D3635" s="3">
        <v>295</v>
      </c>
    </row>
    <row r="3636" spans="1:4">
      <c r="A3636" t="s">
        <v>6594</v>
      </c>
      <c r="B3636" t="s">
        <v>6580</v>
      </c>
      <c r="C3636" t="s">
        <v>232</v>
      </c>
      <c r="D3636" s="3">
        <v>308.33333333333331</v>
      </c>
    </row>
    <row r="3637" spans="1:4">
      <c r="A3637" t="s">
        <v>6595</v>
      </c>
      <c r="B3637" t="s">
        <v>6580</v>
      </c>
      <c r="C3637" t="s">
        <v>232</v>
      </c>
      <c r="D3637" s="3">
        <v>495</v>
      </c>
    </row>
    <row r="3638" spans="1:4">
      <c r="A3638" t="s">
        <v>6596</v>
      </c>
      <c r="B3638" t="s">
        <v>6580</v>
      </c>
      <c r="C3638" t="s">
        <v>232</v>
      </c>
      <c r="D3638" s="3">
        <v>360</v>
      </c>
    </row>
    <row r="3639" spans="1:4">
      <c r="A3639" t="s">
        <v>6597</v>
      </c>
      <c r="B3639" t="s">
        <v>6580</v>
      </c>
      <c r="C3639" t="s">
        <v>232</v>
      </c>
      <c r="D3639" s="3">
        <v>305</v>
      </c>
    </row>
    <row r="3640" spans="1:4">
      <c r="A3640" t="s">
        <v>6598</v>
      </c>
      <c r="B3640" t="s">
        <v>6580</v>
      </c>
      <c r="C3640" t="s">
        <v>232</v>
      </c>
      <c r="D3640" s="3">
        <v>265</v>
      </c>
    </row>
    <row r="3641" spans="1:4">
      <c r="A3641" t="s">
        <v>6599</v>
      </c>
      <c r="B3641" t="s">
        <v>6580</v>
      </c>
      <c r="C3641" t="s">
        <v>232</v>
      </c>
      <c r="D3641" s="3">
        <v>53.5</v>
      </c>
    </row>
    <row r="3642" spans="1:4">
      <c r="A3642" t="s">
        <v>6600</v>
      </c>
      <c r="B3642" t="s">
        <v>6601</v>
      </c>
      <c r="C3642" t="s">
        <v>205</v>
      </c>
      <c r="D3642" s="3">
        <v>1807.53</v>
      </c>
    </row>
    <row r="3643" spans="1:4">
      <c r="A3643" t="s">
        <v>6602</v>
      </c>
      <c r="B3643" t="s">
        <v>6603</v>
      </c>
      <c r="C3643" t="s">
        <v>205</v>
      </c>
      <c r="D3643" s="3"/>
    </row>
    <row r="3644" spans="1:4">
      <c r="A3644" t="s">
        <v>6604</v>
      </c>
      <c r="B3644" t="s">
        <v>6605</v>
      </c>
      <c r="C3644" t="s">
        <v>232</v>
      </c>
      <c r="D3644" s="3">
        <v>314.5</v>
      </c>
    </row>
    <row r="3645" spans="1:4">
      <c r="A3645" t="s">
        <v>6606</v>
      </c>
      <c r="B3645" t="s">
        <v>6605</v>
      </c>
      <c r="C3645" t="s">
        <v>232</v>
      </c>
      <c r="D3645" s="3">
        <v>424.33333333333331</v>
      </c>
    </row>
    <row r="3646" spans="1:4">
      <c r="A3646" t="s">
        <v>6607</v>
      </c>
      <c r="B3646" t="s">
        <v>6605</v>
      </c>
      <c r="C3646" t="s">
        <v>232</v>
      </c>
      <c r="D3646" s="3">
        <v>360</v>
      </c>
    </row>
    <row r="3647" spans="1:4">
      <c r="A3647" t="s">
        <v>6608</v>
      </c>
      <c r="B3647" t="s">
        <v>6605</v>
      </c>
      <c r="C3647" t="s">
        <v>232</v>
      </c>
      <c r="D3647" s="3">
        <v>247</v>
      </c>
    </row>
    <row r="3648" spans="1:4">
      <c r="A3648" t="s">
        <v>6609</v>
      </c>
      <c r="B3648" t="s">
        <v>6605</v>
      </c>
      <c r="C3648" t="s">
        <v>232</v>
      </c>
      <c r="D3648" s="3"/>
    </row>
    <row r="3649" spans="1:4">
      <c r="A3649" t="s">
        <v>6610</v>
      </c>
      <c r="B3649" t="s">
        <v>6605</v>
      </c>
      <c r="C3649" t="s">
        <v>232</v>
      </c>
      <c r="D3649" s="3"/>
    </row>
    <row r="3650" spans="1:4">
      <c r="A3650" t="s">
        <v>6611</v>
      </c>
      <c r="B3650" t="s">
        <v>6605</v>
      </c>
      <c r="C3650" t="s">
        <v>232</v>
      </c>
      <c r="D3650" s="3"/>
    </row>
    <row r="3651" spans="1:4">
      <c r="A3651" t="s">
        <v>6612</v>
      </c>
      <c r="B3651" t="s">
        <v>6605</v>
      </c>
      <c r="C3651" t="s">
        <v>232</v>
      </c>
      <c r="D3651" s="3"/>
    </row>
    <row r="3652" spans="1:4">
      <c r="A3652" t="s">
        <v>6613</v>
      </c>
      <c r="B3652" t="s">
        <v>6605</v>
      </c>
      <c r="C3652" t="s">
        <v>232</v>
      </c>
      <c r="D3652" s="3"/>
    </row>
    <row r="3653" spans="1:4">
      <c r="A3653" t="s">
        <v>6614</v>
      </c>
      <c r="B3653" t="s">
        <v>6605</v>
      </c>
      <c r="C3653" t="s">
        <v>232</v>
      </c>
      <c r="D3653" s="3"/>
    </row>
    <row r="3654" spans="1:4">
      <c r="A3654" t="s">
        <v>6615</v>
      </c>
      <c r="B3654" t="s">
        <v>6605</v>
      </c>
      <c r="C3654" t="s">
        <v>232</v>
      </c>
      <c r="D3654" s="3"/>
    </row>
    <row r="3655" spans="1:4">
      <c r="A3655" t="s">
        <v>6616</v>
      </c>
      <c r="B3655" t="s">
        <v>6617</v>
      </c>
      <c r="C3655" t="s">
        <v>232</v>
      </c>
      <c r="D3655" s="3">
        <v>82.664224137931029</v>
      </c>
    </row>
    <row r="3656" spans="1:4">
      <c r="A3656" t="s">
        <v>6618</v>
      </c>
      <c r="B3656" t="s">
        <v>6619</v>
      </c>
      <c r="C3656" t="s">
        <v>232</v>
      </c>
      <c r="D3656" s="3"/>
    </row>
    <row r="3657" spans="1:4">
      <c r="A3657" t="s">
        <v>6620</v>
      </c>
      <c r="B3657" t="s">
        <v>6619</v>
      </c>
      <c r="C3657" t="s">
        <v>438</v>
      </c>
      <c r="D3657" s="3">
        <v>7.7340425531914896</v>
      </c>
    </row>
    <row r="3658" spans="1:4">
      <c r="A3658" t="s">
        <v>6621</v>
      </c>
      <c r="B3658" t="s">
        <v>6622</v>
      </c>
      <c r="C3658" t="s">
        <v>232</v>
      </c>
      <c r="D3658" s="3"/>
    </row>
    <row r="3659" spans="1:4">
      <c r="A3659" t="s">
        <v>6623</v>
      </c>
      <c r="B3659" t="s">
        <v>6624</v>
      </c>
      <c r="C3659" t="s">
        <v>205</v>
      </c>
      <c r="D3659" s="3"/>
    </row>
    <row r="3660" spans="1:4">
      <c r="A3660" t="s">
        <v>6625</v>
      </c>
      <c r="B3660" t="s">
        <v>6624</v>
      </c>
      <c r="C3660" t="s">
        <v>205</v>
      </c>
      <c r="D3660" s="3"/>
    </row>
    <row r="3661" spans="1:4">
      <c r="A3661" t="s">
        <v>6626</v>
      </c>
      <c r="B3661" t="s">
        <v>6624</v>
      </c>
      <c r="C3661" t="s">
        <v>205</v>
      </c>
      <c r="D3661" s="3"/>
    </row>
    <row r="3662" spans="1:4">
      <c r="A3662" t="s">
        <v>6627</v>
      </c>
      <c r="B3662" t="s">
        <v>6624</v>
      </c>
      <c r="C3662" t="s">
        <v>205</v>
      </c>
      <c r="D3662" s="3"/>
    </row>
    <row r="3663" spans="1:4">
      <c r="A3663" t="s">
        <v>6628</v>
      </c>
      <c r="B3663" t="s">
        <v>6624</v>
      </c>
      <c r="C3663" t="s">
        <v>205</v>
      </c>
      <c r="D3663" s="3"/>
    </row>
    <row r="3664" spans="1:4">
      <c r="A3664" t="s">
        <v>6629</v>
      </c>
      <c r="B3664" t="s">
        <v>6624</v>
      </c>
      <c r="C3664" t="s">
        <v>205</v>
      </c>
      <c r="D3664" s="3"/>
    </row>
    <row r="3665" spans="1:4">
      <c r="A3665" t="s">
        <v>6630</v>
      </c>
      <c r="B3665" t="s">
        <v>6624</v>
      </c>
      <c r="C3665" t="s">
        <v>205</v>
      </c>
      <c r="D3665" s="3"/>
    </row>
    <row r="3666" spans="1:4">
      <c r="A3666" t="s">
        <v>6631</v>
      </c>
      <c r="B3666" t="s">
        <v>6624</v>
      </c>
      <c r="C3666" t="s">
        <v>205</v>
      </c>
      <c r="D3666" s="3"/>
    </row>
    <row r="3667" spans="1:4">
      <c r="A3667" t="s">
        <v>6632</v>
      </c>
      <c r="B3667" t="s">
        <v>6624</v>
      </c>
      <c r="C3667" t="s">
        <v>205</v>
      </c>
      <c r="D3667" s="3"/>
    </row>
    <row r="3668" spans="1:4">
      <c r="A3668" t="s">
        <v>6633</v>
      </c>
      <c r="B3668" t="s">
        <v>6624</v>
      </c>
      <c r="C3668" t="s">
        <v>205</v>
      </c>
      <c r="D3668" s="3"/>
    </row>
    <row r="3669" spans="1:4">
      <c r="A3669" t="s">
        <v>6634</v>
      </c>
      <c r="B3669" t="s">
        <v>6635</v>
      </c>
      <c r="C3669" t="s">
        <v>205</v>
      </c>
      <c r="D3669" s="3"/>
    </row>
    <row r="3670" spans="1:4">
      <c r="A3670" t="s">
        <v>6636</v>
      </c>
      <c r="B3670" t="s">
        <v>6635</v>
      </c>
      <c r="C3670" t="s">
        <v>205</v>
      </c>
      <c r="D3670" s="3"/>
    </row>
    <row r="3671" spans="1:4">
      <c r="A3671" t="s">
        <v>6637</v>
      </c>
      <c r="B3671" t="s">
        <v>6635</v>
      </c>
      <c r="C3671" t="s">
        <v>205</v>
      </c>
      <c r="D3671" s="3"/>
    </row>
    <row r="3672" spans="1:4">
      <c r="A3672" t="s">
        <v>6638</v>
      </c>
      <c r="B3672" t="s">
        <v>6635</v>
      </c>
      <c r="C3672" t="s">
        <v>205</v>
      </c>
      <c r="D3672" s="3"/>
    </row>
    <row r="3673" spans="1:4">
      <c r="A3673" t="s">
        <v>6639</v>
      </c>
      <c r="B3673" t="s">
        <v>6635</v>
      </c>
      <c r="C3673" t="s">
        <v>205</v>
      </c>
      <c r="D3673" s="3"/>
    </row>
    <row r="3674" spans="1:4">
      <c r="A3674" t="s">
        <v>6640</v>
      </c>
      <c r="B3674" t="s">
        <v>6641</v>
      </c>
      <c r="C3674" t="s">
        <v>205</v>
      </c>
      <c r="D3674" s="3"/>
    </row>
    <row r="3675" spans="1:4">
      <c r="A3675" t="s">
        <v>6642</v>
      </c>
      <c r="B3675" t="s">
        <v>6643</v>
      </c>
      <c r="C3675" t="s">
        <v>205</v>
      </c>
      <c r="D3675" s="3"/>
    </row>
    <row r="3676" spans="1:4">
      <c r="A3676" t="s">
        <v>6644</v>
      </c>
      <c r="B3676" t="s">
        <v>6643</v>
      </c>
      <c r="C3676" t="s">
        <v>205</v>
      </c>
      <c r="D3676" s="3"/>
    </row>
    <row r="3677" spans="1:4">
      <c r="A3677" t="s">
        <v>6645</v>
      </c>
      <c r="B3677" t="s">
        <v>6643</v>
      </c>
      <c r="C3677" t="s">
        <v>205</v>
      </c>
      <c r="D3677" s="3"/>
    </row>
    <row r="3678" spans="1:4">
      <c r="A3678" t="s">
        <v>6646</v>
      </c>
      <c r="B3678" t="s">
        <v>6643</v>
      </c>
      <c r="C3678" t="s">
        <v>205</v>
      </c>
      <c r="D3678" s="3"/>
    </row>
    <row r="3679" spans="1:4">
      <c r="A3679" t="s">
        <v>6647</v>
      </c>
      <c r="B3679" t="s">
        <v>6643</v>
      </c>
      <c r="C3679" t="s">
        <v>205</v>
      </c>
      <c r="D3679" s="3"/>
    </row>
    <row r="3680" spans="1:4">
      <c r="A3680" t="s">
        <v>6648</v>
      </c>
      <c r="B3680" t="s">
        <v>6643</v>
      </c>
      <c r="C3680" t="s">
        <v>205</v>
      </c>
      <c r="D3680" s="3"/>
    </row>
    <row r="3681" spans="1:4">
      <c r="A3681" t="s">
        <v>6649</v>
      </c>
      <c r="B3681" t="s">
        <v>6643</v>
      </c>
      <c r="C3681" t="s">
        <v>205</v>
      </c>
      <c r="D3681" s="3"/>
    </row>
    <row r="3682" spans="1:4">
      <c r="A3682" t="s">
        <v>6650</v>
      </c>
      <c r="B3682" t="s">
        <v>6643</v>
      </c>
      <c r="C3682" t="s">
        <v>205</v>
      </c>
      <c r="D3682" s="3"/>
    </row>
    <row r="3683" spans="1:4">
      <c r="A3683" t="s">
        <v>6651</v>
      </c>
      <c r="B3683" t="s">
        <v>6643</v>
      </c>
      <c r="C3683" t="s">
        <v>205</v>
      </c>
      <c r="D3683" s="3"/>
    </row>
    <row r="3684" spans="1:4">
      <c r="A3684" t="s">
        <v>6652</v>
      </c>
      <c r="B3684" t="s">
        <v>6643</v>
      </c>
      <c r="C3684" t="s">
        <v>205</v>
      </c>
      <c r="D3684" s="3"/>
    </row>
    <row r="3685" spans="1:4">
      <c r="A3685" t="s">
        <v>6653</v>
      </c>
      <c r="B3685" t="s">
        <v>6643</v>
      </c>
      <c r="C3685" t="s">
        <v>205</v>
      </c>
      <c r="D3685" s="3"/>
    </row>
    <row r="3686" spans="1:4">
      <c r="A3686" t="s">
        <v>6654</v>
      </c>
      <c r="B3686" t="s">
        <v>6643</v>
      </c>
      <c r="C3686" t="s">
        <v>205</v>
      </c>
      <c r="D3686" s="3"/>
    </row>
    <row r="3687" spans="1:4">
      <c r="A3687" t="s">
        <v>6655</v>
      </c>
      <c r="B3687" t="s">
        <v>6643</v>
      </c>
      <c r="C3687" t="s">
        <v>205</v>
      </c>
      <c r="D3687" s="3"/>
    </row>
    <row r="3688" spans="1:4">
      <c r="A3688" t="s">
        <v>6656</v>
      </c>
      <c r="B3688" t="s">
        <v>6643</v>
      </c>
      <c r="C3688" t="s">
        <v>205</v>
      </c>
      <c r="D3688" s="3"/>
    </row>
    <row r="3689" spans="1:4">
      <c r="A3689" t="s">
        <v>6657</v>
      </c>
      <c r="B3689" t="s">
        <v>6643</v>
      </c>
      <c r="C3689" t="s">
        <v>205</v>
      </c>
      <c r="D3689" s="3"/>
    </row>
    <row r="3690" spans="1:4">
      <c r="A3690" t="s">
        <v>6658</v>
      </c>
      <c r="B3690" t="s">
        <v>6659</v>
      </c>
      <c r="C3690" t="s">
        <v>205</v>
      </c>
      <c r="D3690" s="3"/>
    </row>
    <row r="3691" spans="1:4">
      <c r="A3691" t="s">
        <v>6660</v>
      </c>
      <c r="B3691" t="s">
        <v>6659</v>
      </c>
      <c r="C3691" t="s">
        <v>205</v>
      </c>
      <c r="D3691" s="3"/>
    </row>
    <row r="3692" spans="1:4">
      <c r="A3692" t="s">
        <v>6661</v>
      </c>
      <c r="B3692" t="s">
        <v>6643</v>
      </c>
      <c r="C3692" t="s">
        <v>205</v>
      </c>
      <c r="D3692" s="3"/>
    </row>
    <row r="3693" spans="1:4">
      <c r="A3693" t="s">
        <v>6662</v>
      </c>
      <c r="B3693" t="s">
        <v>6643</v>
      </c>
      <c r="C3693" t="s">
        <v>205</v>
      </c>
      <c r="D3693" s="3"/>
    </row>
    <row r="3694" spans="1:4">
      <c r="A3694" t="s">
        <v>6663</v>
      </c>
      <c r="B3694" t="s">
        <v>6643</v>
      </c>
      <c r="C3694" t="s">
        <v>205</v>
      </c>
      <c r="D3694" s="3"/>
    </row>
    <row r="3695" spans="1:4">
      <c r="A3695" t="s">
        <v>6664</v>
      </c>
      <c r="B3695" t="s">
        <v>6665</v>
      </c>
      <c r="C3695" t="s">
        <v>232</v>
      </c>
      <c r="D3695" s="3"/>
    </row>
    <row r="3696" spans="1:4">
      <c r="A3696" t="s">
        <v>6666</v>
      </c>
      <c r="B3696" t="s">
        <v>6643</v>
      </c>
      <c r="C3696" t="s">
        <v>205</v>
      </c>
      <c r="D3696" s="3"/>
    </row>
    <row r="3697" spans="1:4">
      <c r="A3697" t="s">
        <v>6667</v>
      </c>
      <c r="B3697" t="s">
        <v>6643</v>
      </c>
      <c r="C3697" t="s">
        <v>205</v>
      </c>
      <c r="D3697" s="3"/>
    </row>
    <row r="3698" spans="1:4">
      <c r="A3698" t="s">
        <v>6668</v>
      </c>
      <c r="B3698" t="s">
        <v>6643</v>
      </c>
      <c r="C3698" t="s">
        <v>205</v>
      </c>
      <c r="D3698" s="3"/>
    </row>
    <row r="3699" spans="1:4">
      <c r="A3699" t="s">
        <v>6669</v>
      </c>
      <c r="B3699" t="s">
        <v>6643</v>
      </c>
      <c r="C3699" t="s">
        <v>205</v>
      </c>
      <c r="D3699" s="3"/>
    </row>
    <row r="3700" spans="1:4">
      <c r="A3700" t="s">
        <v>6670</v>
      </c>
      <c r="B3700" t="s">
        <v>6643</v>
      </c>
      <c r="C3700" t="s">
        <v>205</v>
      </c>
      <c r="D3700" s="3"/>
    </row>
    <row r="3701" spans="1:4">
      <c r="A3701" t="s">
        <v>6671</v>
      </c>
      <c r="B3701" t="s">
        <v>6672</v>
      </c>
      <c r="C3701" t="s">
        <v>205</v>
      </c>
      <c r="D3701" s="3"/>
    </row>
    <row r="3702" spans="1:4">
      <c r="A3702" t="s">
        <v>6673</v>
      </c>
      <c r="B3702" t="s">
        <v>6672</v>
      </c>
      <c r="C3702" t="s">
        <v>205</v>
      </c>
      <c r="D3702" s="3"/>
    </row>
    <row r="3703" spans="1:4">
      <c r="A3703" t="s">
        <v>6674</v>
      </c>
      <c r="B3703" t="s">
        <v>6672</v>
      </c>
      <c r="C3703" t="s">
        <v>205</v>
      </c>
      <c r="D3703" s="3"/>
    </row>
    <row r="3704" spans="1:4">
      <c r="A3704" t="s">
        <v>6675</v>
      </c>
      <c r="B3704" t="s">
        <v>6672</v>
      </c>
      <c r="C3704" t="s">
        <v>205</v>
      </c>
      <c r="D3704" s="3"/>
    </row>
    <row r="3705" spans="1:4">
      <c r="A3705" t="s">
        <v>6676</v>
      </c>
      <c r="B3705" t="s">
        <v>6677</v>
      </c>
      <c r="C3705" t="s">
        <v>232</v>
      </c>
      <c r="D3705" s="3"/>
    </row>
    <row r="3706" spans="1:4">
      <c r="A3706" t="s">
        <v>6678</v>
      </c>
      <c r="B3706" t="s">
        <v>6677</v>
      </c>
      <c r="C3706" t="s">
        <v>232</v>
      </c>
      <c r="D3706" s="3"/>
    </row>
    <row r="3707" spans="1:4">
      <c r="A3707" t="s">
        <v>6679</v>
      </c>
      <c r="B3707" t="s">
        <v>6677</v>
      </c>
      <c r="C3707" t="s">
        <v>232</v>
      </c>
      <c r="D3707" s="3"/>
    </row>
    <row r="3708" spans="1:4">
      <c r="A3708" t="s">
        <v>6680</v>
      </c>
      <c r="B3708" t="s">
        <v>6677</v>
      </c>
      <c r="C3708" t="s">
        <v>232</v>
      </c>
      <c r="D3708" s="3"/>
    </row>
    <row r="3709" spans="1:4">
      <c r="A3709" t="s">
        <v>6681</v>
      </c>
      <c r="B3709" t="s">
        <v>6677</v>
      </c>
      <c r="C3709" t="s">
        <v>232</v>
      </c>
      <c r="D3709" s="3"/>
    </row>
    <row r="3710" spans="1:4">
      <c r="A3710" t="s">
        <v>6682</v>
      </c>
      <c r="B3710" t="s">
        <v>6672</v>
      </c>
      <c r="C3710" t="s">
        <v>205</v>
      </c>
      <c r="D3710" s="3"/>
    </row>
    <row r="3711" spans="1:4">
      <c r="A3711" t="s">
        <v>6683</v>
      </c>
      <c r="B3711" t="s">
        <v>6684</v>
      </c>
      <c r="C3711" t="s">
        <v>205</v>
      </c>
      <c r="D3711" s="3"/>
    </row>
    <row r="3712" spans="1:4">
      <c r="A3712" t="s">
        <v>6685</v>
      </c>
      <c r="B3712" t="s">
        <v>6684</v>
      </c>
      <c r="C3712" t="s">
        <v>205</v>
      </c>
      <c r="D3712" s="3"/>
    </row>
    <row r="3713" spans="1:4">
      <c r="A3713" t="s">
        <v>6686</v>
      </c>
      <c r="B3713" t="s">
        <v>6684</v>
      </c>
      <c r="C3713" t="s">
        <v>205</v>
      </c>
      <c r="D3713" s="3"/>
    </row>
    <row r="3714" spans="1:4">
      <c r="A3714" t="s">
        <v>6687</v>
      </c>
      <c r="B3714" t="s">
        <v>6684</v>
      </c>
      <c r="C3714" t="s">
        <v>205</v>
      </c>
      <c r="D3714" s="3"/>
    </row>
    <row r="3715" spans="1:4">
      <c r="A3715" t="s">
        <v>6688</v>
      </c>
      <c r="B3715" t="s">
        <v>6684</v>
      </c>
      <c r="C3715" t="s">
        <v>205</v>
      </c>
      <c r="D3715" s="3"/>
    </row>
    <row r="3716" spans="1:4">
      <c r="A3716" t="s">
        <v>6689</v>
      </c>
      <c r="B3716" t="s">
        <v>6684</v>
      </c>
      <c r="C3716" t="s">
        <v>205</v>
      </c>
      <c r="D3716" s="3"/>
    </row>
    <row r="3717" spans="1:4">
      <c r="A3717" t="s">
        <v>6690</v>
      </c>
      <c r="B3717" t="s">
        <v>6684</v>
      </c>
      <c r="C3717" t="s">
        <v>205</v>
      </c>
      <c r="D3717" s="3"/>
    </row>
    <row r="3718" spans="1:4">
      <c r="A3718" t="s">
        <v>6691</v>
      </c>
      <c r="B3718" t="s">
        <v>6684</v>
      </c>
      <c r="C3718" t="s">
        <v>205</v>
      </c>
      <c r="D3718" s="3"/>
    </row>
    <row r="3719" spans="1:4">
      <c r="A3719" t="s">
        <v>6692</v>
      </c>
      <c r="B3719" t="s">
        <v>6684</v>
      </c>
      <c r="C3719" t="s">
        <v>205</v>
      </c>
      <c r="D3719" s="3"/>
    </row>
    <row r="3720" spans="1:4">
      <c r="A3720" t="s">
        <v>6693</v>
      </c>
      <c r="B3720" t="s">
        <v>6684</v>
      </c>
      <c r="C3720" t="s">
        <v>205</v>
      </c>
      <c r="D3720" s="3"/>
    </row>
    <row r="3721" spans="1:4">
      <c r="A3721" t="s">
        <v>6694</v>
      </c>
      <c r="B3721" t="s">
        <v>6695</v>
      </c>
      <c r="C3721" t="s">
        <v>205</v>
      </c>
      <c r="D3721" s="3">
        <v>9985</v>
      </c>
    </row>
    <row r="3722" spans="1:4">
      <c r="A3722" t="s">
        <v>6696</v>
      </c>
      <c r="B3722" t="s">
        <v>6695</v>
      </c>
      <c r="C3722" t="s">
        <v>205</v>
      </c>
      <c r="D3722" s="3"/>
    </row>
    <row r="3723" spans="1:4">
      <c r="A3723" t="s">
        <v>6697</v>
      </c>
      <c r="B3723" t="s">
        <v>6695</v>
      </c>
      <c r="C3723" t="s">
        <v>205</v>
      </c>
      <c r="D3723" s="3"/>
    </row>
    <row r="3724" spans="1:4">
      <c r="A3724" t="s">
        <v>6698</v>
      </c>
      <c r="B3724" t="s">
        <v>6695</v>
      </c>
      <c r="C3724" t="s">
        <v>205</v>
      </c>
      <c r="D3724" s="3"/>
    </row>
    <row r="3725" spans="1:4">
      <c r="A3725" t="s">
        <v>6699</v>
      </c>
      <c r="B3725" t="s">
        <v>6695</v>
      </c>
      <c r="C3725" t="s">
        <v>205</v>
      </c>
      <c r="D3725" s="3"/>
    </row>
    <row r="3726" spans="1:4">
      <c r="A3726" t="s">
        <v>6700</v>
      </c>
      <c r="B3726" t="s">
        <v>6695</v>
      </c>
      <c r="C3726" t="s">
        <v>205</v>
      </c>
      <c r="D3726" s="3"/>
    </row>
    <row r="3727" spans="1:4">
      <c r="A3727" t="s">
        <v>6701</v>
      </c>
      <c r="B3727" t="s">
        <v>6695</v>
      </c>
      <c r="C3727" t="s">
        <v>205</v>
      </c>
      <c r="D3727" s="3"/>
    </row>
    <row r="3728" spans="1:4">
      <c r="A3728" t="s">
        <v>6702</v>
      </c>
      <c r="B3728" t="s">
        <v>6695</v>
      </c>
      <c r="C3728" t="s">
        <v>205</v>
      </c>
      <c r="D3728" s="3"/>
    </row>
    <row r="3729" spans="1:4">
      <c r="A3729" t="s">
        <v>6703</v>
      </c>
      <c r="B3729" t="s">
        <v>6695</v>
      </c>
      <c r="C3729" t="s">
        <v>205</v>
      </c>
      <c r="D3729" s="3"/>
    </row>
    <row r="3730" spans="1:4">
      <c r="A3730" t="s">
        <v>6704</v>
      </c>
      <c r="B3730" t="s">
        <v>6695</v>
      </c>
      <c r="C3730" t="s">
        <v>205</v>
      </c>
      <c r="D3730" s="3"/>
    </row>
    <row r="3731" spans="1:4">
      <c r="A3731" t="s">
        <v>6705</v>
      </c>
      <c r="B3731" t="s">
        <v>6706</v>
      </c>
      <c r="C3731" t="s">
        <v>205</v>
      </c>
      <c r="D3731" s="3"/>
    </row>
    <row r="3732" spans="1:4">
      <c r="A3732" t="s">
        <v>6707</v>
      </c>
      <c r="B3732" t="s">
        <v>6708</v>
      </c>
      <c r="C3732" t="s">
        <v>232</v>
      </c>
      <c r="D3732" s="3"/>
    </row>
    <row r="3733" spans="1:4">
      <c r="A3733" t="s">
        <v>6709</v>
      </c>
      <c r="B3733" t="s">
        <v>6710</v>
      </c>
      <c r="C3733" t="s">
        <v>232</v>
      </c>
      <c r="D3733" s="3">
        <v>271.48555555555555</v>
      </c>
    </row>
    <row r="3734" spans="1:4">
      <c r="A3734" t="s">
        <v>6711</v>
      </c>
      <c r="B3734" t="s">
        <v>6712</v>
      </c>
      <c r="C3734" t="s">
        <v>176</v>
      </c>
      <c r="D3734" s="3">
        <v>3.7022058823529411</v>
      </c>
    </row>
    <row r="3735" spans="1:4">
      <c r="A3735" t="s">
        <v>6713</v>
      </c>
      <c r="B3735" t="s">
        <v>6714</v>
      </c>
      <c r="C3735" t="s">
        <v>232</v>
      </c>
      <c r="D3735" s="3"/>
    </row>
    <row r="3736" spans="1:4">
      <c r="A3736" t="s">
        <v>6715</v>
      </c>
      <c r="B3736" t="s">
        <v>6716</v>
      </c>
      <c r="C3736" t="s">
        <v>232</v>
      </c>
      <c r="D3736" s="3"/>
    </row>
    <row r="3737" spans="1:4">
      <c r="A3737" t="s">
        <v>6717</v>
      </c>
      <c r="B3737" t="s">
        <v>6718</v>
      </c>
      <c r="C3737" t="s">
        <v>1135</v>
      </c>
      <c r="D3737" s="3"/>
    </row>
    <row r="3738" spans="1:4">
      <c r="A3738" t="s">
        <v>6719</v>
      </c>
      <c r="B3738" t="s">
        <v>6720</v>
      </c>
      <c r="C3738" t="s">
        <v>427</v>
      </c>
      <c r="D3738" s="3">
        <v>750</v>
      </c>
    </row>
    <row r="3739" spans="1:4">
      <c r="A3739" t="s">
        <v>6721</v>
      </c>
      <c r="B3739" t="s">
        <v>6722</v>
      </c>
      <c r="C3739" t="s">
        <v>438</v>
      </c>
      <c r="D3739" s="3">
        <v>775</v>
      </c>
    </row>
    <row r="3740" spans="1:4">
      <c r="A3740" t="s">
        <v>6723</v>
      </c>
      <c r="B3740" t="s">
        <v>6724</v>
      </c>
      <c r="C3740" t="s">
        <v>1135</v>
      </c>
      <c r="D3740" s="3">
        <v>445</v>
      </c>
    </row>
    <row r="3741" spans="1:4">
      <c r="A3741" t="s">
        <v>6725</v>
      </c>
      <c r="B3741" t="s">
        <v>6726</v>
      </c>
      <c r="C3741" t="s">
        <v>232</v>
      </c>
      <c r="D3741" s="3"/>
    </row>
    <row r="3742" spans="1:4">
      <c r="A3742" t="s">
        <v>6727</v>
      </c>
      <c r="B3742" t="s">
        <v>6728</v>
      </c>
      <c r="C3742" t="s">
        <v>232</v>
      </c>
      <c r="D3742" s="3"/>
    </row>
    <row r="3743" spans="1:4">
      <c r="A3743" t="s">
        <v>6729</v>
      </c>
      <c r="B3743" t="s">
        <v>6730</v>
      </c>
      <c r="C3743" t="s">
        <v>1135</v>
      </c>
      <c r="D3743" s="3">
        <v>6.25</v>
      </c>
    </row>
    <row r="3744" spans="1:4">
      <c r="A3744" t="s">
        <v>6731</v>
      </c>
      <c r="B3744" t="s">
        <v>6732</v>
      </c>
      <c r="C3744" t="s">
        <v>232</v>
      </c>
      <c r="D3744" s="3">
        <v>1234.9398717948718</v>
      </c>
    </row>
    <row r="3745" spans="1:4">
      <c r="A3745" t="s">
        <v>6733</v>
      </c>
      <c r="B3745" t="s">
        <v>6734</v>
      </c>
      <c r="C3745" t="s">
        <v>232</v>
      </c>
      <c r="D3745" s="3">
        <v>418.25581395348837</v>
      </c>
    </row>
    <row r="3746" spans="1:4">
      <c r="A3746" t="s">
        <v>6735</v>
      </c>
      <c r="B3746" t="s">
        <v>6736</v>
      </c>
      <c r="C3746" t="s">
        <v>205</v>
      </c>
      <c r="D3746" s="3"/>
    </row>
    <row r="3747" spans="1:4">
      <c r="A3747" t="s">
        <v>6737</v>
      </c>
      <c r="B3747" t="s">
        <v>6738</v>
      </c>
      <c r="C3747" t="s">
        <v>205</v>
      </c>
      <c r="D3747" s="3">
        <v>120778.37999999999</v>
      </c>
    </row>
    <row r="3748" spans="1:4">
      <c r="A3748" t="s">
        <v>6739</v>
      </c>
      <c r="B3748" t="s">
        <v>6740</v>
      </c>
      <c r="C3748" t="s">
        <v>205</v>
      </c>
      <c r="D3748" s="3">
        <v>31223.11</v>
      </c>
    </row>
    <row r="3749" spans="1:4">
      <c r="A3749" t="s">
        <v>6741</v>
      </c>
      <c r="B3749" t="s">
        <v>6740</v>
      </c>
      <c r="C3749" t="s">
        <v>205</v>
      </c>
      <c r="D3749" s="3">
        <v>19869.053333333333</v>
      </c>
    </row>
    <row r="3750" spans="1:4">
      <c r="A3750" t="s">
        <v>6742</v>
      </c>
      <c r="B3750" t="s">
        <v>6740</v>
      </c>
      <c r="C3750" t="s">
        <v>205</v>
      </c>
      <c r="D3750" s="3">
        <v>34589.51</v>
      </c>
    </row>
    <row r="3751" spans="1:4">
      <c r="A3751" t="s">
        <v>6743</v>
      </c>
      <c r="B3751" t="s">
        <v>6740</v>
      </c>
      <c r="C3751" t="s">
        <v>205</v>
      </c>
      <c r="D3751" s="3">
        <v>38263.270000000004</v>
      </c>
    </row>
    <row r="3752" spans="1:4">
      <c r="A3752" t="s">
        <v>6744</v>
      </c>
      <c r="B3752" t="s">
        <v>6740</v>
      </c>
      <c r="C3752" t="s">
        <v>205</v>
      </c>
      <c r="D3752" s="3">
        <v>21370.36</v>
      </c>
    </row>
    <row r="3753" spans="1:4">
      <c r="A3753" t="s">
        <v>6745</v>
      </c>
      <c r="B3753" t="s">
        <v>6740</v>
      </c>
      <c r="C3753" t="s">
        <v>205</v>
      </c>
      <c r="D3753" s="3">
        <v>18091.744999999999</v>
      </c>
    </row>
    <row r="3754" spans="1:4">
      <c r="A3754" t="s">
        <v>6746</v>
      </c>
      <c r="B3754" t="s">
        <v>6740</v>
      </c>
      <c r="C3754" t="s">
        <v>205</v>
      </c>
      <c r="D3754" s="3"/>
    </row>
    <row r="3755" spans="1:4">
      <c r="A3755" t="s">
        <v>6747</v>
      </c>
      <c r="B3755" t="s">
        <v>6740</v>
      </c>
      <c r="C3755" t="s">
        <v>205</v>
      </c>
      <c r="D3755" s="3"/>
    </row>
    <row r="3756" spans="1:4">
      <c r="A3756" t="s">
        <v>6748</v>
      </c>
      <c r="B3756" t="s">
        <v>6740</v>
      </c>
      <c r="C3756" t="s">
        <v>205</v>
      </c>
      <c r="D3756" s="3"/>
    </row>
    <row r="3757" spans="1:4">
      <c r="A3757" t="s">
        <v>6749</v>
      </c>
      <c r="B3757" t="s">
        <v>6740</v>
      </c>
      <c r="C3757" t="s">
        <v>205</v>
      </c>
      <c r="D3757" s="3"/>
    </row>
    <row r="3758" spans="1:4">
      <c r="A3758" t="s">
        <v>6750</v>
      </c>
      <c r="B3758" t="s">
        <v>6740</v>
      </c>
      <c r="C3758" t="s">
        <v>205</v>
      </c>
      <c r="D3758" s="3"/>
    </row>
    <row r="3759" spans="1:4">
      <c r="A3759" t="s">
        <v>6751</v>
      </c>
      <c r="B3759" t="s">
        <v>6740</v>
      </c>
      <c r="C3759" t="s">
        <v>205</v>
      </c>
      <c r="D3759" s="3"/>
    </row>
    <row r="3760" spans="1:4">
      <c r="A3760" t="s">
        <v>6752</v>
      </c>
      <c r="B3760" t="s">
        <v>6740</v>
      </c>
      <c r="C3760" t="s">
        <v>205</v>
      </c>
      <c r="D3760" s="3"/>
    </row>
    <row r="3761" spans="1:4">
      <c r="A3761" t="s">
        <v>6753</v>
      </c>
      <c r="B3761" t="s">
        <v>6740</v>
      </c>
      <c r="C3761" t="s">
        <v>205</v>
      </c>
      <c r="D3761" s="3"/>
    </row>
    <row r="3762" spans="1:4">
      <c r="A3762" t="s">
        <v>6754</v>
      </c>
      <c r="B3762" t="s">
        <v>6740</v>
      </c>
      <c r="C3762" t="s">
        <v>205</v>
      </c>
      <c r="D3762" s="3"/>
    </row>
    <row r="3763" spans="1:4">
      <c r="A3763" t="s">
        <v>6755</v>
      </c>
      <c r="B3763" t="s">
        <v>6740</v>
      </c>
      <c r="C3763" t="s">
        <v>205</v>
      </c>
      <c r="D3763" s="3"/>
    </row>
    <row r="3764" spans="1:4">
      <c r="A3764" t="s">
        <v>6756</v>
      </c>
      <c r="B3764" t="s">
        <v>6740</v>
      </c>
      <c r="C3764" t="s">
        <v>205</v>
      </c>
      <c r="D3764" s="3"/>
    </row>
    <row r="3765" spans="1:4">
      <c r="A3765" t="s">
        <v>6757</v>
      </c>
      <c r="B3765" t="s">
        <v>6740</v>
      </c>
      <c r="C3765" t="s">
        <v>205</v>
      </c>
      <c r="D3765" s="3"/>
    </row>
    <row r="3766" spans="1:4">
      <c r="A3766" t="s">
        <v>6758</v>
      </c>
      <c r="B3766" t="s">
        <v>6740</v>
      </c>
      <c r="C3766" t="s">
        <v>205</v>
      </c>
      <c r="D3766" s="3"/>
    </row>
    <row r="3767" spans="1:4">
      <c r="A3767" t="s">
        <v>6759</v>
      </c>
      <c r="B3767" t="s">
        <v>6760</v>
      </c>
      <c r="C3767" t="s">
        <v>205</v>
      </c>
      <c r="D3767" s="3"/>
    </row>
    <row r="3768" spans="1:4">
      <c r="A3768" t="s">
        <v>6761</v>
      </c>
      <c r="B3768" t="s">
        <v>6762</v>
      </c>
      <c r="C3768" t="s">
        <v>205</v>
      </c>
      <c r="D3768" s="3"/>
    </row>
    <row r="3769" spans="1:4">
      <c r="A3769" t="s">
        <v>6763</v>
      </c>
      <c r="B3769" t="s">
        <v>6762</v>
      </c>
      <c r="C3769" t="s">
        <v>205</v>
      </c>
      <c r="D3769" s="3"/>
    </row>
    <row r="3770" spans="1:4">
      <c r="A3770" t="s">
        <v>6764</v>
      </c>
      <c r="B3770" t="s">
        <v>6762</v>
      </c>
      <c r="C3770" t="s">
        <v>205</v>
      </c>
      <c r="D3770" s="3"/>
    </row>
    <row r="3771" spans="1:4">
      <c r="A3771" t="s">
        <v>6765</v>
      </c>
      <c r="B3771" t="s">
        <v>6762</v>
      </c>
      <c r="C3771" t="s">
        <v>205</v>
      </c>
      <c r="D3771" s="3"/>
    </row>
    <row r="3772" spans="1:4">
      <c r="A3772" t="s">
        <v>6766</v>
      </c>
      <c r="B3772" t="s">
        <v>6762</v>
      </c>
      <c r="C3772" t="s">
        <v>205</v>
      </c>
      <c r="D3772" s="3"/>
    </row>
    <row r="3773" spans="1:4">
      <c r="A3773" t="s">
        <v>6767</v>
      </c>
      <c r="B3773" t="s">
        <v>6762</v>
      </c>
      <c r="C3773" t="s">
        <v>205</v>
      </c>
      <c r="D3773" s="3"/>
    </row>
    <row r="3774" spans="1:4">
      <c r="A3774" t="s">
        <v>6768</v>
      </c>
      <c r="B3774" t="s">
        <v>6762</v>
      </c>
      <c r="C3774" t="s">
        <v>205</v>
      </c>
      <c r="D3774" s="3"/>
    </row>
    <row r="3775" spans="1:4">
      <c r="A3775" t="s">
        <v>6769</v>
      </c>
      <c r="B3775" t="s">
        <v>6762</v>
      </c>
      <c r="C3775" t="s">
        <v>205</v>
      </c>
      <c r="D3775" s="3"/>
    </row>
    <row r="3776" spans="1:4">
      <c r="A3776" t="s">
        <v>6770</v>
      </c>
      <c r="B3776" t="s">
        <v>6762</v>
      </c>
      <c r="C3776" t="s">
        <v>205</v>
      </c>
      <c r="D3776" s="3"/>
    </row>
    <row r="3777" spans="1:4">
      <c r="A3777" t="s">
        <v>6771</v>
      </c>
      <c r="B3777" t="s">
        <v>6762</v>
      </c>
      <c r="C3777" t="s">
        <v>205</v>
      </c>
      <c r="D3777" s="3"/>
    </row>
    <row r="3778" spans="1:4">
      <c r="A3778" t="s">
        <v>6772</v>
      </c>
      <c r="B3778" t="s">
        <v>6773</v>
      </c>
      <c r="C3778" t="s">
        <v>205</v>
      </c>
      <c r="D3778" s="3"/>
    </row>
    <row r="3779" spans="1:4">
      <c r="A3779" t="s">
        <v>6774</v>
      </c>
      <c r="B3779" t="s">
        <v>6773</v>
      </c>
      <c r="C3779" t="s">
        <v>205</v>
      </c>
      <c r="D3779" s="3"/>
    </row>
    <row r="3780" spans="1:4">
      <c r="A3780" t="s">
        <v>6775</v>
      </c>
      <c r="B3780" t="s">
        <v>6776</v>
      </c>
      <c r="C3780" t="s">
        <v>205</v>
      </c>
      <c r="D3780" s="3"/>
    </row>
    <row r="3781" spans="1:4">
      <c r="A3781" t="s">
        <v>170</v>
      </c>
      <c r="B3781" t="s">
        <v>6777</v>
      </c>
      <c r="C3781" t="s">
        <v>205</v>
      </c>
      <c r="D3781" s="3"/>
    </row>
    <row r="3782" spans="1:4">
      <c r="A3782" t="s">
        <v>6778</v>
      </c>
      <c r="B3782" t="s">
        <v>6779</v>
      </c>
      <c r="C3782" t="s">
        <v>232</v>
      </c>
      <c r="D3782" s="3"/>
    </row>
    <row r="3783" spans="1:4">
      <c r="A3783" t="s">
        <v>6780</v>
      </c>
      <c r="B3783" t="s">
        <v>6781</v>
      </c>
      <c r="C3783" t="s">
        <v>232</v>
      </c>
      <c r="D3783" s="3">
        <v>3740</v>
      </c>
    </row>
    <row r="3784" spans="1:4">
      <c r="A3784" t="s">
        <v>6782</v>
      </c>
      <c r="B3784" t="s">
        <v>6783</v>
      </c>
      <c r="C3784" t="s">
        <v>438</v>
      </c>
      <c r="D3784" s="3"/>
    </row>
    <row r="3785" spans="1:4">
      <c r="A3785" t="s">
        <v>6784</v>
      </c>
      <c r="B3785" t="s">
        <v>6785</v>
      </c>
      <c r="C3785" t="s">
        <v>205</v>
      </c>
      <c r="D3785" s="3"/>
    </row>
    <row r="3786" spans="1:4">
      <c r="A3786" t="s">
        <v>6786</v>
      </c>
      <c r="B3786" t="s">
        <v>6787</v>
      </c>
      <c r="C3786" t="s">
        <v>205</v>
      </c>
      <c r="D3786" s="3"/>
    </row>
    <row r="3787" spans="1:4">
      <c r="A3787" t="s">
        <v>6788</v>
      </c>
      <c r="B3787" t="s">
        <v>6789</v>
      </c>
      <c r="C3787" t="s">
        <v>205</v>
      </c>
      <c r="D3787" s="3"/>
    </row>
    <row r="3788" spans="1:4">
      <c r="A3788" t="s">
        <v>6790</v>
      </c>
      <c r="B3788" t="s">
        <v>6791</v>
      </c>
      <c r="C3788" t="s">
        <v>205</v>
      </c>
      <c r="D3788" s="3"/>
    </row>
    <row r="3789" spans="1:4">
      <c r="A3789" t="s">
        <v>6792</v>
      </c>
      <c r="B3789" t="s">
        <v>6793</v>
      </c>
      <c r="C3789" t="s">
        <v>232</v>
      </c>
      <c r="D3789" s="3"/>
    </row>
    <row r="3790" spans="1:4">
      <c r="A3790" t="s">
        <v>6794</v>
      </c>
      <c r="B3790" t="s">
        <v>6795</v>
      </c>
      <c r="C3790" t="s">
        <v>438</v>
      </c>
      <c r="D3790" s="3"/>
    </row>
    <row r="3791" spans="1:4">
      <c r="A3791" t="s">
        <v>6796</v>
      </c>
      <c r="B3791" t="s">
        <v>6797</v>
      </c>
      <c r="C3791" t="s">
        <v>438</v>
      </c>
      <c r="D3791" s="3"/>
    </row>
    <row r="3792" spans="1:4">
      <c r="A3792" t="s">
        <v>6798</v>
      </c>
      <c r="B3792" t="s">
        <v>6799</v>
      </c>
      <c r="C3792" t="s">
        <v>438</v>
      </c>
      <c r="D3792" s="3">
        <v>65.47</v>
      </c>
    </row>
    <row r="3793" spans="1:4">
      <c r="A3793" t="s">
        <v>6800</v>
      </c>
      <c r="B3793" t="s">
        <v>6801</v>
      </c>
      <c r="C3793" t="s">
        <v>438</v>
      </c>
      <c r="D3793" s="3">
        <v>77.811400214592283</v>
      </c>
    </row>
    <row r="3794" spans="1:4">
      <c r="A3794" t="s">
        <v>6802</v>
      </c>
      <c r="B3794" t="s">
        <v>6803</v>
      </c>
      <c r="C3794" t="s">
        <v>438</v>
      </c>
      <c r="D3794" s="3"/>
    </row>
    <row r="3795" spans="1:4">
      <c r="A3795" t="s">
        <v>6804</v>
      </c>
      <c r="B3795" t="s">
        <v>6805</v>
      </c>
      <c r="C3795" t="s">
        <v>438</v>
      </c>
      <c r="D3795" s="3"/>
    </row>
    <row r="3796" spans="1:4">
      <c r="A3796" t="s">
        <v>6806</v>
      </c>
      <c r="B3796" t="s">
        <v>6805</v>
      </c>
      <c r="C3796" t="s">
        <v>438</v>
      </c>
      <c r="D3796" s="3"/>
    </row>
    <row r="3797" spans="1:4">
      <c r="A3797" t="s">
        <v>6807</v>
      </c>
      <c r="B3797" t="s">
        <v>6805</v>
      </c>
      <c r="C3797" t="s">
        <v>438</v>
      </c>
      <c r="D3797" s="3"/>
    </row>
    <row r="3798" spans="1:4">
      <c r="A3798" t="s">
        <v>6808</v>
      </c>
      <c r="B3798" t="s">
        <v>6805</v>
      </c>
      <c r="C3798" t="s">
        <v>438</v>
      </c>
      <c r="D3798" s="3"/>
    </row>
    <row r="3799" spans="1:4">
      <c r="A3799" t="s">
        <v>6809</v>
      </c>
      <c r="B3799" t="s">
        <v>6805</v>
      </c>
      <c r="C3799" t="s">
        <v>438</v>
      </c>
      <c r="D3799" s="3"/>
    </row>
    <row r="3800" spans="1:4">
      <c r="A3800" t="s">
        <v>6810</v>
      </c>
      <c r="B3800" t="s">
        <v>6805</v>
      </c>
      <c r="C3800" t="s">
        <v>438</v>
      </c>
      <c r="D3800" s="3"/>
    </row>
    <row r="3801" spans="1:4">
      <c r="A3801" t="s">
        <v>6811</v>
      </c>
      <c r="B3801" t="s">
        <v>6805</v>
      </c>
      <c r="C3801" t="s">
        <v>438</v>
      </c>
      <c r="D3801" s="3"/>
    </row>
    <row r="3802" spans="1:4">
      <c r="A3802" t="s">
        <v>6812</v>
      </c>
      <c r="B3802" t="s">
        <v>6813</v>
      </c>
      <c r="C3802" t="s">
        <v>438</v>
      </c>
      <c r="D3802" s="3">
        <v>33.459667468130469</v>
      </c>
    </row>
    <row r="3803" spans="1:4">
      <c r="A3803" t="s">
        <v>6814</v>
      </c>
      <c r="B3803" t="s">
        <v>6815</v>
      </c>
      <c r="C3803" t="s">
        <v>438</v>
      </c>
      <c r="D3803" s="3">
        <v>14.371216103660329</v>
      </c>
    </row>
    <row r="3804" spans="1:4">
      <c r="A3804" t="s">
        <v>6816</v>
      </c>
      <c r="B3804" t="s">
        <v>6817</v>
      </c>
      <c r="C3804" t="s">
        <v>438</v>
      </c>
      <c r="D3804" s="3">
        <v>45.699386503067487</v>
      </c>
    </row>
    <row r="3805" spans="1:4">
      <c r="A3805" t="s">
        <v>6818</v>
      </c>
      <c r="B3805" t="s">
        <v>6819</v>
      </c>
      <c r="C3805" t="s">
        <v>438</v>
      </c>
      <c r="D3805" s="3">
        <v>13.759562841530055</v>
      </c>
    </row>
    <row r="3806" spans="1:4">
      <c r="A3806" t="s">
        <v>6820</v>
      </c>
      <c r="B3806" t="s">
        <v>6819</v>
      </c>
      <c r="C3806" t="s">
        <v>438</v>
      </c>
      <c r="D3806" s="3"/>
    </row>
    <row r="3807" spans="1:4">
      <c r="A3807" t="s">
        <v>6821</v>
      </c>
      <c r="B3807" t="s">
        <v>6819</v>
      </c>
      <c r="C3807" t="s">
        <v>438</v>
      </c>
      <c r="D3807" s="3"/>
    </row>
    <row r="3808" spans="1:4">
      <c r="A3808" t="s">
        <v>6822</v>
      </c>
      <c r="B3808" t="s">
        <v>6819</v>
      </c>
      <c r="C3808" t="s">
        <v>438</v>
      </c>
      <c r="D3808" s="3"/>
    </row>
    <row r="3809" spans="1:4">
      <c r="A3809" t="s">
        <v>6823</v>
      </c>
      <c r="B3809" t="s">
        <v>6819</v>
      </c>
      <c r="C3809" t="s">
        <v>438</v>
      </c>
      <c r="D3809" s="3"/>
    </row>
    <row r="3810" spans="1:4">
      <c r="A3810" t="s">
        <v>6824</v>
      </c>
      <c r="B3810" t="s">
        <v>6819</v>
      </c>
      <c r="C3810" t="s">
        <v>438</v>
      </c>
      <c r="D3810" s="3"/>
    </row>
    <row r="3811" spans="1:4">
      <c r="A3811" t="s">
        <v>6825</v>
      </c>
      <c r="B3811" t="s">
        <v>6819</v>
      </c>
      <c r="C3811" t="s">
        <v>438</v>
      </c>
      <c r="D3811" s="3"/>
    </row>
    <row r="3812" spans="1:4">
      <c r="A3812" t="s">
        <v>6826</v>
      </c>
      <c r="B3812" t="s">
        <v>6819</v>
      </c>
      <c r="C3812" t="s">
        <v>438</v>
      </c>
      <c r="D3812" s="3"/>
    </row>
    <row r="3813" spans="1:4">
      <c r="A3813" t="s">
        <v>6827</v>
      </c>
      <c r="B3813" t="s">
        <v>6828</v>
      </c>
      <c r="C3813" t="s">
        <v>438</v>
      </c>
      <c r="D3813" s="3">
        <v>26.680216383307574</v>
      </c>
    </row>
    <row r="3814" spans="1:4">
      <c r="A3814" t="s">
        <v>6829</v>
      </c>
      <c r="B3814" t="s">
        <v>6830</v>
      </c>
      <c r="C3814" t="s">
        <v>438</v>
      </c>
      <c r="D3814" s="3">
        <v>39.69</v>
      </c>
    </row>
    <row r="3815" spans="1:4">
      <c r="A3815" t="s">
        <v>6831</v>
      </c>
      <c r="B3815" t="s">
        <v>6832</v>
      </c>
      <c r="C3815" t="s">
        <v>438</v>
      </c>
      <c r="D3815" s="3">
        <v>22.030993926825658</v>
      </c>
    </row>
    <row r="3816" spans="1:4">
      <c r="A3816" t="s">
        <v>6833</v>
      </c>
      <c r="B3816" t="s">
        <v>6832</v>
      </c>
      <c r="C3816" t="s">
        <v>438</v>
      </c>
      <c r="D3816" s="3"/>
    </row>
    <row r="3817" spans="1:4">
      <c r="A3817" t="s">
        <v>6834</v>
      </c>
      <c r="B3817" t="s">
        <v>6832</v>
      </c>
      <c r="C3817" t="s">
        <v>438</v>
      </c>
      <c r="D3817" s="3"/>
    </row>
    <row r="3818" spans="1:4">
      <c r="A3818" t="s">
        <v>6835</v>
      </c>
      <c r="B3818" t="s">
        <v>6832</v>
      </c>
      <c r="C3818" t="s">
        <v>438</v>
      </c>
      <c r="D3818" s="3"/>
    </row>
    <row r="3819" spans="1:4">
      <c r="A3819" t="s">
        <v>6836</v>
      </c>
      <c r="B3819" t="s">
        <v>6837</v>
      </c>
      <c r="C3819" t="s">
        <v>438</v>
      </c>
      <c r="D3819" s="3"/>
    </row>
    <row r="3820" spans="1:4">
      <c r="A3820" t="s">
        <v>6838</v>
      </c>
      <c r="B3820" t="s">
        <v>6832</v>
      </c>
      <c r="C3820" t="s">
        <v>438</v>
      </c>
      <c r="D3820" s="3"/>
    </row>
    <row r="3821" spans="1:4">
      <c r="A3821" t="s">
        <v>6839</v>
      </c>
      <c r="B3821" t="s">
        <v>6840</v>
      </c>
      <c r="C3821" t="s">
        <v>232</v>
      </c>
      <c r="D3821" s="3"/>
    </row>
    <row r="3822" spans="1:4">
      <c r="A3822" t="s">
        <v>6841</v>
      </c>
      <c r="B3822" t="s">
        <v>6842</v>
      </c>
      <c r="C3822" t="s">
        <v>232</v>
      </c>
      <c r="D3822" s="3">
        <v>2521</v>
      </c>
    </row>
    <row r="3823" spans="1:4">
      <c r="A3823" t="s">
        <v>6843</v>
      </c>
      <c r="B3823" t="s">
        <v>6844</v>
      </c>
      <c r="C3823" t="s">
        <v>232</v>
      </c>
      <c r="D3823" s="3"/>
    </row>
    <row r="3824" spans="1:4">
      <c r="A3824" t="s">
        <v>6845</v>
      </c>
      <c r="B3824" t="s">
        <v>6846</v>
      </c>
      <c r="C3824" t="s">
        <v>232</v>
      </c>
      <c r="D3824" s="3">
        <v>990.66878612716766</v>
      </c>
    </row>
    <row r="3825" spans="1:4">
      <c r="A3825" t="s">
        <v>6847</v>
      </c>
      <c r="B3825" t="s">
        <v>6848</v>
      </c>
      <c r="C3825" t="s">
        <v>232</v>
      </c>
      <c r="D3825" s="3">
        <v>1363.3204166666667</v>
      </c>
    </row>
    <row r="3826" spans="1:4">
      <c r="A3826" t="s">
        <v>6849</v>
      </c>
      <c r="B3826" t="s">
        <v>6848</v>
      </c>
      <c r="C3826" t="s">
        <v>232</v>
      </c>
      <c r="D3826" s="3">
        <v>1326.2472222222223</v>
      </c>
    </row>
    <row r="3827" spans="1:4">
      <c r="A3827" t="s">
        <v>6850</v>
      </c>
      <c r="B3827" t="s">
        <v>6848</v>
      </c>
      <c r="C3827" t="s">
        <v>232</v>
      </c>
      <c r="D3827" s="3"/>
    </row>
    <row r="3828" spans="1:4">
      <c r="A3828" t="s">
        <v>6851</v>
      </c>
      <c r="B3828" t="s">
        <v>6848</v>
      </c>
      <c r="C3828" t="s">
        <v>232</v>
      </c>
      <c r="D3828" s="3"/>
    </row>
    <row r="3829" spans="1:4">
      <c r="A3829" t="s">
        <v>6852</v>
      </c>
      <c r="B3829" t="s">
        <v>6853</v>
      </c>
      <c r="C3829" t="s">
        <v>232</v>
      </c>
      <c r="D3829" s="3"/>
    </row>
    <row r="3830" spans="1:4">
      <c r="A3830" t="s">
        <v>6854</v>
      </c>
      <c r="B3830" t="s">
        <v>6855</v>
      </c>
      <c r="C3830" t="s">
        <v>205</v>
      </c>
      <c r="D3830" s="3"/>
    </row>
    <row r="3831" spans="1:4">
      <c r="A3831" t="s">
        <v>6856</v>
      </c>
      <c r="B3831" t="s">
        <v>6857</v>
      </c>
      <c r="C3831" t="s">
        <v>232</v>
      </c>
      <c r="D3831" s="3"/>
    </row>
    <row r="3832" spans="1:4">
      <c r="A3832" t="s">
        <v>6858</v>
      </c>
      <c r="B3832" t="s">
        <v>6859</v>
      </c>
      <c r="C3832" t="s">
        <v>438</v>
      </c>
      <c r="D3832" s="3"/>
    </row>
    <row r="3833" spans="1:4">
      <c r="A3833" t="s">
        <v>6860</v>
      </c>
      <c r="B3833" t="s">
        <v>6861</v>
      </c>
      <c r="C3833" t="s">
        <v>438</v>
      </c>
      <c r="D3833" s="3"/>
    </row>
    <row r="3834" spans="1:4">
      <c r="A3834" t="s">
        <v>6862</v>
      </c>
      <c r="B3834" t="s">
        <v>6863</v>
      </c>
      <c r="C3834" t="s">
        <v>438</v>
      </c>
      <c r="D3834" s="3">
        <v>1.6232506203473946</v>
      </c>
    </row>
    <row r="3835" spans="1:4">
      <c r="A3835" t="s">
        <v>6864</v>
      </c>
      <c r="B3835" t="s">
        <v>6865</v>
      </c>
      <c r="C3835" t="s">
        <v>438</v>
      </c>
      <c r="D3835" s="3">
        <v>2.2593214468958442</v>
      </c>
    </row>
    <row r="3836" spans="1:4">
      <c r="A3836" t="s">
        <v>6866</v>
      </c>
      <c r="B3836" t="s">
        <v>6867</v>
      </c>
      <c r="C3836" t="s">
        <v>438</v>
      </c>
      <c r="D3836" s="3">
        <v>2.0867748579364345</v>
      </c>
    </row>
    <row r="3837" spans="1:4">
      <c r="A3837" t="s">
        <v>6868</v>
      </c>
      <c r="B3837" t="s">
        <v>6869</v>
      </c>
      <c r="C3837" t="s">
        <v>438</v>
      </c>
      <c r="D3837" s="3">
        <v>2.6480777042175507</v>
      </c>
    </row>
    <row r="3838" spans="1:4">
      <c r="A3838" t="s">
        <v>6870</v>
      </c>
      <c r="B3838" t="s">
        <v>6871</v>
      </c>
      <c r="C3838" t="s">
        <v>438</v>
      </c>
      <c r="D3838" s="3">
        <v>5.6980190601072422</v>
      </c>
    </row>
    <row r="3839" spans="1:4">
      <c r="A3839" t="s">
        <v>6872</v>
      </c>
      <c r="B3839" t="s">
        <v>6873</v>
      </c>
      <c r="C3839" t="s">
        <v>438</v>
      </c>
      <c r="D3839" s="3">
        <v>2.6559277860129646</v>
      </c>
    </row>
    <row r="3840" spans="1:4">
      <c r="A3840" t="s">
        <v>6874</v>
      </c>
      <c r="B3840" t="s">
        <v>6873</v>
      </c>
      <c r="C3840" t="s">
        <v>438</v>
      </c>
      <c r="D3840" s="3">
        <v>1.4029732408325075</v>
      </c>
    </row>
    <row r="3841" spans="1:4">
      <c r="A3841" t="s">
        <v>6875</v>
      </c>
      <c r="B3841" t="s">
        <v>6873</v>
      </c>
      <c r="C3841" t="s">
        <v>438</v>
      </c>
      <c r="D3841" s="3"/>
    </row>
    <row r="3842" spans="1:4">
      <c r="A3842" t="s">
        <v>6876</v>
      </c>
      <c r="B3842" t="s">
        <v>6873</v>
      </c>
      <c r="C3842" t="s">
        <v>438</v>
      </c>
      <c r="D3842" s="3"/>
    </row>
    <row r="3843" spans="1:4">
      <c r="A3843" t="s">
        <v>6877</v>
      </c>
      <c r="B3843" t="s">
        <v>6873</v>
      </c>
      <c r="C3843" t="s">
        <v>438</v>
      </c>
      <c r="D3843" s="3"/>
    </row>
    <row r="3844" spans="1:4">
      <c r="A3844" t="s">
        <v>6878</v>
      </c>
      <c r="B3844" t="s">
        <v>6873</v>
      </c>
      <c r="C3844" t="s">
        <v>438</v>
      </c>
      <c r="D3844" s="3"/>
    </row>
    <row r="3845" spans="1:4">
      <c r="A3845" t="s">
        <v>6879</v>
      </c>
      <c r="B3845" t="s">
        <v>6873</v>
      </c>
      <c r="C3845" t="s">
        <v>438</v>
      </c>
      <c r="D3845" s="3"/>
    </row>
    <row r="3846" spans="1:4">
      <c r="A3846" t="s">
        <v>6880</v>
      </c>
      <c r="B3846" t="s">
        <v>6873</v>
      </c>
      <c r="C3846" t="s">
        <v>438</v>
      </c>
      <c r="D3846" s="3"/>
    </row>
    <row r="3847" spans="1:4">
      <c r="A3847" t="s">
        <v>6881</v>
      </c>
      <c r="B3847" t="s">
        <v>6873</v>
      </c>
      <c r="C3847" t="s">
        <v>438</v>
      </c>
      <c r="D3847" s="3"/>
    </row>
    <row r="3848" spans="1:4">
      <c r="A3848" t="s">
        <v>6882</v>
      </c>
      <c r="B3848" t="s">
        <v>6873</v>
      </c>
      <c r="C3848" t="s">
        <v>438</v>
      </c>
      <c r="D3848" s="3"/>
    </row>
    <row r="3849" spans="1:4">
      <c r="A3849" t="s">
        <v>6883</v>
      </c>
      <c r="B3849" t="s">
        <v>6873</v>
      </c>
      <c r="C3849" t="s">
        <v>438</v>
      </c>
      <c r="D3849" s="3"/>
    </row>
    <row r="3850" spans="1:4">
      <c r="A3850" t="s">
        <v>6884</v>
      </c>
      <c r="B3850" t="s">
        <v>6873</v>
      </c>
      <c r="C3850" t="s">
        <v>438</v>
      </c>
      <c r="D3850" s="3"/>
    </row>
    <row r="3851" spans="1:4">
      <c r="A3851" t="s">
        <v>6885</v>
      </c>
      <c r="B3851" t="s">
        <v>6873</v>
      </c>
      <c r="C3851" t="s">
        <v>438</v>
      </c>
      <c r="D3851" s="3"/>
    </row>
    <row r="3852" spans="1:4">
      <c r="A3852" t="s">
        <v>6886</v>
      </c>
      <c r="B3852" t="s">
        <v>6887</v>
      </c>
      <c r="C3852" t="s">
        <v>232</v>
      </c>
      <c r="D3852" s="3"/>
    </row>
    <row r="3853" spans="1:4">
      <c r="A3853" t="s">
        <v>6888</v>
      </c>
      <c r="B3853" t="s">
        <v>6889</v>
      </c>
      <c r="C3853" t="s">
        <v>438</v>
      </c>
      <c r="D3853" s="3"/>
    </row>
    <row r="3854" spans="1:4">
      <c r="A3854" t="s">
        <v>6890</v>
      </c>
      <c r="B3854" t="s">
        <v>6891</v>
      </c>
      <c r="C3854" t="s">
        <v>438</v>
      </c>
      <c r="D3854" s="3"/>
    </row>
    <row r="3855" spans="1:4">
      <c r="A3855" t="s">
        <v>6892</v>
      </c>
      <c r="B3855" t="s">
        <v>6893</v>
      </c>
      <c r="C3855" t="s">
        <v>438</v>
      </c>
      <c r="D3855" s="3"/>
    </row>
    <row r="3856" spans="1:4">
      <c r="A3856" t="s">
        <v>6894</v>
      </c>
      <c r="B3856" t="s">
        <v>6895</v>
      </c>
      <c r="C3856" t="s">
        <v>438</v>
      </c>
      <c r="D3856" s="3"/>
    </row>
    <row r="3857" spans="1:4">
      <c r="A3857" t="s">
        <v>6896</v>
      </c>
      <c r="B3857" t="s">
        <v>6897</v>
      </c>
      <c r="C3857" t="s">
        <v>438</v>
      </c>
      <c r="D3857" s="3"/>
    </row>
    <row r="3858" spans="1:4">
      <c r="A3858" t="s">
        <v>6898</v>
      </c>
      <c r="B3858" t="s">
        <v>6899</v>
      </c>
      <c r="C3858" t="s">
        <v>438</v>
      </c>
      <c r="D3858" s="3"/>
    </row>
    <row r="3859" spans="1:4">
      <c r="A3859" t="s">
        <v>6900</v>
      </c>
      <c r="B3859" t="s">
        <v>6901</v>
      </c>
      <c r="C3859" t="s">
        <v>438</v>
      </c>
      <c r="D3859" s="3"/>
    </row>
    <row r="3860" spans="1:4">
      <c r="A3860" t="s">
        <v>6902</v>
      </c>
      <c r="B3860" t="s">
        <v>6903</v>
      </c>
      <c r="C3860" t="s">
        <v>438</v>
      </c>
      <c r="D3860" s="3"/>
    </row>
    <row r="3861" spans="1:4">
      <c r="A3861" t="s">
        <v>6904</v>
      </c>
      <c r="B3861" t="s">
        <v>6905</v>
      </c>
      <c r="C3861" t="s">
        <v>438</v>
      </c>
      <c r="D3861" s="3"/>
    </row>
    <row r="3862" spans="1:4">
      <c r="A3862" t="s">
        <v>6906</v>
      </c>
      <c r="B3862" t="s">
        <v>6905</v>
      </c>
      <c r="C3862" t="s">
        <v>438</v>
      </c>
      <c r="D3862" s="3"/>
    </row>
    <row r="3863" spans="1:4">
      <c r="A3863" t="s">
        <v>6907</v>
      </c>
      <c r="B3863" t="s">
        <v>6905</v>
      </c>
      <c r="C3863" t="s">
        <v>438</v>
      </c>
      <c r="D3863" s="3"/>
    </row>
    <row r="3864" spans="1:4">
      <c r="A3864" t="s">
        <v>6908</v>
      </c>
      <c r="B3864" t="s">
        <v>6905</v>
      </c>
      <c r="C3864" t="s">
        <v>438</v>
      </c>
      <c r="D3864" s="3"/>
    </row>
    <row r="3865" spans="1:4">
      <c r="A3865" t="s">
        <v>6909</v>
      </c>
      <c r="B3865" t="s">
        <v>6905</v>
      </c>
      <c r="C3865" t="s">
        <v>438</v>
      </c>
      <c r="D3865" s="3"/>
    </row>
    <row r="3866" spans="1:4">
      <c r="A3866" t="s">
        <v>6910</v>
      </c>
      <c r="B3866" t="s">
        <v>6911</v>
      </c>
      <c r="C3866" t="s">
        <v>232</v>
      </c>
      <c r="D3866" s="3">
        <v>4841.8269230769229</v>
      </c>
    </row>
    <row r="3867" spans="1:4">
      <c r="A3867" t="s">
        <v>6912</v>
      </c>
      <c r="B3867" t="s">
        <v>6913</v>
      </c>
      <c r="C3867" t="s">
        <v>232</v>
      </c>
      <c r="D3867" s="3"/>
    </row>
    <row r="3868" spans="1:4">
      <c r="A3868" t="s">
        <v>6914</v>
      </c>
      <c r="B3868" t="s">
        <v>6915</v>
      </c>
      <c r="C3868" t="s">
        <v>232</v>
      </c>
      <c r="D3868" s="3"/>
    </row>
    <row r="3869" spans="1:4">
      <c r="A3869" t="s">
        <v>6916</v>
      </c>
      <c r="B3869" t="s">
        <v>6917</v>
      </c>
      <c r="C3869" t="s">
        <v>232</v>
      </c>
      <c r="D3869" s="3"/>
    </row>
    <row r="3870" spans="1:4">
      <c r="A3870" t="s">
        <v>6918</v>
      </c>
      <c r="B3870" t="s">
        <v>6919</v>
      </c>
      <c r="C3870" t="s">
        <v>232</v>
      </c>
      <c r="D3870" s="3"/>
    </row>
    <row r="3871" spans="1:4">
      <c r="A3871" t="s">
        <v>6920</v>
      </c>
      <c r="B3871" t="s">
        <v>6921</v>
      </c>
      <c r="C3871" t="s">
        <v>232</v>
      </c>
      <c r="D3871" s="3"/>
    </row>
    <row r="3872" spans="1:4">
      <c r="A3872" t="s">
        <v>6922</v>
      </c>
      <c r="B3872" t="s">
        <v>6923</v>
      </c>
      <c r="C3872" t="s">
        <v>232</v>
      </c>
      <c r="D3872" s="3"/>
    </row>
    <row r="3873" spans="1:4">
      <c r="A3873" t="s">
        <v>6924</v>
      </c>
      <c r="B3873" t="s">
        <v>6925</v>
      </c>
      <c r="C3873" t="s">
        <v>232</v>
      </c>
      <c r="D3873" s="3"/>
    </row>
    <row r="3874" spans="1:4">
      <c r="A3874" t="s">
        <v>6926</v>
      </c>
      <c r="B3874" t="s">
        <v>6927</v>
      </c>
      <c r="C3874" t="s">
        <v>232</v>
      </c>
      <c r="D3874" s="3">
        <v>5002.954834437086</v>
      </c>
    </row>
    <row r="3875" spans="1:4">
      <c r="A3875" t="s">
        <v>6928</v>
      </c>
      <c r="B3875" t="s">
        <v>6927</v>
      </c>
      <c r="C3875" t="s">
        <v>232</v>
      </c>
      <c r="D3875" s="3">
        <v>25037.4735</v>
      </c>
    </row>
    <row r="3876" spans="1:4">
      <c r="A3876" t="s">
        <v>6929</v>
      </c>
      <c r="B3876" t="s">
        <v>6927</v>
      </c>
      <c r="C3876" t="s">
        <v>232</v>
      </c>
      <c r="D3876" s="3">
        <v>13114.974186046513</v>
      </c>
    </row>
    <row r="3877" spans="1:4">
      <c r="A3877" t="s">
        <v>6930</v>
      </c>
      <c r="B3877" t="s">
        <v>6927</v>
      </c>
      <c r="C3877" t="s">
        <v>232</v>
      </c>
      <c r="D3877" s="3">
        <v>3682.6</v>
      </c>
    </row>
    <row r="3878" spans="1:4">
      <c r="A3878" t="s">
        <v>6931</v>
      </c>
      <c r="B3878" t="s">
        <v>6927</v>
      </c>
      <c r="C3878" t="s">
        <v>232</v>
      </c>
      <c r="D3878" s="3">
        <v>5250</v>
      </c>
    </row>
    <row r="3879" spans="1:4">
      <c r="A3879" t="s">
        <v>6932</v>
      </c>
      <c r="B3879" t="s">
        <v>6927</v>
      </c>
      <c r="C3879" t="s">
        <v>232</v>
      </c>
      <c r="D3879" s="3">
        <v>5250</v>
      </c>
    </row>
    <row r="3880" spans="1:4">
      <c r="A3880" t="s">
        <v>6933</v>
      </c>
      <c r="B3880" t="s">
        <v>6927</v>
      </c>
      <c r="C3880" t="s">
        <v>232</v>
      </c>
      <c r="D3880" s="3">
        <v>55650</v>
      </c>
    </row>
    <row r="3881" spans="1:4">
      <c r="A3881" t="s">
        <v>6934</v>
      </c>
      <c r="B3881" t="s">
        <v>6927</v>
      </c>
      <c r="C3881" t="s">
        <v>232</v>
      </c>
      <c r="D3881" s="3">
        <v>59587.5</v>
      </c>
    </row>
    <row r="3882" spans="1:4">
      <c r="A3882" t="s">
        <v>6935</v>
      </c>
      <c r="B3882" t="s">
        <v>6927</v>
      </c>
      <c r="C3882" t="s">
        <v>232</v>
      </c>
      <c r="D3882" s="3">
        <v>60375</v>
      </c>
    </row>
    <row r="3883" spans="1:4">
      <c r="A3883" t="s">
        <v>6936</v>
      </c>
      <c r="B3883" t="s">
        <v>6927</v>
      </c>
      <c r="C3883" t="s">
        <v>232</v>
      </c>
      <c r="D3883" s="3">
        <v>61425</v>
      </c>
    </row>
    <row r="3884" spans="1:4">
      <c r="A3884" t="s">
        <v>6937</v>
      </c>
      <c r="B3884" t="s">
        <v>6938</v>
      </c>
      <c r="C3884" t="s">
        <v>232</v>
      </c>
      <c r="D3884" s="3">
        <v>2824.9062845849803</v>
      </c>
    </row>
    <row r="3885" spans="1:4">
      <c r="A3885" t="s">
        <v>6939</v>
      </c>
      <c r="B3885" t="s">
        <v>6938</v>
      </c>
      <c r="C3885" t="s">
        <v>232</v>
      </c>
      <c r="D3885" s="3">
        <v>2567.4418604651164</v>
      </c>
    </row>
    <row r="3886" spans="1:4">
      <c r="A3886" t="s">
        <v>6940</v>
      </c>
      <c r="B3886" t="s">
        <v>6938</v>
      </c>
      <c r="C3886" t="s">
        <v>232</v>
      </c>
      <c r="D3886" s="3">
        <v>2663.8888888888887</v>
      </c>
    </row>
    <row r="3887" spans="1:4">
      <c r="A3887" t="s">
        <v>6941</v>
      </c>
      <c r="B3887" t="s">
        <v>6942</v>
      </c>
      <c r="C3887" t="s">
        <v>232</v>
      </c>
      <c r="D3887" s="3">
        <v>3199.3317592592593</v>
      </c>
    </row>
    <row r="3888" spans="1:4">
      <c r="A3888" t="s">
        <v>6943</v>
      </c>
      <c r="B3888" t="s">
        <v>6942</v>
      </c>
      <c r="C3888" t="s">
        <v>232</v>
      </c>
      <c r="D3888" s="3">
        <v>16699.740000000002</v>
      </c>
    </row>
    <row r="3889" spans="1:4">
      <c r="A3889" t="s">
        <v>6944</v>
      </c>
      <c r="B3889" t="s">
        <v>6942</v>
      </c>
      <c r="C3889" t="s">
        <v>232</v>
      </c>
      <c r="D3889" s="3">
        <v>16699.740000000002</v>
      </c>
    </row>
    <row r="3890" spans="1:4">
      <c r="A3890" t="s">
        <v>6945</v>
      </c>
      <c r="B3890" t="s">
        <v>6946</v>
      </c>
      <c r="C3890" t="s">
        <v>232</v>
      </c>
      <c r="D3890" s="3">
        <v>16699.740000000002</v>
      </c>
    </row>
    <row r="3891" spans="1:4">
      <c r="A3891" t="s">
        <v>6947</v>
      </c>
      <c r="B3891" t="s">
        <v>6948</v>
      </c>
      <c r="C3891" t="s">
        <v>232</v>
      </c>
      <c r="D3891" s="3">
        <v>19100</v>
      </c>
    </row>
    <row r="3892" spans="1:4">
      <c r="A3892" t="s">
        <v>6949</v>
      </c>
      <c r="B3892" t="s">
        <v>6950</v>
      </c>
      <c r="C3892" t="s">
        <v>232</v>
      </c>
      <c r="D3892" s="3">
        <v>1379.74</v>
      </c>
    </row>
    <row r="3893" spans="1:4">
      <c r="A3893" t="s">
        <v>6951</v>
      </c>
      <c r="B3893" t="s">
        <v>6952</v>
      </c>
      <c r="C3893" t="s">
        <v>205</v>
      </c>
      <c r="D3893" s="3"/>
    </row>
    <row r="3894" spans="1:4">
      <c r="A3894" t="s">
        <v>6953</v>
      </c>
      <c r="B3894" t="s">
        <v>6952</v>
      </c>
      <c r="C3894" t="s">
        <v>232</v>
      </c>
      <c r="D3894" s="3">
        <v>2697.68</v>
      </c>
    </row>
    <row r="3895" spans="1:4">
      <c r="A3895" t="s">
        <v>6954</v>
      </c>
      <c r="B3895" t="s">
        <v>6955</v>
      </c>
      <c r="C3895" t="s">
        <v>232</v>
      </c>
      <c r="D3895" s="3"/>
    </row>
    <row r="3896" spans="1:4">
      <c r="A3896" t="s">
        <v>6956</v>
      </c>
      <c r="B3896" t="s">
        <v>6957</v>
      </c>
      <c r="C3896" t="s">
        <v>232</v>
      </c>
      <c r="D3896" s="3">
        <v>1322.8426277372264</v>
      </c>
    </row>
    <row r="3897" spans="1:4">
      <c r="A3897" t="s">
        <v>6958</v>
      </c>
      <c r="B3897" t="s">
        <v>6959</v>
      </c>
      <c r="C3897" t="s">
        <v>232</v>
      </c>
      <c r="D3897" s="3">
        <v>787.5</v>
      </c>
    </row>
    <row r="3898" spans="1:4">
      <c r="A3898" t="s">
        <v>6960</v>
      </c>
      <c r="B3898" t="s">
        <v>6961</v>
      </c>
      <c r="C3898" t="s">
        <v>232</v>
      </c>
      <c r="D3898" s="3">
        <v>1082.4335135135136</v>
      </c>
    </row>
    <row r="3899" spans="1:4">
      <c r="A3899" t="s">
        <v>6962</v>
      </c>
      <c r="B3899" t="s">
        <v>6948</v>
      </c>
      <c r="C3899" t="s">
        <v>232</v>
      </c>
      <c r="D3899" s="3"/>
    </row>
    <row r="3900" spans="1:4">
      <c r="A3900" t="s">
        <v>6963</v>
      </c>
      <c r="B3900" t="s">
        <v>6948</v>
      </c>
      <c r="C3900" t="s">
        <v>232</v>
      </c>
      <c r="D3900" s="3"/>
    </row>
    <row r="3901" spans="1:4">
      <c r="A3901" t="s">
        <v>6964</v>
      </c>
      <c r="B3901" t="s">
        <v>6948</v>
      </c>
      <c r="C3901" t="s">
        <v>232</v>
      </c>
      <c r="D3901" s="3"/>
    </row>
    <row r="3902" spans="1:4">
      <c r="A3902" t="s">
        <v>6965</v>
      </c>
      <c r="B3902" t="s">
        <v>6950</v>
      </c>
      <c r="C3902" t="s">
        <v>232</v>
      </c>
      <c r="D3902" s="3"/>
    </row>
    <row r="3903" spans="1:4">
      <c r="A3903" t="s">
        <v>6966</v>
      </c>
      <c r="B3903" t="s">
        <v>6950</v>
      </c>
      <c r="C3903" t="s">
        <v>232</v>
      </c>
      <c r="D3903" s="3"/>
    </row>
    <row r="3904" spans="1:4">
      <c r="A3904" t="s">
        <v>6967</v>
      </c>
      <c r="B3904" t="s">
        <v>6950</v>
      </c>
      <c r="C3904" t="s">
        <v>232</v>
      </c>
      <c r="D3904" s="3"/>
    </row>
    <row r="3905" spans="1:4">
      <c r="A3905" t="s">
        <v>6968</v>
      </c>
      <c r="B3905" t="s">
        <v>6969</v>
      </c>
      <c r="C3905" t="s">
        <v>232</v>
      </c>
      <c r="D3905" s="3">
        <v>20214.451219512193</v>
      </c>
    </row>
    <row r="3906" spans="1:4">
      <c r="A3906" t="s">
        <v>6970</v>
      </c>
      <c r="B3906" t="s">
        <v>6969</v>
      </c>
      <c r="C3906" t="s">
        <v>232</v>
      </c>
      <c r="D3906" s="3"/>
    </row>
    <row r="3907" spans="1:4">
      <c r="A3907" t="s">
        <v>6971</v>
      </c>
      <c r="B3907" t="s">
        <v>6969</v>
      </c>
      <c r="C3907" t="s">
        <v>232</v>
      </c>
      <c r="D3907" s="3"/>
    </row>
    <row r="3908" spans="1:4">
      <c r="A3908" t="s">
        <v>6972</v>
      </c>
      <c r="B3908" t="s">
        <v>6969</v>
      </c>
      <c r="C3908" t="s">
        <v>232</v>
      </c>
      <c r="D3908" s="3"/>
    </row>
    <row r="3909" spans="1:4">
      <c r="A3909" t="s">
        <v>6973</v>
      </c>
      <c r="B3909" t="s">
        <v>6974</v>
      </c>
      <c r="C3909" t="s">
        <v>232</v>
      </c>
      <c r="D3909" s="3"/>
    </row>
    <row r="3910" spans="1:4">
      <c r="A3910" t="s">
        <v>6975</v>
      </c>
      <c r="B3910" t="s">
        <v>6976</v>
      </c>
      <c r="C3910" t="s">
        <v>232</v>
      </c>
      <c r="D3910" s="3"/>
    </row>
    <row r="3911" spans="1:4">
      <c r="A3911" t="s">
        <v>6977</v>
      </c>
      <c r="B3911" t="s">
        <v>6978</v>
      </c>
      <c r="C3911" t="s">
        <v>232</v>
      </c>
      <c r="D3911" s="3"/>
    </row>
    <row r="3912" spans="1:4">
      <c r="A3912" t="s">
        <v>6979</v>
      </c>
      <c r="B3912" t="s">
        <v>6980</v>
      </c>
      <c r="C3912" t="s">
        <v>232</v>
      </c>
      <c r="D3912" s="3"/>
    </row>
    <row r="3913" spans="1:4">
      <c r="A3913" t="s">
        <v>6981</v>
      </c>
      <c r="B3913" t="s">
        <v>6982</v>
      </c>
      <c r="C3913" t="s">
        <v>232</v>
      </c>
      <c r="D3913" s="3"/>
    </row>
    <row r="3914" spans="1:4">
      <c r="A3914" t="s">
        <v>6983</v>
      </c>
      <c r="B3914" t="s">
        <v>6984</v>
      </c>
      <c r="C3914" t="s">
        <v>232</v>
      </c>
      <c r="D3914" s="3"/>
    </row>
    <row r="3915" spans="1:4">
      <c r="A3915" t="s">
        <v>6985</v>
      </c>
      <c r="B3915" t="s">
        <v>6986</v>
      </c>
      <c r="C3915" t="s">
        <v>232</v>
      </c>
      <c r="D3915" s="3"/>
    </row>
    <row r="3916" spans="1:4">
      <c r="A3916" t="s">
        <v>6987</v>
      </c>
      <c r="B3916" t="s">
        <v>6988</v>
      </c>
      <c r="C3916" t="s">
        <v>232</v>
      </c>
      <c r="D3916" s="3"/>
    </row>
    <row r="3917" spans="1:4">
      <c r="A3917" t="s">
        <v>6989</v>
      </c>
      <c r="B3917" t="s">
        <v>6990</v>
      </c>
      <c r="C3917" t="s">
        <v>232</v>
      </c>
      <c r="D3917" s="3"/>
    </row>
    <row r="3918" spans="1:4">
      <c r="A3918" t="s">
        <v>6991</v>
      </c>
      <c r="B3918" t="s">
        <v>6992</v>
      </c>
      <c r="C3918" t="s">
        <v>232</v>
      </c>
      <c r="D3918" s="3"/>
    </row>
    <row r="3919" spans="1:4">
      <c r="A3919" t="s">
        <v>6993</v>
      </c>
      <c r="B3919" t="s">
        <v>6994</v>
      </c>
      <c r="C3919" t="s">
        <v>232</v>
      </c>
      <c r="D3919" s="3">
        <v>1816.5665079365081</v>
      </c>
    </row>
    <row r="3920" spans="1:4">
      <c r="A3920" t="s">
        <v>6995</v>
      </c>
      <c r="B3920" t="s">
        <v>6994</v>
      </c>
      <c r="C3920" t="s">
        <v>232</v>
      </c>
      <c r="D3920" s="3">
        <v>1424.9696202531647</v>
      </c>
    </row>
    <row r="3921" spans="1:4">
      <c r="A3921" t="s">
        <v>6996</v>
      </c>
      <c r="B3921" t="s">
        <v>6994</v>
      </c>
      <c r="C3921" t="s">
        <v>232</v>
      </c>
      <c r="D3921" s="3">
        <v>1274.1542857142858</v>
      </c>
    </row>
    <row r="3922" spans="1:4">
      <c r="A3922" t="s">
        <v>6997</v>
      </c>
      <c r="B3922" t="s">
        <v>6994</v>
      </c>
      <c r="C3922" t="s">
        <v>232</v>
      </c>
      <c r="D3922" s="3">
        <v>1250.2832876712328</v>
      </c>
    </row>
    <row r="3923" spans="1:4">
      <c r="A3923" t="s">
        <v>6998</v>
      </c>
      <c r="B3923" t="s">
        <v>6994</v>
      </c>
      <c r="C3923" t="s">
        <v>232</v>
      </c>
      <c r="D3923" s="3">
        <v>1837.9555555555557</v>
      </c>
    </row>
    <row r="3924" spans="1:4">
      <c r="A3924" t="s">
        <v>6999</v>
      </c>
      <c r="B3924" t="s">
        <v>6994</v>
      </c>
      <c r="C3924" t="s">
        <v>232</v>
      </c>
      <c r="D3924" s="3">
        <v>1280</v>
      </c>
    </row>
    <row r="3925" spans="1:4">
      <c r="A3925" t="s">
        <v>7000</v>
      </c>
      <c r="B3925" t="s">
        <v>6994</v>
      </c>
      <c r="C3925" t="s">
        <v>232</v>
      </c>
      <c r="D3925" s="3"/>
    </row>
    <row r="3926" spans="1:4">
      <c r="A3926" t="s">
        <v>7001</v>
      </c>
      <c r="B3926" t="s">
        <v>6994</v>
      </c>
      <c r="C3926" t="s">
        <v>232</v>
      </c>
      <c r="D3926" s="3"/>
    </row>
    <row r="3927" spans="1:4">
      <c r="A3927" t="s">
        <v>7002</v>
      </c>
      <c r="B3927" t="s">
        <v>6994</v>
      </c>
      <c r="C3927" t="s">
        <v>232</v>
      </c>
      <c r="D3927" s="3"/>
    </row>
    <row r="3928" spans="1:4">
      <c r="A3928" t="s">
        <v>7003</v>
      </c>
      <c r="B3928" t="s">
        <v>6994</v>
      </c>
      <c r="C3928" t="s">
        <v>232</v>
      </c>
      <c r="D3928" s="3"/>
    </row>
    <row r="3929" spans="1:4">
      <c r="A3929" t="s">
        <v>7004</v>
      </c>
      <c r="B3929" t="s">
        <v>6994</v>
      </c>
      <c r="C3929" t="s">
        <v>232</v>
      </c>
      <c r="D3929" s="3"/>
    </row>
    <row r="3930" spans="1:4">
      <c r="A3930" t="s">
        <v>7005</v>
      </c>
      <c r="B3930" t="s">
        <v>6994</v>
      </c>
      <c r="C3930" t="s">
        <v>232</v>
      </c>
      <c r="D3930" s="3"/>
    </row>
    <row r="3931" spans="1:4">
      <c r="A3931" t="s">
        <v>7006</v>
      </c>
      <c r="B3931" t="s">
        <v>7007</v>
      </c>
      <c r="C3931" t="s">
        <v>205</v>
      </c>
      <c r="D3931" s="3"/>
    </row>
    <row r="3932" spans="1:4">
      <c r="A3932" t="s">
        <v>7008</v>
      </c>
      <c r="B3932" t="s">
        <v>7009</v>
      </c>
      <c r="C3932" t="s">
        <v>438</v>
      </c>
      <c r="D3932" s="3"/>
    </row>
    <row r="3933" spans="1:4">
      <c r="A3933" t="s">
        <v>7010</v>
      </c>
      <c r="B3933" t="s">
        <v>7009</v>
      </c>
      <c r="C3933" t="s">
        <v>438</v>
      </c>
      <c r="D3933" s="3"/>
    </row>
    <row r="3934" spans="1:4">
      <c r="A3934" t="s">
        <v>7011</v>
      </c>
      <c r="B3934" t="s">
        <v>7009</v>
      </c>
      <c r="C3934" t="s">
        <v>438</v>
      </c>
      <c r="D3934" s="3"/>
    </row>
    <row r="3935" spans="1:4">
      <c r="A3935" t="s">
        <v>7012</v>
      </c>
      <c r="B3935" t="s">
        <v>7009</v>
      </c>
      <c r="C3935" t="s">
        <v>438</v>
      </c>
      <c r="D3935" s="3"/>
    </row>
    <row r="3936" spans="1:4">
      <c r="A3936" t="s">
        <v>7013</v>
      </c>
      <c r="B3936" t="s">
        <v>7009</v>
      </c>
      <c r="C3936" t="s">
        <v>438</v>
      </c>
      <c r="D3936" s="3"/>
    </row>
    <row r="3937" spans="1:4">
      <c r="A3937" t="s">
        <v>7014</v>
      </c>
      <c r="B3937" t="s">
        <v>7015</v>
      </c>
      <c r="C3937" t="s">
        <v>232</v>
      </c>
      <c r="D3937" s="3"/>
    </row>
    <row r="3938" spans="1:4">
      <c r="A3938" t="s">
        <v>7016</v>
      </c>
      <c r="B3938" t="s">
        <v>7017</v>
      </c>
      <c r="C3938" t="s">
        <v>205</v>
      </c>
      <c r="D3938" s="3"/>
    </row>
    <row r="3939" spans="1:4">
      <c r="A3939" t="s">
        <v>7018</v>
      </c>
      <c r="B3939" t="s">
        <v>7019</v>
      </c>
      <c r="C3939" t="s">
        <v>205</v>
      </c>
      <c r="D3939" s="3">
        <v>17507.934000000001</v>
      </c>
    </row>
    <row r="3940" spans="1:4">
      <c r="A3940" t="s">
        <v>7020</v>
      </c>
      <c r="B3940" t="s">
        <v>7021</v>
      </c>
      <c r="C3940" t="s">
        <v>205</v>
      </c>
      <c r="D3940" s="3">
        <v>18203.6675</v>
      </c>
    </row>
    <row r="3941" spans="1:4">
      <c r="A3941" t="s">
        <v>7022</v>
      </c>
      <c r="B3941" t="s">
        <v>7023</v>
      </c>
      <c r="C3941" t="s">
        <v>205</v>
      </c>
      <c r="D3941" s="3">
        <v>24116.058000000001</v>
      </c>
    </row>
    <row r="3942" spans="1:4">
      <c r="A3942" t="s">
        <v>7024</v>
      </c>
      <c r="B3942" t="s">
        <v>7025</v>
      </c>
      <c r="C3942" t="s">
        <v>205</v>
      </c>
      <c r="D3942" s="3">
        <v>27093.122499999998</v>
      </c>
    </row>
    <row r="3943" spans="1:4">
      <c r="A3943" t="s">
        <v>7026</v>
      </c>
      <c r="B3943" t="s">
        <v>7027</v>
      </c>
      <c r="C3943" t="s">
        <v>205</v>
      </c>
      <c r="D3943" s="3">
        <v>14988.25</v>
      </c>
    </row>
    <row r="3944" spans="1:4">
      <c r="A3944" t="s">
        <v>7028</v>
      </c>
      <c r="B3944" t="s">
        <v>7029</v>
      </c>
      <c r="C3944" t="s">
        <v>205</v>
      </c>
      <c r="D3944" s="3">
        <v>14988.25</v>
      </c>
    </row>
    <row r="3945" spans="1:4">
      <c r="A3945" t="s">
        <v>7030</v>
      </c>
      <c r="B3945" t="s">
        <v>7031</v>
      </c>
      <c r="C3945" t="s">
        <v>205</v>
      </c>
      <c r="D3945" s="3">
        <v>14988.25</v>
      </c>
    </row>
    <row r="3946" spans="1:4">
      <c r="A3946" t="s">
        <v>7032</v>
      </c>
      <c r="B3946" t="s">
        <v>7033</v>
      </c>
      <c r="C3946" t="s">
        <v>205</v>
      </c>
      <c r="D3946" s="3">
        <v>14988.25</v>
      </c>
    </row>
    <row r="3947" spans="1:4">
      <c r="A3947" t="s">
        <v>7034</v>
      </c>
      <c r="B3947" t="s">
        <v>7035</v>
      </c>
      <c r="C3947" t="s">
        <v>205</v>
      </c>
      <c r="D3947" s="3">
        <v>6951.44</v>
      </c>
    </row>
    <row r="3948" spans="1:4">
      <c r="A3948" t="s">
        <v>7036</v>
      </c>
      <c r="B3948" t="s">
        <v>7037</v>
      </c>
      <c r="C3948" t="s">
        <v>205</v>
      </c>
      <c r="D3948" s="3"/>
    </row>
    <row r="3949" spans="1:4">
      <c r="A3949" t="s">
        <v>7038</v>
      </c>
      <c r="B3949" t="s">
        <v>7039</v>
      </c>
      <c r="C3949" t="s">
        <v>232</v>
      </c>
      <c r="D3949" s="3"/>
    </row>
    <row r="3950" spans="1:4">
      <c r="A3950" t="s">
        <v>7040</v>
      </c>
      <c r="B3950" t="s">
        <v>7039</v>
      </c>
      <c r="C3950" t="s">
        <v>232</v>
      </c>
      <c r="D3950" s="3"/>
    </row>
    <row r="3951" spans="1:4">
      <c r="A3951" t="s">
        <v>7041</v>
      </c>
      <c r="B3951" t="s">
        <v>7039</v>
      </c>
      <c r="C3951" t="s">
        <v>232</v>
      </c>
      <c r="D3951" s="3"/>
    </row>
    <row r="3952" spans="1:4">
      <c r="A3952" t="s">
        <v>7042</v>
      </c>
      <c r="B3952" t="s">
        <v>7039</v>
      </c>
      <c r="C3952" t="s">
        <v>232</v>
      </c>
      <c r="D3952" s="3"/>
    </row>
    <row r="3953" spans="1:4">
      <c r="A3953" t="s">
        <v>7043</v>
      </c>
      <c r="B3953" t="s">
        <v>7039</v>
      </c>
      <c r="C3953" t="s">
        <v>232</v>
      </c>
      <c r="D3953" s="3"/>
    </row>
    <row r="3954" spans="1:4">
      <c r="A3954" t="s">
        <v>7044</v>
      </c>
      <c r="B3954" t="s">
        <v>7039</v>
      </c>
      <c r="C3954" t="s">
        <v>232</v>
      </c>
      <c r="D3954" s="3"/>
    </row>
    <row r="3955" spans="1:4">
      <c r="A3955" t="s">
        <v>7045</v>
      </c>
      <c r="B3955" t="s">
        <v>7039</v>
      </c>
      <c r="C3955" t="s">
        <v>232</v>
      </c>
      <c r="D3955" s="3"/>
    </row>
    <row r="3956" spans="1:4">
      <c r="A3956" t="s">
        <v>7046</v>
      </c>
      <c r="B3956" t="s">
        <v>7039</v>
      </c>
      <c r="C3956" t="s">
        <v>232</v>
      </c>
      <c r="D3956" s="3"/>
    </row>
    <row r="3957" spans="1:4">
      <c r="A3957" t="s">
        <v>7047</v>
      </c>
      <c r="B3957" t="s">
        <v>7039</v>
      </c>
      <c r="C3957" t="s">
        <v>232</v>
      </c>
      <c r="D3957" s="3"/>
    </row>
    <row r="3958" spans="1:4">
      <c r="A3958" t="s">
        <v>7048</v>
      </c>
      <c r="B3958" t="s">
        <v>7039</v>
      </c>
      <c r="C3958" t="s">
        <v>232</v>
      </c>
      <c r="D3958" s="3"/>
    </row>
    <row r="3959" spans="1:4">
      <c r="A3959" t="s">
        <v>7049</v>
      </c>
      <c r="B3959" t="s">
        <v>7050</v>
      </c>
      <c r="C3959" t="s">
        <v>232</v>
      </c>
      <c r="D3959" s="3"/>
    </row>
    <row r="3960" spans="1:4">
      <c r="A3960" t="s">
        <v>7051</v>
      </c>
      <c r="B3960" t="s">
        <v>7052</v>
      </c>
      <c r="C3960" t="s">
        <v>427</v>
      </c>
      <c r="D3960" s="3"/>
    </row>
    <row r="3961" spans="1:4">
      <c r="A3961" t="s">
        <v>7053</v>
      </c>
      <c r="B3961" t="s">
        <v>7052</v>
      </c>
      <c r="C3961" t="s">
        <v>427</v>
      </c>
      <c r="D3961" s="3"/>
    </row>
    <row r="3962" spans="1:4">
      <c r="A3962" t="s">
        <v>7054</v>
      </c>
      <c r="B3962" t="s">
        <v>7055</v>
      </c>
      <c r="C3962" t="s">
        <v>232</v>
      </c>
      <c r="D3962" s="3">
        <v>1620</v>
      </c>
    </row>
    <row r="3963" spans="1:4">
      <c r="A3963" t="s">
        <v>7056</v>
      </c>
      <c r="B3963" t="s">
        <v>7057</v>
      </c>
      <c r="C3963" t="s">
        <v>232</v>
      </c>
      <c r="D3963" s="3">
        <v>2209.67</v>
      </c>
    </row>
    <row r="3964" spans="1:4">
      <c r="A3964" t="s">
        <v>7058</v>
      </c>
      <c r="B3964" t="s">
        <v>7059</v>
      </c>
      <c r="C3964" t="s">
        <v>232</v>
      </c>
      <c r="D3964" s="3">
        <v>735.62089887640457</v>
      </c>
    </row>
    <row r="3965" spans="1:4">
      <c r="A3965" t="s">
        <v>7060</v>
      </c>
      <c r="B3965" t="s">
        <v>7059</v>
      </c>
      <c r="C3965" t="s">
        <v>232</v>
      </c>
      <c r="D3965" s="3">
        <v>1260</v>
      </c>
    </row>
    <row r="3966" spans="1:4">
      <c r="A3966" t="s">
        <v>7061</v>
      </c>
      <c r="B3966" t="s">
        <v>7059</v>
      </c>
      <c r="C3966" t="s">
        <v>232</v>
      </c>
      <c r="D3966" s="3">
        <v>1080</v>
      </c>
    </row>
    <row r="3967" spans="1:4">
      <c r="A3967" t="s">
        <v>7062</v>
      </c>
      <c r="B3967" t="s">
        <v>7059</v>
      </c>
      <c r="C3967" t="s">
        <v>232</v>
      </c>
      <c r="D3967" s="3"/>
    </row>
    <row r="3968" spans="1:4">
      <c r="A3968" t="s">
        <v>7063</v>
      </c>
      <c r="B3968" t="s">
        <v>7059</v>
      </c>
      <c r="C3968" t="s">
        <v>232</v>
      </c>
      <c r="D3968" s="3"/>
    </row>
    <row r="3969" spans="1:4">
      <c r="A3969" t="s">
        <v>7064</v>
      </c>
      <c r="B3969" t="s">
        <v>7059</v>
      </c>
      <c r="C3969" t="s">
        <v>232</v>
      </c>
      <c r="D3969" s="3"/>
    </row>
    <row r="3970" spans="1:4">
      <c r="A3970" t="s">
        <v>7065</v>
      </c>
      <c r="B3970" t="s">
        <v>7066</v>
      </c>
      <c r="C3970" t="s">
        <v>232</v>
      </c>
      <c r="D3970" s="3"/>
    </row>
    <row r="3971" spans="1:4">
      <c r="A3971" t="s">
        <v>7067</v>
      </c>
      <c r="B3971" t="s">
        <v>7068</v>
      </c>
      <c r="C3971" t="s">
        <v>205</v>
      </c>
      <c r="D3971" s="3">
        <v>200890.43333333335</v>
      </c>
    </row>
    <row r="3972" spans="1:4">
      <c r="A3972" t="s">
        <v>7069</v>
      </c>
      <c r="B3972" t="s">
        <v>7068</v>
      </c>
      <c r="C3972" t="s">
        <v>205</v>
      </c>
      <c r="D3972" s="3"/>
    </row>
    <row r="3973" spans="1:4">
      <c r="A3973" t="s">
        <v>7070</v>
      </c>
      <c r="B3973" t="s">
        <v>7071</v>
      </c>
      <c r="C3973" t="s">
        <v>205</v>
      </c>
      <c r="D3973" s="3">
        <v>37600.5</v>
      </c>
    </row>
    <row r="3974" spans="1:4">
      <c r="A3974" t="s">
        <v>7072</v>
      </c>
      <c r="B3974" t="s">
        <v>7073</v>
      </c>
      <c r="C3974" t="s">
        <v>232</v>
      </c>
      <c r="D3974" s="3"/>
    </row>
    <row r="3975" spans="1:4">
      <c r="A3975" t="s">
        <v>7074</v>
      </c>
      <c r="B3975" t="s">
        <v>7073</v>
      </c>
      <c r="C3975" t="s">
        <v>205</v>
      </c>
      <c r="D3975" s="3">
        <v>8681.1875</v>
      </c>
    </row>
    <row r="3976" spans="1:4">
      <c r="A3976" t="s">
        <v>7075</v>
      </c>
      <c r="B3976" t="s">
        <v>7076</v>
      </c>
      <c r="C3976" t="s">
        <v>205</v>
      </c>
      <c r="D3976" s="3">
        <v>9250.53125</v>
      </c>
    </row>
    <row r="3977" spans="1:4">
      <c r="A3977" t="s">
        <v>7077</v>
      </c>
      <c r="B3977" t="s">
        <v>7076</v>
      </c>
      <c r="C3977" t="s">
        <v>205</v>
      </c>
      <c r="D3977" s="3">
        <v>9586.2874999999985</v>
      </c>
    </row>
    <row r="3978" spans="1:4">
      <c r="A3978" t="s">
        <v>7078</v>
      </c>
      <c r="B3978" t="s">
        <v>7076</v>
      </c>
      <c r="C3978" t="s">
        <v>205</v>
      </c>
      <c r="D3978" s="3">
        <v>11921.716666666665</v>
      </c>
    </row>
    <row r="3979" spans="1:4">
      <c r="A3979" t="s">
        <v>7079</v>
      </c>
      <c r="B3979" t="s">
        <v>7076</v>
      </c>
      <c r="C3979" t="s">
        <v>205</v>
      </c>
      <c r="D3979" s="3">
        <v>9987.98</v>
      </c>
    </row>
    <row r="3980" spans="1:4">
      <c r="A3980" t="s">
        <v>7080</v>
      </c>
      <c r="B3980" t="s">
        <v>7081</v>
      </c>
      <c r="C3980" t="s">
        <v>205</v>
      </c>
      <c r="D3980" s="3">
        <v>9987.98</v>
      </c>
    </row>
    <row r="3981" spans="1:4">
      <c r="A3981" t="s">
        <v>7082</v>
      </c>
      <c r="B3981" t="s">
        <v>7083</v>
      </c>
      <c r="C3981" t="s">
        <v>205</v>
      </c>
      <c r="D3981" s="3">
        <v>9987.98</v>
      </c>
    </row>
    <row r="3982" spans="1:4">
      <c r="A3982" t="s">
        <v>7084</v>
      </c>
      <c r="B3982" t="s">
        <v>7076</v>
      </c>
      <c r="C3982" t="s">
        <v>205</v>
      </c>
      <c r="D3982" s="3">
        <v>9987.98</v>
      </c>
    </row>
    <row r="3983" spans="1:4">
      <c r="A3983" t="s">
        <v>7085</v>
      </c>
      <c r="B3983" t="s">
        <v>7076</v>
      </c>
      <c r="C3983" t="s">
        <v>232</v>
      </c>
      <c r="D3983" s="3">
        <v>9987.98</v>
      </c>
    </row>
    <row r="3984" spans="1:4">
      <c r="A3984" t="s">
        <v>7086</v>
      </c>
      <c r="B3984" t="s">
        <v>7087</v>
      </c>
      <c r="C3984" t="s">
        <v>205</v>
      </c>
      <c r="D3984" s="3"/>
    </row>
    <row r="3985" spans="1:4">
      <c r="A3985" t="s">
        <v>7088</v>
      </c>
      <c r="B3985" t="s">
        <v>7089</v>
      </c>
      <c r="C3985" t="s">
        <v>205</v>
      </c>
      <c r="D3985" s="3"/>
    </row>
    <row r="3986" spans="1:4">
      <c r="A3986" t="s">
        <v>7090</v>
      </c>
      <c r="B3986" t="s">
        <v>7089</v>
      </c>
      <c r="C3986" t="s">
        <v>205</v>
      </c>
      <c r="D3986" s="3"/>
    </row>
    <row r="3987" spans="1:4">
      <c r="A3987" t="s">
        <v>7091</v>
      </c>
      <c r="B3987" t="s">
        <v>7089</v>
      </c>
      <c r="C3987" t="s">
        <v>205</v>
      </c>
      <c r="D3987" s="3"/>
    </row>
    <row r="3988" spans="1:4">
      <c r="A3988" t="s">
        <v>7092</v>
      </c>
      <c r="B3988" t="s">
        <v>7089</v>
      </c>
      <c r="C3988" t="s">
        <v>205</v>
      </c>
      <c r="D3988" s="3"/>
    </row>
    <row r="3989" spans="1:4">
      <c r="A3989" t="s">
        <v>7093</v>
      </c>
      <c r="B3989" t="s">
        <v>7089</v>
      </c>
      <c r="C3989" t="s">
        <v>205</v>
      </c>
      <c r="D3989" s="3"/>
    </row>
    <row r="3990" spans="1:4">
      <c r="A3990" t="s">
        <v>7094</v>
      </c>
      <c r="B3990" t="s">
        <v>7087</v>
      </c>
      <c r="C3990" t="s">
        <v>205</v>
      </c>
      <c r="D3990" s="3"/>
    </row>
    <row r="3991" spans="1:4">
      <c r="A3991" t="s">
        <v>7095</v>
      </c>
      <c r="B3991" t="s">
        <v>7096</v>
      </c>
      <c r="C3991" t="s">
        <v>232</v>
      </c>
      <c r="D3991" s="3">
        <v>1981.578947368421</v>
      </c>
    </row>
    <row r="3992" spans="1:4">
      <c r="A3992" t="s">
        <v>7097</v>
      </c>
      <c r="B3992" t="s">
        <v>7098</v>
      </c>
      <c r="C3992" t="s">
        <v>205</v>
      </c>
      <c r="D3992" s="3">
        <v>131250</v>
      </c>
    </row>
    <row r="3993" spans="1:4">
      <c r="A3993" t="s">
        <v>7099</v>
      </c>
      <c r="B3993" t="s">
        <v>7100</v>
      </c>
      <c r="C3993" t="s">
        <v>232</v>
      </c>
      <c r="D3993" s="3"/>
    </row>
    <row r="3994" spans="1:4">
      <c r="A3994" t="s">
        <v>7101</v>
      </c>
      <c r="B3994" t="s">
        <v>7102</v>
      </c>
      <c r="C3994" t="s">
        <v>232</v>
      </c>
      <c r="D3994" s="3"/>
    </row>
    <row r="3995" spans="1:4">
      <c r="A3995" t="s">
        <v>7103</v>
      </c>
      <c r="B3995" t="s">
        <v>7104</v>
      </c>
      <c r="C3995" t="s">
        <v>205</v>
      </c>
      <c r="D3995" s="3"/>
    </row>
    <row r="3996" spans="1:4">
      <c r="A3996" t="s">
        <v>7105</v>
      </c>
      <c r="B3996" t="s">
        <v>7106</v>
      </c>
      <c r="C3996" t="s">
        <v>205</v>
      </c>
      <c r="D3996" s="3"/>
    </row>
    <row r="3997" spans="1:4">
      <c r="A3997" t="s">
        <v>7107</v>
      </c>
      <c r="B3997" t="s">
        <v>7108</v>
      </c>
      <c r="C3997" t="s">
        <v>205</v>
      </c>
      <c r="D3997" s="3"/>
    </row>
    <row r="3998" spans="1:4">
      <c r="A3998" t="s">
        <v>7109</v>
      </c>
      <c r="B3998" t="s">
        <v>7110</v>
      </c>
      <c r="C3998" t="s">
        <v>205</v>
      </c>
      <c r="D3998" s="3"/>
    </row>
    <row r="3999" spans="1:4">
      <c r="A3999" t="s">
        <v>7111</v>
      </c>
      <c r="B3999" t="s">
        <v>7112</v>
      </c>
      <c r="C3999" t="s">
        <v>438</v>
      </c>
      <c r="D3999" s="3"/>
    </row>
    <row r="4000" spans="1:4">
      <c r="A4000" t="s">
        <v>7113</v>
      </c>
      <c r="B4000" t="s">
        <v>7114</v>
      </c>
      <c r="C4000" t="s">
        <v>438</v>
      </c>
      <c r="D4000" s="3"/>
    </row>
    <row r="4001" spans="1:4">
      <c r="A4001" t="s">
        <v>7115</v>
      </c>
      <c r="B4001" t="s">
        <v>7116</v>
      </c>
      <c r="C4001" t="s">
        <v>438</v>
      </c>
      <c r="D4001" s="3"/>
    </row>
    <row r="4002" spans="1:4">
      <c r="A4002" t="s">
        <v>7117</v>
      </c>
      <c r="B4002" t="s">
        <v>7118</v>
      </c>
      <c r="C4002" t="s">
        <v>438</v>
      </c>
      <c r="D4002" s="3"/>
    </row>
    <row r="4003" spans="1:4">
      <c r="A4003" t="s">
        <v>7119</v>
      </c>
      <c r="B4003" t="s">
        <v>7120</v>
      </c>
      <c r="C4003" t="s">
        <v>438</v>
      </c>
      <c r="D4003" s="3"/>
    </row>
    <row r="4004" spans="1:4">
      <c r="A4004" t="s">
        <v>7121</v>
      </c>
      <c r="B4004" t="s">
        <v>7122</v>
      </c>
      <c r="C4004" t="s">
        <v>438</v>
      </c>
      <c r="D4004" s="3"/>
    </row>
    <row r="4005" spans="1:4">
      <c r="A4005" t="s">
        <v>7123</v>
      </c>
      <c r="B4005" t="s">
        <v>7124</v>
      </c>
      <c r="C4005" t="s">
        <v>438</v>
      </c>
      <c r="D4005" s="3"/>
    </row>
    <row r="4006" spans="1:4">
      <c r="A4006" t="s">
        <v>7125</v>
      </c>
      <c r="B4006" t="s">
        <v>7126</v>
      </c>
      <c r="C4006" t="s">
        <v>438</v>
      </c>
      <c r="D4006" s="3"/>
    </row>
    <row r="4007" spans="1:4">
      <c r="A4007" t="s">
        <v>7127</v>
      </c>
      <c r="B4007" t="s">
        <v>7128</v>
      </c>
      <c r="C4007" t="s">
        <v>232</v>
      </c>
      <c r="D4007" s="3"/>
    </row>
    <row r="4008" spans="1:4">
      <c r="A4008" t="s">
        <v>7129</v>
      </c>
      <c r="B4008" t="s">
        <v>7130</v>
      </c>
      <c r="C4008" t="s">
        <v>232</v>
      </c>
      <c r="D4008" s="3"/>
    </row>
    <row r="4009" spans="1:4">
      <c r="A4009" t="s">
        <v>7131</v>
      </c>
      <c r="B4009" t="s">
        <v>7132</v>
      </c>
      <c r="C4009" t="s">
        <v>232</v>
      </c>
      <c r="D4009" s="3"/>
    </row>
    <row r="4010" spans="1:4">
      <c r="A4010" t="s">
        <v>7133</v>
      </c>
      <c r="B4010" t="s">
        <v>7134</v>
      </c>
      <c r="C4010" t="s">
        <v>232</v>
      </c>
      <c r="D4010" s="3"/>
    </row>
    <row r="4011" spans="1:4">
      <c r="A4011" t="s">
        <v>7135</v>
      </c>
      <c r="B4011" t="s">
        <v>7136</v>
      </c>
      <c r="C4011" t="s">
        <v>232</v>
      </c>
      <c r="D4011" s="3"/>
    </row>
    <row r="4012" spans="1:4">
      <c r="A4012" t="s">
        <v>7137</v>
      </c>
      <c r="B4012" t="s">
        <v>7138</v>
      </c>
      <c r="C4012" t="s">
        <v>232</v>
      </c>
      <c r="D4012" s="3"/>
    </row>
    <row r="4013" spans="1:4">
      <c r="A4013" t="s">
        <v>7139</v>
      </c>
      <c r="B4013" t="s">
        <v>7140</v>
      </c>
      <c r="C4013" t="s">
        <v>232</v>
      </c>
      <c r="D4013" s="3"/>
    </row>
    <row r="4014" spans="1:4">
      <c r="A4014" t="s">
        <v>7141</v>
      </c>
      <c r="B4014" t="s">
        <v>7142</v>
      </c>
      <c r="C4014" t="s">
        <v>232</v>
      </c>
      <c r="D4014" s="3"/>
    </row>
    <row r="4015" spans="1:4">
      <c r="A4015" t="s">
        <v>7143</v>
      </c>
      <c r="B4015" t="s">
        <v>7144</v>
      </c>
      <c r="C4015" t="s">
        <v>232</v>
      </c>
      <c r="D4015" s="3"/>
    </row>
    <row r="4016" spans="1:4">
      <c r="A4016" t="s">
        <v>7145</v>
      </c>
      <c r="B4016" t="s">
        <v>7146</v>
      </c>
      <c r="C4016" t="s">
        <v>232</v>
      </c>
      <c r="D4016" s="3"/>
    </row>
    <row r="4017" spans="1:4">
      <c r="A4017" t="s">
        <v>7147</v>
      </c>
      <c r="B4017" t="s">
        <v>7148</v>
      </c>
      <c r="C4017" t="s">
        <v>232</v>
      </c>
      <c r="D4017" s="3"/>
    </row>
    <row r="4018" spans="1:4">
      <c r="A4018" t="s">
        <v>7149</v>
      </c>
      <c r="B4018" t="s">
        <v>7150</v>
      </c>
      <c r="C4018" t="s">
        <v>232</v>
      </c>
      <c r="D4018" s="3"/>
    </row>
    <row r="4019" spans="1:4">
      <c r="A4019" t="s">
        <v>7151</v>
      </c>
      <c r="B4019" t="s">
        <v>7152</v>
      </c>
      <c r="C4019" t="s">
        <v>232</v>
      </c>
      <c r="D4019" s="3"/>
    </row>
    <row r="4020" spans="1:4">
      <c r="A4020" t="s">
        <v>7153</v>
      </c>
      <c r="B4020" t="s">
        <v>7154</v>
      </c>
      <c r="C4020" t="s">
        <v>232</v>
      </c>
      <c r="D4020" s="3"/>
    </row>
    <row r="4021" spans="1:4">
      <c r="A4021" t="s">
        <v>7155</v>
      </c>
      <c r="B4021" t="s">
        <v>7156</v>
      </c>
      <c r="C4021" t="s">
        <v>232</v>
      </c>
      <c r="D4021" s="3"/>
    </row>
    <row r="4022" spans="1:4">
      <c r="A4022" t="s">
        <v>7157</v>
      </c>
      <c r="B4022" t="s">
        <v>7158</v>
      </c>
      <c r="C4022" t="s">
        <v>438</v>
      </c>
      <c r="D4022" s="3"/>
    </row>
    <row r="4023" spans="1:4">
      <c r="A4023" t="s">
        <v>7159</v>
      </c>
      <c r="B4023" t="s">
        <v>7160</v>
      </c>
      <c r="C4023" t="s">
        <v>438</v>
      </c>
      <c r="D4023" s="3"/>
    </row>
    <row r="4024" spans="1:4">
      <c r="A4024" t="s">
        <v>7161</v>
      </c>
      <c r="B4024" t="s">
        <v>7162</v>
      </c>
      <c r="C4024" t="s">
        <v>438</v>
      </c>
      <c r="D4024" s="3">
        <v>2.25</v>
      </c>
    </row>
    <row r="4025" spans="1:4">
      <c r="A4025" t="s">
        <v>7163</v>
      </c>
      <c r="B4025" t="s">
        <v>7164</v>
      </c>
      <c r="C4025" t="s">
        <v>438</v>
      </c>
      <c r="D4025" s="3"/>
    </row>
    <row r="4026" spans="1:4">
      <c r="A4026" t="s">
        <v>7165</v>
      </c>
      <c r="B4026" t="s">
        <v>7166</v>
      </c>
      <c r="C4026" t="s">
        <v>438</v>
      </c>
      <c r="D4026" s="3"/>
    </row>
    <row r="4027" spans="1:4">
      <c r="A4027" t="s">
        <v>7167</v>
      </c>
      <c r="B4027" t="s">
        <v>7168</v>
      </c>
      <c r="C4027" t="s">
        <v>232</v>
      </c>
      <c r="D4027" s="3"/>
    </row>
    <row r="4028" spans="1:4">
      <c r="A4028" t="s">
        <v>7169</v>
      </c>
      <c r="B4028" t="s">
        <v>7170</v>
      </c>
      <c r="C4028" t="s">
        <v>232</v>
      </c>
      <c r="D4028" s="3"/>
    </row>
    <row r="4029" spans="1:4">
      <c r="A4029" t="s">
        <v>7171</v>
      </c>
      <c r="B4029" t="s">
        <v>7172</v>
      </c>
      <c r="C4029" t="s">
        <v>232</v>
      </c>
      <c r="D4029" s="3"/>
    </row>
    <row r="4030" spans="1:4">
      <c r="A4030" t="s">
        <v>7173</v>
      </c>
      <c r="B4030" t="s">
        <v>7174</v>
      </c>
      <c r="C4030" t="s">
        <v>232</v>
      </c>
      <c r="D4030" s="3"/>
    </row>
    <row r="4031" spans="1:4">
      <c r="A4031" t="s">
        <v>7175</v>
      </c>
      <c r="B4031" t="s">
        <v>7176</v>
      </c>
      <c r="C4031" t="s">
        <v>232</v>
      </c>
      <c r="D4031" s="3"/>
    </row>
    <row r="4032" spans="1:4">
      <c r="A4032" t="s">
        <v>7177</v>
      </c>
      <c r="B4032" t="s">
        <v>7178</v>
      </c>
      <c r="C4032" t="s">
        <v>232</v>
      </c>
      <c r="D4032" s="3"/>
    </row>
    <row r="4033" spans="1:4">
      <c r="A4033" t="s">
        <v>7179</v>
      </c>
      <c r="B4033" t="s">
        <v>7180</v>
      </c>
      <c r="C4033" t="s">
        <v>232</v>
      </c>
      <c r="D4033" s="3"/>
    </row>
    <row r="4034" spans="1:4">
      <c r="A4034" t="s">
        <v>7181</v>
      </c>
      <c r="B4034" t="s">
        <v>7182</v>
      </c>
      <c r="C4034" t="s">
        <v>232</v>
      </c>
      <c r="D4034" s="3"/>
    </row>
    <row r="4035" spans="1:4">
      <c r="A4035" t="s">
        <v>7183</v>
      </c>
      <c r="B4035" t="s">
        <v>7184</v>
      </c>
      <c r="C4035" t="s">
        <v>232</v>
      </c>
      <c r="D4035" s="3"/>
    </row>
    <row r="4036" spans="1:4">
      <c r="A4036" t="s">
        <v>7185</v>
      </c>
      <c r="B4036" t="s">
        <v>7186</v>
      </c>
      <c r="C4036" t="s">
        <v>232</v>
      </c>
      <c r="D4036" s="3"/>
    </row>
    <row r="4037" spans="1:4">
      <c r="A4037" t="s">
        <v>7187</v>
      </c>
      <c r="B4037" t="s">
        <v>7188</v>
      </c>
      <c r="C4037" t="s">
        <v>232</v>
      </c>
      <c r="D4037" s="3"/>
    </row>
    <row r="4038" spans="1:4">
      <c r="A4038" t="s">
        <v>7189</v>
      </c>
      <c r="B4038" t="s">
        <v>7190</v>
      </c>
      <c r="C4038" t="s">
        <v>232</v>
      </c>
      <c r="D4038" s="3"/>
    </row>
    <row r="4039" spans="1:4">
      <c r="A4039" t="s">
        <v>7191</v>
      </c>
      <c r="B4039" t="s">
        <v>7192</v>
      </c>
      <c r="C4039" t="s">
        <v>232</v>
      </c>
      <c r="D4039" s="3"/>
    </row>
    <row r="4040" spans="1:4">
      <c r="A4040" t="s">
        <v>7193</v>
      </c>
      <c r="B4040" t="s">
        <v>7194</v>
      </c>
      <c r="C4040" t="s">
        <v>438</v>
      </c>
      <c r="D4040" s="3"/>
    </row>
    <row r="4041" spans="1:4">
      <c r="A4041" t="s">
        <v>7195</v>
      </c>
      <c r="B4041" t="s">
        <v>7196</v>
      </c>
      <c r="C4041" t="s">
        <v>438</v>
      </c>
      <c r="D4041" s="3"/>
    </row>
    <row r="4042" spans="1:4">
      <c r="A4042" t="s">
        <v>7197</v>
      </c>
      <c r="B4042" t="s">
        <v>7198</v>
      </c>
      <c r="C4042" t="s">
        <v>438</v>
      </c>
      <c r="D4042" s="3"/>
    </row>
    <row r="4043" spans="1:4">
      <c r="A4043" t="s">
        <v>7199</v>
      </c>
      <c r="B4043" t="s">
        <v>7200</v>
      </c>
      <c r="C4043" t="s">
        <v>438</v>
      </c>
      <c r="D4043" s="3"/>
    </row>
    <row r="4044" spans="1:4">
      <c r="A4044" t="s">
        <v>7201</v>
      </c>
      <c r="B4044" t="s">
        <v>7202</v>
      </c>
      <c r="C4044" t="s">
        <v>1135</v>
      </c>
      <c r="D4044" s="3"/>
    </row>
    <row r="4045" spans="1:4">
      <c r="A4045" t="s">
        <v>7203</v>
      </c>
      <c r="B4045" t="s">
        <v>7204</v>
      </c>
      <c r="C4045" t="s">
        <v>232</v>
      </c>
      <c r="D4045" s="3"/>
    </row>
    <row r="4046" spans="1:4">
      <c r="A4046" t="s">
        <v>7205</v>
      </c>
      <c r="B4046" t="s">
        <v>7206</v>
      </c>
      <c r="C4046" t="s">
        <v>232</v>
      </c>
      <c r="D4046" s="3"/>
    </row>
    <row r="4047" spans="1:4">
      <c r="A4047" t="s">
        <v>7207</v>
      </c>
      <c r="B4047" t="s">
        <v>7208</v>
      </c>
      <c r="C4047" t="s">
        <v>232</v>
      </c>
      <c r="D4047" s="3"/>
    </row>
    <row r="4048" spans="1:4">
      <c r="A4048" t="s">
        <v>7209</v>
      </c>
      <c r="B4048" t="s">
        <v>7210</v>
      </c>
      <c r="C4048" t="s">
        <v>232</v>
      </c>
      <c r="D4048" s="3"/>
    </row>
    <row r="4049" spans="1:4">
      <c r="A4049" t="s">
        <v>7211</v>
      </c>
      <c r="B4049" t="s">
        <v>7212</v>
      </c>
      <c r="C4049" t="s">
        <v>232</v>
      </c>
      <c r="D4049" s="3"/>
    </row>
    <row r="4050" spans="1:4">
      <c r="A4050" t="s">
        <v>7213</v>
      </c>
      <c r="B4050" t="s">
        <v>7214</v>
      </c>
      <c r="C4050" t="s">
        <v>232</v>
      </c>
      <c r="D4050" s="3"/>
    </row>
    <row r="4051" spans="1:4">
      <c r="A4051" t="s">
        <v>7215</v>
      </c>
      <c r="B4051" t="s">
        <v>7216</v>
      </c>
      <c r="C4051" t="s">
        <v>232</v>
      </c>
      <c r="D4051" s="3"/>
    </row>
    <row r="4052" spans="1:4">
      <c r="A4052" t="s">
        <v>7217</v>
      </c>
      <c r="B4052" t="s">
        <v>7218</v>
      </c>
      <c r="C4052" t="s">
        <v>232</v>
      </c>
      <c r="D4052" s="3"/>
    </row>
    <row r="4053" spans="1:4">
      <c r="A4053" t="s">
        <v>7219</v>
      </c>
      <c r="B4053" t="s">
        <v>7220</v>
      </c>
      <c r="C4053" t="s">
        <v>232</v>
      </c>
      <c r="D4053" s="3"/>
    </row>
    <row r="4054" spans="1:4">
      <c r="A4054" t="s">
        <v>7221</v>
      </c>
      <c r="B4054" t="s">
        <v>7222</v>
      </c>
      <c r="C4054" t="s">
        <v>232</v>
      </c>
      <c r="D4054" s="3"/>
    </row>
    <row r="4055" spans="1:4">
      <c r="A4055" t="s">
        <v>7223</v>
      </c>
      <c r="B4055" t="s">
        <v>7224</v>
      </c>
      <c r="C4055" t="s">
        <v>232</v>
      </c>
      <c r="D4055" s="3"/>
    </row>
    <row r="4056" spans="1:4">
      <c r="A4056" t="s">
        <v>7225</v>
      </c>
      <c r="B4056" t="s">
        <v>7226</v>
      </c>
      <c r="C4056" t="s">
        <v>232</v>
      </c>
      <c r="D4056" s="3"/>
    </row>
    <row r="4057" spans="1:4">
      <c r="A4057" t="s">
        <v>7227</v>
      </c>
      <c r="B4057" t="s">
        <v>7228</v>
      </c>
      <c r="C4057" t="s">
        <v>232</v>
      </c>
      <c r="D4057" s="3"/>
    </row>
    <row r="4058" spans="1:4">
      <c r="A4058" t="s">
        <v>7229</v>
      </c>
      <c r="B4058" t="s">
        <v>7230</v>
      </c>
      <c r="C4058" t="s">
        <v>232</v>
      </c>
      <c r="D4058" s="3"/>
    </row>
    <row r="4059" spans="1:4">
      <c r="A4059" t="s">
        <v>7231</v>
      </c>
      <c r="B4059" t="s">
        <v>7232</v>
      </c>
      <c r="C4059" t="s">
        <v>232</v>
      </c>
      <c r="D4059" s="3"/>
    </row>
    <row r="4060" spans="1:4">
      <c r="A4060" t="s">
        <v>7233</v>
      </c>
      <c r="B4060" t="s">
        <v>7234</v>
      </c>
      <c r="C4060" t="s">
        <v>232</v>
      </c>
      <c r="D4060" s="3"/>
    </row>
    <row r="4061" spans="1:4">
      <c r="A4061" t="s">
        <v>7235</v>
      </c>
      <c r="B4061" t="s">
        <v>7236</v>
      </c>
      <c r="C4061" t="s">
        <v>232</v>
      </c>
      <c r="D4061" s="3"/>
    </row>
    <row r="4062" spans="1:4">
      <c r="A4062" t="s">
        <v>7237</v>
      </c>
      <c r="B4062" t="s">
        <v>7238</v>
      </c>
      <c r="C4062" t="s">
        <v>232</v>
      </c>
      <c r="D4062" s="3"/>
    </row>
    <row r="4063" spans="1:4">
      <c r="A4063" t="s">
        <v>7239</v>
      </c>
      <c r="B4063" t="s">
        <v>7240</v>
      </c>
      <c r="C4063" t="s">
        <v>232</v>
      </c>
      <c r="D4063" s="3"/>
    </row>
    <row r="4064" spans="1:4">
      <c r="A4064" t="s">
        <v>7241</v>
      </c>
      <c r="B4064" t="s">
        <v>7242</v>
      </c>
      <c r="C4064" t="s">
        <v>232</v>
      </c>
      <c r="D4064" s="3"/>
    </row>
    <row r="4065" spans="1:4">
      <c r="A4065" t="s">
        <v>7243</v>
      </c>
      <c r="B4065" t="s">
        <v>7244</v>
      </c>
      <c r="C4065" t="s">
        <v>232</v>
      </c>
      <c r="D4065" s="3"/>
    </row>
    <row r="4066" spans="1:4">
      <c r="A4066" t="s">
        <v>7245</v>
      </c>
      <c r="B4066" t="s">
        <v>7246</v>
      </c>
      <c r="C4066" t="s">
        <v>232</v>
      </c>
      <c r="D4066" s="3"/>
    </row>
    <row r="4067" spans="1:4">
      <c r="A4067" t="s">
        <v>7247</v>
      </c>
      <c r="B4067" t="s">
        <v>7248</v>
      </c>
      <c r="C4067" t="s">
        <v>232</v>
      </c>
      <c r="D4067" s="3"/>
    </row>
    <row r="4068" spans="1:4">
      <c r="A4068" t="s">
        <v>7249</v>
      </c>
      <c r="B4068" t="s">
        <v>7250</v>
      </c>
      <c r="C4068" t="s">
        <v>232</v>
      </c>
      <c r="D4068" s="3"/>
    </row>
    <row r="4069" spans="1:4">
      <c r="A4069" t="s">
        <v>7251</v>
      </c>
      <c r="B4069" t="s">
        <v>7252</v>
      </c>
      <c r="C4069" t="s">
        <v>232</v>
      </c>
      <c r="D4069" s="3"/>
    </row>
    <row r="4070" spans="1:4">
      <c r="A4070" t="s">
        <v>7253</v>
      </c>
      <c r="B4070" t="s">
        <v>7254</v>
      </c>
      <c r="C4070" t="s">
        <v>232</v>
      </c>
      <c r="D4070" s="3"/>
    </row>
    <row r="4071" spans="1:4">
      <c r="A4071" t="s">
        <v>7255</v>
      </c>
      <c r="B4071" t="s">
        <v>7256</v>
      </c>
      <c r="C4071" t="s">
        <v>438</v>
      </c>
      <c r="D4071" s="3">
        <v>250</v>
      </c>
    </row>
    <row r="4072" spans="1:4">
      <c r="A4072" t="s">
        <v>7257</v>
      </c>
      <c r="B4072" t="s">
        <v>7258</v>
      </c>
      <c r="C4072" t="s">
        <v>438</v>
      </c>
      <c r="D4072" s="3"/>
    </row>
    <row r="4073" spans="1:4">
      <c r="A4073" t="s">
        <v>7259</v>
      </c>
      <c r="B4073" t="s">
        <v>7260</v>
      </c>
      <c r="C4073" t="s">
        <v>438</v>
      </c>
      <c r="D4073" s="3"/>
    </row>
    <row r="4074" spans="1:4">
      <c r="A4074" t="s">
        <v>7261</v>
      </c>
      <c r="B4074" t="s">
        <v>7262</v>
      </c>
      <c r="C4074" t="s">
        <v>232</v>
      </c>
      <c r="D4074" s="3">
        <v>15.945498060172433</v>
      </c>
    </row>
    <row r="4075" spans="1:4">
      <c r="A4075" t="s">
        <v>7263</v>
      </c>
      <c r="B4075" t="s">
        <v>7264</v>
      </c>
      <c r="C4075" t="s">
        <v>232</v>
      </c>
      <c r="D4075" s="3">
        <v>12.730798479087452</v>
      </c>
    </row>
    <row r="4076" spans="1:4">
      <c r="A4076" t="s">
        <v>7265</v>
      </c>
      <c r="B4076" t="s">
        <v>7266</v>
      </c>
      <c r="C4076" t="s">
        <v>232</v>
      </c>
      <c r="D4076" s="3">
        <v>10.321340954942837</v>
      </c>
    </row>
    <row r="4077" spans="1:4">
      <c r="A4077" t="s">
        <v>7267</v>
      </c>
      <c r="B4077" t="s">
        <v>7268</v>
      </c>
      <c r="C4077" t="s">
        <v>232</v>
      </c>
      <c r="D4077" s="3">
        <v>12.154252682204957</v>
      </c>
    </row>
    <row r="4078" spans="1:4">
      <c r="A4078" t="s">
        <v>7269</v>
      </c>
      <c r="B4078" t="s">
        <v>7270</v>
      </c>
      <c r="C4078" t="s">
        <v>232</v>
      </c>
      <c r="D4078" s="3">
        <v>4.2531120331950207</v>
      </c>
    </row>
    <row r="4079" spans="1:4">
      <c r="A4079" t="s">
        <v>7271</v>
      </c>
      <c r="B4079" t="s">
        <v>7272</v>
      </c>
      <c r="C4079" t="s">
        <v>232</v>
      </c>
      <c r="D4079" s="3">
        <v>7.4602019002375295</v>
      </c>
    </row>
    <row r="4080" spans="1:4">
      <c r="A4080" t="s">
        <v>7273</v>
      </c>
      <c r="B4080" t="s">
        <v>7274</v>
      </c>
      <c r="C4080" t="s">
        <v>232</v>
      </c>
      <c r="D4080" s="3">
        <v>3.0515141127029568</v>
      </c>
    </row>
    <row r="4081" spans="1:4">
      <c r="A4081" t="s">
        <v>7275</v>
      </c>
      <c r="B4081" t="s">
        <v>7276</v>
      </c>
      <c r="C4081" t="s">
        <v>232</v>
      </c>
      <c r="D4081" s="3">
        <v>39.737974694523658</v>
      </c>
    </row>
    <row r="4082" spans="1:4">
      <c r="A4082" t="s">
        <v>7277</v>
      </c>
      <c r="B4082" t="s">
        <v>7278</v>
      </c>
      <c r="C4082" t="s">
        <v>232</v>
      </c>
      <c r="D4082" s="3">
        <v>40.442156096519327</v>
      </c>
    </row>
    <row r="4083" spans="1:4">
      <c r="A4083" t="s">
        <v>7279</v>
      </c>
      <c r="B4083" t="s">
        <v>7280</v>
      </c>
      <c r="C4083" t="s">
        <v>232</v>
      </c>
      <c r="D4083" s="3">
        <v>37.568132511971541</v>
      </c>
    </row>
    <row r="4084" spans="1:4">
      <c r="A4084" t="s">
        <v>7281</v>
      </c>
      <c r="B4084" t="s">
        <v>7282</v>
      </c>
      <c r="C4084" t="s">
        <v>232</v>
      </c>
      <c r="D4084" s="3">
        <v>11.732590294458703</v>
      </c>
    </row>
    <row r="4085" spans="1:4">
      <c r="A4085" t="s">
        <v>7283</v>
      </c>
      <c r="B4085" t="s">
        <v>7284</v>
      </c>
      <c r="C4085" t="s">
        <v>232</v>
      </c>
      <c r="D4085" s="3">
        <v>5.2885008248716225</v>
      </c>
    </row>
    <row r="4086" spans="1:4">
      <c r="A4086" t="s">
        <v>7285</v>
      </c>
      <c r="B4086" t="s">
        <v>7286</v>
      </c>
      <c r="C4086" t="s">
        <v>232</v>
      </c>
      <c r="D4086" s="3"/>
    </row>
    <row r="4087" spans="1:4">
      <c r="A4087" t="s">
        <v>7287</v>
      </c>
      <c r="B4087" t="s">
        <v>7288</v>
      </c>
      <c r="C4087" t="s">
        <v>438</v>
      </c>
      <c r="D4087" s="3">
        <v>14.842779567806474</v>
      </c>
    </row>
    <row r="4088" spans="1:4">
      <c r="A4088" t="s">
        <v>7289</v>
      </c>
      <c r="B4088" t="s">
        <v>7290</v>
      </c>
      <c r="C4088" t="s">
        <v>406</v>
      </c>
      <c r="D4088" s="3">
        <v>25.796651421958419</v>
      </c>
    </row>
    <row r="4089" spans="1:4">
      <c r="A4089" t="s">
        <v>161</v>
      </c>
      <c r="B4089" t="s">
        <v>7291</v>
      </c>
      <c r="C4089" t="s">
        <v>438</v>
      </c>
      <c r="D4089" s="3">
        <v>18.196460127576319</v>
      </c>
    </row>
    <row r="4090" spans="1:4">
      <c r="A4090" t="s">
        <v>7292</v>
      </c>
      <c r="B4090" t="s">
        <v>7293</v>
      </c>
      <c r="C4090" t="s">
        <v>232</v>
      </c>
      <c r="D4090" s="3">
        <v>206.73244517925517</v>
      </c>
    </row>
    <row r="4091" spans="1:4">
      <c r="A4091" t="s">
        <v>7294</v>
      </c>
      <c r="B4091" t="s">
        <v>7295</v>
      </c>
      <c r="C4091" t="s">
        <v>438</v>
      </c>
      <c r="D4091" s="3">
        <v>13.947483190959646</v>
      </c>
    </row>
    <row r="4092" spans="1:4">
      <c r="A4092" t="s">
        <v>7296</v>
      </c>
      <c r="B4092" t="s">
        <v>7297</v>
      </c>
      <c r="C4092" t="s">
        <v>438</v>
      </c>
      <c r="D4092" s="3">
        <v>3.4579310231214775</v>
      </c>
    </row>
    <row r="4093" spans="1:4">
      <c r="A4093" t="s">
        <v>7298</v>
      </c>
      <c r="B4093" t="s">
        <v>7299</v>
      </c>
      <c r="C4093" t="s">
        <v>438</v>
      </c>
      <c r="D4093" s="3">
        <v>36.11626199881394</v>
      </c>
    </row>
    <row r="4094" spans="1:4">
      <c r="A4094" t="s">
        <v>162</v>
      </c>
      <c r="B4094" t="s">
        <v>7300</v>
      </c>
      <c r="C4094" t="s">
        <v>438</v>
      </c>
      <c r="D4094" s="3">
        <v>2.6717192023158574</v>
      </c>
    </row>
    <row r="4095" spans="1:4">
      <c r="A4095" t="s">
        <v>7301</v>
      </c>
      <c r="B4095" t="s">
        <v>7302</v>
      </c>
      <c r="C4095" t="s">
        <v>198</v>
      </c>
      <c r="D4095" s="3">
        <v>12348.673112222597</v>
      </c>
    </row>
    <row r="4096" spans="1:4">
      <c r="A4096" t="s">
        <v>7303</v>
      </c>
      <c r="B4096" t="s">
        <v>7304</v>
      </c>
      <c r="C4096" t="s">
        <v>232</v>
      </c>
      <c r="D4096" s="3"/>
    </row>
    <row r="4097" spans="1:4">
      <c r="A4097" t="s">
        <v>7305</v>
      </c>
      <c r="B4097" t="s">
        <v>7306</v>
      </c>
      <c r="C4097" t="s">
        <v>438</v>
      </c>
      <c r="D4097" s="3">
        <v>8.1999999999999993</v>
      </c>
    </row>
    <row r="4098" spans="1:4">
      <c r="A4098" t="s">
        <v>7307</v>
      </c>
      <c r="B4098" t="s">
        <v>7308</v>
      </c>
      <c r="C4098" t="s">
        <v>438</v>
      </c>
      <c r="D4098" s="3">
        <v>8.8681009753298916</v>
      </c>
    </row>
    <row r="4099" spans="1:4">
      <c r="A4099" t="s">
        <v>7309</v>
      </c>
      <c r="B4099" t="s">
        <v>7310</v>
      </c>
      <c r="C4099" t="s">
        <v>438</v>
      </c>
      <c r="D4099" s="3"/>
    </row>
    <row r="4100" spans="1:4">
      <c r="A4100" t="s">
        <v>7311</v>
      </c>
      <c r="B4100" t="s">
        <v>7312</v>
      </c>
      <c r="C4100" t="s">
        <v>198</v>
      </c>
      <c r="D4100" s="3"/>
    </row>
    <row r="4101" spans="1:4">
      <c r="A4101" t="s">
        <v>7313</v>
      </c>
      <c r="B4101" t="s">
        <v>7314</v>
      </c>
      <c r="C4101" t="s">
        <v>438</v>
      </c>
      <c r="D4101" s="3"/>
    </row>
    <row r="4102" spans="1:4">
      <c r="A4102" t="s">
        <v>7315</v>
      </c>
      <c r="B4102" t="s">
        <v>7316</v>
      </c>
      <c r="C4102" t="s">
        <v>198</v>
      </c>
      <c r="D4102" s="3"/>
    </row>
    <row r="4103" spans="1:4">
      <c r="A4103" t="s">
        <v>7317</v>
      </c>
      <c r="B4103" t="s">
        <v>7318</v>
      </c>
      <c r="C4103" t="s">
        <v>438</v>
      </c>
      <c r="D4103" s="3"/>
    </row>
    <row r="4104" spans="1:4">
      <c r="A4104" t="s">
        <v>7319</v>
      </c>
      <c r="B4104" t="s">
        <v>7320</v>
      </c>
      <c r="C4104" t="s">
        <v>232</v>
      </c>
      <c r="D4104" s="3">
        <v>259.65699834162518</v>
      </c>
    </row>
    <row r="4105" spans="1:4">
      <c r="A4105" t="s">
        <v>7321</v>
      </c>
      <c r="B4105" t="s">
        <v>7322</v>
      </c>
      <c r="C4105" t="s">
        <v>232</v>
      </c>
      <c r="D4105" s="3">
        <v>511.2</v>
      </c>
    </row>
    <row r="4106" spans="1:4">
      <c r="A4106" t="s">
        <v>7323</v>
      </c>
      <c r="B4106" t="s">
        <v>7324</v>
      </c>
      <c r="C4106" t="s">
        <v>232</v>
      </c>
      <c r="D4106" s="3">
        <v>580.9899999999999</v>
      </c>
    </row>
    <row r="4107" spans="1:4">
      <c r="A4107" t="s">
        <v>7325</v>
      </c>
      <c r="B4107" t="s">
        <v>7326</v>
      </c>
      <c r="C4107" t="s">
        <v>232</v>
      </c>
      <c r="D4107" s="3">
        <v>357.16666666666669</v>
      </c>
    </row>
    <row r="4108" spans="1:4">
      <c r="A4108" t="s">
        <v>7327</v>
      </c>
      <c r="B4108" t="s">
        <v>7328</v>
      </c>
      <c r="C4108" t="s">
        <v>232</v>
      </c>
      <c r="D4108" s="3">
        <v>222.5609756097561</v>
      </c>
    </row>
    <row r="4109" spans="1:4">
      <c r="A4109" t="s">
        <v>7329</v>
      </c>
      <c r="B4109" t="s">
        <v>7330</v>
      </c>
      <c r="C4109" t="s">
        <v>232</v>
      </c>
      <c r="D4109" s="3">
        <v>668.01035087719288</v>
      </c>
    </row>
    <row r="4110" spans="1:4">
      <c r="A4110" t="s">
        <v>7331</v>
      </c>
      <c r="B4110" t="s">
        <v>7332</v>
      </c>
      <c r="C4110" t="s">
        <v>232</v>
      </c>
      <c r="D4110" s="3">
        <v>333.59254901960787</v>
      </c>
    </row>
    <row r="4111" spans="1:4">
      <c r="A4111" t="s">
        <v>7333</v>
      </c>
      <c r="B4111" t="s">
        <v>7334</v>
      </c>
      <c r="C4111" t="s">
        <v>232</v>
      </c>
      <c r="D4111" s="3">
        <v>354.21875</v>
      </c>
    </row>
    <row r="4112" spans="1:4">
      <c r="A4112" t="s">
        <v>7335</v>
      </c>
      <c r="B4112" t="s">
        <v>7336</v>
      </c>
      <c r="C4112" t="s">
        <v>232</v>
      </c>
      <c r="D4112" s="3">
        <v>396.99366666666663</v>
      </c>
    </row>
    <row r="4113" spans="1:4">
      <c r="A4113" t="s">
        <v>7337</v>
      </c>
      <c r="B4113" t="s">
        <v>7336</v>
      </c>
      <c r="C4113" t="s">
        <v>232</v>
      </c>
      <c r="D4113" s="3">
        <v>368.94444444444446</v>
      </c>
    </row>
    <row r="4114" spans="1:4">
      <c r="A4114" t="s">
        <v>7338</v>
      </c>
      <c r="B4114" t="s">
        <v>7336</v>
      </c>
      <c r="C4114" t="s">
        <v>232</v>
      </c>
      <c r="D4114" s="3">
        <v>110.09090909090909</v>
      </c>
    </row>
    <row r="4115" spans="1:4">
      <c r="A4115" t="s">
        <v>7339</v>
      </c>
      <c r="B4115" t="s">
        <v>7340</v>
      </c>
      <c r="C4115" t="s">
        <v>232</v>
      </c>
      <c r="D4115" s="3"/>
    </row>
    <row r="4116" spans="1:4">
      <c r="A4116" t="s">
        <v>7341</v>
      </c>
      <c r="B4116" t="s">
        <v>7342</v>
      </c>
      <c r="C4116" t="s">
        <v>232</v>
      </c>
      <c r="D4116" s="3">
        <v>788.33333333333337</v>
      </c>
    </row>
    <row r="4117" spans="1:4">
      <c r="A4117" t="s">
        <v>7343</v>
      </c>
      <c r="B4117" t="s">
        <v>7344</v>
      </c>
      <c r="C4117" t="s">
        <v>232</v>
      </c>
      <c r="D4117" s="3">
        <v>317.32468619246862</v>
      </c>
    </row>
    <row r="4118" spans="1:4">
      <c r="A4118" t="s">
        <v>7345</v>
      </c>
      <c r="B4118" t="s">
        <v>7346</v>
      </c>
      <c r="C4118" t="s">
        <v>232</v>
      </c>
      <c r="D4118" s="3">
        <v>374.17889908256882</v>
      </c>
    </row>
    <row r="4119" spans="1:4">
      <c r="A4119" t="s">
        <v>7347</v>
      </c>
      <c r="B4119" t="s">
        <v>7348</v>
      </c>
      <c r="C4119" t="s">
        <v>438</v>
      </c>
      <c r="D4119" s="3">
        <v>3</v>
      </c>
    </row>
    <row r="4120" spans="1:4">
      <c r="A4120" t="s">
        <v>7349</v>
      </c>
      <c r="B4120" t="s">
        <v>7350</v>
      </c>
      <c r="C4120" t="s">
        <v>438</v>
      </c>
      <c r="D4120" s="3">
        <v>7.6358038405444812</v>
      </c>
    </row>
    <row r="4121" spans="1:4">
      <c r="A4121" t="s">
        <v>7351</v>
      </c>
      <c r="B4121" t="s">
        <v>7352</v>
      </c>
      <c r="C4121" t="s">
        <v>232</v>
      </c>
      <c r="D4121" s="3">
        <v>189.31532763532761</v>
      </c>
    </row>
    <row r="4122" spans="1:4">
      <c r="A4122" t="s">
        <v>7353</v>
      </c>
      <c r="B4122" t="s">
        <v>7354</v>
      </c>
      <c r="C4122" t="s">
        <v>232</v>
      </c>
      <c r="D4122" s="3">
        <v>269.59905511811024</v>
      </c>
    </row>
    <row r="4123" spans="1:4">
      <c r="A4123" t="s">
        <v>7355</v>
      </c>
      <c r="B4123" t="s">
        <v>7356</v>
      </c>
      <c r="C4123" t="s">
        <v>232</v>
      </c>
      <c r="D4123" s="3">
        <v>365.62186666666668</v>
      </c>
    </row>
    <row r="4124" spans="1:4">
      <c r="A4124" t="s">
        <v>7357</v>
      </c>
      <c r="B4124" t="s">
        <v>7358</v>
      </c>
      <c r="C4124" t="s">
        <v>232</v>
      </c>
      <c r="D4124" s="3">
        <v>307.66666666666669</v>
      </c>
    </row>
    <row r="4125" spans="1:4">
      <c r="A4125" t="s">
        <v>7359</v>
      </c>
      <c r="B4125" t="s">
        <v>7360</v>
      </c>
      <c r="C4125" t="s">
        <v>232</v>
      </c>
      <c r="D4125" s="3">
        <v>357.03928571428577</v>
      </c>
    </row>
    <row r="4126" spans="1:4">
      <c r="A4126" t="s">
        <v>7361</v>
      </c>
      <c r="B4126" t="s">
        <v>7362</v>
      </c>
      <c r="C4126" t="s">
        <v>232</v>
      </c>
      <c r="D4126" s="3">
        <v>207.60267857142858</v>
      </c>
    </row>
    <row r="4127" spans="1:4">
      <c r="A4127" t="s">
        <v>7363</v>
      </c>
      <c r="B4127" t="s">
        <v>7364</v>
      </c>
      <c r="C4127" t="s">
        <v>232</v>
      </c>
      <c r="D4127" s="3">
        <v>486.71015384615384</v>
      </c>
    </row>
    <row r="4128" spans="1:4">
      <c r="A4128" t="s">
        <v>7365</v>
      </c>
      <c r="B4128" t="s">
        <v>7366</v>
      </c>
      <c r="C4128" t="s">
        <v>176</v>
      </c>
      <c r="D4128" s="3">
        <v>20.835203866146845</v>
      </c>
    </row>
    <row r="4129" spans="1:4">
      <c r="A4129" t="s">
        <v>7367</v>
      </c>
      <c r="B4129" t="s">
        <v>7368</v>
      </c>
      <c r="C4129" t="s">
        <v>232</v>
      </c>
      <c r="D4129" s="3">
        <v>468.73115183246068</v>
      </c>
    </row>
    <row r="4130" spans="1:4">
      <c r="A4130" t="s">
        <v>7369</v>
      </c>
      <c r="B4130" t="s">
        <v>7370</v>
      </c>
      <c r="C4130" t="s">
        <v>232</v>
      </c>
      <c r="D4130" s="3">
        <v>377.89299999999992</v>
      </c>
    </row>
    <row r="4131" spans="1:4">
      <c r="A4131" t="s">
        <v>7371</v>
      </c>
      <c r="B4131" t="s">
        <v>7372</v>
      </c>
      <c r="C4131" t="s">
        <v>232</v>
      </c>
      <c r="D4131" s="3">
        <v>375</v>
      </c>
    </row>
    <row r="4132" spans="1:4">
      <c r="A4132" t="s">
        <v>7373</v>
      </c>
      <c r="B4132" t="s">
        <v>7374</v>
      </c>
      <c r="C4132" t="s">
        <v>438</v>
      </c>
      <c r="D4132" s="3">
        <v>13.250666666666667</v>
      </c>
    </row>
    <row r="4133" spans="1:4">
      <c r="A4133" t="s">
        <v>7375</v>
      </c>
      <c r="B4133" t="s">
        <v>7376</v>
      </c>
      <c r="C4133" t="s">
        <v>232</v>
      </c>
      <c r="D4133" s="3">
        <v>225.4</v>
      </c>
    </row>
    <row r="4134" spans="1:4">
      <c r="A4134" t="s">
        <v>7377</v>
      </c>
      <c r="B4134" t="s">
        <v>7378</v>
      </c>
      <c r="C4134" t="s">
        <v>232</v>
      </c>
      <c r="D4134" s="3"/>
    </row>
    <row r="4135" spans="1:4">
      <c r="A4135" t="s">
        <v>7379</v>
      </c>
      <c r="B4135" t="s">
        <v>7380</v>
      </c>
      <c r="C4135" t="s">
        <v>406</v>
      </c>
      <c r="D4135" s="3">
        <v>92.142896704513987</v>
      </c>
    </row>
    <row r="4136" spans="1:4">
      <c r="A4136" t="s">
        <v>7381</v>
      </c>
      <c r="B4136" t="s">
        <v>7382</v>
      </c>
      <c r="C4136" t="s">
        <v>232</v>
      </c>
      <c r="D4136" s="3"/>
    </row>
    <row r="4137" spans="1:4">
      <c r="A4137" t="s">
        <v>7383</v>
      </c>
      <c r="B4137" t="s">
        <v>7384</v>
      </c>
      <c r="C4137" t="s">
        <v>232</v>
      </c>
      <c r="D4137" s="3">
        <v>705.57380952380947</v>
      </c>
    </row>
    <row r="4138" spans="1:4">
      <c r="A4138" t="s">
        <v>7385</v>
      </c>
      <c r="B4138" t="s">
        <v>7386</v>
      </c>
      <c r="C4138" t="s">
        <v>232</v>
      </c>
      <c r="D4138" s="3">
        <v>773.21428571428567</v>
      </c>
    </row>
    <row r="4139" spans="1:4">
      <c r="A4139" t="s">
        <v>7387</v>
      </c>
      <c r="B4139" t="s">
        <v>7388</v>
      </c>
      <c r="C4139" t="s">
        <v>198</v>
      </c>
      <c r="D4139" s="3">
        <v>1175.3649329836696</v>
      </c>
    </row>
    <row r="4140" spans="1:4">
      <c r="A4140" t="s">
        <v>7389</v>
      </c>
      <c r="B4140" t="s">
        <v>7390</v>
      </c>
      <c r="C4140" t="s">
        <v>438</v>
      </c>
      <c r="D4140" s="3">
        <v>0.72931500883562395</v>
      </c>
    </row>
    <row r="4141" spans="1:4">
      <c r="A4141" t="s">
        <v>7391</v>
      </c>
      <c r="B4141" t="s">
        <v>7392</v>
      </c>
      <c r="C4141" t="s">
        <v>438</v>
      </c>
      <c r="D4141" s="3">
        <v>11.181848294137131</v>
      </c>
    </row>
    <row r="4142" spans="1:4">
      <c r="A4142" t="s">
        <v>7393</v>
      </c>
      <c r="B4142" t="s">
        <v>7394</v>
      </c>
      <c r="C4142" t="s">
        <v>406</v>
      </c>
      <c r="D4142" s="3">
        <v>18.899745203836932</v>
      </c>
    </row>
    <row r="4143" spans="1:4">
      <c r="A4143" t="s">
        <v>7395</v>
      </c>
      <c r="B4143" t="s">
        <v>7396</v>
      </c>
      <c r="C4143" t="s">
        <v>438</v>
      </c>
      <c r="D4143" s="3">
        <v>9.6596000645057245</v>
      </c>
    </row>
    <row r="4144" spans="1:4">
      <c r="A4144" t="s">
        <v>7397</v>
      </c>
      <c r="B4144" t="s">
        <v>7398</v>
      </c>
      <c r="C4144" t="s">
        <v>232</v>
      </c>
      <c r="D4144" s="3">
        <v>137.46502692998206</v>
      </c>
    </row>
    <row r="4145" spans="1:4">
      <c r="A4145" t="s">
        <v>7399</v>
      </c>
      <c r="B4145" t="s">
        <v>7400</v>
      </c>
      <c r="C4145" t="s">
        <v>438</v>
      </c>
      <c r="D4145" s="3">
        <v>21.870338512763595</v>
      </c>
    </row>
    <row r="4146" spans="1:4">
      <c r="A4146" t="s">
        <v>7401</v>
      </c>
      <c r="B4146" t="s">
        <v>7402</v>
      </c>
      <c r="C4146" t="s">
        <v>438</v>
      </c>
      <c r="D4146" s="3">
        <v>3.1918058166537655</v>
      </c>
    </row>
    <row r="4147" spans="1:4">
      <c r="A4147" t="s">
        <v>7403</v>
      </c>
      <c r="B4147" t="s">
        <v>7404</v>
      </c>
      <c r="C4147" t="s">
        <v>232</v>
      </c>
      <c r="D4147" s="3">
        <v>256.92870967741936</v>
      </c>
    </row>
    <row r="4148" spans="1:4">
      <c r="A4148" t="s">
        <v>7405</v>
      </c>
      <c r="B4148" t="s">
        <v>7406</v>
      </c>
      <c r="C4148" t="s">
        <v>232</v>
      </c>
      <c r="D4148" s="3">
        <v>585.21</v>
      </c>
    </row>
    <row r="4149" spans="1:4">
      <c r="A4149" t="s">
        <v>7407</v>
      </c>
      <c r="B4149" t="s">
        <v>7408</v>
      </c>
      <c r="C4149" t="s">
        <v>232</v>
      </c>
      <c r="D4149" s="3">
        <v>139.14400000000001</v>
      </c>
    </row>
    <row r="4150" spans="1:4">
      <c r="A4150" t="s">
        <v>7409</v>
      </c>
      <c r="B4150" t="s">
        <v>7410</v>
      </c>
      <c r="C4150" t="s">
        <v>198</v>
      </c>
      <c r="D4150" s="3"/>
    </row>
    <row r="4151" spans="1:4">
      <c r="A4151" t="s">
        <v>7411</v>
      </c>
      <c r="B4151" t="s">
        <v>7412</v>
      </c>
      <c r="C4151" t="s">
        <v>198</v>
      </c>
      <c r="D4151" s="3"/>
    </row>
    <row r="4152" spans="1:4">
      <c r="A4152" t="s">
        <v>7413</v>
      </c>
      <c r="B4152" t="s">
        <v>7414</v>
      </c>
      <c r="C4152" t="s">
        <v>198</v>
      </c>
      <c r="D4152" s="3">
        <v>1553.3137985950079</v>
      </c>
    </row>
    <row r="4153" spans="1:4">
      <c r="A4153" t="s">
        <v>7415</v>
      </c>
      <c r="B4153" t="s">
        <v>7416</v>
      </c>
      <c r="C4153" t="s">
        <v>438</v>
      </c>
      <c r="D4153" s="3">
        <v>0.3592629010263404</v>
      </c>
    </row>
    <row r="4154" spans="1:4">
      <c r="A4154" t="s">
        <v>7417</v>
      </c>
      <c r="B4154" t="s">
        <v>7418</v>
      </c>
      <c r="C4154" t="s">
        <v>438</v>
      </c>
      <c r="D4154" s="3">
        <v>21.6875</v>
      </c>
    </row>
    <row r="4155" spans="1:4">
      <c r="A4155" t="s">
        <v>7419</v>
      </c>
      <c r="B4155" t="s">
        <v>7420</v>
      </c>
      <c r="C4155" t="s">
        <v>198</v>
      </c>
      <c r="D4155" s="3">
        <v>2765.7136011500679</v>
      </c>
    </row>
    <row r="4156" spans="1:4">
      <c r="A4156" t="s">
        <v>7421</v>
      </c>
      <c r="B4156" t="s">
        <v>7420</v>
      </c>
      <c r="C4156" t="s">
        <v>438</v>
      </c>
      <c r="D4156" s="3"/>
    </row>
    <row r="4157" spans="1:4">
      <c r="A4157" t="s">
        <v>7422</v>
      </c>
      <c r="B4157" t="s">
        <v>7423</v>
      </c>
      <c r="C4157" t="s">
        <v>438</v>
      </c>
      <c r="D4157" s="3"/>
    </row>
    <row r="4158" spans="1:4">
      <c r="A4158" t="s">
        <v>7424</v>
      </c>
      <c r="B4158" t="s">
        <v>7425</v>
      </c>
      <c r="C4158" t="s">
        <v>176</v>
      </c>
      <c r="D4158" s="3"/>
    </row>
    <row r="4159" spans="1:4">
      <c r="A4159" t="s">
        <v>7426</v>
      </c>
      <c r="B4159" t="s">
        <v>7427</v>
      </c>
      <c r="C4159" t="s">
        <v>198</v>
      </c>
      <c r="D4159" s="3"/>
    </row>
    <row r="4160" spans="1:4">
      <c r="A4160" t="s">
        <v>7428</v>
      </c>
      <c r="B4160" t="s">
        <v>7429</v>
      </c>
      <c r="C4160" t="s">
        <v>438</v>
      </c>
      <c r="D4160" s="3"/>
    </row>
    <row r="4161" spans="1:4">
      <c r="A4161" t="s">
        <v>7430</v>
      </c>
      <c r="B4161" t="s">
        <v>7431</v>
      </c>
      <c r="C4161" t="s">
        <v>198</v>
      </c>
      <c r="D4161" s="3"/>
    </row>
    <row r="4162" spans="1:4">
      <c r="A4162" t="s">
        <v>7432</v>
      </c>
      <c r="B4162" t="s">
        <v>7433</v>
      </c>
      <c r="C4162" t="s">
        <v>438</v>
      </c>
      <c r="D4162" s="3"/>
    </row>
    <row r="4163" spans="1:4">
      <c r="A4163" t="s">
        <v>7434</v>
      </c>
      <c r="B4163" t="s">
        <v>7435</v>
      </c>
      <c r="C4163" t="s">
        <v>438</v>
      </c>
      <c r="D4163" s="3"/>
    </row>
    <row r="4164" spans="1:4">
      <c r="A4164" t="s">
        <v>7436</v>
      </c>
      <c r="B4164" t="s">
        <v>7437</v>
      </c>
      <c r="C4164" t="s">
        <v>176</v>
      </c>
      <c r="D4164" s="3"/>
    </row>
    <row r="4165" spans="1:4">
      <c r="A4165" t="s">
        <v>7438</v>
      </c>
      <c r="B4165" t="s">
        <v>7439</v>
      </c>
      <c r="C4165" t="s">
        <v>198</v>
      </c>
      <c r="D4165" s="3"/>
    </row>
    <row r="4166" spans="1:4">
      <c r="A4166" t="s">
        <v>7440</v>
      </c>
      <c r="B4166" t="s">
        <v>7441</v>
      </c>
      <c r="C4166" t="s">
        <v>438</v>
      </c>
      <c r="D4166" s="3"/>
    </row>
    <row r="4167" spans="1:4">
      <c r="A4167" t="s">
        <v>7442</v>
      </c>
      <c r="B4167" t="s">
        <v>7443</v>
      </c>
      <c r="C4167" t="s">
        <v>198</v>
      </c>
      <c r="D4167" s="3"/>
    </row>
    <row r="4168" spans="1:4">
      <c r="A4168" t="s">
        <v>7444</v>
      </c>
      <c r="B4168" t="s">
        <v>7445</v>
      </c>
      <c r="C4168" t="s">
        <v>198</v>
      </c>
      <c r="D4168" s="3">
        <v>531.99869508481947</v>
      </c>
    </row>
    <row r="4169" spans="1:4">
      <c r="A4169" t="s">
        <v>7446</v>
      </c>
      <c r="B4169" t="s">
        <v>7447</v>
      </c>
      <c r="C4169" t="s">
        <v>198</v>
      </c>
      <c r="D4169" s="3">
        <v>613.99838408949654</v>
      </c>
    </row>
    <row r="4170" spans="1:4">
      <c r="A4170" t="s">
        <v>7448</v>
      </c>
      <c r="B4170" t="s">
        <v>7449</v>
      </c>
      <c r="C4170" t="s">
        <v>438</v>
      </c>
      <c r="D4170" s="3">
        <v>1.4389236514728068</v>
      </c>
    </row>
    <row r="4171" spans="1:4">
      <c r="A4171" t="s">
        <v>7450</v>
      </c>
      <c r="B4171" t="s">
        <v>7451</v>
      </c>
      <c r="C4171" t="s">
        <v>198</v>
      </c>
      <c r="D4171" s="3">
        <v>1439.317727662004</v>
      </c>
    </row>
    <row r="4172" spans="1:4">
      <c r="A4172" t="s">
        <v>7452</v>
      </c>
      <c r="B4172" t="s">
        <v>7453</v>
      </c>
      <c r="C4172" t="s">
        <v>198</v>
      </c>
      <c r="D4172" s="3">
        <v>1834.629500174764</v>
      </c>
    </row>
    <row r="4173" spans="1:4">
      <c r="A4173" t="s">
        <v>7454</v>
      </c>
      <c r="B4173" t="s">
        <v>7455</v>
      </c>
      <c r="C4173" t="s">
        <v>438</v>
      </c>
      <c r="D4173" s="3">
        <v>0.39426627807026965</v>
      </c>
    </row>
    <row r="4174" spans="1:4">
      <c r="A4174" t="s">
        <v>7456</v>
      </c>
      <c r="B4174" t="s">
        <v>7457</v>
      </c>
      <c r="C4174" t="s">
        <v>438</v>
      </c>
      <c r="D4174" s="3">
        <v>0.4</v>
      </c>
    </row>
    <row r="4175" spans="1:4">
      <c r="A4175" t="s">
        <v>7458</v>
      </c>
      <c r="B4175" t="s">
        <v>7459</v>
      </c>
      <c r="C4175" t="s">
        <v>205</v>
      </c>
      <c r="D4175" s="3"/>
    </row>
    <row r="4176" spans="1:4">
      <c r="A4176" t="s">
        <v>7460</v>
      </c>
      <c r="B4176" t="s">
        <v>7461</v>
      </c>
      <c r="C4176" t="s">
        <v>438</v>
      </c>
      <c r="D4176" s="3">
        <v>10</v>
      </c>
    </row>
    <row r="4177" spans="1:4">
      <c r="A4177" t="s">
        <v>7462</v>
      </c>
      <c r="B4177" t="s">
        <v>7463</v>
      </c>
      <c r="C4177" t="s">
        <v>217</v>
      </c>
      <c r="D4177" s="3"/>
    </row>
    <row r="4178" spans="1:4">
      <c r="A4178" t="s">
        <v>7464</v>
      </c>
      <c r="B4178" t="s">
        <v>7465</v>
      </c>
      <c r="C4178" t="s">
        <v>198</v>
      </c>
      <c r="D4178" s="3">
        <v>2314.5454545454545</v>
      </c>
    </row>
    <row r="4179" spans="1:4">
      <c r="A4179" t="s">
        <v>7466</v>
      </c>
      <c r="B4179" t="s">
        <v>7467</v>
      </c>
      <c r="C4179" t="s">
        <v>232</v>
      </c>
      <c r="D4179" s="3">
        <v>222.05555555555554</v>
      </c>
    </row>
    <row r="4180" spans="1:4">
      <c r="A4180" t="s">
        <v>7468</v>
      </c>
      <c r="B4180" t="s">
        <v>7469</v>
      </c>
      <c r="C4180" t="s">
        <v>438</v>
      </c>
      <c r="D4180" s="3">
        <v>0.72844155340586658</v>
      </c>
    </row>
    <row r="4181" spans="1:4">
      <c r="A4181" t="s">
        <v>7470</v>
      </c>
      <c r="B4181" t="s">
        <v>7471</v>
      </c>
      <c r="C4181" t="s">
        <v>438</v>
      </c>
      <c r="D4181" s="3">
        <v>0.71064829251333594</v>
      </c>
    </row>
    <row r="4182" spans="1:4">
      <c r="A4182" t="s">
        <v>7472</v>
      </c>
      <c r="B4182" t="s">
        <v>7473</v>
      </c>
      <c r="C4182" t="s">
        <v>438</v>
      </c>
      <c r="D4182" s="3">
        <v>7.7663618864292587</v>
      </c>
    </row>
    <row r="4183" spans="1:4">
      <c r="A4183" t="s">
        <v>7474</v>
      </c>
      <c r="B4183" t="s">
        <v>7475</v>
      </c>
      <c r="C4183" t="s">
        <v>406</v>
      </c>
      <c r="D4183" s="3">
        <v>20.06087975178237</v>
      </c>
    </row>
    <row r="4184" spans="1:4">
      <c r="A4184" t="s">
        <v>7476</v>
      </c>
      <c r="B4184" t="s">
        <v>7477</v>
      </c>
      <c r="C4184" t="s">
        <v>438</v>
      </c>
      <c r="D4184" s="3">
        <v>8.3006096528365809</v>
      </c>
    </row>
    <row r="4185" spans="1:4">
      <c r="A4185" t="s">
        <v>7478</v>
      </c>
      <c r="B4185" t="s">
        <v>7479</v>
      </c>
      <c r="C4185" t="s">
        <v>232</v>
      </c>
      <c r="D4185" s="3">
        <v>111.65893048128343</v>
      </c>
    </row>
    <row r="4186" spans="1:4">
      <c r="A4186" t="s">
        <v>7480</v>
      </c>
      <c r="B4186" t="s">
        <v>7481</v>
      </c>
      <c r="C4186" t="s">
        <v>232</v>
      </c>
      <c r="D4186" s="3">
        <v>94.230769230769226</v>
      </c>
    </row>
    <row r="4187" spans="1:4">
      <c r="A4187" t="s">
        <v>7482</v>
      </c>
      <c r="B4187" t="s">
        <v>7483</v>
      </c>
      <c r="C4187" t="s">
        <v>232</v>
      </c>
      <c r="D4187" s="3">
        <v>159</v>
      </c>
    </row>
    <row r="4188" spans="1:4">
      <c r="A4188" t="s">
        <v>7484</v>
      </c>
      <c r="B4188" t="s">
        <v>7485</v>
      </c>
      <c r="C4188" t="s">
        <v>438</v>
      </c>
      <c r="D4188" s="3">
        <v>2.5311565471053639</v>
      </c>
    </row>
    <row r="4189" spans="1:4">
      <c r="A4189" t="s">
        <v>7486</v>
      </c>
      <c r="B4189" t="s">
        <v>7487</v>
      </c>
      <c r="C4189" t="s">
        <v>438</v>
      </c>
      <c r="D4189" s="3">
        <v>6.7524841017488075</v>
      </c>
    </row>
    <row r="4190" spans="1:4">
      <c r="A4190" t="s">
        <v>7488</v>
      </c>
      <c r="B4190" t="s">
        <v>7489</v>
      </c>
      <c r="C4190" t="s">
        <v>232</v>
      </c>
      <c r="D4190" s="3">
        <v>186.44034090909091</v>
      </c>
    </row>
    <row r="4191" spans="1:4">
      <c r="A4191" t="s">
        <v>7490</v>
      </c>
      <c r="B4191" t="s">
        <v>7489</v>
      </c>
      <c r="C4191" t="s">
        <v>232</v>
      </c>
      <c r="D4191" s="3">
        <v>105.9375</v>
      </c>
    </row>
    <row r="4192" spans="1:4">
      <c r="A4192" t="s">
        <v>7491</v>
      </c>
      <c r="B4192" t="s">
        <v>7489</v>
      </c>
      <c r="C4192" t="s">
        <v>232</v>
      </c>
      <c r="D4192" s="3">
        <v>85.833333333333329</v>
      </c>
    </row>
    <row r="4193" spans="1:4">
      <c r="A4193" t="s">
        <v>7492</v>
      </c>
      <c r="B4193" t="s">
        <v>7489</v>
      </c>
      <c r="C4193" t="s">
        <v>232</v>
      </c>
      <c r="D4193" s="3">
        <v>200</v>
      </c>
    </row>
    <row r="4194" spans="1:4">
      <c r="A4194" t="s">
        <v>7493</v>
      </c>
      <c r="B4194" t="s">
        <v>7489</v>
      </c>
      <c r="C4194" t="s">
        <v>232</v>
      </c>
      <c r="D4194" s="3">
        <v>200</v>
      </c>
    </row>
    <row r="4195" spans="1:4">
      <c r="A4195" t="s">
        <v>7494</v>
      </c>
      <c r="B4195" t="s">
        <v>7489</v>
      </c>
      <c r="C4195" t="s">
        <v>232</v>
      </c>
      <c r="D4195" s="3">
        <v>200</v>
      </c>
    </row>
    <row r="4196" spans="1:4">
      <c r="A4196" t="s">
        <v>7495</v>
      </c>
      <c r="B4196" t="s">
        <v>7489</v>
      </c>
      <c r="C4196" t="s">
        <v>232</v>
      </c>
      <c r="D4196" s="3">
        <v>275</v>
      </c>
    </row>
    <row r="4197" spans="1:4">
      <c r="A4197" t="s">
        <v>7496</v>
      </c>
      <c r="B4197" t="s">
        <v>7497</v>
      </c>
      <c r="C4197" t="s">
        <v>232</v>
      </c>
      <c r="D4197" s="3"/>
    </row>
    <row r="4198" spans="1:4">
      <c r="A4198" t="s">
        <v>7498</v>
      </c>
      <c r="B4198" t="s">
        <v>7469</v>
      </c>
      <c r="C4198" t="s">
        <v>198</v>
      </c>
      <c r="D4198" s="3">
        <v>2064.7388835951278</v>
      </c>
    </row>
    <row r="4199" spans="1:4">
      <c r="A4199" t="s">
        <v>7499</v>
      </c>
      <c r="B4199" t="s">
        <v>7500</v>
      </c>
      <c r="C4199" t="s">
        <v>198</v>
      </c>
      <c r="D4199" s="3">
        <v>6073.0071174377217</v>
      </c>
    </row>
    <row r="4200" spans="1:4">
      <c r="A4200" t="s">
        <v>7501</v>
      </c>
      <c r="B4200" t="s">
        <v>7502</v>
      </c>
      <c r="C4200" t="s">
        <v>198</v>
      </c>
      <c r="D4200" s="3">
        <v>8975</v>
      </c>
    </row>
    <row r="4201" spans="1:4">
      <c r="A4201" t="s">
        <v>7503</v>
      </c>
      <c r="B4201" t="s">
        <v>7502</v>
      </c>
      <c r="C4201" t="s">
        <v>438</v>
      </c>
      <c r="D4201" s="3">
        <v>7.4</v>
      </c>
    </row>
    <row r="4202" spans="1:4">
      <c r="A4202" t="s">
        <v>7504</v>
      </c>
      <c r="B4202" t="s">
        <v>7502</v>
      </c>
      <c r="C4202" t="s">
        <v>232</v>
      </c>
      <c r="D4202" s="3">
        <v>277.77555555555557</v>
      </c>
    </row>
    <row r="4203" spans="1:4">
      <c r="A4203" t="s">
        <v>7505</v>
      </c>
      <c r="B4203" t="s">
        <v>7502</v>
      </c>
      <c r="C4203" t="s">
        <v>406</v>
      </c>
      <c r="D4203" s="3"/>
    </row>
    <row r="4204" spans="1:4">
      <c r="A4204" t="s">
        <v>7506</v>
      </c>
      <c r="B4204" t="s">
        <v>7507</v>
      </c>
      <c r="C4204" t="s">
        <v>438</v>
      </c>
      <c r="D4204" s="3"/>
    </row>
    <row r="4205" spans="1:4">
      <c r="A4205" t="s">
        <v>7508</v>
      </c>
      <c r="B4205" t="s">
        <v>7509</v>
      </c>
      <c r="C4205" t="s">
        <v>198</v>
      </c>
      <c r="D4205" s="3">
        <v>33691.951999999997</v>
      </c>
    </row>
    <row r="4206" spans="1:4">
      <c r="A4206" t="s">
        <v>7510</v>
      </c>
      <c r="B4206" t="s">
        <v>7511</v>
      </c>
      <c r="C4206" t="s">
        <v>406</v>
      </c>
      <c r="D4206" s="3"/>
    </row>
    <row r="4207" spans="1:4">
      <c r="A4207" t="s">
        <v>7512</v>
      </c>
      <c r="B4207" t="s">
        <v>7513</v>
      </c>
      <c r="C4207" t="s">
        <v>232</v>
      </c>
      <c r="D4207" s="3"/>
    </row>
    <row r="4208" spans="1:4">
      <c r="A4208" t="s">
        <v>7514</v>
      </c>
      <c r="B4208" t="s">
        <v>7515</v>
      </c>
      <c r="C4208" t="s">
        <v>438</v>
      </c>
      <c r="D4208" s="3"/>
    </row>
    <row r="4209" spans="1:4">
      <c r="A4209" t="s">
        <v>7516</v>
      </c>
      <c r="B4209" t="s">
        <v>7517</v>
      </c>
      <c r="C4209" t="s">
        <v>198</v>
      </c>
      <c r="D4209" s="3"/>
    </row>
    <row r="4210" spans="1:4">
      <c r="A4210" t="s">
        <v>7518</v>
      </c>
      <c r="B4210" t="s">
        <v>7519</v>
      </c>
      <c r="C4210" t="s">
        <v>198</v>
      </c>
      <c r="D4210" s="3"/>
    </row>
    <row r="4211" spans="1:4">
      <c r="A4211" t="s">
        <v>7520</v>
      </c>
      <c r="B4211" t="s">
        <v>7521</v>
      </c>
      <c r="C4211" t="s">
        <v>198</v>
      </c>
      <c r="D4211" s="3"/>
    </row>
    <row r="4212" spans="1:4">
      <c r="A4212" t="s">
        <v>7522</v>
      </c>
      <c r="B4212" t="s">
        <v>7523</v>
      </c>
      <c r="C4212" t="s">
        <v>198</v>
      </c>
      <c r="D4212" s="3">
        <v>45172.5</v>
      </c>
    </row>
    <row r="4213" spans="1:4">
      <c r="A4213" t="s">
        <v>7524</v>
      </c>
      <c r="B4213" t="s">
        <v>7525</v>
      </c>
      <c r="C4213" t="s">
        <v>198</v>
      </c>
      <c r="D4213" s="3">
        <v>43516.141791408649</v>
      </c>
    </row>
    <row r="4214" spans="1:4">
      <c r="A4214" t="s">
        <v>7526</v>
      </c>
      <c r="B4214" t="s">
        <v>7527</v>
      </c>
      <c r="C4214" t="s">
        <v>232</v>
      </c>
      <c r="D4214" s="3">
        <v>807.58823529411768</v>
      </c>
    </row>
    <row r="4215" spans="1:4">
      <c r="A4215" t="s">
        <v>7528</v>
      </c>
      <c r="B4215" t="s">
        <v>7529</v>
      </c>
      <c r="C4215" t="s">
        <v>198</v>
      </c>
      <c r="D4215" s="3">
        <v>61519.925004093668</v>
      </c>
    </row>
    <row r="4216" spans="1:4">
      <c r="A4216" t="s">
        <v>7530</v>
      </c>
      <c r="B4216" t="s">
        <v>7531</v>
      </c>
      <c r="C4216" t="s">
        <v>438</v>
      </c>
      <c r="D4216" s="3">
        <v>21.719277403551747</v>
      </c>
    </row>
    <row r="4217" spans="1:4">
      <c r="A4217" t="s">
        <v>7532</v>
      </c>
      <c r="B4217" t="s">
        <v>7533</v>
      </c>
      <c r="C4217" t="s">
        <v>438</v>
      </c>
      <c r="D4217" s="3">
        <v>11.42</v>
      </c>
    </row>
    <row r="4218" spans="1:4">
      <c r="A4218" t="s">
        <v>7534</v>
      </c>
      <c r="B4218" t="s">
        <v>7535</v>
      </c>
      <c r="C4218" t="s">
        <v>438</v>
      </c>
      <c r="D4218" s="3"/>
    </row>
    <row r="4219" spans="1:4">
      <c r="A4219" t="s">
        <v>7536</v>
      </c>
      <c r="B4219" t="s">
        <v>7537</v>
      </c>
      <c r="C4219" t="s">
        <v>198</v>
      </c>
      <c r="D4219" s="3"/>
    </row>
    <row r="4220" spans="1:4">
      <c r="A4220" t="s">
        <v>7538</v>
      </c>
      <c r="B4220" t="s">
        <v>7539</v>
      </c>
      <c r="C4220" t="s">
        <v>438</v>
      </c>
      <c r="D4220" s="3"/>
    </row>
    <row r="4221" spans="1:4">
      <c r="A4221" t="s">
        <v>7540</v>
      </c>
      <c r="B4221" t="s">
        <v>7541</v>
      </c>
      <c r="C4221" t="s">
        <v>198</v>
      </c>
      <c r="D4221" s="3"/>
    </row>
    <row r="4222" spans="1:4">
      <c r="A4222" t="s">
        <v>7542</v>
      </c>
      <c r="B4222" t="s">
        <v>7543</v>
      </c>
      <c r="C4222" t="s">
        <v>438</v>
      </c>
      <c r="D4222" s="3"/>
    </row>
    <row r="4223" spans="1:4">
      <c r="A4223" t="s">
        <v>7544</v>
      </c>
      <c r="B4223" t="s">
        <v>7545</v>
      </c>
      <c r="C4223" t="s">
        <v>232</v>
      </c>
      <c r="D4223" s="3">
        <v>1665.391304347826</v>
      </c>
    </row>
    <row r="4224" spans="1:4">
      <c r="A4224" t="s">
        <v>7546</v>
      </c>
      <c r="B4224" t="s">
        <v>7547</v>
      </c>
      <c r="C4224" t="s">
        <v>232</v>
      </c>
      <c r="D4224" s="3">
        <v>1800</v>
      </c>
    </row>
    <row r="4225" spans="1:4">
      <c r="A4225" t="s">
        <v>7548</v>
      </c>
      <c r="B4225" t="s">
        <v>7549</v>
      </c>
      <c r="C4225" t="s">
        <v>232</v>
      </c>
      <c r="D4225" s="3"/>
    </row>
    <row r="4226" spans="1:4">
      <c r="A4226" t="s">
        <v>7550</v>
      </c>
      <c r="B4226" t="s">
        <v>7551</v>
      </c>
      <c r="C4226" t="s">
        <v>198</v>
      </c>
      <c r="D4226" s="3">
        <v>4179.1663299663296</v>
      </c>
    </row>
    <row r="4227" spans="1:4">
      <c r="A4227" t="s">
        <v>7552</v>
      </c>
      <c r="B4227" t="s">
        <v>7553</v>
      </c>
      <c r="C4227" t="s">
        <v>198</v>
      </c>
      <c r="D4227" s="3">
        <v>7471.5944957127467</v>
      </c>
    </row>
    <row r="4228" spans="1:4">
      <c r="A4228" t="s">
        <v>7554</v>
      </c>
      <c r="B4228" t="s">
        <v>7555</v>
      </c>
      <c r="C4228" t="s">
        <v>438</v>
      </c>
      <c r="D4228" s="3">
        <v>2.8394401754816068</v>
      </c>
    </row>
    <row r="4229" spans="1:4">
      <c r="A4229" t="s">
        <v>7556</v>
      </c>
      <c r="B4229" t="s">
        <v>7557</v>
      </c>
      <c r="C4229" t="s">
        <v>438</v>
      </c>
      <c r="D4229" s="3">
        <v>1.0543071161048689</v>
      </c>
    </row>
    <row r="4230" spans="1:4">
      <c r="A4230" t="s">
        <v>7558</v>
      </c>
      <c r="B4230" t="s">
        <v>7559</v>
      </c>
      <c r="C4230" t="s">
        <v>438</v>
      </c>
      <c r="D4230" s="3">
        <v>2.5821994982852576</v>
      </c>
    </row>
    <row r="4231" spans="1:4">
      <c r="A4231" t="s">
        <v>7560</v>
      </c>
      <c r="B4231" t="s">
        <v>7561</v>
      </c>
      <c r="C4231" t="s">
        <v>438</v>
      </c>
      <c r="D4231" s="3">
        <v>3.1001430742429297</v>
      </c>
    </row>
    <row r="4232" spans="1:4">
      <c r="A4232" t="s">
        <v>7562</v>
      </c>
      <c r="B4232" t="s">
        <v>7563</v>
      </c>
      <c r="C4232" t="s">
        <v>438</v>
      </c>
      <c r="D4232" s="3">
        <v>3.7919781483611272</v>
      </c>
    </row>
    <row r="4233" spans="1:4">
      <c r="A4233" t="s">
        <v>7564</v>
      </c>
      <c r="B4233" t="s">
        <v>7565</v>
      </c>
      <c r="C4233" t="s">
        <v>438</v>
      </c>
      <c r="D4233" s="3">
        <v>5.812251233202927</v>
      </c>
    </row>
    <row r="4234" spans="1:4">
      <c r="A4234" t="s">
        <v>7566</v>
      </c>
      <c r="B4234" t="s">
        <v>7567</v>
      </c>
      <c r="C4234" t="s">
        <v>438</v>
      </c>
      <c r="D4234" s="3">
        <v>6.4573319804802622</v>
      </c>
    </row>
    <row r="4235" spans="1:4">
      <c r="A4235" t="s">
        <v>7568</v>
      </c>
      <c r="B4235" t="s">
        <v>7569</v>
      </c>
      <c r="C4235" t="s">
        <v>438</v>
      </c>
      <c r="D4235" s="3">
        <v>5.7113125477370197</v>
      </c>
    </row>
    <row r="4236" spans="1:4">
      <c r="A4236" t="s">
        <v>7570</v>
      </c>
      <c r="B4236" t="s">
        <v>7571</v>
      </c>
      <c r="C4236" t="s">
        <v>198</v>
      </c>
      <c r="D4236" s="3"/>
    </row>
    <row r="4237" spans="1:4">
      <c r="A4237" t="s">
        <v>7572</v>
      </c>
      <c r="B4237" t="s">
        <v>7573</v>
      </c>
      <c r="C4237" t="s">
        <v>198</v>
      </c>
      <c r="D4237" s="3"/>
    </row>
    <row r="4238" spans="1:4">
      <c r="A4238" t="s">
        <v>7574</v>
      </c>
      <c r="B4238" t="s">
        <v>7575</v>
      </c>
      <c r="C4238" t="s">
        <v>198</v>
      </c>
      <c r="D4238" s="3">
        <v>2157.9388806635352</v>
      </c>
    </row>
    <row r="4239" spans="1:4">
      <c r="A4239" t="s">
        <v>7576</v>
      </c>
      <c r="B4239" t="s">
        <v>7577</v>
      </c>
      <c r="C4239" t="s">
        <v>198</v>
      </c>
      <c r="D4239" s="3">
        <v>3757.2424740726728</v>
      </c>
    </row>
    <row r="4240" spans="1:4">
      <c r="A4240" t="s">
        <v>7578</v>
      </c>
      <c r="B4240" t="s">
        <v>7579</v>
      </c>
      <c r="C4240" t="s">
        <v>438</v>
      </c>
      <c r="D4240" s="3">
        <v>1.8042821158690174</v>
      </c>
    </row>
    <row r="4241" spans="1:4">
      <c r="A4241" t="s">
        <v>7580</v>
      </c>
      <c r="B4241" t="s">
        <v>7581</v>
      </c>
      <c r="C4241" t="s">
        <v>438</v>
      </c>
      <c r="D4241" s="3">
        <v>0.99776115356810913</v>
      </c>
    </row>
    <row r="4242" spans="1:4">
      <c r="A4242" t="s">
        <v>7582</v>
      </c>
      <c r="B4242" t="s">
        <v>7583</v>
      </c>
      <c r="C4242" t="s">
        <v>438</v>
      </c>
      <c r="D4242" s="3">
        <v>1.8545946174678405</v>
      </c>
    </row>
    <row r="4243" spans="1:4">
      <c r="A4243" t="s">
        <v>163</v>
      </c>
      <c r="B4243" t="s">
        <v>7584</v>
      </c>
      <c r="C4243" t="s">
        <v>198</v>
      </c>
      <c r="D4243" s="3">
        <v>1277.6584507042253</v>
      </c>
    </row>
    <row r="4244" spans="1:4">
      <c r="A4244" t="s">
        <v>7585</v>
      </c>
      <c r="B4244" t="s">
        <v>7586</v>
      </c>
      <c r="C4244" t="s">
        <v>198</v>
      </c>
      <c r="D4244" s="3">
        <v>1917.9743858423565</v>
      </c>
    </row>
    <row r="4245" spans="1:4">
      <c r="A4245" t="s">
        <v>7587</v>
      </c>
      <c r="B4245" t="s">
        <v>7588</v>
      </c>
      <c r="C4245" t="s">
        <v>438</v>
      </c>
      <c r="D4245" s="3">
        <v>0.47231312755671251</v>
      </c>
    </row>
    <row r="4246" spans="1:4">
      <c r="A4246" t="s">
        <v>7589</v>
      </c>
      <c r="B4246" t="s">
        <v>7590</v>
      </c>
      <c r="C4246" t="s">
        <v>438</v>
      </c>
      <c r="D4246" s="3">
        <v>7.1607142857142856</v>
      </c>
    </row>
    <row r="4247" spans="1:4">
      <c r="A4247" t="s">
        <v>7591</v>
      </c>
      <c r="B4247" t="s">
        <v>7592</v>
      </c>
      <c r="C4247" t="s">
        <v>438</v>
      </c>
      <c r="D4247" s="3">
        <v>1.3715519200181776</v>
      </c>
    </row>
    <row r="4248" spans="1:4">
      <c r="A4248" t="s">
        <v>7593</v>
      </c>
      <c r="B4248" t="s">
        <v>7594</v>
      </c>
      <c r="C4248" t="s">
        <v>438</v>
      </c>
      <c r="D4248" s="3"/>
    </row>
    <row r="4249" spans="1:4">
      <c r="A4249" t="s">
        <v>7595</v>
      </c>
      <c r="B4249" t="s">
        <v>7596</v>
      </c>
      <c r="C4249" t="s">
        <v>217</v>
      </c>
      <c r="D4249" s="3"/>
    </row>
    <row r="4250" spans="1:4">
      <c r="A4250" t="s">
        <v>7597</v>
      </c>
      <c r="B4250" t="s">
        <v>7598</v>
      </c>
      <c r="C4250" t="s">
        <v>217</v>
      </c>
      <c r="D4250" s="3"/>
    </row>
    <row r="4251" spans="1:4">
      <c r="A4251" t="s">
        <v>7599</v>
      </c>
      <c r="B4251" t="s">
        <v>7600</v>
      </c>
      <c r="C4251" t="s">
        <v>198</v>
      </c>
      <c r="D4251" s="3">
        <v>14178.89039242219</v>
      </c>
    </row>
    <row r="4252" spans="1:4">
      <c r="A4252" t="s">
        <v>7601</v>
      </c>
      <c r="B4252" t="s">
        <v>7602</v>
      </c>
      <c r="C4252" t="s">
        <v>198</v>
      </c>
      <c r="D4252" s="3">
        <v>16612.917181705809</v>
      </c>
    </row>
    <row r="4253" spans="1:4">
      <c r="A4253" t="s">
        <v>7603</v>
      </c>
      <c r="B4253" t="s">
        <v>7604</v>
      </c>
      <c r="C4253" t="s">
        <v>406</v>
      </c>
      <c r="D4253" s="3"/>
    </row>
    <row r="4254" spans="1:4">
      <c r="A4254" t="s">
        <v>7605</v>
      </c>
      <c r="B4254" t="s">
        <v>7606</v>
      </c>
      <c r="C4254" t="s">
        <v>438</v>
      </c>
      <c r="D4254" s="3"/>
    </row>
    <row r="4255" spans="1:4">
      <c r="A4255" t="s">
        <v>7607</v>
      </c>
      <c r="B4255" t="s">
        <v>7608</v>
      </c>
      <c r="C4255" t="s">
        <v>232</v>
      </c>
      <c r="D4255" s="3"/>
    </row>
    <row r="4256" spans="1:4">
      <c r="A4256" t="s">
        <v>7609</v>
      </c>
      <c r="B4256" t="s">
        <v>7610</v>
      </c>
      <c r="C4256" t="s">
        <v>232</v>
      </c>
      <c r="D4256" s="3"/>
    </row>
    <row r="4257" spans="1:4">
      <c r="A4257" t="s">
        <v>7611</v>
      </c>
      <c r="B4257" t="s">
        <v>7612</v>
      </c>
      <c r="C4257" t="s">
        <v>176</v>
      </c>
      <c r="D4257" s="3"/>
    </row>
    <row r="4258" spans="1:4">
      <c r="A4258" t="s">
        <v>7613</v>
      </c>
      <c r="B4258" t="s">
        <v>7614</v>
      </c>
      <c r="C4258" t="s">
        <v>198</v>
      </c>
      <c r="D4258" s="3"/>
    </row>
    <row r="4259" spans="1:4">
      <c r="A4259" t="s">
        <v>7615</v>
      </c>
      <c r="B4259" t="s">
        <v>7616</v>
      </c>
      <c r="C4259" t="s">
        <v>232</v>
      </c>
      <c r="D4259" s="3"/>
    </row>
    <row r="4260" spans="1:4">
      <c r="A4260" t="s">
        <v>7617</v>
      </c>
      <c r="B4260" t="s">
        <v>7618</v>
      </c>
      <c r="C4260" t="s">
        <v>438</v>
      </c>
      <c r="D4260" s="3"/>
    </row>
    <row r="4261" spans="1:4">
      <c r="A4261" t="s">
        <v>7619</v>
      </c>
      <c r="B4261" t="s">
        <v>7620</v>
      </c>
      <c r="C4261" t="s">
        <v>438</v>
      </c>
      <c r="D4261" s="3"/>
    </row>
    <row r="4262" spans="1:4">
      <c r="A4262" t="s">
        <v>7621</v>
      </c>
      <c r="B4262" t="s">
        <v>7622</v>
      </c>
      <c r="C4262" t="s">
        <v>198</v>
      </c>
      <c r="D4262" s="3"/>
    </row>
    <row r="4263" spans="1:4">
      <c r="A4263" t="s">
        <v>7623</v>
      </c>
      <c r="B4263" t="s">
        <v>7624</v>
      </c>
      <c r="C4263" t="s">
        <v>198</v>
      </c>
      <c r="D4263" s="3">
        <v>144.66257668711657</v>
      </c>
    </row>
    <row r="4264" spans="1:4">
      <c r="A4264" t="s">
        <v>7625</v>
      </c>
      <c r="B4264" t="s">
        <v>7626</v>
      </c>
      <c r="C4264" t="s">
        <v>205</v>
      </c>
      <c r="D4264" s="3"/>
    </row>
    <row r="4265" spans="1:4">
      <c r="A4265" t="s">
        <v>7627</v>
      </c>
      <c r="B4265" t="s">
        <v>7628</v>
      </c>
      <c r="C4265" t="s">
        <v>438</v>
      </c>
      <c r="D4265" s="3"/>
    </row>
    <row r="4266" spans="1:4">
      <c r="A4266" t="s">
        <v>7629</v>
      </c>
      <c r="B4266" t="s">
        <v>5975</v>
      </c>
      <c r="C4266" t="s">
        <v>205</v>
      </c>
      <c r="D4266" s="3">
        <v>291038.04561224492</v>
      </c>
    </row>
    <row r="4267" spans="1:4">
      <c r="A4267" t="s">
        <v>7630</v>
      </c>
      <c r="B4267" t="s">
        <v>7631</v>
      </c>
      <c r="C4267" t="s">
        <v>232</v>
      </c>
      <c r="D4267" s="3"/>
    </row>
    <row r="4268" spans="1:4">
      <c r="A4268" t="s">
        <v>7632</v>
      </c>
      <c r="B4268" t="s">
        <v>7633</v>
      </c>
      <c r="C4268" t="s">
        <v>205</v>
      </c>
      <c r="D4268" s="3"/>
    </row>
    <row r="4269" spans="1:4">
      <c r="A4269" t="s">
        <v>7634</v>
      </c>
      <c r="B4269" t="s">
        <v>7635</v>
      </c>
      <c r="C4269" t="s">
        <v>232</v>
      </c>
      <c r="D4269" s="3">
        <v>1335.4610062893082</v>
      </c>
    </row>
    <row r="4270" spans="1:4">
      <c r="A4270" t="s">
        <v>7636</v>
      </c>
      <c r="B4270" t="s">
        <v>7637</v>
      </c>
      <c r="C4270" t="s">
        <v>232</v>
      </c>
      <c r="D4270" s="3">
        <v>2054.1081847649921</v>
      </c>
    </row>
    <row r="4271" spans="1:4">
      <c r="A4271" t="s">
        <v>7638</v>
      </c>
      <c r="B4271" t="s">
        <v>7637</v>
      </c>
      <c r="C4271" t="s">
        <v>232</v>
      </c>
      <c r="D4271" s="3"/>
    </row>
    <row r="4272" spans="1:4">
      <c r="A4272" t="s">
        <v>7639</v>
      </c>
      <c r="B4272" t="s">
        <v>7637</v>
      </c>
      <c r="C4272" t="s">
        <v>232</v>
      </c>
      <c r="D4272" s="3"/>
    </row>
    <row r="4273" spans="1:4">
      <c r="A4273" t="s">
        <v>7640</v>
      </c>
      <c r="B4273" t="s">
        <v>7637</v>
      </c>
      <c r="C4273" t="s">
        <v>232</v>
      </c>
      <c r="D4273" s="3"/>
    </row>
    <row r="4274" spans="1:4">
      <c r="A4274" t="s">
        <v>7641</v>
      </c>
      <c r="B4274" t="s">
        <v>7637</v>
      </c>
      <c r="C4274" t="s">
        <v>232</v>
      </c>
      <c r="D4274" s="3"/>
    </row>
    <row r="4275" spans="1:4">
      <c r="A4275" t="s">
        <v>7642</v>
      </c>
      <c r="B4275" t="s">
        <v>7637</v>
      </c>
      <c r="C4275" t="s">
        <v>232</v>
      </c>
      <c r="D4275" s="3"/>
    </row>
    <row r="4276" spans="1:4">
      <c r="A4276" t="s">
        <v>7643</v>
      </c>
      <c r="B4276" t="s">
        <v>7637</v>
      </c>
      <c r="C4276" t="s">
        <v>232</v>
      </c>
      <c r="D4276" s="3"/>
    </row>
    <row r="4277" spans="1:4">
      <c r="A4277" t="s">
        <v>7644</v>
      </c>
      <c r="B4277" t="s">
        <v>7645</v>
      </c>
      <c r="C4277" t="s">
        <v>205</v>
      </c>
      <c r="D4277" s="3"/>
    </row>
    <row r="4278" spans="1:4">
      <c r="A4278" t="s">
        <v>7646</v>
      </c>
      <c r="B4278" t="s">
        <v>7645</v>
      </c>
      <c r="C4278" t="s">
        <v>205</v>
      </c>
      <c r="D4278" s="3"/>
    </row>
    <row r="4279" spans="1:4">
      <c r="A4279" t="s">
        <v>7647</v>
      </c>
      <c r="B4279" t="s">
        <v>7631</v>
      </c>
      <c r="C4279" t="s">
        <v>232</v>
      </c>
      <c r="D4279" s="3"/>
    </row>
    <row r="4280" spans="1:4">
      <c r="A4280" t="s">
        <v>7648</v>
      </c>
      <c r="B4280" t="s">
        <v>7649</v>
      </c>
      <c r="C4280" t="s">
        <v>232</v>
      </c>
      <c r="D4280" s="3"/>
    </row>
    <row r="4281" spans="1:4">
      <c r="A4281" t="s">
        <v>7650</v>
      </c>
      <c r="B4281" t="s">
        <v>7651</v>
      </c>
      <c r="C4281" t="s">
        <v>438</v>
      </c>
      <c r="D4281" s="3"/>
    </row>
    <row r="4282" spans="1:4">
      <c r="A4282" t="s">
        <v>7652</v>
      </c>
      <c r="B4282" t="s">
        <v>7653</v>
      </c>
      <c r="C4282" t="s">
        <v>232</v>
      </c>
      <c r="D4282" s="3"/>
    </row>
    <row r="4283" spans="1:4">
      <c r="A4283" t="s">
        <v>7654</v>
      </c>
      <c r="B4283" t="s">
        <v>7655</v>
      </c>
      <c r="C4283" t="s">
        <v>205</v>
      </c>
      <c r="D4283" s="3"/>
    </row>
    <row r="4284" spans="1:4">
      <c r="A4284" t="s">
        <v>7656</v>
      </c>
      <c r="B4284" t="s">
        <v>7657</v>
      </c>
      <c r="C4284" t="s">
        <v>213</v>
      </c>
      <c r="D4284" s="3">
        <v>0.91391304347826086</v>
      </c>
    </row>
    <row r="4285" spans="1:4">
      <c r="A4285" t="s">
        <v>184</v>
      </c>
      <c r="B4285" t="s">
        <v>7658</v>
      </c>
      <c r="C4285" t="s">
        <v>176</v>
      </c>
      <c r="D4285" s="3">
        <v>92.608353510895881</v>
      </c>
    </row>
    <row r="4286" spans="1:4">
      <c r="A4286" t="s">
        <v>7659</v>
      </c>
      <c r="B4286" t="s">
        <v>7658</v>
      </c>
      <c r="C4286" t="s">
        <v>176</v>
      </c>
      <c r="D4286" s="3">
        <v>96</v>
      </c>
    </row>
    <row r="4287" spans="1:4">
      <c r="A4287" t="s">
        <v>7660</v>
      </c>
      <c r="B4287" t="s">
        <v>7658</v>
      </c>
      <c r="C4287" t="s">
        <v>176</v>
      </c>
      <c r="D4287" s="3">
        <v>86</v>
      </c>
    </row>
    <row r="4288" spans="1:4">
      <c r="A4288" t="s">
        <v>7661</v>
      </c>
      <c r="B4288" t="s">
        <v>7658</v>
      </c>
      <c r="C4288" t="s">
        <v>176</v>
      </c>
      <c r="D4288" s="3"/>
    </row>
    <row r="4289" spans="1:4">
      <c r="A4289" t="s">
        <v>7662</v>
      </c>
      <c r="B4289" t="s">
        <v>7658</v>
      </c>
      <c r="C4289" t="s">
        <v>176</v>
      </c>
      <c r="D4289" s="3"/>
    </row>
    <row r="4290" spans="1:4">
      <c r="A4290" t="s">
        <v>7663</v>
      </c>
      <c r="B4290" t="s">
        <v>7658</v>
      </c>
      <c r="C4290" t="s">
        <v>176</v>
      </c>
      <c r="D4290" s="3"/>
    </row>
    <row r="4291" spans="1:4">
      <c r="A4291" t="s">
        <v>7664</v>
      </c>
      <c r="B4291" t="s">
        <v>7658</v>
      </c>
      <c r="C4291" t="s">
        <v>176</v>
      </c>
      <c r="D4291" s="3"/>
    </row>
    <row r="4292" spans="1:4">
      <c r="A4292" t="s">
        <v>7665</v>
      </c>
      <c r="B4292" t="s">
        <v>7658</v>
      </c>
      <c r="C4292" t="s">
        <v>176</v>
      </c>
      <c r="D4292" s="3"/>
    </row>
    <row r="4293" spans="1:4">
      <c r="A4293" t="s">
        <v>7666</v>
      </c>
      <c r="B4293" t="s">
        <v>7658</v>
      </c>
      <c r="C4293" t="s">
        <v>176</v>
      </c>
      <c r="D4293" s="3"/>
    </row>
    <row r="4294" spans="1:4">
      <c r="A4294" t="s">
        <v>7667</v>
      </c>
      <c r="B4294" t="s">
        <v>7658</v>
      </c>
      <c r="C4294" t="s">
        <v>176</v>
      </c>
      <c r="D4294" s="3"/>
    </row>
    <row r="4295" spans="1:4">
      <c r="A4295" t="s">
        <v>7668</v>
      </c>
      <c r="B4295" t="s">
        <v>7658</v>
      </c>
      <c r="C4295" t="s">
        <v>176</v>
      </c>
      <c r="D4295" s="3"/>
    </row>
    <row r="4296" spans="1:4">
      <c r="A4296" t="s">
        <v>7669</v>
      </c>
      <c r="B4296" t="s">
        <v>7658</v>
      </c>
      <c r="C4296" t="s">
        <v>176</v>
      </c>
      <c r="D4296" s="3"/>
    </row>
    <row r="4297" spans="1:4">
      <c r="A4297" t="s">
        <v>7670</v>
      </c>
      <c r="B4297" t="s">
        <v>7658</v>
      </c>
      <c r="C4297" t="s">
        <v>176</v>
      </c>
      <c r="D4297" s="3"/>
    </row>
    <row r="4298" spans="1:4">
      <c r="A4298" t="s">
        <v>7671</v>
      </c>
      <c r="B4298" t="s">
        <v>7658</v>
      </c>
      <c r="C4298" t="s">
        <v>176</v>
      </c>
      <c r="D4298" s="3"/>
    </row>
    <row r="4299" spans="1:4">
      <c r="A4299" t="s">
        <v>7672</v>
      </c>
      <c r="B4299" t="s">
        <v>7658</v>
      </c>
      <c r="C4299" t="s">
        <v>176</v>
      </c>
      <c r="D4299" s="3"/>
    </row>
    <row r="4300" spans="1:4">
      <c r="A4300" t="s">
        <v>7673</v>
      </c>
      <c r="B4300" t="s">
        <v>7658</v>
      </c>
      <c r="C4300" t="s">
        <v>176</v>
      </c>
      <c r="D4300" s="3"/>
    </row>
    <row r="4301" spans="1:4">
      <c r="A4301" t="s">
        <v>7674</v>
      </c>
      <c r="B4301" t="s">
        <v>7658</v>
      </c>
      <c r="C4301" t="s">
        <v>176</v>
      </c>
      <c r="D4301" s="3"/>
    </row>
    <row r="4302" spans="1:4">
      <c r="A4302" t="s">
        <v>7675</v>
      </c>
      <c r="B4302" t="s">
        <v>7658</v>
      </c>
      <c r="C4302" t="s">
        <v>176</v>
      </c>
      <c r="D4302" s="3"/>
    </row>
    <row r="4303" spans="1:4">
      <c r="A4303" t="s">
        <v>7676</v>
      </c>
      <c r="B4303" t="s">
        <v>7677</v>
      </c>
      <c r="C4303" t="s">
        <v>205</v>
      </c>
      <c r="D4303" s="3">
        <v>332092.46999999997</v>
      </c>
    </row>
    <row r="4304" spans="1:4">
      <c r="A4304" t="s">
        <v>7678</v>
      </c>
      <c r="B4304" t="s">
        <v>7679</v>
      </c>
      <c r="C4304" t="s">
        <v>205</v>
      </c>
      <c r="D4304" s="3"/>
    </row>
    <row r="4305" spans="1:4">
      <c r="A4305" t="s">
        <v>7680</v>
      </c>
      <c r="B4305" t="s">
        <v>7681</v>
      </c>
      <c r="C4305" t="s">
        <v>438</v>
      </c>
      <c r="D4305" s="3"/>
    </row>
    <row r="4306" spans="1:4">
      <c r="A4306" t="s">
        <v>7682</v>
      </c>
      <c r="B4306" t="s">
        <v>7683</v>
      </c>
      <c r="C4306" t="s">
        <v>438</v>
      </c>
      <c r="D4306" s="3"/>
    </row>
    <row r="4307" spans="1:4">
      <c r="A4307" t="s">
        <v>7684</v>
      </c>
      <c r="B4307" t="s">
        <v>7685</v>
      </c>
      <c r="C4307" t="s">
        <v>438</v>
      </c>
      <c r="D4307" s="3"/>
    </row>
    <row r="4308" spans="1:4">
      <c r="A4308" t="s">
        <v>7686</v>
      </c>
      <c r="B4308" t="s">
        <v>7687</v>
      </c>
      <c r="C4308" t="s">
        <v>198</v>
      </c>
      <c r="D4308" s="3">
        <v>49.411339503753503</v>
      </c>
    </row>
    <row r="4309" spans="1:4">
      <c r="A4309" t="s">
        <v>7688</v>
      </c>
      <c r="B4309" t="s">
        <v>7687</v>
      </c>
      <c r="C4309" t="s">
        <v>7689</v>
      </c>
      <c r="D4309" s="3"/>
    </row>
    <row r="4310" spans="1:4">
      <c r="A4310" t="s">
        <v>7690</v>
      </c>
      <c r="B4310" t="s">
        <v>7691</v>
      </c>
      <c r="C4310" t="s">
        <v>198</v>
      </c>
      <c r="D4310" s="3"/>
    </row>
    <row r="4311" spans="1:4">
      <c r="A4311" t="s">
        <v>7692</v>
      </c>
      <c r="B4311" t="s">
        <v>7693</v>
      </c>
      <c r="C4311" t="s">
        <v>222</v>
      </c>
      <c r="D4311" s="3"/>
    </row>
    <row r="4312" spans="1:4">
      <c r="A4312" t="s">
        <v>7694</v>
      </c>
      <c r="B4312" t="s">
        <v>7695</v>
      </c>
      <c r="C4312" t="s">
        <v>7696</v>
      </c>
      <c r="D4312" s="3"/>
    </row>
    <row r="4313" spans="1:4">
      <c r="A4313" t="s">
        <v>7697</v>
      </c>
      <c r="B4313" t="s">
        <v>7698</v>
      </c>
      <c r="C4313" t="s">
        <v>7696</v>
      </c>
      <c r="D4313" s="3"/>
    </row>
    <row r="4314" spans="1:4">
      <c r="A4314" t="s">
        <v>7699</v>
      </c>
      <c r="B4314" t="s">
        <v>7700</v>
      </c>
      <c r="C4314" t="s">
        <v>222</v>
      </c>
      <c r="D4314" s="3"/>
    </row>
    <row r="4315" spans="1:4">
      <c r="A4315" t="s">
        <v>7701</v>
      </c>
      <c r="B4315" t="s">
        <v>7702</v>
      </c>
      <c r="C4315" t="s">
        <v>232</v>
      </c>
      <c r="D4315" s="3"/>
    </row>
    <row r="4316" spans="1:4">
      <c r="A4316" t="s">
        <v>7703</v>
      </c>
      <c r="B4316" t="s">
        <v>7704</v>
      </c>
      <c r="C4316" t="s">
        <v>232</v>
      </c>
      <c r="D4316" s="3">
        <v>194.39314285714286</v>
      </c>
    </row>
    <row r="4317" spans="1:4">
      <c r="A4317" t="s">
        <v>7705</v>
      </c>
      <c r="B4317" t="s">
        <v>7687</v>
      </c>
      <c r="C4317" t="s">
        <v>198</v>
      </c>
      <c r="D4317" s="3"/>
    </row>
    <row r="4318" spans="1:4">
      <c r="A4318" t="s">
        <v>7706</v>
      </c>
      <c r="B4318" t="s">
        <v>7707</v>
      </c>
      <c r="C4318" t="s">
        <v>205</v>
      </c>
      <c r="D4318" s="3"/>
    </row>
    <row r="4319" spans="1:4">
      <c r="A4319" t="s">
        <v>7708</v>
      </c>
      <c r="B4319" t="s">
        <v>7707</v>
      </c>
      <c r="C4319" t="s">
        <v>205</v>
      </c>
      <c r="D4319" s="3"/>
    </row>
    <row r="4320" spans="1:4">
      <c r="A4320" t="s">
        <v>7709</v>
      </c>
      <c r="B4320" t="s">
        <v>7707</v>
      </c>
      <c r="C4320" t="s">
        <v>205</v>
      </c>
      <c r="D4320" s="3"/>
    </row>
    <row r="4321" spans="1:4">
      <c r="A4321" t="s">
        <v>7710</v>
      </c>
      <c r="B4321" t="s">
        <v>7707</v>
      </c>
      <c r="C4321" t="s">
        <v>205</v>
      </c>
      <c r="D4321" s="3"/>
    </row>
    <row r="4322" spans="1:4">
      <c r="A4322" t="s">
        <v>7711</v>
      </c>
      <c r="B4322" t="s">
        <v>7707</v>
      </c>
      <c r="C4322" t="s">
        <v>205</v>
      </c>
      <c r="D4322" s="3"/>
    </row>
    <row r="4323" spans="1:4">
      <c r="A4323" t="s">
        <v>7712</v>
      </c>
      <c r="B4323" t="s">
        <v>7707</v>
      </c>
      <c r="C4323" t="s">
        <v>205</v>
      </c>
      <c r="D4323" s="3"/>
    </row>
    <row r="4324" spans="1:4">
      <c r="A4324" t="s">
        <v>7713</v>
      </c>
      <c r="B4324" t="s">
        <v>7707</v>
      </c>
      <c r="C4324" t="s">
        <v>205</v>
      </c>
      <c r="D4324" s="3"/>
    </row>
    <row r="4325" spans="1:4">
      <c r="A4325" t="s">
        <v>7714</v>
      </c>
      <c r="B4325" t="s">
        <v>7707</v>
      </c>
      <c r="C4325" t="s">
        <v>205</v>
      </c>
      <c r="D4325" s="3"/>
    </row>
    <row r="4326" spans="1:4">
      <c r="A4326" t="s">
        <v>7715</v>
      </c>
      <c r="B4326" t="s">
        <v>7707</v>
      </c>
      <c r="C4326" t="s">
        <v>205</v>
      </c>
      <c r="D4326" s="3"/>
    </row>
    <row r="4327" spans="1:4">
      <c r="A4327" t="s">
        <v>7716</v>
      </c>
      <c r="B4327" t="s">
        <v>7707</v>
      </c>
      <c r="C4327" t="s">
        <v>205</v>
      </c>
      <c r="D4327" s="3"/>
    </row>
    <row r="4328" spans="1:4">
      <c r="A4328" t="s">
        <v>7717</v>
      </c>
      <c r="B4328" t="s">
        <v>7718</v>
      </c>
      <c r="C4328" t="s">
        <v>198</v>
      </c>
      <c r="D4328" s="3">
        <v>208.47939696978824</v>
      </c>
    </row>
    <row r="4329" spans="1:4">
      <c r="A4329" t="s">
        <v>7719</v>
      </c>
      <c r="B4329" t="s">
        <v>7718</v>
      </c>
      <c r="C4329" t="s">
        <v>7689</v>
      </c>
      <c r="D4329" s="3">
        <v>683.33333333333337</v>
      </c>
    </row>
    <row r="4330" spans="1:4">
      <c r="A4330" t="s">
        <v>7720</v>
      </c>
      <c r="B4330" t="s">
        <v>7718</v>
      </c>
      <c r="C4330" t="s">
        <v>7721</v>
      </c>
      <c r="D4330" s="3"/>
    </row>
    <row r="4331" spans="1:4">
      <c r="A4331" t="s">
        <v>7722</v>
      </c>
      <c r="B4331" t="s">
        <v>1521</v>
      </c>
      <c r="C4331" t="s">
        <v>1127</v>
      </c>
      <c r="D4331" s="3"/>
    </row>
    <row r="4332" spans="1:4">
      <c r="A4332" t="s">
        <v>7723</v>
      </c>
      <c r="B4332" t="s">
        <v>7724</v>
      </c>
      <c r="C4332" t="s">
        <v>222</v>
      </c>
      <c r="D4332" s="3"/>
    </row>
    <row r="4333" spans="1:4">
      <c r="A4333" t="s">
        <v>7725</v>
      </c>
      <c r="B4333" t="s">
        <v>7726</v>
      </c>
      <c r="C4333" t="s">
        <v>222</v>
      </c>
      <c r="D4333" s="3"/>
    </row>
    <row r="4334" spans="1:4">
      <c r="A4334" t="s">
        <v>7727</v>
      </c>
      <c r="B4334" t="s">
        <v>7728</v>
      </c>
      <c r="C4334" t="s">
        <v>222</v>
      </c>
      <c r="D4334" s="3"/>
    </row>
    <row r="4335" spans="1:4">
      <c r="A4335" t="s">
        <v>7729</v>
      </c>
      <c r="B4335" t="s">
        <v>7730</v>
      </c>
      <c r="C4335" t="s">
        <v>232</v>
      </c>
      <c r="D4335" s="3"/>
    </row>
    <row r="4336" spans="1:4">
      <c r="A4336" t="s">
        <v>7731</v>
      </c>
      <c r="B4336" t="s">
        <v>7732</v>
      </c>
      <c r="C4336" t="s">
        <v>222</v>
      </c>
      <c r="D4336" s="3"/>
    </row>
    <row r="4337" spans="1:4">
      <c r="A4337" t="s">
        <v>7733</v>
      </c>
      <c r="B4337" t="s">
        <v>7734</v>
      </c>
      <c r="C4337" t="s">
        <v>222</v>
      </c>
      <c r="D4337" s="3"/>
    </row>
    <row r="4338" spans="1:4">
      <c r="A4338" t="s">
        <v>7735</v>
      </c>
      <c r="B4338" t="s">
        <v>7736</v>
      </c>
      <c r="C4338" t="s">
        <v>222</v>
      </c>
      <c r="D4338" s="3"/>
    </row>
    <row r="4339" spans="1:4">
      <c r="A4339" t="s">
        <v>7737</v>
      </c>
      <c r="B4339" t="s">
        <v>7738</v>
      </c>
      <c r="C4339" t="s">
        <v>222</v>
      </c>
      <c r="D4339" s="3"/>
    </row>
    <row r="4340" spans="1:4">
      <c r="A4340" t="s">
        <v>7739</v>
      </c>
      <c r="B4340" t="s">
        <v>7740</v>
      </c>
      <c r="C4340" t="s">
        <v>232</v>
      </c>
      <c r="D4340" s="3"/>
    </row>
    <row r="4341" spans="1:4">
      <c r="A4341" t="s">
        <v>7741</v>
      </c>
      <c r="B4341" t="s">
        <v>7742</v>
      </c>
      <c r="C4341" t="s">
        <v>232</v>
      </c>
      <c r="D4341" s="3"/>
    </row>
    <row r="4342" spans="1:4">
      <c r="A4342" t="s">
        <v>7743</v>
      </c>
      <c r="B4342" t="s">
        <v>7744</v>
      </c>
      <c r="C4342" t="s">
        <v>232</v>
      </c>
      <c r="D4342" s="3"/>
    </row>
    <row r="4343" spans="1:4">
      <c r="A4343" t="s">
        <v>7745</v>
      </c>
      <c r="B4343" t="s">
        <v>7746</v>
      </c>
      <c r="C4343" t="s">
        <v>205</v>
      </c>
      <c r="D4343" s="3"/>
    </row>
    <row r="4344" spans="1:4">
      <c r="A4344" t="s">
        <v>7747</v>
      </c>
      <c r="B4344" t="s">
        <v>7748</v>
      </c>
      <c r="C4344" t="s">
        <v>205</v>
      </c>
      <c r="D4344" s="3"/>
    </row>
    <row r="4345" spans="1:4">
      <c r="A4345" t="s">
        <v>7749</v>
      </c>
      <c r="B4345" t="s">
        <v>7750</v>
      </c>
      <c r="C4345" t="s">
        <v>205</v>
      </c>
      <c r="D4345" s="3"/>
    </row>
    <row r="4346" spans="1:4">
      <c r="A4346" t="s">
        <v>7751</v>
      </c>
      <c r="B4346" t="s">
        <v>7752</v>
      </c>
      <c r="C4346" t="s">
        <v>205</v>
      </c>
      <c r="D4346" s="3"/>
    </row>
    <row r="4347" spans="1:4">
      <c r="A4347" t="s">
        <v>7753</v>
      </c>
      <c r="B4347" t="s">
        <v>7754</v>
      </c>
      <c r="C4347" t="s">
        <v>205</v>
      </c>
      <c r="D4347" s="3"/>
    </row>
    <row r="4348" spans="1:4">
      <c r="A4348" t="s">
        <v>7755</v>
      </c>
      <c r="B4348" t="s">
        <v>7756</v>
      </c>
      <c r="C4348" t="s">
        <v>205</v>
      </c>
      <c r="D4348" s="3"/>
    </row>
    <row r="4349" spans="1:4">
      <c r="A4349" t="s">
        <v>7757</v>
      </c>
      <c r="B4349" t="s">
        <v>7758</v>
      </c>
      <c r="C4349" t="s">
        <v>205</v>
      </c>
      <c r="D4349" s="3"/>
    </row>
    <row r="4350" spans="1:4">
      <c r="A4350" t="s">
        <v>7759</v>
      </c>
      <c r="B4350" t="s">
        <v>7760</v>
      </c>
      <c r="C4350" t="s">
        <v>205</v>
      </c>
      <c r="D4350" s="3"/>
    </row>
    <row r="4351" spans="1:4">
      <c r="A4351" t="s">
        <v>7761</v>
      </c>
      <c r="B4351" t="s">
        <v>7762</v>
      </c>
      <c r="C4351" t="s">
        <v>205</v>
      </c>
      <c r="D4351" s="3"/>
    </row>
    <row r="4352" spans="1:4">
      <c r="A4352" t="s">
        <v>7763</v>
      </c>
      <c r="B4352" t="s">
        <v>7764</v>
      </c>
      <c r="C4352" t="s">
        <v>205</v>
      </c>
      <c r="D4352" s="3"/>
    </row>
    <row r="4353" spans="1:4">
      <c r="A4353" t="s">
        <v>7765</v>
      </c>
      <c r="B4353" t="s">
        <v>7766</v>
      </c>
      <c r="C4353" t="s">
        <v>205</v>
      </c>
      <c r="D4353" s="3"/>
    </row>
    <row r="4354" spans="1:4">
      <c r="A4354" t="s">
        <v>7767</v>
      </c>
      <c r="B4354" t="s">
        <v>7768</v>
      </c>
      <c r="C4354" t="s">
        <v>205</v>
      </c>
      <c r="D4354" s="3"/>
    </row>
    <row r="4355" spans="1:4">
      <c r="A4355" t="s">
        <v>7769</v>
      </c>
      <c r="B4355" t="s">
        <v>7770</v>
      </c>
      <c r="C4355" t="s">
        <v>205</v>
      </c>
      <c r="D4355" s="3"/>
    </row>
    <row r="4356" spans="1:4">
      <c r="A4356" t="s">
        <v>7771</v>
      </c>
      <c r="B4356" t="s">
        <v>7772</v>
      </c>
      <c r="C4356" t="s">
        <v>205</v>
      </c>
      <c r="D4356" s="3"/>
    </row>
    <row r="4357" spans="1:4">
      <c r="A4357" t="s">
        <v>7773</v>
      </c>
      <c r="B4357" t="s">
        <v>7774</v>
      </c>
      <c r="C4357" t="s">
        <v>205</v>
      </c>
      <c r="D4357" s="3"/>
    </row>
    <row r="4358" spans="1:4">
      <c r="A4358" t="s">
        <v>7775</v>
      </c>
      <c r="B4358" t="s">
        <v>7776</v>
      </c>
      <c r="C4358" t="s">
        <v>205</v>
      </c>
      <c r="D4358" s="3"/>
    </row>
    <row r="4359" spans="1:4">
      <c r="A4359" t="s">
        <v>7777</v>
      </c>
      <c r="B4359" t="s">
        <v>7778</v>
      </c>
      <c r="C4359" t="s">
        <v>205</v>
      </c>
      <c r="D4359" s="3"/>
    </row>
    <row r="4360" spans="1:4">
      <c r="A4360" t="s">
        <v>7779</v>
      </c>
      <c r="B4360" t="s">
        <v>7780</v>
      </c>
      <c r="C4360" t="s">
        <v>205</v>
      </c>
      <c r="D4360" s="3"/>
    </row>
    <row r="4361" spans="1:4">
      <c r="A4361" t="s">
        <v>7781</v>
      </c>
      <c r="B4361" t="s">
        <v>7782</v>
      </c>
      <c r="C4361" t="s">
        <v>205</v>
      </c>
      <c r="D4361" s="3"/>
    </row>
    <row r="4362" spans="1:4">
      <c r="A4362" t="s">
        <v>7783</v>
      </c>
      <c r="B4362" t="s">
        <v>7784</v>
      </c>
      <c r="C4362" t="s">
        <v>205</v>
      </c>
      <c r="D4362" s="3"/>
    </row>
    <row r="4363" spans="1:4">
      <c r="A4363" t="s">
        <v>7785</v>
      </c>
      <c r="B4363" t="s">
        <v>7786</v>
      </c>
      <c r="C4363" t="s">
        <v>205</v>
      </c>
      <c r="D4363" s="3"/>
    </row>
    <row r="4364" spans="1:4">
      <c r="A4364" t="s">
        <v>7787</v>
      </c>
      <c r="B4364" t="s">
        <v>7788</v>
      </c>
      <c r="C4364" t="s">
        <v>205</v>
      </c>
      <c r="D4364" s="3"/>
    </row>
    <row r="4365" spans="1:4">
      <c r="A4365" t="s">
        <v>7789</v>
      </c>
      <c r="B4365" t="s">
        <v>7790</v>
      </c>
      <c r="C4365" t="s">
        <v>205</v>
      </c>
      <c r="D4365" s="3"/>
    </row>
    <row r="4366" spans="1:4">
      <c r="A4366" t="s">
        <v>7791</v>
      </c>
      <c r="B4366" t="s">
        <v>7792</v>
      </c>
      <c r="C4366" t="s">
        <v>205</v>
      </c>
      <c r="D4366" s="3"/>
    </row>
    <row r="4367" spans="1:4">
      <c r="A4367" t="s">
        <v>7793</v>
      </c>
      <c r="B4367" t="s">
        <v>7794</v>
      </c>
      <c r="C4367" t="s">
        <v>205</v>
      </c>
      <c r="D4367" s="3"/>
    </row>
    <row r="4368" spans="1:4">
      <c r="A4368" t="s">
        <v>7795</v>
      </c>
      <c r="B4368" t="s">
        <v>7796</v>
      </c>
      <c r="C4368" t="s">
        <v>205</v>
      </c>
      <c r="D4368" s="3"/>
    </row>
    <row r="4369" spans="1:4">
      <c r="A4369" t="s">
        <v>7797</v>
      </c>
      <c r="B4369" t="s">
        <v>7798</v>
      </c>
      <c r="C4369" t="s">
        <v>205</v>
      </c>
      <c r="D4369" s="3"/>
    </row>
    <row r="4370" spans="1:4">
      <c r="A4370" t="s">
        <v>7799</v>
      </c>
      <c r="B4370" t="s">
        <v>7800</v>
      </c>
      <c r="C4370" t="s">
        <v>205</v>
      </c>
      <c r="D4370" s="3"/>
    </row>
    <row r="4371" spans="1:4">
      <c r="A4371" t="s">
        <v>7801</v>
      </c>
      <c r="B4371" t="s">
        <v>7802</v>
      </c>
      <c r="C4371" t="s">
        <v>205</v>
      </c>
      <c r="D4371" s="3"/>
    </row>
    <row r="4372" spans="1:4">
      <c r="A4372" t="s">
        <v>7803</v>
      </c>
      <c r="B4372" t="s">
        <v>7804</v>
      </c>
      <c r="C4372" t="s">
        <v>232</v>
      </c>
      <c r="D4372" s="3"/>
    </row>
    <row r="4373" spans="1:4">
      <c r="A4373" t="s">
        <v>7805</v>
      </c>
      <c r="B4373" t="s">
        <v>7806</v>
      </c>
      <c r="C4373" t="s">
        <v>232</v>
      </c>
      <c r="D4373" s="3"/>
    </row>
    <row r="4374" spans="1:4">
      <c r="A4374" t="s">
        <v>7807</v>
      </c>
      <c r="B4374" t="s">
        <v>7808</v>
      </c>
      <c r="C4374" t="s">
        <v>205</v>
      </c>
      <c r="D4374" s="3"/>
    </row>
    <row r="4375" spans="1:4">
      <c r="A4375" t="s">
        <v>7809</v>
      </c>
      <c r="B4375" t="s">
        <v>7810</v>
      </c>
      <c r="C4375" t="s">
        <v>205</v>
      </c>
      <c r="D4375" s="3"/>
    </row>
    <row r="4376" spans="1:4">
      <c r="A4376" t="s">
        <v>7811</v>
      </c>
      <c r="B4376" t="s">
        <v>7812</v>
      </c>
      <c r="C4376" t="s">
        <v>205</v>
      </c>
      <c r="D4376" s="3"/>
    </row>
    <row r="4377" spans="1:4">
      <c r="A4377" t="s">
        <v>7813</v>
      </c>
      <c r="B4377" t="s">
        <v>7814</v>
      </c>
      <c r="C4377" t="s">
        <v>205</v>
      </c>
      <c r="D4377" s="3"/>
    </row>
    <row r="4378" spans="1:4">
      <c r="A4378" t="s">
        <v>7815</v>
      </c>
      <c r="B4378" t="s">
        <v>7816</v>
      </c>
      <c r="C4378" t="s">
        <v>205</v>
      </c>
      <c r="D4378" s="3"/>
    </row>
    <row r="4379" spans="1:4">
      <c r="A4379" t="s">
        <v>7817</v>
      </c>
      <c r="B4379" t="s">
        <v>7818</v>
      </c>
      <c r="C4379" t="s">
        <v>205</v>
      </c>
      <c r="D4379" s="3"/>
    </row>
    <row r="4380" spans="1:4">
      <c r="A4380" t="s">
        <v>7819</v>
      </c>
      <c r="B4380" t="s">
        <v>7820</v>
      </c>
      <c r="C4380" t="s">
        <v>205</v>
      </c>
      <c r="D4380" s="3"/>
    </row>
    <row r="4381" spans="1:4">
      <c r="A4381" t="s">
        <v>7821</v>
      </c>
      <c r="B4381" t="s">
        <v>7822</v>
      </c>
      <c r="C4381" t="s">
        <v>222</v>
      </c>
      <c r="D4381" s="3"/>
    </row>
    <row r="4382" spans="1:4">
      <c r="A4382" t="s">
        <v>7823</v>
      </c>
      <c r="B4382" t="s">
        <v>7824</v>
      </c>
      <c r="C4382" t="s">
        <v>232</v>
      </c>
      <c r="D4382" s="3"/>
    </row>
    <row r="4383" spans="1:4">
      <c r="A4383" t="s">
        <v>7825</v>
      </c>
      <c r="B4383" t="s">
        <v>7826</v>
      </c>
      <c r="C4383" t="s">
        <v>232</v>
      </c>
      <c r="D4383" s="3"/>
    </row>
    <row r="4384" spans="1:4">
      <c r="A4384" t="s">
        <v>7827</v>
      </c>
      <c r="B4384" t="s">
        <v>7828</v>
      </c>
      <c r="C4384" t="s">
        <v>232</v>
      </c>
      <c r="D4384" s="3"/>
    </row>
    <row r="4385" spans="1:4">
      <c r="A4385" t="s">
        <v>7829</v>
      </c>
      <c r="B4385" t="s">
        <v>7830</v>
      </c>
      <c r="C4385" t="s">
        <v>232</v>
      </c>
      <c r="D4385" s="3"/>
    </row>
    <row r="4386" spans="1:4">
      <c r="A4386" t="s">
        <v>7831</v>
      </c>
      <c r="B4386" t="s">
        <v>7832</v>
      </c>
      <c r="C4386" t="s">
        <v>232</v>
      </c>
      <c r="D4386" s="3"/>
    </row>
    <row r="4387" spans="1:4">
      <c r="A4387" t="s">
        <v>7833</v>
      </c>
      <c r="B4387" t="s">
        <v>7834</v>
      </c>
      <c r="C4387" t="s">
        <v>232</v>
      </c>
      <c r="D4387" s="3"/>
    </row>
    <row r="4388" spans="1:4">
      <c r="A4388" t="s">
        <v>7835</v>
      </c>
      <c r="B4388" t="s">
        <v>7836</v>
      </c>
      <c r="C4388" t="s">
        <v>232</v>
      </c>
      <c r="D4388" s="3"/>
    </row>
    <row r="4389" spans="1:4">
      <c r="A4389" t="s">
        <v>7837</v>
      </c>
      <c r="B4389" t="s">
        <v>7838</v>
      </c>
      <c r="C4389" t="s">
        <v>232</v>
      </c>
      <c r="D4389" s="3"/>
    </row>
    <row r="4390" spans="1:4">
      <c r="A4390" t="s">
        <v>7839</v>
      </c>
      <c r="B4390" t="s">
        <v>7840</v>
      </c>
      <c r="C4390" t="s">
        <v>205</v>
      </c>
      <c r="D4390" s="3"/>
    </row>
    <row r="4391" spans="1:4">
      <c r="A4391" t="s">
        <v>7841</v>
      </c>
      <c r="B4391" t="s">
        <v>7842</v>
      </c>
      <c r="C4391" t="s">
        <v>205</v>
      </c>
      <c r="D4391" s="3"/>
    </row>
    <row r="4392" spans="1:4">
      <c r="A4392" t="s">
        <v>7843</v>
      </c>
      <c r="B4392" t="s">
        <v>7844</v>
      </c>
      <c r="C4392" t="s">
        <v>232</v>
      </c>
      <c r="D4392" s="3"/>
    </row>
    <row r="4393" spans="1:4">
      <c r="A4393" t="s">
        <v>7845</v>
      </c>
      <c r="B4393" t="s">
        <v>7846</v>
      </c>
      <c r="C4393" t="s">
        <v>205</v>
      </c>
      <c r="D4393" s="3"/>
    </row>
    <row r="4394" spans="1:4">
      <c r="A4394" t="s">
        <v>7847</v>
      </c>
      <c r="B4394" t="s">
        <v>7848</v>
      </c>
      <c r="C4394" t="s">
        <v>232</v>
      </c>
      <c r="D4394" s="3"/>
    </row>
    <row r="4395" spans="1:4">
      <c r="A4395" t="s">
        <v>7849</v>
      </c>
      <c r="B4395" t="s">
        <v>7850</v>
      </c>
      <c r="C4395" t="s">
        <v>205</v>
      </c>
      <c r="D4395" s="3"/>
    </row>
    <row r="4396" spans="1:4">
      <c r="A4396" t="s">
        <v>7851</v>
      </c>
      <c r="B4396" t="s">
        <v>7852</v>
      </c>
      <c r="C4396" t="s">
        <v>205</v>
      </c>
      <c r="D4396" s="3"/>
    </row>
    <row r="4397" spans="1:4">
      <c r="A4397" t="s">
        <v>7853</v>
      </c>
      <c r="B4397" t="s">
        <v>7854</v>
      </c>
      <c r="C4397" t="s">
        <v>205</v>
      </c>
      <c r="D4397" s="3"/>
    </row>
    <row r="4398" spans="1:4">
      <c r="A4398" t="s">
        <v>7855</v>
      </c>
      <c r="B4398" t="s">
        <v>7856</v>
      </c>
      <c r="C4398" t="s">
        <v>205</v>
      </c>
      <c r="D4398" s="3"/>
    </row>
    <row r="4399" spans="1:4">
      <c r="A4399" t="s">
        <v>7857</v>
      </c>
      <c r="B4399" t="s">
        <v>7858</v>
      </c>
      <c r="C4399" t="s">
        <v>205</v>
      </c>
      <c r="D4399" s="3"/>
    </row>
    <row r="4400" spans="1:4">
      <c r="A4400" t="s">
        <v>7859</v>
      </c>
      <c r="B4400" t="s">
        <v>7856</v>
      </c>
      <c r="C4400" t="s">
        <v>438</v>
      </c>
      <c r="D4400" s="3"/>
    </row>
    <row r="4401" spans="1:4">
      <c r="A4401" t="s">
        <v>7860</v>
      </c>
      <c r="B4401" t="s">
        <v>7861</v>
      </c>
      <c r="C4401" t="s">
        <v>205</v>
      </c>
      <c r="D4401" s="3"/>
    </row>
    <row r="4402" spans="1:4">
      <c r="A4402" t="s">
        <v>7862</v>
      </c>
      <c r="B4402" t="s">
        <v>7863</v>
      </c>
      <c r="C4402" t="s">
        <v>205</v>
      </c>
      <c r="D4402" s="3"/>
    </row>
    <row r="4403" spans="1:4">
      <c r="A4403" t="s">
        <v>7864</v>
      </c>
      <c r="B4403" t="s">
        <v>7863</v>
      </c>
      <c r="C4403" t="s">
        <v>205</v>
      </c>
      <c r="D4403" s="3"/>
    </row>
    <row r="4404" spans="1:4">
      <c r="A4404" t="s">
        <v>7865</v>
      </c>
      <c r="B4404" t="s">
        <v>7863</v>
      </c>
      <c r="C4404" t="s">
        <v>205</v>
      </c>
      <c r="D4404" s="3"/>
    </row>
    <row r="4405" spans="1:4">
      <c r="A4405" t="s">
        <v>7866</v>
      </c>
      <c r="B4405" t="s">
        <v>7863</v>
      </c>
      <c r="C4405" t="s">
        <v>205</v>
      </c>
      <c r="D4405" s="3"/>
    </row>
    <row r="4406" spans="1:4">
      <c r="A4406" t="s">
        <v>7867</v>
      </c>
      <c r="B4406" t="s">
        <v>7863</v>
      </c>
      <c r="C4406" t="s">
        <v>205</v>
      </c>
      <c r="D4406" s="3"/>
    </row>
    <row r="4407" spans="1:4">
      <c r="A4407" t="s">
        <v>7868</v>
      </c>
      <c r="B4407" t="s">
        <v>7863</v>
      </c>
      <c r="C4407" t="s">
        <v>205</v>
      </c>
      <c r="D4407" s="3"/>
    </row>
    <row r="4408" spans="1:4">
      <c r="A4408" t="s">
        <v>7869</v>
      </c>
      <c r="B4408" t="s">
        <v>7863</v>
      </c>
      <c r="C4408" t="s">
        <v>205</v>
      </c>
      <c r="D4408" s="3"/>
    </row>
    <row r="4409" spans="1:4">
      <c r="A4409" t="s">
        <v>7870</v>
      </c>
      <c r="B4409" t="s">
        <v>7863</v>
      </c>
      <c r="C4409" t="s">
        <v>205</v>
      </c>
      <c r="D4409" s="3"/>
    </row>
    <row r="4410" spans="1:4">
      <c r="A4410" t="s">
        <v>7871</v>
      </c>
      <c r="B4410" t="s">
        <v>7863</v>
      </c>
      <c r="C4410" t="s">
        <v>205</v>
      </c>
      <c r="D4410" s="3"/>
    </row>
    <row r="4411" spans="1:4">
      <c r="A4411" t="s">
        <v>7872</v>
      </c>
      <c r="B4411" t="s">
        <v>7873</v>
      </c>
      <c r="C4411" t="s">
        <v>205</v>
      </c>
      <c r="D4411" s="3"/>
    </row>
    <row r="4412" spans="1:4">
      <c r="A4412" t="s">
        <v>7874</v>
      </c>
      <c r="B4412" t="s">
        <v>7875</v>
      </c>
      <c r="C4412" t="s">
        <v>205</v>
      </c>
      <c r="D4412" s="3"/>
    </row>
    <row r="4413" spans="1:4">
      <c r="A4413" t="s">
        <v>7876</v>
      </c>
      <c r="B4413" t="s">
        <v>7877</v>
      </c>
      <c r="C4413" t="s">
        <v>631</v>
      </c>
      <c r="D4413" s="3"/>
    </row>
    <row r="4414" spans="1:4">
      <c r="A4414" t="s">
        <v>7878</v>
      </c>
      <c r="B4414" t="s">
        <v>7879</v>
      </c>
      <c r="C4414" t="s">
        <v>631</v>
      </c>
      <c r="D4414" s="3"/>
    </row>
    <row r="4415" spans="1:4">
      <c r="A4415" t="s">
        <v>7880</v>
      </c>
      <c r="B4415" t="s">
        <v>7881</v>
      </c>
      <c r="C4415" t="s">
        <v>631</v>
      </c>
      <c r="D4415" s="3"/>
    </row>
    <row r="4416" spans="1:4">
      <c r="A4416" t="s">
        <v>7882</v>
      </c>
      <c r="B4416" t="s">
        <v>7883</v>
      </c>
      <c r="C4416" t="s">
        <v>631</v>
      </c>
      <c r="D4416" s="3"/>
    </row>
    <row r="4417" spans="1:4">
      <c r="A4417" t="s">
        <v>7884</v>
      </c>
      <c r="B4417" t="s">
        <v>7885</v>
      </c>
      <c r="C4417" t="s">
        <v>205</v>
      </c>
      <c r="D4417" s="3"/>
    </row>
    <row r="4418" spans="1:4">
      <c r="A4418" t="s">
        <v>7886</v>
      </c>
      <c r="B4418" t="s">
        <v>7885</v>
      </c>
      <c r="C4418" t="s">
        <v>205</v>
      </c>
      <c r="D4418" s="3"/>
    </row>
    <row r="4419" spans="1:4">
      <c r="A4419" t="s">
        <v>7887</v>
      </c>
      <c r="B4419" t="s">
        <v>7888</v>
      </c>
      <c r="C4419" t="s">
        <v>438</v>
      </c>
      <c r="D4419" s="3"/>
    </row>
    <row r="4420" spans="1:4">
      <c r="A4420" t="s">
        <v>7889</v>
      </c>
      <c r="B4420" t="s">
        <v>7890</v>
      </c>
      <c r="C4420" t="s">
        <v>438</v>
      </c>
      <c r="D4420" s="3"/>
    </row>
    <row r="4421" spans="1:4">
      <c r="A4421" t="s">
        <v>7891</v>
      </c>
      <c r="B4421" t="s">
        <v>7892</v>
      </c>
      <c r="C4421" t="s">
        <v>232</v>
      </c>
      <c r="D4421" s="3"/>
    </row>
    <row r="4422" spans="1:4">
      <c r="A4422" t="s">
        <v>7893</v>
      </c>
      <c r="B4422" t="s">
        <v>7894</v>
      </c>
      <c r="C4422" t="s">
        <v>232</v>
      </c>
      <c r="D4422" s="3"/>
    </row>
    <row r="4423" spans="1:4">
      <c r="A4423" t="s">
        <v>7895</v>
      </c>
      <c r="B4423" t="s">
        <v>7896</v>
      </c>
      <c r="C4423" t="s">
        <v>232</v>
      </c>
      <c r="D4423" s="3"/>
    </row>
    <row r="4424" spans="1:4">
      <c r="A4424" t="s">
        <v>7897</v>
      </c>
      <c r="B4424" t="s">
        <v>7898</v>
      </c>
      <c r="C4424" t="s">
        <v>232</v>
      </c>
      <c r="D4424" s="3"/>
    </row>
    <row r="4425" spans="1:4">
      <c r="A4425" t="s">
        <v>7899</v>
      </c>
      <c r="B4425" t="s">
        <v>7900</v>
      </c>
      <c r="C4425" t="s">
        <v>205</v>
      </c>
      <c r="D4425" s="3"/>
    </row>
    <row r="4426" spans="1:4">
      <c r="A4426" t="s">
        <v>7901</v>
      </c>
      <c r="B4426" t="s">
        <v>7900</v>
      </c>
      <c r="C4426" t="s">
        <v>205</v>
      </c>
      <c r="D4426" s="3"/>
    </row>
    <row r="4427" spans="1:4">
      <c r="A4427" t="s">
        <v>7902</v>
      </c>
      <c r="B4427" t="s">
        <v>7900</v>
      </c>
      <c r="C4427" t="s">
        <v>205</v>
      </c>
      <c r="D4427" s="3"/>
    </row>
    <row r="4428" spans="1:4">
      <c r="A4428" t="s">
        <v>7903</v>
      </c>
      <c r="B4428" t="s">
        <v>7904</v>
      </c>
      <c r="C4428" t="s">
        <v>205</v>
      </c>
      <c r="D4428" s="3"/>
    </row>
    <row r="4429" spans="1:4">
      <c r="A4429" t="s">
        <v>7905</v>
      </c>
      <c r="B4429" t="s">
        <v>7906</v>
      </c>
      <c r="C4429" t="s">
        <v>232</v>
      </c>
      <c r="D4429" s="3"/>
    </row>
    <row r="4430" spans="1:4">
      <c r="A4430" t="s">
        <v>7907</v>
      </c>
      <c r="B4430" t="s">
        <v>7908</v>
      </c>
      <c r="C4430" t="s">
        <v>232</v>
      </c>
      <c r="D4430" s="3"/>
    </row>
    <row r="4431" spans="1:4">
      <c r="A4431" t="s">
        <v>7909</v>
      </c>
      <c r="B4431" t="s">
        <v>7910</v>
      </c>
      <c r="C4431" t="s">
        <v>232</v>
      </c>
      <c r="D4431" s="3"/>
    </row>
    <row r="4432" spans="1:4">
      <c r="A4432" t="s">
        <v>7911</v>
      </c>
      <c r="B4432" t="s">
        <v>7912</v>
      </c>
      <c r="C4432" t="s">
        <v>232</v>
      </c>
      <c r="D4432" s="3"/>
    </row>
    <row r="4433" spans="1:4">
      <c r="A4433" t="s">
        <v>7913</v>
      </c>
      <c r="B4433" t="s">
        <v>7914</v>
      </c>
      <c r="C4433" t="s">
        <v>438</v>
      </c>
      <c r="D4433" s="3"/>
    </row>
    <row r="4434" spans="1:4">
      <c r="A4434" t="s">
        <v>7915</v>
      </c>
      <c r="B4434" t="s">
        <v>7916</v>
      </c>
      <c r="C4434" t="s">
        <v>438</v>
      </c>
      <c r="D4434" s="3"/>
    </row>
    <row r="4435" spans="1:4">
      <c r="A4435" t="s">
        <v>7917</v>
      </c>
      <c r="B4435" t="s">
        <v>7918</v>
      </c>
      <c r="C4435" t="s">
        <v>205</v>
      </c>
      <c r="D4435" s="3"/>
    </row>
    <row r="4436" spans="1:4">
      <c r="A4436" t="s">
        <v>7919</v>
      </c>
      <c r="B4436" t="s">
        <v>7920</v>
      </c>
      <c r="C4436" t="s">
        <v>205</v>
      </c>
      <c r="D4436" s="3">
        <v>164939.5</v>
      </c>
    </row>
    <row r="4437" spans="1:4">
      <c r="A4437" t="s">
        <v>7921</v>
      </c>
      <c r="B4437" t="s">
        <v>7922</v>
      </c>
      <c r="C4437" t="s">
        <v>205</v>
      </c>
      <c r="D4437" s="3"/>
    </row>
    <row r="4438" spans="1:4">
      <c r="A4438" t="s">
        <v>7923</v>
      </c>
      <c r="B4438" t="s">
        <v>7922</v>
      </c>
      <c r="C4438" t="s">
        <v>205</v>
      </c>
      <c r="D4438" s="3"/>
    </row>
    <row r="4439" spans="1:4">
      <c r="A4439" t="s">
        <v>7924</v>
      </c>
      <c r="B4439" t="s">
        <v>7922</v>
      </c>
      <c r="C4439" t="s">
        <v>205</v>
      </c>
      <c r="D4439" s="3"/>
    </row>
    <row r="4440" spans="1:4">
      <c r="A4440" t="s">
        <v>7925</v>
      </c>
      <c r="B4440" t="s">
        <v>7922</v>
      </c>
      <c r="C4440" t="s">
        <v>205</v>
      </c>
      <c r="D4440" s="3"/>
    </row>
    <row r="4441" spans="1:4">
      <c r="A4441" t="s">
        <v>7926</v>
      </c>
      <c r="B4441" t="s">
        <v>7922</v>
      </c>
      <c r="C4441" t="s">
        <v>205</v>
      </c>
      <c r="D4441" s="3"/>
    </row>
    <row r="4442" spans="1:4">
      <c r="A4442" t="s">
        <v>7927</v>
      </c>
      <c r="B4442" t="s">
        <v>7922</v>
      </c>
      <c r="C4442" t="s">
        <v>205</v>
      </c>
      <c r="D4442" s="3"/>
    </row>
    <row r="4443" spans="1:4">
      <c r="A4443" t="s">
        <v>7928</v>
      </c>
      <c r="B4443" t="s">
        <v>7929</v>
      </c>
      <c r="C4443" t="s">
        <v>232</v>
      </c>
      <c r="D4443" s="3"/>
    </row>
    <row r="4444" spans="1:4">
      <c r="A4444" t="s">
        <v>7930</v>
      </c>
      <c r="B4444" t="s">
        <v>7931</v>
      </c>
      <c r="C4444" t="s">
        <v>232</v>
      </c>
      <c r="D4444" s="3"/>
    </row>
    <row r="4445" spans="1:4">
      <c r="A4445" t="s">
        <v>7932</v>
      </c>
      <c r="B4445" t="s">
        <v>7933</v>
      </c>
      <c r="C4445" t="s">
        <v>232</v>
      </c>
      <c r="D4445" s="3"/>
    </row>
    <row r="4446" spans="1:4">
      <c r="A4446" t="s">
        <v>7934</v>
      </c>
      <c r="B4446" t="s">
        <v>7935</v>
      </c>
      <c r="C4446" t="s">
        <v>232</v>
      </c>
      <c r="D4446" s="3"/>
    </row>
    <row r="4447" spans="1:4">
      <c r="A4447" t="s">
        <v>7936</v>
      </c>
      <c r="B4447" t="s">
        <v>7937</v>
      </c>
      <c r="C4447" t="s">
        <v>232</v>
      </c>
      <c r="D4447" s="3"/>
    </row>
    <row r="4448" spans="1:4">
      <c r="A4448" t="s">
        <v>7938</v>
      </c>
      <c r="B4448" t="s">
        <v>7937</v>
      </c>
      <c r="C4448" t="s">
        <v>232</v>
      </c>
      <c r="D4448" s="3"/>
    </row>
    <row r="4449" spans="1:4">
      <c r="A4449" t="s">
        <v>7939</v>
      </c>
      <c r="B4449" t="s">
        <v>7940</v>
      </c>
      <c r="C4449" t="s">
        <v>232</v>
      </c>
      <c r="D4449" s="3"/>
    </row>
    <row r="4450" spans="1:4">
      <c r="A4450" t="s">
        <v>7941</v>
      </c>
      <c r="B4450" t="s">
        <v>7942</v>
      </c>
      <c r="C4450" t="s">
        <v>232</v>
      </c>
      <c r="D4450" s="3"/>
    </row>
    <row r="4451" spans="1:4">
      <c r="A4451" t="s">
        <v>7943</v>
      </c>
      <c r="B4451" t="s">
        <v>7944</v>
      </c>
      <c r="C4451" t="s">
        <v>232</v>
      </c>
      <c r="D4451" s="3"/>
    </row>
    <row r="4452" spans="1:4">
      <c r="A4452" t="s">
        <v>7945</v>
      </c>
      <c r="B4452" t="s">
        <v>7946</v>
      </c>
      <c r="C4452" t="s">
        <v>232</v>
      </c>
      <c r="D4452" s="3"/>
    </row>
    <row r="4453" spans="1:4">
      <c r="A4453" t="s">
        <v>7947</v>
      </c>
      <c r="B4453" t="s">
        <v>7948</v>
      </c>
      <c r="C4453" t="s">
        <v>232</v>
      </c>
      <c r="D4453" s="3"/>
    </row>
    <row r="4454" spans="1:4">
      <c r="A4454" t="s">
        <v>7949</v>
      </c>
      <c r="B4454" t="s">
        <v>7950</v>
      </c>
      <c r="C4454" t="s">
        <v>438</v>
      </c>
      <c r="D4454" s="3"/>
    </row>
    <row r="4455" spans="1:4">
      <c r="A4455" t="s">
        <v>7951</v>
      </c>
      <c r="B4455" t="s">
        <v>7952</v>
      </c>
      <c r="C4455" t="s">
        <v>438</v>
      </c>
      <c r="D4455" s="3"/>
    </row>
    <row r="4456" spans="1:4">
      <c r="A4456" t="s">
        <v>7953</v>
      </c>
      <c r="B4456" t="s">
        <v>7954</v>
      </c>
      <c r="C4456" t="s">
        <v>438</v>
      </c>
      <c r="D4456" s="3"/>
    </row>
    <row r="4457" spans="1:4">
      <c r="A4457" t="s">
        <v>7955</v>
      </c>
      <c r="B4457" t="s">
        <v>7956</v>
      </c>
      <c r="C4457" t="s">
        <v>232</v>
      </c>
      <c r="D4457" s="3"/>
    </row>
    <row r="4458" spans="1:4">
      <c r="A4458" t="s">
        <v>7957</v>
      </c>
      <c r="B4458" t="s">
        <v>7958</v>
      </c>
      <c r="C4458" t="s">
        <v>232</v>
      </c>
      <c r="D4458" s="3"/>
    </row>
    <row r="4459" spans="1:4">
      <c r="A4459" t="s">
        <v>7959</v>
      </c>
      <c r="B4459" t="s">
        <v>7960</v>
      </c>
      <c r="C4459" t="s">
        <v>232</v>
      </c>
      <c r="D4459" s="3"/>
    </row>
    <row r="4460" spans="1:4">
      <c r="A4460" t="s">
        <v>7961</v>
      </c>
      <c r="B4460" t="s">
        <v>7962</v>
      </c>
      <c r="C4460" t="s">
        <v>232</v>
      </c>
      <c r="D4460" s="3"/>
    </row>
    <row r="4461" spans="1:4">
      <c r="A4461" t="s">
        <v>7963</v>
      </c>
      <c r="B4461" t="s">
        <v>7964</v>
      </c>
      <c r="C4461" t="s">
        <v>205</v>
      </c>
      <c r="D4461" s="3"/>
    </row>
    <row r="4462" spans="1:4">
      <c r="A4462" t="s">
        <v>7965</v>
      </c>
      <c r="B4462" t="s">
        <v>7966</v>
      </c>
      <c r="C4462" t="s">
        <v>222</v>
      </c>
      <c r="D4462" s="3"/>
    </row>
    <row r="4463" spans="1:4">
      <c r="A4463" t="s">
        <v>7967</v>
      </c>
      <c r="B4463" t="s">
        <v>7968</v>
      </c>
      <c r="C4463" t="s">
        <v>205</v>
      </c>
      <c r="D4463" s="3"/>
    </row>
    <row r="4464" spans="1:4">
      <c r="A4464" t="s">
        <v>7969</v>
      </c>
      <c r="B4464" t="s">
        <v>7970</v>
      </c>
      <c r="C4464" t="s">
        <v>232</v>
      </c>
      <c r="D4464" s="3"/>
    </row>
    <row r="4465" spans="1:4">
      <c r="A4465" t="s">
        <v>7971</v>
      </c>
      <c r="B4465" t="s">
        <v>7972</v>
      </c>
      <c r="C4465" t="s">
        <v>232</v>
      </c>
      <c r="D4465" s="3"/>
    </row>
    <row r="4466" spans="1:4">
      <c r="A4466" t="s">
        <v>7973</v>
      </c>
      <c r="B4466" t="s">
        <v>7974</v>
      </c>
      <c r="C4466" t="s">
        <v>232</v>
      </c>
      <c r="D4466" s="3"/>
    </row>
    <row r="4467" spans="1:4">
      <c r="A4467" t="s">
        <v>7975</v>
      </c>
      <c r="B4467" t="s">
        <v>7976</v>
      </c>
      <c r="C4467" t="s">
        <v>232</v>
      </c>
      <c r="D4467" s="3"/>
    </row>
    <row r="4468" spans="1:4">
      <c r="A4468" t="s">
        <v>7977</v>
      </c>
      <c r="B4468" t="s">
        <v>7978</v>
      </c>
      <c r="C4468" t="s">
        <v>232</v>
      </c>
      <c r="D4468" s="3"/>
    </row>
    <row r="4469" spans="1:4">
      <c r="A4469" t="s">
        <v>7979</v>
      </c>
      <c r="B4469" t="s">
        <v>7980</v>
      </c>
      <c r="C4469" t="s">
        <v>232</v>
      </c>
      <c r="D4469" s="3"/>
    </row>
    <row r="4470" spans="1:4">
      <c r="A4470" t="s">
        <v>7981</v>
      </c>
      <c r="B4470" t="s">
        <v>7982</v>
      </c>
      <c r="C4470" t="s">
        <v>232</v>
      </c>
      <c r="D4470" s="3"/>
    </row>
    <row r="4471" spans="1:4">
      <c r="A4471" t="s">
        <v>7983</v>
      </c>
      <c r="B4471" t="s">
        <v>7984</v>
      </c>
      <c r="C4471" t="s">
        <v>232</v>
      </c>
      <c r="D4471" s="3"/>
    </row>
    <row r="4472" spans="1:4">
      <c r="A4472" t="s">
        <v>7985</v>
      </c>
      <c r="B4472" t="s">
        <v>7986</v>
      </c>
      <c r="C4472" t="s">
        <v>232</v>
      </c>
      <c r="D4472" s="3"/>
    </row>
    <row r="4473" spans="1:4">
      <c r="A4473" t="s">
        <v>7987</v>
      </c>
      <c r="B4473" t="s">
        <v>7988</v>
      </c>
      <c r="C4473" t="s">
        <v>232</v>
      </c>
      <c r="D4473" s="3"/>
    </row>
    <row r="4474" spans="1:4">
      <c r="A4474" t="s">
        <v>7989</v>
      </c>
      <c r="B4474" t="s">
        <v>7990</v>
      </c>
      <c r="C4474" t="s">
        <v>232</v>
      </c>
      <c r="D4474" s="3"/>
    </row>
    <row r="4475" spans="1:4">
      <c r="A4475" t="s">
        <v>7991</v>
      </c>
      <c r="B4475" t="s">
        <v>7992</v>
      </c>
      <c r="C4475" t="s">
        <v>232</v>
      </c>
      <c r="D4475" s="3"/>
    </row>
    <row r="4476" spans="1:4">
      <c r="A4476" t="s">
        <v>7993</v>
      </c>
      <c r="B4476" t="s">
        <v>7994</v>
      </c>
      <c r="C4476" t="s">
        <v>232</v>
      </c>
      <c r="D4476" s="3"/>
    </row>
    <row r="4477" spans="1:4">
      <c r="A4477" t="s">
        <v>7995</v>
      </c>
      <c r="B4477" t="s">
        <v>7996</v>
      </c>
      <c r="C4477" t="s">
        <v>232</v>
      </c>
      <c r="D4477" s="3"/>
    </row>
    <row r="4478" spans="1:4">
      <c r="A4478" t="s">
        <v>7997</v>
      </c>
      <c r="B4478" t="s">
        <v>7998</v>
      </c>
      <c r="C4478" t="s">
        <v>232</v>
      </c>
      <c r="D4478" s="3"/>
    </row>
    <row r="4479" spans="1:4">
      <c r="A4479" t="s">
        <v>7999</v>
      </c>
      <c r="B4479" t="s">
        <v>8000</v>
      </c>
      <c r="C4479" t="s">
        <v>232</v>
      </c>
      <c r="D4479" s="3"/>
    </row>
    <row r="4480" spans="1:4">
      <c r="A4480" t="s">
        <v>8001</v>
      </c>
      <c r="B4480" t="s">
        <v>8002</v>
      </c>
      <c r="C4480" t="s">
        <v>232</v>
      </c>
      <c r="D4480" s="3"/>
    </row>
    <row r="4481" spans="1:4">
      <c r="A4481" t="s">
        <v>8003</v>
      </c>
      <c r="B4481" t="s">
        <v>8004</v>
      </c>
      <c r="C4481" t="s">
        <v>232</v>
      </c>
      <c r="D4481" s="3"/>
    </row>
    <row r="4482" spans="1:4">
      <c r="A4482" t="s">
        <v>8005</v>
      </c>
      <c r="B4482" t="s">
        <v>8006</v>
      </c>
      <c r="C4482" t="s">
        <v>222</v>
      </c>
      <c r="D4482" s="3"/>
    </row>
    <row r="4483" spans="1:4">
      <c r="A4483" t="s">
        <v>8007</v>
      </c>
      <c r="B4483" t="s">
        <v>8008</v>
      </c>
      <c r="C4483" t="s">
        <v>232</v>
      </c>
      <c r="D4483" s="3"/>
    </row>
    <row r="4484" spans="1:4">
      <c r="A4484" t="s">
        <v>8009</v>
      </c>
      <c r="B4484" t="s">
        <v>8008</v>
      </c>
      <c r="C4484" t="s">
        <v>232</v>
      </c>
      <c r="D4484" s="3"/>
    </row>
    <row r="4485" spans="1:4">
      <c r="A4485" t="s">
        <v>8010</v>
      </c>
      <c r="B4485" t="s">
        <v>8011</v>
      </c>
      <c r="C4485" t="s">
        <v>232</v>
      </c>
      <c r="D4485" s="3"/>
    </row>
    <row r="4486" spans="1:4">
      <c r="A4486" t="s">
        <v>8012</v>
      </c>
      <c r="B4486" t="s">
        <v>8011</v>
      </c>
      <c r="C4486" t="s">
        <v>232</v>
      </c>
      <c r="D4486" s="3"/>
    </row>
    <row r="4487" spans="1:4">
      <c r="A4487" t="s">
        <v>8013</v>
      </c>
      <c r="B4487" t="s">
        <v>8014</v>
      </c>
      <c r="C4487" t="s">
        <v>232</v>
      </c>
      <c r="D4487" s="3"/>
    </row>
    <row r="4488" spans="1:4">
      <c r="A4488" t="s">
        <v>8015</v>
      </c>
      <c r="B4488" t="s">
        <v>8011</v>
      </c>
      <c r="C4488" t="s">
        <v>232</v>
      </c>
      <c r="D4488" s="3"/>
    </row>
    <row r="4489" spans="1:4">
      <c r="A4489" t="s">
        <v>8016</v>
      </c>
      <c r="B4489" t="s">
        <v>8011</v>
      </c>
      <c r="C4489" t="s">
        <v>232</v>
      </c>
      <c r="D4489" s="3"/>
    </row>
    <row r="4490" spans="1:4">
      <c r="A4490" t="s">
        <v>8017</v>
      </c>
      <c r="B4490" t="s">
        <v>8018</v>
      </c>
      <c r="C4490" t="s">
        <v>205</v>
      </c>
      <c r="D4490" s="3"/>
    </row>
    <row r="4491" spans="1:4">
      <c r="A4491" t="s">
        <v>8019</v>
      </c>
      <c r="B4491" t="s">
        <v>8020</v>
      </c>
      <c r="C4491" t="s">
        <v>205</v>
      </c>
      <c r="D4491" s="3"/>
    </row>
    <row r="4492" spans="1:4">
      <c r="A4492" t="s">
        <v>8021</v>
      </c>
      <c r="B4492" t="s">
        <v>8022</v>
      </c>
      <c r="C4492" t="s">
        <v>205</v>
      </c>
      <c r="D4492" s="3"/>
    </row>
    <row r="4493" spans="1:4">
      <c r="A4493" t="s">
        <v>8023</v>
      </c>
      <c r="B4493" t="s">
        <v>8024</v>
      </c>
      <c r="C4493" t="s">
        <v>232</v>
      </c>
      <c r="D4493" s="3"/>
    </row>
    <row r="4494" spans="1:4">
      <c r="A4494" t="s">
        <v>8025</v>
      </c>
      <c r="B4494" t="s">
        <v>8026</v>
      </c>
      <c r="C4494" t="s">
        <v>232</v>
      </c>
      <c r="D4494" s="3"/>
    </row>
    <row r="4495" spans="1:4">
      <c r="A4495" t="s">
        <v>8027</v>
      </c>
      <c r="B4495" t="s">
        <v>8028</v>
      </c>
      <c r="C4495" t="s">
        <v>232</v>
      </c>
      <c r="D4495" s="3"/>
    </row>
    <row r="4496" spans="1:4">
      <c r="A4496" t="s">
        <v>8029</v>
      </c>
      <c r="B4496" t="s">
        <v>8030</v>
      </c>
      <c r="C4496" t="s">
        <v>232</v>
      </c>
      <c r="D4496" s="3"/>
    </row>
    <row r="4497" spans="1:4">
      <c r="A4497" t="s">
        <v>8031</v>
      </c>
      <c r="B4497" t="s">
        <v>8032</v>
      </c>
      <c r="C4497" t="s">
        <v>232</v>
      </c>
      <c r="D4497" s="3"/>
    </row>
    <row r="4498" spans="1:4">
      <c r="A4498" t="s">
        <v>8033</v>
      </c>
      <c r="B4498" t="s">
        <v>8034</v>
      </c>
      <c r="C4498" t="s">
        <v>232</v>
      </c>
      <c r="D4498" s="3"/>
    </row>
    <row r="4499" spans="1:4">
      <c r="A4499" t="s">
        <v>8035</v>
      </c>
      <c r="B4499" t="s">
        <v>8036</v>
      </c>
      <c r="C4499" t="s">
        <v>232</v>
      </c>
      <c r="D4499" s="3"/>
    </row>
    <row r="4500" spans="1:4">
      <c r="A4500" t="s">
        <v>8037</v>
      </c>
      <c r="B4500" t="s">
        <v>8038</v>
      </c>
      <c r="C4500" t="s">
        <v>232</v>
      </c>
      <c r="D4500" s="3"/>
    </row>
    <row r="4501" spans="1:4">
      <c r="A4501" t="s">
        <v>8039</v>
      </c>
      <c r="B4501" t="s">
        <v>8040</v>
      </c>
      <c r="C4501" t="s">
        <v>232</v>
      </c>
      <c r="D4501" s="3"/>
    </row>
    <row r="4502" spans="1:4">
      <c r="A4502" t="s">
        <v>8041</v>
      </c>
      <c r="B4502" t="s">
        <v>7937</v>
      </c>
      <c r="C4502" t="s">
        <v>232</v>
      </c>
      <c r="D4502" s="3"/>
    </row>
    <row r="4503" spans="1:4">
      <c r="A4503" t="s">
        <v>8042</v>
      </c>
      <c r="B4503" t="s">
        <v>8043</v>
      </c>
      <c r="C4503" t="s">
        <v>232</v>
      </c>
      <c r="D4503" s="3">
        <v>5500</v>
      </c>
    </row>
    <row r="4504" spans="1:4">
      <c r="A4504" t="s">
        <v>8044</v>
      </c>
      <c r="B4504" t="s">
        <v>8045</v>
      </c>
      <c r="C4504" t="s">
        <v>232</v>
      </c>
      <c r="D4504" s="3">
        <v>24500</v>
      </c>
    </row>
    <row r="4505" spans="1:4">
      <c r="A4505" t="s">
        <v>8046</v>
      </c>
      <c r="B4505" t="s">
        <v>8047</v>
      </c>
      <c r="C4505" t="s">
        <v>205</v>
      </c>
      <c r="D4505" s="3"/>
    </row>
    <row r="4506" spans="1:4">
      <c r="A4506" t="s">
        <v>8048</v>
      </c>
      <c r="B4506" t="s">
        <v>8049</v>
      </c>
      <c r="C4506" t="s">
        <v>205</v>
      </c>
      <c r="D4506" s="3"/>
    </row>
    <row r="4507" spans="1:4">
      <c r="A4507" t="s">
        <v>8050</v>
      </c>
      <c r="B4507" t="s">
        <v>8051</v>
      </c>
      <c r="C4507" t="s">
        <v>205</v>
      </c>
      <c r="D4507" s="3"/>
    </row>
    <row r="4508" spans="1:4">
      <c r="A4508" t="s">
        <v>8052</v>
      </c>
      <c r="B4508" t="s">
        <v>8053</v>
      </c>
      <c r="C4508" t="s">
        <v>232</v>
      </c>
      <c r="D4508" s="3"/>
    </row>
    <row r="4509" spans="1:4">
      <c r="A4509" t="s">
        <v>8054</v>
      </c>
      <c r="B4509" t="s">
        <v>8055</v>
      </c>
      <c r="C4509" t="s">
        <v>232</v>
      </c>
      <c r="D4509" s="3"/>
    </row>
    <row r="4510" spans="1:4">
      <c r="A4510" t="s">
        <v>8056</v>
      </c>
      <c r="B4510" t="s">
        <v>8057</v>
      </c>
      <c r="C4510" t="s">
        <v>232</v>
      </c>
      <c r="D4510" s="3"/>
    </row>
    <row r="4511" spans="1:4">
      <c r="A4511" t="s">
        <v>8058</v>
      </c>
      <c r="B4511" t="s">
        <v>8059</v>
      </c>
      <c r="C4511" t="s">
        <v>232</v>
      </c>
      <c r="D4511" s="3"/>
    </row>
    <row r="4512" spans="1:4">
      <c r="A4512" t="s">
        <v>8060</v>
      </c>
      <c r="B4512" t="s">
        <v>8061</v>
      </c>
      <c r="C4512" t="s">
        <v>232</v>
      </c>
      <c r="D4512" s="3"/>
    </row>
    <row r="4513" spans="1:4">
      <c r="A4513" t="s">
        <v>8062</v>
      </c>
      <c r="B4513" t="s">
        <v>8063</v>
      </c>
      <c r="C4513" t="s">
        <v>232</v>
      </c>
      <c r="D4513" s="3"/>
    </row>
    <row r="4514" spans="1:4">
      <c r="A4514" t="s">
        <v>8064</v>
      </c>
      <c r="B4514" t="s">
        <v>8065</v>
      </c>
      <c r="C4514" t="s">
        <v>205</v>
      </c>
      <c r="D4514" s="3"/>
    </row>
    <row r="4515" spans="1:4">
      <c r="A4515" t="s">
        <v>172</v>
      </c>
      <c r="B4515" t="s">
        <v>8066</v>
      </c>
      <c r="C4515" t="s">
        <v>438</v>
      </c>
      <c r="D4515" s="3"/>
    </row>
    <row r="4516" spans="1:4">
      <c r="A4516" t="s">
        <v>8067</v>
      </c>
      <c r="B4516" t="s">
        <v>8068</v>
      </c>
      <c r="C4516" t="s">
        <v>232</v>
      </c>
      <c r="D4516" s="3"/>
    </row>
    <row r="4517" spans="1:4">
      <c r="A4517" t="s">
        <v>8069</v>
      </c>
      <c r="B4517" t="s">
        <v>8070</v>
      </c>
      <c r="C4517" t="s">
        <v>232</v>
      </c>
      <c r="D4517" s="3"/>
    </row>
    <row r="4518" spans="1:4">
      <c r="A4518" t="s">
        <v>8071</v>
      </c>
      <c r="B4518" t="s">
        <v>8072</v>
      </c>
      <c r="C4518" t="s">
        <v>232</v>
      </c>
      <c r="D4518" s="3">
        <v>38500</v>
      </c>
    </row>
    <row r="4519" spans="1:4">
      <c r="A4519" t="s">
        <v>8073</v>
      </c>
      <c r="B4519" t="s">
        <v>8074</v>
      </c>
      <c r="C4519" t="s">
        <v>232</v>
      </c>
      <c r="D4519" s="3"/>
    </row>
    <row r="4520" spans="1:4">
      <c r="A4520" t="s">
        <v>8075</v>
      </c>
      <c r="B4520" t="s">
        <v>8076</v>
      </c>
      <c r="C4520" t="s">
        <v>232</v>
      </c>
      <c r="D4520" s="3"/>
    </row>
    <row r="4521" spans="1:4">
      <c r="A4521" t="s">
        <v>8077</v>
      </c>
      <c r="B4521" t="s">
        <v>8078</v>
      </c>
      <c r="C4521" t="s">
        <v>232</v>
      </c>
      <c r="D4521" s="3"/>
    </row>
    <row r="4522" spans="1:4">
      <c r="A4522" t="s">
        <v>8079</v>
      </c>
      <c r="B4522" t="s">
        <v>8080</v>
      </c>
      <c r="C4522" t="s">
        <v>213</v>
      </c>
      <c r="D4522" s="3"/>
    </row>
    <row r="4523" spans="1:4">
      <c r="A4523" t="s">
        <v>8081</v>
      </c>
      <c r="B4523" t="s">
        <v>8082</v>
      </c>
      <c r="C4523" t="s">
        <v>8083</v>
      </c>
      <c r="D4523" s="3"/>
    </row>
    <row r="4524" spans="1:4">
      <c r="A4524" t="s">
        <v>8084</v>
      </c>
      <c r="B4524" t="s">
        <v>8085</v>
      </c>
      <c r="C4524" t="s">
        <v>8083</v>
      </c>
      <c r="D4524" s="3"/>
    </row>
    <row r="4525" spans="1:4">
      <c r="A4525" t="s">
        <v>8086</v>
      </c>
      <c r="B4525" t="s">
        <v>8087</v>
      </c>
      <c r="C4525" t="s">
        <v>8083</v>
      </c>
      <c r="D4525" s="3"/>
    </row>
    <row r="4526" spans="1:4">
      <c r="A4526" t="s">
        <v>8088</v>
      </c>
      <c r="B4526" t="s">
        <v>8089</v>
      </c>
      <c r="C4526" t="s">
        <v>222</v>
      </c>
      <c r="D4526" s="3"/>
    </row>
    <row r="4527" spans="1:4">
      <c r="A4527" t="s">
        <v>8090</v>
      </c>
      <c r="B4527" t="s">
        <v>7968</v>
      </c>
      <c r="C4527" t="s">
        <v>205</v>
      </c>
      <c r="D4527" s="3"/>
    </row>
    <row r="4528" spans="1:4">
      <c r="A4528" t="s">
        <v>8091</v>
      </c>
      <c r="B4528" t="s">
        <v>8092</v>
      </c>
      <c r="C4528" t="s">
        <v>205</v>
      </c>
      <c r="D4528" s="3"/>
    </row>
    <row r="4529" spans="1:4">
      <c r="A4529" t="s">
        <v>8093</v>
      </c>
      <c r="B4529" t="s">
        <v>8094</v>
      </c>
      <c r="C4529" t="s">
        <v>232</v>
      </c>
      <c r="D4529" s="3"/>
    </row>
    <row r="4530" spans="1:4">
      <c r="A4530" t="s">
        <v>8095</v>
      </c>
      <c r="B4530" t="s">
        <v>7104</v>
      </c>
      <c r="C4530" t="s">
        <v>205</v>
      </c>
      <c r="D4530" s="3"/>
    </row>
    <row r="4531" spans="1:4">
      <c r="A4531" t="s">
        <v>8096</v>
      </c>
      <c r="B4531" t="s">
        <v>8097</v>
      </c>
      <c r="C4531" t="s">
        <v>232</v>
      </c>
      <c r="D4531" s="3"/>
    </row>
    <row r="4532" spans="1:4">
      <c r="A4532" t="s">
        <v>8098</v>
      </c>
      <c r="B4532" t="s">
        <v>8030</v>
      </c>
      <c r="C4532" t="s">
        <v>232</v>
      </c>
      <c r="D4532" s="3"/>
    </row>
    <row r="4533" spans="1:4">
      <c r="A4533" t="s">
        <v>8099</v>
      </c>
      <c r="B4533" t="s">
        <v>8034</v>
      </c>
      <c r="C4533" t="s">
        <v>232</v>
      </c>
      <c r="D4533" s="3"/>
    </row>
    <row r="4534" spans="1:4">
      <c r="A4534" t="s">
        <v>8100</v>
      </c>
      <c r="B4534" t="s">
        <v>8036</v>
      </c>
      <c r="C4534" t="s">
        <v>232</v>
      </c>
      <c r="D4534" s="3"/>
    </row>
    <row r="4535" spans="1:4">
      <c r="A4535" t="s">
        <v>8101</v>
      </c>
      <c r="B4535" t="s">
        <v>7937</v>
      </c>
      <c r="C4535" t="s">
        <v>232</v>
      </c>
      <c r="D4535" s="3"/>
    </row>
    <row r="4536" spans="1:4">
      <c r="A4536" t="s">
        <v>8102</v>
      </c>
      <c r="B4536" t="s">
        <v>8103</v>
      </c>
      <c r="C4536" t="s">
        <v>232</v>
      </c>
      <c r="D4536" s="3"/>
    </row>
    <row r="4537" spans="1:4">
      <c r="A4537" t="s">
        <v>8104</v>
      </c>
      <c r="B4537" t="s">
        <v>8105</v>
      </c>
      <c r="C4537" t="s">
        <v>232</v>
      </c>
      <c r="D4537" s="3"/>
    </row>
    <row r="4538" spans="1:4">
      <c r="A4538" t="s">
        <v>8106</v>
      </c>
      <c r="B4538" t="s">
        <v>8107</v>
      </c>
      <c r="C4538" t="s">
        <v>232</v>
      </c>
      <c r="D4538" s="3"/>
    </row>
    <row r="4539" spans="1:4">
      <c r="A4539" t="s">
        <v>8108</v>
      </c>
      <c r="B4539" t="s">
        <v>8109</v>
      </c>
      <c r="C4539" t="s">
        <v>232</v>
      </c>
      <c r="D4539" s="3"/>
    </row>
    <row r="4540" spans="1:4">
      <c r="A4540" t="s">
        <v>8110</v>
      </c>
      <c r="B4540" t="s">
        <v>8053</v>
      </c>
      <c r="C4540" t="s">
        <v>232</v>
      </c>
      <c r="D4540" s="3"/>
    </row>
    <row r="4541" spans="1:4">
      <c r="A4541" t="s">
        <v>8111</v>
      </c>
      <c r="B4541" t="s">
        <v>8112</v>
      </c>
      <c r="C4541" t="s">
        <v>232</v>
      </c>
      <c r="D4541" s="3"/>
    </row>
    <row r="4542" spans="1:4">
      <c r="A4542" t="s">
        <v>8113</v>
      </c>
      <c r="B4542" t="s">
        <v>8114</v>
      </c>
      <c r="C4542" t="s">
        <v>232</v>
      </c>
      <c r="D4542" s="3"/>
    </row>
    <row r="4543" spans="1:4">
      <c r="A4543" t="s">
        <v>8115</v>
      </c>
      <c r="B4543" t="s">
        <v>8116</v>
      </c>
      <c r="C4543" t="s">
        <v>232</v>
      </c>
      <c r="D4543" s="3"/>
    </row>
    <row r="4544" spans="1:4">
      <c r="A4544" t="s">
        <v>8117</v>
      </c>
      <c r="B4544" t="s">
        <v>8118</v>
      </c>
      <c r="C4544" t="s">
        <v>232</v>
      </c>
      <c r="D4544" s="3"/>
    </row>
    <row r="4545" spans="1:4">
      <c r="A4545" t="s">
        <v>8119</v>
      </c>
      <c r="B4545" t="s">
        <v>8120</v>
      </c>
      <c r="C4545" t="s">
        <v>232</v>
      </c>
      <c r="D4545" s="3"/>
    </row>
    <row r="4546" spans="1:4">
      <c r="A4546" t="s">
        <v>8121</v>
      </c>
      <c r="B4546" t="s">
        <v>8122</v>
      </c>
      <c r="C4546" t="s">
        <v>232</v>
      </c>
      <c r="D4546" s="3"/>
    </row>
    <row r="4547" spans="1:4">
      <c r="A4547" t="s">
        <v>8123</v>
      </c>
      <c r="B4547" t="s">
        <v>8124</v>
      </c>
      <c r="C4547" t="s">
        <v>232</v>
      </c>
      <c r="D4547" s="3"/>
    </row>
    <row r="4548" spans="1:4">
      <c r="A4548" t="s">
        <v>8125</v>
      </c>
      <c r="B4548" t="s">
        <v>8126</v>
      </c>
      <c r="C4548" t="s">
        <v>232</v>
      </c>
      <c r="D4548" s="3"/>
    </row>
    <row r="4549" spans="1:4">
      <c r="A4549" t="s">
        <v>8127</v>
      </c>
      <c r="B4549" t="s">
        <v>8128</v>
      </c>
      <c r="C4549" t="s">
        <v>232</v>
      </c>
      <c r="D4549" s="3"/>
    </row>
    <row r="4550" spans="1:4">
      <c r="A4550" t="s">
        <v>8129</v>
      </c>
      <c r="B4550" t="s">
        <v>8130</v>
      </c>
      <c r="C4550" t="s">
        <v>438</v>
      </c>
      <c r="D4550" s="3"/>
    </row>
    <row r="4551" spans="1:4">
      <c r="A4551" t="s">
        <v>8131</v>
      </c>
      <c r="B4551" t="s">
        <v>8132</v>
      </c>
      <c r="C4551" t="s">
        <v>438</v>
      </c>
      <c r="D4551" s="3"/>
    </row>
    <row r="4552" spans="1:4">
      <c r="A4552" t="s">
        <v>8133</v>
      </c>
      <c r="B4552" t="s">
        <v>8134</v>
      </c>
      <c r="C4552" t="s">
        <v>438</v>
      </c>
      <c r="D4552" s="3"/>
    </row>
    <row r="4553" spans="1:4">
      <c r="A4553" t="s">
        <v>8135</v>
      </c>
      <c r="B4553" t="s">
        <v>8136</v>
      </c>
      <c r="C4553" t="s">
        <v>438</v>
      </c>
      <c r="D4553" s="3"/>
    </row>
    <row r="4554" spans="1:4">
      <c r="A4554" t="s">
        <v>8137</v>
      </c>
      <c r="B4554" t="s">
        <v>8138</v>
      </c>
      <c r="C4554" t="s">
        <v>232</v>
      </c>
      <c r="D4554" s="3"/>
    </row>
    <row r="4555" spans="1:4">
      <c r="A4555" t="s">
        <v>8139</v>
      </c>
      <c r="B4555" t="s">
        <v>8140</v>
      </c>
      <c r="C4555" t="s">
        <v>438</v>
      </c>
      <c r="D4555" s="3"/>
    </row>
    <row r="4556" spans="1:4">
      <c r="A4556" t="s">
        <v>8141</v>
      </c>
      <c r="B4556" t="s">
        <v>8142</v>
      </c>
      <c r="C4556" t="s">
        <v>232</v>
      </c>
      <c r="D4556" s="3"/>
    </row>
    <row r="4557" spans="1:4">
      <c r="A4557" t="s">
        <v>8143</v>
      </c>
      <c r="B4557" t="s">
        <v>8068</v>
      </c>
      <c r="C4557" t="s">
        <v>232</v>
      </c>
      <c r="D4557" s="3"/>
    </row>
    <row r="4558" spans="1:4">
      <c r="A4558" t="s">
        <v>8144</v>
      </c>
      <c r="B4558" t="s">
        <v>8145</v>
      </c>
      <c r="C4558" t="s">
        <v>232</v>
      </c>
      <c r="D4558" s="3"/>
    </row>
    <row r="4559" spans="1:4">
      <c r="A4559" t="s">
        <v>8146</v>
      </c>
      <c r="B4559" t="s">
        <v>8147</v>
      </c>
      <c r="C4559" t="s">
        <v>232</v>
      </c>
      <c r="D4559" s="3"/>
    </row>
    <row r="4560" spans="1:4">
      <c r="A4560" t="s">
        <v>8148</v>
      </c>
      <c r="B4560" t="s">
        <v>8149</v>
      </c>
      <c r="C4560" t="s">
        <v>232</v>
      </c>
      <c r="D4560" s="3"/>
    </row>
    <row r="4561" spans="1:4">
      <c r="A4561" t="s">
        <v>8150</v>
      </c>
      <c r="B4561" t="s">
        <v>8076</v>
      </c>
      <c r="C4561" t="s">
        <v>232</v>
      </c>
      <c r="D4561" s="3"/>
    </row>
    <row r="4562" spans="1:4">
      <c r="A4562" t="s">
        <v>8151</v>
      </c>
      <c r="B4562" t="s">
        <v>8078</v>
      </c>
      <c r="C4562" t="s">
        <v>232</v>
      </c>
      <c r="D4562" s="3"/>
    </row>
    <row r="4563" spans="1:4">
      <c r="A4563" t="s">
        <v>8152</v>
      </c>
      <c r="B4563" t="s">
        <v>7104</v>
      </c>
      <c r="C4563" t="s">
        <v>205</v>
      </c>
      <c r="D4563" s="3"/>
    </row>
    <row r="4564" spans="1:4">
      <c r="A4564" t="s">
        <v>8153</v>
      </c>
      <c r="B4564" t="s">
        <v>8082</v>
      </c>
      <c r="C4564" t="s">
        <v>8083</v>
      </c>
      <c r="D4564" s="3"/>
    </row>
    <row r="4565" spans="1:4">
      <c r="A4565" t="s">
        <v>8154</v>
      </c>
      <c r="B4565" t="s">
        <v>8085</v>
      </c>
      <c r="C4565" t="s">
        <v>8083</v>
      </c>
      <c r="D4565" s="3"/>
    </row>
    <row r="4566" spans="1:4">
      <c r="A4566" t="s">
        <v>8155</v>
      </c>
      <c r="B4566" t="s">
        <v>8156</v>
      </c>
      <c r="C4566" t="s">
        <v>8083</v>
      </c>
      <c r="D4566" s="3"/>
    </row>
    <row r="4567" spans="1:4">
      <c r="A4567" t="s">
        <v>8157</v>
      </c>
      <c r="B4567" t="s">
        <v>8158</v>
      </c>
      <c r="C4567" t="s">
        <v>222</v>
      </c>
      <c r="D4567" s="3"/>
    </row>
    <row r="4568" spans="1:4">
      <c r="A4568" t="s">
        <v>8159</v>
      </c>
      <c r="B4568" t="s">
        <v>7968</v>
      </c>
      <c r="C4568" t="s">
        <v>205</v>
      </c>
      <c r="D4568" s="3"/>
    </row>
    <row r="4569" spans="1:4">
      <c r="A4569" t="s">
        <v>8160</v>
      </c>
      <c r="B4569" t="s">
        <v>8092</v>
      </c>
      <c r="C4569" t="s">
        <v>205</v>
      </c>
      <c r="D4569" s="3"/>
    </row>
    <row r="4570" spans="1:4">
      <c r="A4570" t="s">
        <v>8161</v>
      </c>
      <c r="B4570" t="s">
        <v>8162</v>
      </c>
      <c r="C4570" t="s">
        <v>205</v>
      </c>
      <c r="D4570" s="3"/>
    </row>
    <row r="4571" spans="1:4">
      <c r="A4571" t="s">
        <v>8163</v>
      </c>
      <c r="B4571" t="s">
        <v>8164</v>
      </c>
      <c r="C4571" t="s">
        <v>8083</v>
      </c>
      <c r="D4571" s="3"/>
    </row>
    <row r="4572" spans="1:4">
      <c r="A4572" t="s">
        <v>8165</v>
      </c>
      <c r="B4572" t="s">
        <v>8166</v>
      </c>
      <c r="C4572" t="s">
        <v>8083</v>
      </c>
      <c r="D4572" s="3"/>
    </row>
    <row r="4573" spans="1:4">
      <c r="A4573" t="s">
        <v>8167</v>
      </c>
      <c r="B4573" t="s">
        <v>8168</v>
      </c>
      <c r="C4573" t="s">
        <v>8083</v>
      </c>
      <c r="D4573" s="3"/>
    </row>
    <row r="4574" spans="1:4">
      <c r="A4574" t="s">
        <v>8169</v>
      </c>
      <c r="B4574" t="s">
        <v>8170</v>
      </c>
      <c r="C4574" t="s">
        <v>232</v>
      </c>
      <c r="D4574" s="3"/>
    </row>
    <row r="4575" spans="1:4">
      <c r="A4575" t="s">
        <v>8171</v>
      </c>
      <c r="B4575" t="s">
        <v>8172</v>
      </c>
      <c r="C4575" t="s">
        <v>232</v>
      </c>
      <c r="D4575" s="3"/>
    </row>
    <row r="4576" spans="1:4">
      <c r="A4576" t="s">
        <v>8173</v>
      </c>
      <c r="B4576" t="s">
        <v>8174</v>
      </c>
      <c r="C4576" t="s">
        <v>232</v>
      </c>
      <c r="D4576" s="3"/>
    </row>
    <row r="4577" spans="1:4">
      <c r="A4577" t="s">
        <v>8175</v>
      </c>
      <c r="B4577" t="s">
        <v>8176</v>
      </c>
      <c r="C4577" t="s">
        <v>438</v>
      </c>
      <c r="D4577" s="3"/>
    </row>
    <row r="4578" spans="1:4">
      <c r="A4578" t="s">
        <v>8177</v>
      </c>
      <c r="B4578" t="s">
        <v>8178</v>
      </c>
      <c r="C4578" t="s">
        <v>232</v>
      </c>
      <c r="D4578" s="3"/>
    </row>
    <row r="4579" spans="1:4">
      <c r="A4579" t="s">
        <v>8179</v>
      </c>
      <c r="B4579" t="s">
        <v>8180</v>
      </c>
      <c r="C4579" t="s">
        <v>232</v>
      </c>
      <c r="D4579" s="3"/>
    </row>
    <row r="4580" spans="1:4">
      <c r="A4580" t="s">
        <v>8181</v>
      </c>
      <c r="B4580" t="s">
        <v>8182</v>
      </c>
      <c r="C4580" t="s">
        <v>232</v>
      </c>
      <c r="D4580" s="3"/>
    </row>
    <row r="4581" spans="1:4">
      <c r="A4581" t="s">
        <v>8183</v>
      </c>
      <c r="B4581" t="s">
        <v>8184</v>
      </c>
      <c r="C4581" t="s">
        <v>232</v>
      </c>
      <c r="D4581" s="3"/>
    </row>
    <row r="4582" spans="1:4">
      <c r="A4582" t="s">
        <v>8185</v>
      </c>
      <c r="B4582" t="s">
        <v>8186</v>
      </c>
      <c r="C4582" t="s">
        <v>205</v>
      </c>
      <c r="D4582" s="3"/>
    </row>
    <row r="4583" spans="1:4">
      <c r="A4583" t="s">
        <v>8187</v>
      </c>
      <c r="B4583" t="s">
        <v>8188</v>
      </c>
      <c r="C4583" t="s">
        <v>438</v>
      </c>
      <c r="D4583" s="3"/>
    </row>
    <row r="4584" spans="1:4">
      <c r="A4584" t="s">
        <v>8189</v>
      </c>
      <c r="B4584" t="s">
        <v>8190</v>
      </c>
      <c r="C4584" t="s">
        <v>232</v>
      </c>
      <c r="D4584" s="3"/>
    </row>
    <row r="4585" spans="1:4">
      <c r="A4585" t="s">
        <v>8191</v>
      </c>
      <c r="B4585" t="s">
        <v>8192</v>
      </c>
      <c r="C4585" t="s">
        <v>438</v>
      </c>
      <c r="D4585" s="3"/>
    </row>
    <row r="4586" spans="1:4">
      <c r="A4586" t="s">
        <v>8193</v>
      </c>
      <c r="B4586" t="s">
        <v>8194</v>
      </c>
      <c r="C4586" t="s">
        <v>232</v>
      </c>
      <c r="D4586" s="3"/>
    </row>
    <row r="4587" spans="1:4">
      <c r="A4587" t="s">
        <v>8195</v>
      </c>
      <c r="B4587" t="s">
        <v>8196</v>
      </c>
      <c r="C4587" t="s">
        <v>232</v>
      </c>
      <c r="D4587" s="3"/>
    </row>
    <row r="4588" spans="1:4">
      <c r="A4588" t="s">
        <v>8197</v>
      </c>
      <c r="B4588" t="s">
        <v>8198</v>
      </c>
      <c r="C4588" t="s">
        <v>438</v>
      </c>
      <c r="D4588" s="3"/>
    </row>
    <row r="4589" spans="1:4">
      <c r="A4589" t="s">
        <v>8199</v>
      </c>
      <c r="B4589" t="s">
        <v>8200</v>
      </c>
      <c r="C4589" t="s">
        <v>232</v>
      </c>
      <c r="D4589" s="3"/>
    </row>
    <row r="4590" spans="1:4">
      <c r="A4590" t="s">
        <v>8201</v>
      </c>
      <c r="B4590" t="s">
        <v>8202</v>
      </c>
      <c r="C4590" t="s">
        <v>232</v>
      </c>
      <c r="D4590" s="3"/>
    </row>
    <row r="4591" spans="1:4">
      <c r="A4591" t="s">
        <v>8203</v>
      </c>
      <c r="B4591" t="s">
        <v>8204</v>
      </c>
      <c r="C4591" t="s">
        <v>232</v>
      </c>
      <c r="D4591" s="3"/>
    </row>
    <row r="4592" spans="1:4">
      <c r="A4592" t="s">
        <v>8205</v>
      </c>
      <c r="B4592" t="s">
        <v>8206</v>
      </c>
      <c r="C4592" t="s">
        <v>232</v>
      </c>
      <c r="D4592" s="3">
        <v>5000</v>
      </c>
    </row>
    <row r="4593" spans="1:4">
      <c r="A4593" t="s">
        <v>8207</v>
      </c>
      <c r="B4593" t="s">
        <v>8208</v>
      </c>
      <c r="C4593" t="s">
        <v>277</v>
      </c>
      <c r="D4593" s="3"/>
    </row>
    <row r="4594" spans="1:4">
      <c r="A4594" t="s">
        <v>8209</v>
      </c>
      <c r="B4594" t="s">
        <v>8210</v>
      </c>
      <c r="C4594" t="s">
        <v>232</v>
      </c>
      <c r="D4594" s="3"/>
    </row>
    <row r="4595" spans="1:4">
      <c r="A4595" t="s">
        <v>8211</v>
      </c>
      <c r="B4595" t="s">
        <v>8212</v>
      </c>
      <c r="C4595" t="s">
        <v>232</v>
      </c>
      <c r="D4595" s="3"/>
    </row>
    <row r="4596" spans="1:4">
      <c r="A4596" t="s">
        <v>8213</v>
      </c>
      <c r="B4596" t="s">
        <v>8214</v>
      </c>
      <c r="C4596" t="s">
        <v>438</v>
      </c>
      <c r="D4596" s="3"/>
    </row>
    <row r="4597" spans="1:4">
      <c r="A4597" t="s">
        <v>8215</v>
      </c>
      <c r="B4597" t="s">
        <v>8216</v>
      </c>
      <c r="C4597" t="s">
        <v>205</v>
      </c>
      <c r="D4597" s="3"/>
    </row>
    <row r="4598" spans="1:4">
      <c r="A4598" t="s">
        <v>8217</v>
      </c>
      <c r="B4598" t="s">
        <v>8218</v>
      </c>
      <c r="C4598" t="s">
        <v>232</v>
      </c>
      <c r="D4598" s="3"/>
    </row>
    <row r="4599" spans="1:4">
      <c r="A4599" t="s">
        <v>8219</v>
      </c>
      <c r="B4599" t="s">
        <v>8220</v>
      </c>
      <c r="C4599" t="s">
        <v>232</v>
      </c>
      <c r="D4599" s="3"/>
    </row>
    <row r="4600" spans="1:4">
      <c r="A4600" t="s">
        <v>8221</v>
      </c>
      <c r="B4600" t="s">
        <v>644</v>
      </c>
      <c r="C4600" t="s">
        <v>438</v>
      </c>
      <c r="D4600" s="3"/>
    </row>
    <row r="4601" spans="1:4">
      <c r="A4601" t="s">
        <v>8222</v>
      </c>
      <c r="B4601" t="s">
        <v>8223</v>
      </c>
      <c r="C4601" t="s">
        <v>438</v>
      </c>
      <c r="D4601" s="3"/>
    </row>
    <row r="4602" spans="1:4">
      <c r="A4602" t="s">
        <v>8224</v>
      </c>
      <c r="B4602" t="s">
        <v>8225</v>
      </c>
      <c r="C4602" t="s">
        <v>438</v>
      </c>
      <c r="D4602" s="3"/>
    </row>
    <row r="4603" spans="1:4">
      <c r="A4603" t="s">
        <v>8226</v>
      </c>
      <c r="B4603" t="s">
        <v>8227</v>
      </c>
      <c r="C4603" t="s">
        <v>232</v>
      </c>
      <c r="D4603" s="3">
        <v>25054.29</v>
      </c>
    </row>
    <row r="4604" spans="1:4">
      <c r="A4604" t="s">
        <v>8228</v>
      </c>
      <c r="B4604" t="s">
        <v>8229</v>
      </c>
      <c r="C4604" t="s">
        <v>232</v>
      </c>
      <c r="D4604" s="3">
        <v>64717.487894736842</v>
      </c>
    </row>
    <row r="4605" spans="1:4">
      <c r="A4605" t="s">
        <v>8230</v>
      </c>
      <c r="B4605" t="s">
        <v>8076</v>
      </c>
      <c r="C4605" t="s">
        <v>232</v>
      </c>
      <c r="D4605" s="3"/>
    </row>
    <row r="4606" spans="1:4">
      <c r="A4606" t="s">
        <v>8231</v>
      </c>
      <c r="B4606" t="s">
        <v>8232</v>
      </c>
      <c r="C4606" t="s">
        <v>232</v>
      </c>
      <c r="D4606" s="3"/>
    </row>
    <row r="4607" spans="1:4">
      <c r="A4607" t="s">
        <v>8233</v>
      </c>
      <c r="B4607" t="s">
        <v>8234</v>
      </c>
      <c r="C4607" t="s">
        <v>232</v>
      </c>
      <c r="D4607" s="3">
        <v>2625</v>
      </c>
    </row>
    <row r="4608" spans="1:4">
      <c r="A4608" t="s">
        <v>8235</v>
      </c>
      <c r="B4608" t="s">
        <v>8236</v>
      </c>
      <c r="C4608" t="s">
        <v>232</v>
      </c>
      <c r="D4608" s="3"/>
    </row>
    <row r="4609" spans="1:4">
      <c r="A4609" t="s">
        <v>8237</v>
      </c>
      <c r="B4609" t="s">
        <v>8238</v>
      </c>
      <c r="C4609" t="s">
        <v>232</v>
      </c>
      <c r="D4609" s="3"/>
    </row>
    <row r="4610" spans="1:4">
      <c r="A4610" t="s">
        <v>8239</v>
      </c>
      <c r="B4610" t="s">
        <v>8240</v>
      </c>
      <c r="C4610" t="s">
        <v>213</v>
      </c>
      <c r="D4610" s="3"/>
    </row>
    <row r="4611" spans="1:4">
      <c r="A4611" t="s">
        <v>8241</v>
      </c>
      <c r="B4611" t="s">
        <v>8242</v>
      </c>
      <c r="C4611" t="s">
        <v>232</v>
      </c>
      <c r="D4611" s="3"/>
    </row>
    <row r="4612" spans="1:4">
      <c r="A4612" t="s">
        <v>8243</v>
      </c>
      <c r="B4612" t="s">
        <v>8244</v>
      </c>
      <c r="C4612" t="s">
        <v>232</v>
      </c>
      <c r="D4612" s="3">
        <v>83250</v>
      </c>
    </row>
    <row r="4613" spans="1:4">
      <c r="A4613" t="s">
        <v>8245</v>
      </c>
      <c r="B4613" t="s">
        <v>8246</v>
      </c>
      <c r="C4613" t="s">
        <v>232</v>
      </c>
      <c r="D4613" s="3">
        <v>152253.37</v>
      </c>
    </row>
    <row r="4614" spans="1:4">
      <c r="A4614" t="s">
        <v>8247</v>
      </c>
      <c r="B4614" t="s">
        <v>8248</v>
      </c>
      <c r="C4614" t="s">
        <v>232</v>
      </c>
      <c r="D4614" s="3"/>
    </row>
    <row r="4615" spans="1:4">
      <c r="A4615" t="s">
        <v>8249</v>
      </c>
      <c r="B4615" t="s">
        <v>8250</v>
      </c>
      <c r="C4615" t="s">
        <v>232</v>
      </c>
      <c r="D4615" s="3"/>
    </row>
    <row r="4616" spans="1:4">
      <c r="A4616" t="s">
        <v>8251</v>
      </c>
      <c r="B4616" t="s">
        <v>8252</v>
      </c>
      <c r="C4616" t="s">
        <v>232</v>
      </c>
      <c r="D4616" s="3"/>
    </row>
    <row r="4617" spans="1:4">
      <c r="A4617" t="s">
        <v>8253</v>
      </c>
      <c r="B4617" t="s">
        <v>8254</v>
      </c>
      <c r="C4617" t="s">
        <v>232</v>
      </c>
      <c r="D4617" s="3"/>
    </row>
    <row r="4618" spans="1:4">
      <c r="A4618" t="s">
        <v>8255</v>
      </c>
      <c r="B4618" t="s">
        <v>8256</v>
      </c>
      <c r="C4618" t="s">
        <v>232</v>
      </c>
      <c r="D4618" s="3"/>
    </row>
    <row r="4619" spans="1:4">
      <c r="A4619" t="s">
        <v>8257</v>
      </c>
      <c r="B4619" t="s">
        <v>8258</v>
      </c>
      <c r="C4619" t="s">
        <v>232</v>
      </c>
      <c r="D4619" s="3"/>
    </row>
    <row r="4620" spans="1:4">
      <c r="A4620" t="s">
        <v>8259</v>
      </c>
      <c r="B4620" t="s">
        <v>8260</v>
      </c>
      <c r="C4620" t="s">
        <v>232</v>
      </c>
      <c r="D4620" s="3"/>
    </row>
    <row r="4621" spans="1:4">
      <c r="A4621" t="s">
        <v>8261</v>
      </c>
      <c r="B4621" t="s">
        <v>8262</v>
      </c>
      <c r="C4621" t="s">
        <v>232</v>
      </c>
      <c r="D4621" s="3">
        <v>140000</v>
      </c>
    </row>
    <row r="4622" spans="1:4">
      <c r="A4622" t="s">
        <v>8263</v>
      </c>
      <c r="B4622" t="s">
        <v>8264</v>
      </c>
      <c r="C4622" t="s">
        <v>232</v>
      </c>
      <c r="D4622" s="3"/>
    </row>
    <row r="4623" spans="1:4">
      <c r="A4623" t="s">
        <v>8265</v>
      </c>
      <c r="B4623" t="s">
        <v>8266</v>
      </c>
      <c r="C4623" t="s">
        <v>232</v>
      </c>
      <c r="D4623" s="3"/>
    </row>
    <row r="4624" spans="1:4">
      <c r="A4624" t="s">
        <v>8267</v>
      </c>
      <c r="B4624" t="s">
        <v>8268</v>
      </c>
      <c r="C4624" t="s">
        <v>232</v>
      </c>
      <c r="D4624" s="3">
        <v>2694.8814705882355</v>
      </c>
    </row>
    <row r="4625" spans="1:4">
      <c r="A4625" t="s">
        <v>8269</v>
      </c>
      <c r="B4625" t="s">
        <v>8270</v>
      </c>
      <c r="C4625" t="s">
        <v>232</v>
      </c>
      <c r="D4625" s="3">
        <v>5696.8062179487179</v>
      </c>
    </row>
    <row r="4626" spans="1:4">
      <c r="A4626" t="s">
        <v>8271</v>
      </c>
      <c r="B4626" t="s">
        <v>8272</v>
      </c>
      <c r="C4626" t="s">
        <v>232</v>
      </c>
      <c r="D4626" s="3">
        <v>6496.9006250000002</v>
      </c>
    </row>
    <row r="4627" spans="1:4">
      <c r="A4627" t="s">
        <v>8273</v>
      </c>
      <c r="B4627" t="s">
        <v>8274</v>
      </c>
      <c r="C4627" t="s">
        <v>232</v>
      </c>
      <c r="D4627" s="3">
        <v>6841.1559999999999</v>
      </c>
    </row>
    <row r="4628" spans="1:4">
      <c r="A4628" t="s">
        <v>8275</v>
      </c>
      <c r="B4628" t="s">
        <v>8276</v>
      </c>
      <c r="C4628" t="s">
        <v>438</v>
      </c>
      <c r="D4628" s="3"/>
    </row>
    <row r="4629" spans="1:4">
      <c r="A4629" t="s">
        <v>8277</v>
      </c>
      <c r="B4629" t="s">
        <v>8278</v>
      </c>
      <c r="C4629" t="s">
        <v>438</v>
      </c>
      <c r="D4629" s="3"/>
    </row>
    <row r="4630" spans="1:4">
      <c r="A4630" t="s">
        <v>8279</v>
      </c>
      <c r="B4630" t="s">
        <v>8280</v>
      </c>
      <c r="C4630" t="s">
        <v>438</v>
      </c>
      <c r="D4630" s="3"/>
    </row>
    <row r="4631" spans="1:4">
      <c r="A4631" t="s">
        <v>8281</v>
      </c>
      <c r="B4631" t="s">
        <v>8282</v>
      </c>
      <c r="C4631" t="s">
        <v>438</v>
      </c>
      <c r="D4631" s="3"/>
    </row>
    <row r="4632" spans="1:4">
      <c r="A4632" t="s">
        <v>8283</v>
      </c>
      <c r="B4632" t="s">
        <v>8284</v>
      </c>
      <c r="C4632" t="s">
        <v>438</v>
      </c>
      <c r="D4632" s="3">
        <v>2.3201369311316955</v>
      </c>
    </row>
    <row r="4633" spans="1:4">
      <c r="A4633" t="s">
        <v>8285</v>
      </c>
      <c r="B4633" t="s">
        <v>8286</v>
      </c>
      <c r="C4633" t="s">
        <v>438</v>
      </c>
      <c r="D4633" s="3">
        <v>2.4815886112725161</v>
      </c>
    </row>
    <row r="4634" spans="1:4">
      <c r="A4634" t="s">
        <v>8287</v>
      </c>
      <c r="B4634" t="s">
        <v>8288</v>
      </c>
      <c r="C4634" t="s">
        <v>438</v>
      </c>
      <c r="D4634" s="3">
        <v>4.2063920454545451</v>
      </c>
    </row>
    <row r="4635" spans="1:4">
      <c r="A4635" t="s">
        <v>8289</v>
      </c>
      <c r="B4635" t="s">
        <v>8290</v>
      </c>
      <c r="C4635" t="s">
        <v>438</v>
      </c>
      <c r="D4635" s="3">
        <v>2.52</v>
      </c>
    </row>
    <row r="4636" spans="1:4">
      <c r="A4636" t="s">
        <v>8291</v>
      </c>
      <c r="B4636" t="s">
        <v>8292</v>
      </c>
      <c r="C4636" t="s">
        <v>438</v>
      </c>
      <c r="D4636" s="3"/>
    </row>
    <row r="4637" spans="1:4">
      <c r="A4637" t="s">
        <v>8293</v>
      </c>
      <c r="B4637" t="s">
        <v>8294</v>
      </c>
      <c r="C4637" t="s">
        <v>438</v>
      </c>
      <c r="D4637" s="3"/>
    </row>
    <row r="4638" spans="1:4">
      <c r="A4638" t="s">
        <v>8295</v>
      </c>
      <c r="B4638" t="s">
        <v>8296</v>
      </c>
      <c r="C4638" t="s">
        <v>438</v>
      </c>
      <c r="D4638" s="3"/>
    </row>
    <row r="4639" spans="1:4">
      <c r="A4639" t="s">
        <v>8297</v>
      </c>
      <c r="B4639" t="s">
        <v>8298</v>
      </c>
      <c r="C4639" t="s">
        <v>438</v>
      </c>
      <c r="D4639" s="3"/>
    </row>
    <row r="4640" spans="1:4">
      <c r="A4640" t="s">
        <v>8299</v>
      </c>
      <c r="B4640" t="s">
        <v>8300</v>
      </c>
      <c r="C4640" t="s">
        <v>438</v>
      </c>
      <c r="D4640" s="3"/>
    </row>
    <row r="4641" spans="1:4">
      <c r="A4641" t="s">
        <v>8301</v>
      </c>
      <c r="B4641" t="s">
        <v>8302</v>
      </c>
      <c r="C4641" t="s">
        <v>438</v>
      </c>
      <c r="D4641" s="3"/>
    </row>
    <row r="4642" spans="1:4">
      <c r="A4642" t="s">
        <v>8303</v>
      </c>
      <c r="B4642" t="s">
        <v>7073</v>
      </c>
      <c r="C4642" t="s">
        <v>205</v>
      </c>
      <c r="D4642" s="3">
        <v>27417.501666666667</v>
      </c>
    </row>
    <row r="4643" spans="1:4">
      <c r="A4643" t="s">
        <v>8304</v>
      </c>
      <c r="B4643" t="s">
        <v>7076</v>
      </c>
      <c r="C4643" t="s">
        <v>205</v>
      </c>
      <c r="D4643" s="3"/>
    </row>
    <row r="4644" spans="1:4">
      <c r="A4644" t="s">
        <v>8305</v>
      </c>
      <c r="B4644" t="s">
        <v>7076</v>
      </c>
      <c r="C4644" t="s">
        <v>205</v>
      </c>
      <c r="D4644" s="3"/>
    </row>
    <row r="4645" spans="1:4">
      <c r="A4645" t="s">
        <v>8306</v>
      </c>
      <c r="B4645" t="s">
        <v>7076</v>
      </c>
      <c r="C4645" t="s">
        <v>205</v>
      </c>
      <c r="D4645" s="3"/>
    </row>
    <row r="4646" spans="1:4">
      <c r="A4646" t="s">
        <v>8307</v>
      </c>
      <c r="B4646" t="s">
        <v>7089</v>
      </c>
      <c r="C4646" t="s">
        <v>205</v>
      </c>
      <c r="D4646" s="3"/>
    </row>
    <row r="4647" spans="1:4">
      <c r="A4647" t="s">
        <v>8308</v>
      </c>
      <c r="B4647" t="s">
        <v>7089</v>
      </c>
      <c r="C4647" t="s">
        <v>205</v>
      </c>
      <c r="D4647" s="3"/>
    </row>
    <row r="4648" spans="1:4">
      <c r="A4648" t="s">
        <v>8309</v>
      </c>
      <c r="B4648" t="s">
        <v>8034</v>
      </c>
      <c r="C4648" t="s">
        <v>232</v>
      </c>
      <c r="D4648" s="3">
        <v>6994.5</v>
      </c>
    </row>
    <row r="4649" spans="1:4">
      <c r="A4649" t="s">
        <v>8310</v>
      </c>
      <c r="B4649" t="s">
        <v>8036</v>
      </c>
      <c r="C4649" t="s">
        <v>232</v>
      </c>
      <c r="D4649" s="3"/>
    </row>
    <row r="4650" spans="1:4">
      <c r="A4650" t="s">
        <v>8311</v>
      </c>
      <c r="B4650" t="s">
        <v>8038</v>
      </c>
      <c r="C4650" t="s">
        <v>232</v>
      </c>
      <c r="D4650" s="3"/>
    </row>
    <row r="4651" spans="1:4">
      <c r="A4651" t="s">
        <v>8312</v>
      </c>
      <c r="B4651" t="s">
        <v>8313</v>
      </c>
      <c r="C4651" t="s">
        <v>232</v>
      </c>
      <c r="D4651" s="3"/>
    </row>
    <row r="4652" spans="1:4">
      <c r="A4652" t="s">
        <v>8314</v>
      </c>
      <c r="B4652" t="s">
        <v>8313</v>
      </c>
      <c r="C4652" t="s">
        <v>232</v>
      </c>
      <c r="D4652" s="3"/>
    </row>
    <row r="4653" spans="1:4">
      <c r="A4653" t="s">
        <v>8315</v>
      </c>
      <c r="B4653" t="s">
        <v>8316</v>
      </c>
      <c r="C4653" t="s">
        <v>232</v>
      </c>
      <c r="D4653" s="3">
        <v>5977.7026086956521</v>
      </c>
    </row>
    <row r="4654" spans="1:4">
      <c r="A4654" t="s">
        <v>8317</v>
      </c>
      <c r="B4654" t="s">
        <v>8318</v>
      </c>
      <c r="C4654" t="s">
        <v>232</v>
      </c>
      <c r="D4654" s="3"/>
    </row>
    <row r="4655" spans="1:4">
      <c r="A4655" t="s">
        <v>8319</v>
      </c>
      <c r="B4655" t="s">
        <v>8320</v>
      </c>
      <c r="C4655" t="s">
        <v>232</v>
      </c>
      <c r="D4655" s="3"/>
    </row>
    <row r="4656" spans="1:4">
      <c r="A4656" t="s">
        <v>8321</v>
      </c>
      <c r="B4656" t="s">
        <v>8322</v>
      </c>
      <c r="C4656" t="s">
        <v>232</v>
      </c>
      <c r="D4656" s="3"/>
    </row>
    <row r="4657" spans="1:4">
      <c r="A4657" t="s">
        <v>8323</v>
      </c>
      <c r="B4657" t="s">
        <v>8324</v>
      </c>
      <c r="C4657" t="s">
        <v>438</v>
      </c>
      <c r="D4657" s="3"/>
    </row>
    <row r="4658" spans="1:4">
      <c r="A4658" t="s">
        <v>8325</v>
      </c>
      <c r="B4658" t="s">
        <v>8326</v>
      </c>
      <c r="C4658" t="s">
        <v>232</v>
      </c>
      <c r="D4658" s="3"/>
    </row>
    <row r="4659" spans="1:4">
      <c r="A4659" t="s">
        <v>8327</v>
      </c>
      <c r="B4659" t="s">
        <v>8328</v>
      </c>
      <c r="C4659" t="s">
        <v>438</v>
      </c>
      <c r="D4659" s="3"/>
    </row>
    <row r="4660" spans="1:4">
      <c r="A4660" t="s">
        <v>8329</v>
      </c>
      <c r="B4660" t="s">
        <v>7937</v>
      </c>
      <c r="C4660" t="s">
        <v>232</v>
      </c>
      <c r="D4660" s="3"/>
    </row>
    <row r="4661" spans="1:4">
      <c r="A4661" t="s">
        <v>8330</v>
      </c>
      <c r="B4661" t="s">
        <v>8030</v>
      </c>
      <c r="C4661" t="s">
        <v>232</v>
      </c>
      <c r="D4661" s="3"/>
    </row>
    <row r="4662" spans="1:4">
      <c r="A4662" t="s">
        <v>8331</v>
      </c>
      <c r="B4662" t="s">
        <v>8332</v>
      </c>
      <c r="C4662" t="s">
        <v>232</v>
      </c>
      <c r="D4662" s="3">
        <v>112541.07028985507</v>
      </c>
    </row>
    <row r="4663" spans="1:4">
      <c r="A4663" t="s">
        <v>8333</v>
      </c>
      <c r="B4663" t="s">
        <v>8334</v>
      </c>
      <c r="C4663" t="s">
        <v>232</v>
      </c>
      <c r="D4663" s="3"/>
    </row>
    <row r="4664" spans="1:4">
      <c r="A4664" t="s">
        <v>8335</v>
      </c>
      <c r="B4664" t="s">
        <v>8336</v>
      </c>
      <c r="C4664" t="s">
        <v>232</v>
      </c>
      <c r="D4664" s="3">
        <v>8281.25</v>
      </c>
    </row>
    <row r="4665" spans="1:4">
      <c r="A4665" t="s">
        <v>8337</v>
      </c>
      <c r="B4665" t="s">
        <v>8338</v>
      </c>
      <c r="C4665" t="s">
        <v>232</v>
      </c>
      <c r="D4665" s="3"/>
    </row>
    <row r="4666" spans="1:4">
      <c r="A4666" t="s">
        <v>8339</v>
      </c>
      <c r="B4666" t="s">
        <v>8340</v>
      </c>
      <c r="C4666" t="s">
        <v>232</v>
      </c>
      <c r="D4666" s="3"/>
    </row>
    <row r="4667" spans="1:4">
      <c r="A4667" t="s">
        <v>8341</v>
      </c>
      <c r="B4667" t="s">
        <v>8342</v>
      </c>
      <c r="C4667" t="s">
        <v>213</v>
      </c>
      <c r="D4667" s="3">
        <v>542.09747899159663</v>
      </c>
    </row>
    <row r="4668" spans="1:4">
      <c r="A4668" t="s">
        <v>8343</v>
      </c>
      <c r="B4668" t="s">
        <v>8344</v>
      </c>
      <c r="C4668" t="s">
        <v>232</v>
      </c>
      <c r="D4668" s="3">
        <v>13548.202413793104</v>
      </c>
    </row>
    <row r="4669" spans="1:4">
      <c r="A4669" t="s">
        <v>8345</v>
      </c>
      <c r="B4669" t="s">
        <v>8346</v>
      </c>
      <c r="C4669" t="s">
        <v>232</v>
      </c>
      <c r="D4669" s="3">
        <v>200000</v>
      </c>
    </row>
    <row r="4670" spans="1:4">
      <c r="A4670" t="s">
        <v>8347</v>
      </c>
      <c r="B4670" t="s">
        <v>8348</v>
      </c>
      <c r="C4670" t="s">
        <v>232</v>
      </c>
      <c r="D4670" s="3"/>
    </row>
    <row r="4671" spans="1:4">
      <c r="A4671" t="s">
        <v>8349</v>
      </c>
      <c r="B4671" t="s">
        <v>8350</v>
      </c>
      <c r="C4671" t="s">
        <v>232</v>
      </c>
      <c r="D4671" s="3"/>
    </row>
    <row r="4672" spans="1:4">
      <c r="A4672" t="s">
        <v>8351</v>
      </c>
      <c r="B4672" t="s">
        <v>8352</v>
      </c>
      <c r="C4672" t="s">
        <v>232</v>
      </c>
      <c r="D4672" s="3"/>
    </row>
    <row r="4673" spans="1:4">
      <c r="A4673" t="s">
        <v>8353</v>
      </c>
      <c r="B4673" t="s">
        <v>8354</v>
      </c>
      <c r="C4673" t="s">
        <v>232</v>
      </c>
      <c r="D4673" s="3"/>
    </row>
    <row r="4674" spans="1:4">
      <c r="A4674" t="s">
        <v>8355</v>
      </c>
      <c r="B4674" t="s">
        <v>8356</v>
      </c>
      <c r="C4674" t="s">
        <v>232</v>
      </c>
      <c r="D4674" s="3"/>
    </row>
    <row r="4675" spans="1:4">
      <c r="A4675" t="s">
        <v>8357</v>
      </c>
      <c r="B4675" t="s">
        <v>8358</v>
      </c>
      <c r="C4675" t="s">
        <v>438</v>
      </c>
      <c r="D4675" s="3">
        <v>1</v>
      </c>
    </row>
    <row r="4676" spans="1:4">
      <c r="A4676" t="s">
        <v>8359</v>
      </c>
      <c r="B4676" t="s">
        <v>8360</v>
      </c>
      <c r="C4676" t="s">
        <v>438</v>
      </c>
      <c r="D4676" s="3">
        <v>1</v>
      </c>
    </row>
    <row r="4677" spans="1:4">
      <c r="A4677" t="s">
        <v>8361</v>
      </c>
      <c r="B4677" t="s">
        <v>8362</v>
      </c>
      <c r="C4677" t="s">
        <v>438</v>
      </c>
      <c r="D4677" s="3"/>
    </row>
    <row r="4678" spans="1:4">
      <c r="A4678" t="s">
        <v>8363</v>
      </c>
      <c r="B4678" t="s">
        <v>8364</v>
      </c>
      <c r="C4678" t="s">
        <v>232</v>
      </c>
      <c r="D4678" s="3"/>
    </row>
    <row r="4679" spans="1:4">
      <c r="A4679" t="s">
        <v>8365</v>
      </c>
      <c r="B4679" t="s">
        <v>8366</v>
      </c>
      <c r="C4679" t="s">
        <v>232</v>
      </c>
      <c r="D4679" s="3"/>
    </row>
    <row r="4680" spans="1:4">
      <c r="A4680" t="s">
        <v>8367</v>
      </c>
      <c r="B4680" t="s">
        <v>8366</v>
      </c>
      <c r="C4680" t="s">
        <v>232</v>
      </c>
      <c r="D4680" s="3"/>
    </row>
    <row r="4681" spans="1:4">
      <c r="A4681" t="s">
        <v>8368</v>
      </c>
      <c r="B4681" t="s">
        <v>8369</v>
      </c>
      <c r="C4681" t="s">
        <v>232</v>
      </c>
      <c r="D4681" s="3"/>
    </row>
    <row r="4682" spans="1:4">
      <c r="A4682" t="s">
        <v>8370</v>
      </c>
      <c r="B4682" t="s">
        <v>8371</v>
      </c>
      <c r="C4682" t="s">
        <v>232</v>
      </c>
      <c r="D4682" s="3"/>
    </row>
    <row r="4683" spans="1:4">
      <c r="A4683" t="s">
        <v>8372</v>
      </c>
      <c r="B4683" t="s">
        <v>8373</v>
      </c>
      <c r="C4683" t="s">
        <v>232</v>
      </c>
      <c r="D4683" s="3"/>
    </row>
    <row r="4684" spans="1:4">
      <c r="A4684" t="s">
        <v>8374</v>
      </c>
      <c r="B4684" t="s">
        <v>8375</v>
      </c>
      <c r="C4684" t="s">
        <v>438</v>
      </c>
      <c r="D4684" s="3"/>
    </row>
    <row r="4685" spans="1:4">
      <c r="A4685" t="s">
        <v>8376</v>
      </c>
      <c r="B4685" t="s">
        <v>8377</v>
      </c>
      <c r="C4685" t="s">
        <v>438</v>
      </c>
      <c r="D4685" s="3"/>
    </row>
    <row r="4686" spans="1:4">
      <c r="A4686" t="s">
        <v>8378</v>
      </c>
      <c r="B4686" t="s">
        <v>8379</v>
      </c>
      <c r="C4686" t="s">
        <v>232</v>
      </c>
      <c r="D4686" s="3"/>
    </row>
    <row r="4687" spans="1:4">
      <c r="A4687" t="s">
        <v>8380</v>
      </c>
      <c r="B4687" t="s">
        <v>8381</v>
      </c>
      <c r="C4687" t="s">
        <v>232</v>
      </c>
      <c r="D4687" s="3"/>
    </row>
    <row r="4688" spans="1:4">
      <c r="A4688" t="s">
        <v>8382</v>
      </c>
      <c r="B4688" t="s">
        <v>8383</v>
      </c>
      <c r="C4688" t="s">
        <v>232</v>
      </c>
      <c r="D4688" s="3">
        <v>6854.166666666667</v>
      </c>
    </row>
    <row r="4689" spans="1:4">
      <c r="A4689" t="s">
        <v>8384</v>
      </c>
      <c r="B4689" t="s">
        <v>8385</v>
      </c>
      <c r="C4689" t="s">
        <v>232</v>
      </c>
      <c r="D4689" s="3"/>
    </row>
    <row r="4690" spans="1:4">
      <c r="A4690" t="s">
        <v>8386</v>
      </c>
      <c r="B4690" t="s">
        <v>8387</v>
      </c>
      <c r="C4690" t="s">
        <v>232</v>
      </c>
      <c r="D4690" s="3"/>
    </row>
    <row r="4691" spans="1:4">
      <c r="A4691" t="s">
        <v>8388</v>
      </c>
      <c r="B4691" t="s">
        <v>8389</v>
      </c>
      <c r="C4691" t="s">
        <v>232</v>
      </c>
      <c r="D4691" s="3"/>
    </row>
    <row r="4692" spans="1:4">
      <c r="A4692" t="s">
        <v>8390</v>
      </c>
      <c r="B4692" t="s">
        <v>8391</v>
      </c>
      <c r="C4692" t="s">
        <v>232</v>
      </c>
      <c r="D4692" s="3"/>
    </row>
    <row r="4693" spans="1:4">
      <c r="A4693" t="s">
        <v>8392</v>
      </c>
      <c r="B4693" t="s">
        <v>8053</v>
      </c>
      <c r="C4693" t="s">
        <v>232</v>
      </c>
      <c r="D4693" s="3">
        <v>8671.3842105263157</v>
      </c>
    </row>
    <row r="4694" spans="1:4">
      <c r="A4694" t="s">
        <v>8393</v>
      </c>
      <c r="B4694" t="s">
        <v>8394</v>
      </c>
      <c r="C4694" t="s">
        <v>232</v>
      </c>
      <c r="D4694" s="3"/>
    </row>
    <row r="4695" spans="1:4">
      <c r="A4695" t="s">
        <v>8395</v>
      </c>
      <c r="B4695" t="s">
        <v>8396</v>
      </c>
      <c r="C4695" t="s">
        <v>232</v>
      </c>
      <c r="D4695" s="3"/>
    </row>
    <row r="4696" spans="1:4">
      <c r="A4696" t="s">
        <v>8397</v>
      </c>
      <c r="B4696" t="s">
        <v>8398</v>
      </c>
      <c r="C4696" t="s">
        <v>232</v>
      </c>
      <c r="D4696" s="3"/>
    </row>
    <row r="4697" spans="1:4">
      <c r="A4697" t="s">
        <v>8399</v>
      </c>
      <c r="B4697" t="s">
        <v>8400</v>
      </c>
      <c r="C4697" t="s">
        <v>232</v>
      </c>
      <c r="D4697" s="3"/>
    </row>
    <row r="4698" spans="1:4">
      <c r="A4698" t="s">
        <v>8401</v>
      </c>
      <c r="B4698" t="s">
        <v>6857</v>
      </c>
      <c r="C4698" t="s">
        <v>232</v>
      </c>
      <c r="D4698" s="3"/>
    </row>
    <row r="4699" spans="1:4">
      <c r="A4699" t="s">
        <v>8402</v>
      </c>
      <c r="B4699" t="s">
        <v>8114</v>
      </c>
      <c r="C4699" t="s">
        <v>232</v>
      </c>
      <c r="D4699" s="3"/>
    </row>
    <row r="4700" spans="1:4">
      <c r="A4700" t="s">
        <v>8403</v>
      </c>
      <c r="B4700" t="s">
        <v>8116</v>
      </c>
      <c r="C4700" t="s">
        <v>232</v>
      </c>
      <c r="D4700" s="3"/>
    </row>
    <row r="4701" spans="1:4">
      <c r="A4701" t="s">
        <v>8404</v>
      </c>
      <c r="B4701" t="s">
        <v>8405</v>
      </c>
      <c r="C4701" t="s">
        <v>232</v>
      </c>
      <c r="D4701" s="3">
        <v>1590.6258823529411</v>
      </c>
    </row>
    <row r="4702" spans="1:4">
      <c r="A4702" t="s">
        <v>8406</v>
      </c>
      <c r="B4702" t="s">
        <v>8407</v>
      </c>
      <c r="C4702" t="s">
        <v>232</v>
      </c>
      <c r="D4702" s="3"/>
    </row>
    <row r="4703" spans="1:4">
      <c r="A4703" t="s">
        <v>8408</v>
      </c>
      <c r="B4703" t="s">
        <v>8409</v>
      </c>
      <c r="C4703" t="s">
        <v>232</v>
      </c>
      <c r="D4703" s="3">
        <v>9968.2932142857153</v>
      </c>
    </row>
    <row r="4704" spans="1:4">
      <c r="A4704" t="s">
        <v>8410</v>
      </c>
      <c r="B4704" t="s">
        <v>8411</v>
      </c>
      <c r="C4704" t="s">
        <v>232</v>
      </c>
      <c r="D4704" s="3"/>
    </row>
    <row r="4705" spans="1:4">
      <c r="A4705" t="s">
        <v>8412</v>
      </c>
      <c r="B4705" t="s">
        <v>8413</v>
      </c>
      <c r="C4705" t="s">
        <v>232</v>
      </c>
      <c r="D4705" s="3"/>
    </row>
    <row r="4706" spans="1:4">
      <c r="A4706" t="s">
        <v>8414</v>
      </c>
      <c r="B4706" t="s">
        <v>8415</v>
      </c>
      <c r="C4706" t="s">
        <v>232</v>
      </c>
      <c r="D4706" s="3">
        <v>3247.82</v>
      </c>
    </row>
    <row r="4707" spans="1:4">
      <c r="A4707" t="s">
        <v>8416</v>
      </c>
      <c r="B4707" t="s">
        <v>8118</v>
      </c>
      <c r="C4707" t="s">
        <v>232</v>
      </c>
      <c r="D4707" s="3">
        <v>12400.514090909091</v>
      </c>
    </row>
    <row r="4708" spans="1:4">
      <c r="A4708" t="s">
        <v>8417</v>
      </c>
      <c r="B4708" t="s">
        <v>8418</v>
      </c>
      <c r="C4708" t="s">
        <v>232</v>
      </c>
      <c r="D4708" s="3"/>
    </row>
    <row r="4709" spans="1:4">
      <c r="A4709" t="s">
        <v>8419</v>
      </c>
      <c r="B4709" t="s">
        <v>8418</v>
      </c>
      <c r="C4709" t="s">
        <v>232</v>
      </c>
      <c r="D4709" s="3"/>
    </row>
    <row r="4710" spans="1:4">
      <c r="A4710" t="s">
        <v>8420</v>
      </c>
      <c r="B4710" t="s">
        <v>8421</v>
      </c>
      <c r="C4710" t="s">
        <v>232</v>
      </c>
      <c r="D4710" s="3"/>
    </row>
    <row r="4711" spans="1:4">
      <c r="A4711" t="s">
        <v>8422</v>
      </c>
      <c r="B4711" t="s">
        <v>8423</v>
      </c>
      <c r="C4711" t="s">
        <v>232</v>
      </c>
      <c r="D4711" s="3">
        <v>816.95000000000016</v>
      </c>
    </row>
    <row r="4712" spans="1:4">
      <c r="A4712" t="s">
        <v>8424</v>
      </c>
      <c r="B4712" t="s">
        <v>8176</v>
      </c>
      <c r="C4712" t="s">
        <v>438</v>
      </c>
      <c r="D4712" s="3">
        <v>4.015714285714286</v>
      </c>
    </row>
    <row r="4713" spans="1:4">
      <c r="A4713" t="s">
        <v>8425</v>
      </c>
      <c r="B4713" t="s">
        <v>8120</v>
      </c>
      <c r="C4713" t="s">
        <v>232</v>
      </c>
      <c r="D4713" s="3">
        <v>4039.26</v>
      </c>
    </row>
    <row r="4714" spans="1:4">
      <c r="A4714" t="s">
        <v>8426</v>
      </c>
      <c r="B4714" t="s">
        <v>8427</v>
      </c>
      <c r="C4714" t="s">
        <v>232</v>
      </c>
      <c r="D4714" s="3">
        <v>3670.9</v>
      </c>
    </row>
    <row r="4715" spans="1:4">
      <c r="A4715" t="s">
        <v>8428</v>
      </c>
      <c r="B4715" t="s">
        <v>8429</v>
      </c>
      <c r="C4715" t="s">
        <v>232</v>
      </c>
      <c r="D4715" s="3"/>
    </row>
    <row r="4716" spans="1:4">
      <c r="A4716" t="s">
        <v>8430</v>
      </c>
      <c r="B4716" t="s">
        <v>8431</v>
      </c>
      <c r="C4716" t="s">
        <v>232</v>
      </c>
      <c r="D4716" s="3"/>
    </row>
    <row r="4717" spans="1:4">
      <c r="A4717" t="s">
        <v>8432</v>
      </c>
      <c r="B4717" t="s">
        <v>8433</v>
      </c>
      <c r="C4717" t="s">
        <v>232</v>
      </c>
      <c r="D4717" s="3"/>
    </row>
    <row r="4718" spans="1:4">
      <c r="A4718" t="s">
        <v>8434</v>
      </c>
      <c r="B4718" t="s">
        <v>8435</v>
      </c>
      <c r="C4718" t="s">
        <v>232</v>
      </c>
      <c r="D4718" s="3"/>
    </row>
    <row r="4719" spans="1:4">
      <c r="A4719" t="s">
        <v>8436</v>
      </c>
      <c r="B4719" t="s">
        <v>8437</v>
      </c>
      <c r="C4719" t="s">
        <v>232</v>
      </c>
      <c r="D4719" s="3"/>
    </row>
    <row r="4720" spans="1:4">
      <c r="A4720" t="s">
        <v>8438</v>
      </c>
      <c r="B4720" t="s">
        <v>8439</v>
      </c>
      <c r="C4720" t="s">
        <v>232</v>
      </c>
      <c r="D4720" s="3"/>
    </row>
    <row r="4721" spans="1:4">
      <c r="A4721" t="s">
        <v>8440</v>
      </c>
      <c r="B4721" t="s">
        <v>8441</v>
      </c>
      <c r="C4721" t="s">
        <v>438</v>
      </c>
      <c r="D4721" s="3"/>
    </row>
    <row r="4722" spans="1:4">
      <c r="A4722" t="s">
        <v>8442</v>
      </c>
      <c r="B4722" t="s">
        <v>8443</v>
      </c>
      <c r="C4722" t="s">
        <v>438</v>
      </c>
      <c r="D4722" s="3">
        <v>18.2189448441247</v>
      </c>
    </row>
    <row r="4723" spans="1:4">
      <c r="A4723" t="s">
        <v>8444</v>
      </c>
      <c r="B4723" t="s">
        <v>8445</v>
      </c>
      <c r="C4723" t="s">
        <v>438</v>
      </c>
      <c r="D4723" s="3"/>
    </row>
    <row r="4724" spans="1:4">
      <c r="A4724" t="s">
        <v>8446</v>
      </c>
      <c r="B4724" t="s">
        <v>8447</v>
      </c>
      <c r="C4724" t="s">
        <v>438</v>
      </c>
      <c r="D4724" s="3">
        <v>21.702999486609052</v>
      </c>
    </row>
    <row r="4725" spans="1:4">
      <c r="A4725" t="s">
        <v>8448</v>
      </c>
      <c r="B4725" t="s">
        <v>8449</v>
      </c>
      <c r="C4725" t="s">
        <v>438</v>
      </c>
      <c r="D4725" s="3"/>
    </row>
    <row r="4726" spans="1:4">
      <c r="A4726" t="s">
        <v>8450</v>
      </c>
      <c r="B4726" t="s">
        <v>8451</v>
      </c>
      <c r="C4726" t="s">
        <v>438</v>
      </c>
      <c r="D4726" s="3"/>
    </row>
    <row r="4727" spans="1:4">
      <c r="A4727" t="s">
        <v>8452</v>
      </c>
      <c r="B4727" t="s">
        <v>8453</v>
      </c>
      <c r="C4727" t="s">
        <v>438</v>
      </c>
      <c r="D4727" s="3">
        <v>55.366609195402297</v>
      </c>
    </row>
    <row r="4728" spans="1:4">
      <c r="A4728" t="s">
        <v>8454</v>
      </c>
      <c r="B4728" t="s">
        <v>8455</v>
      </c>
      <c r="C4728" t="s">
        <v>438</v>
      </c>
      <c r="D4728" s="3"/>
    </row>
    <row r="4729" spans="1:4">
      <c r="A4729" t="s">
        <v>8456</v>
      </c>
      <c r="B4729" t="s">
        <v>8457</v>
      </c>
      <c r="C4729" t="s">
        <v>438</v>
      </c>
      <c r="D4729" s="3">
        <v>25.292823983063663</v>
      </c>
    </row>
    <row r="4730" spans="1:4">
      <c r="A4730" t="s">
        <v>8458</v>
      </c>
      <c r="B4730" t="s">
        <v>8459</v>
      </c>
      <c r="C4730" t="s">
        <v>438</v>
      </c>
      <c r="D4730" s="3"/>
    </row>
    <row r="4731" spans="1:4">
      <c r="A4731" t="s">
        <v>8460</v>
      </c>
      <c r="B4731" t="s">
        <v>8461</v>
      </c>
      <c r="C4731" t="s">
        <v>438</v>
      </c>
      <c r="D4731" s="3"/>
    </row>
    <row r="4732" spans="1:4">
      <c r="A4732" t="s">
        <v>8462</v>
      </c>
      <c r="B4732" t="s">
        <v>8463</v>
      </c>
      <c r="C4732" t="s">
        <v>438</v>
      </c>
      <c r="D4732" s="3">
        <v>42.46</v>
      </c>
    </row>
    <row r="4733" spans="1:4">
      <c r="A4733" t="s">
        <v>8464</v>
      </c>
      <c r="B4733" t="s">
        <v>8465</v>
      </c>
      <c r="C4733" t="s">
        <v>438</v>
      </c>
      <c r="D4733" s="3"/>
    </row>
    <row r="4734" spans="1:4">
      <c r="A4734" t="s">
        <v>8466</v>
      </c>
      <c r="B4734" t="s">
        <v>8467</v>
      </c>
      <c r="C4734" t="s">
        <v>438</v>
      </c>
      <c r="D4734" s="3">
        <v>29.442886075949367</v>
      </c>
    </row>
    <row r="4735" spans="1:4">
      <c r="A4735" t="s">
        <v>8468</v>
      </c>
      <c r="B4735" t="s">
        <v>8459</v>
      </c>
      <c r="C4735" t="s">
        <v>438</v>
      </c>
      <c r="D4735" s="3"/>
    </row>
    <row r="4736" spans="1:4">
      <c r="A4736" t="s">
        <v>8469</v>
      </c>
      <c r="B4736" t="s">
        <v>8132</v>
      </c>
      <c r="C4736" t="s">
        <v>438</v>
      </c>
      <c r="D4736" s="3">
        <v>36.153333333333336</v>
      </c>
    </row>
    <row r="4737" spans="1:4">
      <c r="A4737" t="s">
        <v>8470</v>
      </c>
      <c r="B4737" t="s">
        <v>8471</v>
      </c>
      <c r="C4737" t="s">
        <v>438</v>
      </c>
      <c r="D4737" s="3"/>
    </row>
    <row r="4738" spans="1:4">
      <c r="A4738" t="s">
        <v>8472</v>
      </c>
      <c r="B4738" t="s">
        <v>8473</v>
      </c>
      <c r="C4738" t="s">
        <v>438</v>
      </c>
      <c r="D4738" s="3"/>
    </row>
    <row r="4739" spans="1:4">
      <c r="A4739" t="s">
        <v>8474</v>
      </c>
      <c r="B4739" t="s">
        <v>8475</v>
      </c>
      <c r="C4739" t="s">
        <v>438</v>
      </c>
      <c r="D4739" s="3"/>
    </row>
    <row r="4740" spans="1:4">
      <c r="A4740" t="s">
        <v>8476</v>
      </c>
      <c r="B4740" t="s">
        <v>8477</v>
      </c>
      <c r="C4740" t="s">
        <v>438</v>
      </c>
      <c r="D4740" s="3">
        <v>177.93794366197181</v>
      </c>
    </row>
    <row r="4741" spans="1:4">
      <c r="A4741" t="s">
        <v>8478</v>
      </c>
      <c r="B4741" t="s">
        <v>8479</v>
      </c>
      <c r="C4741" t="s">
        <v>438</v>
      </c>
      <c r="D4741" s="3"/>
    </row>
    <row r="4742" spans="1:4">
      <c r="A4742" t="s">
        <v>8480</v>
      </c>
      <c r="B4742" t="s">
        <v>8481</v>
      </c>
      <c r="C4742" t="s">
        <v>438</v>
      </c>
      <c r="D4742" s="3">
        <v>14.027473018235952</v>
      </c>
    </row>
    <row r="4743" spans="1:4">
      <c r="A4743" t="s">
        <v>8482</v>
      </c>
      <c r="B4743" t="s">
        <v>8483</v>
      </c>
      <c r="C4743" t="s">
        <v>438</v>
      </c>
      <c r="D4743" s="3">
        <v>16.340661577608142</v>
      </c>
    </row>
    <row r="4744" spans="1:4">
      <c r="A4744" t="s">
        <v>8484</v>
      </c>
      <c r="B4744" t="s">
        <v>8485</v>
      </c>
      <c r="C4744" t="s">
        <v>438</v>
      </c>
      <c r="D4744" s="3"/>
    </row>
    <row r="4745" spans="1:4">
      <c r="A4745" t="s">
        <v>8486</v>
      </c>
      <c r="B4745" t="s">
        <v>8487</v>
      </c>
      <c r="C4745" t="s">
        <v>438</v>
      </c>
      <c r="D4745" s="3">
        <v>4.336973684210526</v>
      </c>
    </row>
    <row r="4746" spans="1:4">
      <c r="A4746" t="s">
        <v>8488</v>
      </c>
      <c r="B4746" t="s">
        <v>8489</v>
      </c>
      <c r="C4746" t="s">
        <v>438</v>
      </c>
      <c r="D4746" s="3">
        <v>11.731186440677966</v>
      </c>
    </row>
    <row r="4747" spans="1:4">
      <c r="A4747" t="s">
        <v>8490</v>
      </c>
      <c r="B4747" t="s">
        <v>8491</v>
      </c>
      <c r="C4747" t="s">
        <v>438</v>
      </c>
      <c r="D4747" s="3">
        <v>4.4000000000000004</v>
      </c>
    </row>
    <row r="4748" spans="1:4">
      <c r="A4748" t="s">
        <v>8492</v>
      </c>
      <c r="B4748" t="s">
        <v>8493</v>
      </c>
      <c r="C4748" t="s">
        <v>438</v>
      </c>
      <c r="D4748" s="3"/>
    </row>
    <row r="4749" spans="1:4">
      <c r="A4749" t="s">
        <v>8494</v>
      </c>
      <c r="B4749" t="s">
        <v>8495</v>
      </c>
      <c r="C4749" t="s">
        <v>438</v>
      </c>
      <c r="D4749" s="3"/>
    </row>
    <row r="4750" spans="1:4">
      <c r="A4750" t="s">
        <v>8496</v>
      </c>
      <c r="B4750" t="s">
        <v>8497</v>
      </c>
      <c r="C4750" t="s">
        <v>438</v>
      </c>
      <c r="D4750" s="3">
        <v>4.45</v>
      </c>
    </row>
    <row r="4751" spans="1:4">
      <c r="A4751" t="s">
        <v>8498</v>
      </c>
      <c r="B4751" t="s">
        <v>8499</v>
      </c>
      <c r="C4751" t="s">
        <v>438</v>
      </c>
      <c r="D4751" s="3"/>
    </row>
    <row r="4752" spans="1:4">
      <c r="A4752" t="s">
        <v>8500</v>
      </c>
      <c r="B4752" t="s">
        <v>8501</v>
      </c>
      <c r="C4752" t="s">
        <v>232</v>
      </c>
      <c r="D4752" s="3">
        <v>248.09138792505206</v>
      </c>
    </row>
    <row r="4753" spans="1:4">
      <c r="A4753" t="s">
        <v>8502</v>
      </c>
      <c r="B4753" t="s">
        <v>8503</v>
      </c>
      <c r="C4753" t="s">
        <v>205</v>
      </c>
      <c r="D4753" s="3">
        <v>13248</v>
      </c>
    </row>
    <row r="4754" spans="1:4">
      <c r="A4754" t="s">
        <v>8504</v>
      </c>
      <c r="B4754" t="s">
        <v>8505</v>
      </c>
      <c r="C4754" t="s">
        <v>438</v>
      </c>
      <c r="D4754" s="3"/>
    </row>
    <row r="4755" spans="1:4">
      <c r="A4755" t="s">
        <v>8506</v>
      </c>
      <c r="B4755" t="s">
        <v>8507</v>
      </c>
      <c r="C4755" t="s">
        <v>438</v>
      </c>
      <c r="D4755" s="3"/>
    </row>
    <row r="4756" spans="1:4">
      <c r="A4756" t="s">
        <v>8508</v>
      </c>
      <c r="B4756" t="s">
        <v>8509</v>
      </c>
      <c r="C4756" t="s">
        <v>438</v>
      </c>
      <c r="D4756" s="3"/>
    </row>
    <row r="4757" spans="1:4">
      <c r="A4757" t="s">
        <v>8510</v>
      </c>
      <c r="B4757" t="s">
        <v>8511</v>
      </c>
      <c r="C4757" t="s">
        <v>438</v>
      </c>
      <c r="D4757" s="3"/>
    </row>
    <row r="4758" spans="1:4">
      <c r="A4758" t="s">
        <v>8512</v>
      </c>
      <c r="B4758" t="s">
        <v>8513</v>
      </c>
      <c r="C4758" t="s">
        <v>438</v>
      </c>
      <c r="D4758" s="3"/>
    </row>
    <row r="4759" spans="1:4">
      <c r="A4759" t="s">
        <v>8514</v>
      </c>
      <c r="B4759" t="s">
        <v>8515</v>
      </c>
      <c r="C4759" t="s">
        <v>438</v>
      </c>
      <c r="D4759" s="3"/>
    </row>
    <row r="4760" spans="1:4">
      <c r="A4760" t="s">
        <v>8516</v>
      </c>
      <c r="B4760" t="s">
        <v>8517</v>
      </c>
      <c r="C4760" t="s">
        <v>438</v>
      </c>
      <c r="D4760" s="3">
        <v>4.0060115128336555</v>
      </c>
    </row>
    <row r="4761" spans="1:4">
      <c r="A4761" t="s">
        <v>8518</v>
      </c>
      <c r="B4761" t="s">
        <v>8519</v>
      </c>
      <c r="C4761" t="s">
        <v>438</v>
      </c>
      <c r="D4761" s="3">
        <v>3.5393889660396414</v>
      </c>
    </row>
    <row r="4762" spans="1:4">
      <c r="A4762" t="s">
        <v>8520</v>
      </c>
      <c r="B4762" t="s">
        <v>8521</v>
      </c>
      <c r="C4762" t="s">
        <v>438</v>
      </c>
      <c r="D4762" s="3"/>
    </row>
    <row r="4763" spans="1:4">
      <c r="A4763" t="s">
        <v>8522</v>
      </c>
      <c r="B4763" t="s">
        <v>8523</v>
      </c>
      <c r="C4763" t="s">
        <v>438</v>
      </c>
      <c r="D4763" s="3"/>
    </row>
    <row r="4764" spans="1:4">
      <c r="A4764" t="s">
        <v>8524</v>
      </c>
      <c r="B4764" t="s">
        <v>8525</v>
      </c>
      <c r="C4764" t="s">
        <v>438</v>
      </c>
      <c r="D4764" s="3"/>
    </row>
    <row r="4765" spans="1:4">
      <c r="A4765" t="s">
        <v>8526</v>
      </c>
      <c r="B4765" t="s">
        <v>8527</v>
      </c>
      <c r="C4765" t="s">
        <v>232</v>
      </c>
      <c r="D4765" s="3"/>
    </row>
    <row r="4766" spans="1:4">
      <c r="A4766" t="s">
        <v>8528</v>
      </c>
      <c r="B4766" t="s">
        <v>8529</v>
      </c>
      <c r="C4766" t="s">
        <v>232</v>
      </c>
      <c r="D4766" s="3">
        <v>1057.4876470588235</v>
      </c>
    </row>
    <row r="4767" spans="1:4">
      <c r="A4767" t="s">
        <v>8530</v>
      </c>
      <c r="B4767" t="s">
        <v>8531</v>
      </c>
      <c r="C4767" t="s">
        <v>232</v>
      </c>
      <c r="D4767" s="3">
        <v>2487.2205882352941</v>
      </c>
    </row>
    <row r="4768" spans="1:4">
      <c r="A4768" t="s">
        <v>8532</v>
      </c>
      <c r="B4768" t="s">
        <v>8533</v>
      </c>
      <c r="C4768" t="s">
        <v>232</v>
      </c>
      <c r="D4768" s="3">
        <v>70.559124004550625</v>
      </c>
    </row>
    <row r="4769" spans="1:4">
      <c r="A4769" t="s">
        <v>8534</v>
      </c>
      <c r="B4769" t="s">
        <v>8535</v>
      </c>
      <c r="C4769" t="s">
        <v>232</v>
      </c>
      <c r="D4769" s="3"/>
    </row>
    <row r="4770" spans="1:4">
      <c r="A4770" t="s">
        <v>8536</v>
      </c>
      <c r="B4770" t="s">
        <v>8537</v>
      </c>
      <c r="C4770" t="s">
        <v>232</v>
      </c>
      <c r="D4770" s="3">
        <v>1575</v>
      </c>
    </row>
    <row r="4771" spans="1:4">
      <c r="A4771" t="s">
        <v>8538</v>
      </c>
      <c r="B4771" t="s">
        <v>8539</v>
      </c>
      <c r="C4771" t="s">
        <v>232</v>
      </c>
      <c r="D4771" s="3">
        <v>1715.4224528301888</v>
      </c>
    </row>
    <row r="4772" spans="1:4">
      <c r="A4772" t="s">
        <v>8540</v>
      </c>
      <c r="B4772" t="s">
        <v>8541</v>
      </c>
      <c r="C4772" t="s">
        <v>232</v>
      </c>
      <c r="D4772" s="3"/>
    </row>
    <row r="4773" spans="1:4">
      <c r="A4773" t="s">
        <v>8542</v>
      </c>
      <c r="B4773" t="s">
        <v>8543</v>
      </c>
      <c r="C4773" t="s">
        <v>232</v>
      </c>
      <c r="D4773" s="3"/>
    </row>
    <row r="4774" spans="1:4">
      <c r="A4774" t="s">
        <v>8544</v>
      </c>
      <c r="B4774" t="s">
        <v>8142</v>
      </c>
      <c r="C4774" t="s">
        <v>232</v>
      </c>
      <c r="D4774" s="3">
        <v>2533.0950000000003</v>
      </c>
    </row>
    <row r="4775" spans="1:4">
      <c r="A4775" t="s">
        <v>8545</v>
      </c>
      <c r="B4775" t="s">
        <v>8068</v>
      </c>
      <c r="C4775" t="s">
        <v>232</v>
      </c>
      <c r="D4775" s="3">
        <v>8328.6704761904766</v>
      </c>
    </row>
    <row r="4776" spans="1:4">
      <c r="A4776" t="s">
        <v>8546</v>
      </c>
      <c r="B4776" t="s">
        <v>8070</v>
      </c>
      <c r="C4776" t="s">
        <v>232</v>
      </c>
      <c r="D4776" s="3">
        <v>14874.058333333334</v>
      </c>
    </row>
    <row r="4777" spans="1:4">
      <c r="A4777" t="s">
        <v>8547</v>
      </c>
      <c r="B4777" t="s">
        <v>8548</v>
      </c>
      <c r="C4777" t="s">
        <v>232</v>
      </c>
      <c r="D4777" s="3"/>
    </row>
    <row r="4778" spans="1:4">
      <c r="A4778" t="s">
        <v>8549</v>
      </c>
      <c r="B4778" t="s">
        <v>8550</v>
      </c>
      <c r="C4778" t="s">
        <v>232</v>
      </c>
      <c r="D4778" s="3"/>
    </row>
    <row r="4779" spans="1:4">
      <c r="A4779" t="s">
        <v>8551</v>
      </c>
      <c r="B4779" t="s">
        <v>8552</v>
      </c>
      <c r="C4779" t="s">
        <v>232</v>
      </c>
      <c r="D4779" s="3"/>
    </row>
    <row r="4780" spans="1:4">
      <c r="A4780" t="s">
        <v>8553</v>
      </c>
      <c r="B4780" t="s">
        <v>8554</v>
      </c>
      <c r="C4780" t="s">
        <v>232</v>
      </c>
      <c r="D4780" s="3"/>
    </row>
    <row r="4781" spans="1:4">
      <c r="A4781" t="s">
        <v>8555</v>
      </c>
      <c r="B4781" t="s">
        <v>8556</v>
      </c>
      <c r="C4781" t="s">
        <v>232</v>
      </c>
      <c r="D4781" s="3"/>
    </row>
    <row r="4782" spans="1:4">
      <c r="A4782" t="s">
        <v>8557</v>
      </c>
      <c r="B4782" t="s">
        <v>8558</v>
      </c>
      <c r="C4782" t="s">
        <v>232</v>
      </c>
      <c r="D4782" s="3">
        <v>4023.8095238095239</v>
      </c>
    </row>
    <row r="4783" spans="1:4">
      <c r="A4783" t="s">
        <v>8559</v>
      </c>
      <c r="B4783" t="s">
        <v>8560</v>
      </c>
      <c r="C4783" t="s">
        <v>232</v>
      </c>
      <c r="D4783" s="3"/>
    </row>
    <row r="4784" spans="1:4">
      <c r="A4784" t="s">
        <v>8561</v>
      </c>
      <c r="B4784" t="s">
        <v>8562</v>
      </c>
      <c r="C4784" t="s">
        <v>232</v>
      </c>
      <c r="D4784" s="3">
        <v>203788.67499999999</v>
      </c>
    </row>
    <row r="4785" spans="1:4">
      <c r="A4785" t="s">
        <v>8563</v>
      </c>
      <c r="B4785" t="s">
        <v>8562</v>
      </c>
      <c r="C4785" t="s">
        <v>232</v>
      </c>
      <c r="D4785" s="3"/>
    </row>
    <row r="4786" spans="1:4">
      <c r="A4786" t="s">
        <v>8564</v>
      </c>
      <c r="B4786" t="s">
        <v>8565</v>
      </c>
      <c r="C4786" t="s">
        <v>232</v>
      </c>
      <c r="D4786" s="3"/>
    </row>
    <row r="4787" spans="1:4">
      <c r="A4787" t="s">
        <v>8566</v>
      </c>
      <c r="B4787" t="s">
        <v>8567</v>
      </c>
      <c r="C4787" t="s">
        <v>205</v>
      </c>
      <c r="D4787" s="3">
        <v>20230.612499999999</v>
      </c>
    </row>
    <row r="4788" spans="1:4">
      <c r="A4788" t="s">
        <v>8568</v>
      </c>
      <c r="B4788" t="s">
        <v>8089</v>
      </c>
      <c r="C4788" t="s">
        <v>222</v>
      </c>
      <c r="D4788" s="3">
        <v>112.5</v>
      </c>
    </row>
    <row r="4789" spans="1:4">
      <c r="A4789" t="s">
        <v>8569</v>
      </c>
      <c r="B4789" t="s">
        <v>7968</v>
      </c>
      <c r="C4789" t="s">
        <v>205</v>
      </c>
      <c r="D4789" s="3">
        <v>61782.904000000002</v>
      </c>
    </row>
    <row r="4790" spans="1:4">
      <c r="A4790" t="s">
        <v>8570</v>
      </c>
      <c r="B4790" t="s">
        <v>8571</v>
      </c>
      <c r="C4790" t="s">
        <v>217</v>
      </c>
      <c r="D4790" s="3">
        <v>1.05</v>
      </c>
    </row>
    <row r="4791" spans="1:4">
      <c r="A4791" t="s">
        <v>8572</v>
      </c>
      <c r="B4791" t="s">
        <v>8092</v>
      </c>
      <c r="C4791" t="s">
        <v>205</v>
      </c>
      <c r="D4791" s="3">
        <v>22880.170000000002</v>
      </c>
    </row>
    <row r="4792" spans="1:4">
      <c r="A4792" t="s">
        <v>8573</v>
      </c>
      <c r="B4792" t="s">
        <v>8574</v>
      </c>
      <c r="C4792" t="s">
        <v>205</v>
      </c>
      <c r="D4792" s="3">
        <v>67233.333333333328</v>
      </c>
    </row>
    <row r="4793" spans="1:4">
      <c r="A4793" t="s">
        <v>8575</v>
      </c>
      <c r="B4793" t="s">
        <v>8576</v>
      </c>
      <c r="C4793" t="s">
        <v>205</v>
      </c>
      <c r="D4793" s="3"/>
    </row>
    <row r="4794" spans="1:4">
      <c r="A4794" t="s">
        <v>8577</v>
      </c>
      <c r="B4794" t="s">
        <v>7104</v>
      </c>
      <c r="C4794" t="s">
        <v>205</v>
      </c>
      <c r="D4794" s="3">
        <v>20542.745999999999</v>
      </c>
    </row>
    <row r="4795" spans="1:4">
      <c r="A4795" t="s">
        <v>8578</v>
      </c>
      <c r="B4795" t="s">
        <v>8162</v>
      </c>
      <c r="C4795" t="s">
        <v>205</v>
      </c>
      <c r="D4795" s="3">
        <v>21326.77</v>
      </c>
    </row>
    <row r="4796" spans="1:4">
      <c r="A4796" t="s">
        <v>8579</v>
      </c>
      <c r="B4796" t="s">
        <v>8580</v>
      </c>
      <c r="C4796" t="s">
        <v>232</v>
      </c>
      <c r="D4796" s="3"/>
    </row>
    <row r="4797" spans="1:4">
      <c r="A4797" t="s">
        <v>8581</v>
      </c>
      <c r="B4797" t="s">
        <v>8582</v>
      </c>
      <c r="C4797" t="s">
        <v>232</v>
      </c>
      <c r="D4797" s="3"/>
    </row>
    <row r="4798" spans="1:4">
      <c r="A4798" t="s">
        <v>8583</v>
      </c>
      <c r="B4798" t="s">
        <v>8584</v>
      </c>
      <c r="C4798" t="s">
        <v>232</v>
      </c>
      <c r="D4798" s="3"/>
    </row>
    <row r="4799" spans="1:4">
      <c r="A4799" t="s">
        <v>8585</v>
      </c>
      <c r="B4799" t="s">
        <v>8586</v>
      </c>
      <c r="C4799" t="s">
        <v>232</v>
      </c>
      <c r="D4799" s="3"/>
    </row>
    <row r="4800" spans="1:4">
      <c r="A4800" t="s">
        <v>8587</v>
      </c>
      <c r="B4800" t="s">
        <v>8588</v>
      </c>
      <c r="C4800" t="s">
        <v>232</v>
      </c>
      <c r="D4800" s="3"/>
    </row>
    <row r="4801" spans="1:4">
      <c r="A4801" t="s">
        <v>8589</v>
      </c>
      <c r="B4801" t="s">
        <v>8590</v>
      </c>
      <c r="C4801" t="s">
        <v>232</v>
      </c>
      <c r="D4801" s="3"/>
    </row>
    <row r="4802" spans="1:4">
      <c r="A4802" t="s">
        <v>8591</v>
      </c>
      <c r="B4802" t="s">
        <v>8592</v>
      </c>
      <c r="C4802" t="s">
        <v>232</v>
      </c>
      <c r="D4802" s="3"/>
    </row>
    <row r="4803" spans="1:4">
      <c r="A4803" t="s">
        <v>8593</v>
      </c>
      <c r="B4803" t="s">
        <v>8594</v>
      </c>
      <c r="C4803" t="s">
        <v>232</v>
      </c>
      <c r="D4803" s="3">
        <v>20000</v>
      </c>
    </row>
    <row r="4804" spans="1:4">
      <c r="A4804" t="s">
        <v>8595</v>
      </c>
      <c r="B4804" t="s">
        <v>8596</v>
      </c>
      <c r="C4804" t="s">
        <v>232</v>
      </c>
      <c r="D4804" s="3"/>
    </row>
    <row r="4805" spans="1:4">
      <c r="A4805" t="s">
        <v>8597</v>
      </c>
      <c r="B4805" t="s">
        <v>8598</v>
      </c>
      <c r="C4805" t="s">
        <v>232</v>
      </c>
      <c r="D4805" s="3"/>
    </row>
    <row r="4806" spans="1:4">
      <c r="A4806" t="s">
        <v>8599</v>
      </c>
      <c r="B4806" t="s">
        <v>8600</v>
      </c>
      <c r="C4806" t="s">
        <v>232</v>
      </c>
      <c r="D4806" s="3"/>
    </row>
    <row r="4807" spans="1:4">
      <c r="A4807" t="s">
        <v>8601</v>
      </c>
      <c r="B4807" t="s">
        <v>8350</v>
      </c>
      <c r="C4807" t="s">
        <v>232</v>
      </c>
      <c r="D4807" s="3"/>
    </row>
    <row r="4808" spans="1:4">
      <c r="A4808" t="s">
        <v>8602</v>
      </c>
      <c r="B4808" t="s">
        <v>8603</v>
      </c>
      <c r="C4808" t="s">
        <v>232</v>
      </c>
      <c r="D4808" s="3"/>
    </row>
    <row r="4809" spans="1:4">
      <c r="A4809" t="s">
        <v>8604</v>
      </c>
      <c r="B4809" t="s">
        <v>8605</v>
      </c>
      <c r="C4809" t="s">
        <v>232</v>
      </c>
      <c r="D4809" s="3"/>
    </row>
    <row r="4810" spans="1:4">
      <c r="A4810" t="s">
        <v>8606</v>
      </c>
      <c r="B4810" t="s">
        <v>8607</v>
      </c>
      <c r="C4810" t="s">
        <v>232</v>
      </c>
      <c r="D4810" s="3"/>
    </row>
    <row r="4811" spans="1:4">
      <c r="A4811" t="s">
        <v>8608</v>
      </c>
      <c r="B4811" t="s">
        <v>8574</v>
      </c>
      <c r="C4811" t="s">
        <v>205</v>
      </c>
      <c r="D4811" s="3"/>
    </row>
    <row r="4812" spans="1:4">
      <c r="A4812" t="s">
        <v>8609</v>
      </c>
      <c r="B4812" t="s">
        <v>8092</v>
      </c>
      <c r="C4812" t="s">
        <v>205</v>
      </c>
      <c r="D4812" s="3"/>
    </row>
    <row r="4813" spans="1:4">
      <c r="A4813" t="s">
        <v>8610</v>
      </c>
      <c r="B4813" t="s">
        <v>7968</v>
      </c>
      <c r="C4813" t="s">
        <v>205</v>
      </c>
      <c r="D4813" s="3"/>
    </row>
    <row r="4814" spans="1:4">
      <c r="A4814" t="s">
        <v>8611</v>
      </c>
      <c r="B4814" t="s">
        <v>8162</v>
      </c>
      <c r="C4814" t="s">
        <v>205</v>
      </c>
      <c r="D4814" s="3"/>
    </row>
    <row r="4815" spans="1:4">
      <c r="A4815" t="s">
        <v>8612</v>
      </c>
      <c r="B4815" t="s">
        <v>8613</v>
      </c>
      <c r="C4815" t="s">
        <v>205</v>
      </c>
      <c r="D4815" s="3"/>
    </row>
    <row r="4816" spans="1:4">
      <c r="A4816" t="s">
        <v>168</v>
      </c>
      <c r="B4816" t="s">
        <v>8614</v>
      </c>
      <c r="C4816" t="s">
        <v>232</v>
      </c>
      <c r="D4816" s="3">
        <v>3088</v>
      </c>
    </row>
    <row r="4817" spans="1:4">
      <c r="A4817" t="s">
        <v>8615</v>
      </c>
      <c r="B4817" t="s">
        <v>8616</v>
      </c>
      <c r="C4817" t="s">
        <v>232</v>
      </c>
      <c r="D4817" s="3">
        <v>4485.0341176470583</v>
      </c>
    </row>
    <row r="4818" spans="1:4">
      <c r="A4818" t="s">
        <v>8617</v>
      </c>
      <c r="B4818" t="s">
        <v>8618</v>
      </c>
      <c r="C4818" t="s">
        <v>232</v>
      </c>
      <c r="D4818" s="3">
        <v>887.9586363636364</v>
      </c>
    </row>
    <row r="4819" spans="1:4">
      <c r="A4819" t="s">
        <v>8619</v>
      </c>
      <c r="B4819" t="s">
        <v>8618</v>
      </c>
      <c r="C4819" t="s">
        <v>205</v>
      </c>
      <c r="D4819" s="3">
        <v>3900.4533333333334</v>
      </c>
    </row>
    <row r="4820" spans="1:4">
      <c r="A4820" t="s">
        <v>8620</v>
      </c>
      <c r="B4820" t="s">
        <v>8621</v>
      </c>
      <c r="C4820" t="s">
        <v>205</v>
      </c>
      <c r="D4820" s="3"/>
    </row>
    <row r="4821" spans="1:4">
      <c r="A4821" t="s">
        <v>8622</v>
      </c>
      <c r="B4821" t="s">
        <v>8623</v>
      </c>
      <c r="C4821" t="s">
        <v>232</v>
      </c>
      <c r="D4821" s="3"/>
    </row>
    <row r="4822" spans="1:4">
      <c r="A4822" t="s">
        <v>8624</v>
      </c>
      <c r="B4822" t="s">
        <v>8625</v>
      </c>
      <c r="C4822" t="s">
        <v>232</v>
      </c>
      <c r="D4822" s="3"/>
    </row>
    <row r="4823" spans="1:4">
      <c r="A4823" t="s">
        <v>8626</v>
      </c>
      <c r="B4823" t="s">
        <v>8627</v>
      </c>
      <c r="C4823" t="s">
        <v>232</v>
      </c>
      <c r="D4823" s="3">
        <v>5927.0472727272727</v>
      </c>
    </row>
    <row r="4824" spans="1:4">
      <c r="A4824" t="s">
        <v>8628</v>
      </c>
      <c r="B4824" t="s">
        <v>8629</v>
      </c>
      <c r="C4824" t="s">
        <v>438</v>
      </c>
      <c r="D4824" s="3"/>
    </row>
    <row r="4825" spans="1:4">
      <c r="A4825" t="s">
        <v>8630</v>
      </c>
      <c r="B4825" t="s">
        <v>8631</v>
      </c>
      <c r="C4825" t="s">
        <v>205</v>
      </c>
      <c r="D4825" s="3"/>
    </row>
    <row r="4826" spans="1:4">
      <c r="A4826" t="s">
        <v>8632</v>
      </c>
      <c r="B4826" t="s">
        <v>8633</v>
      </c>
      <c r="C4826" t="s">
        <v>205</v>
      </c>
      <c r="D4826" s="3"/>
    </row>
    <row r="4827" spans="1:4">
      <c r="A4827" t="s">
        <v>8634</v>
      </c>
      <c r="B4827" t="s">
        <v>8635</v>
      </c>
      <c r="C4827" t="s">
        <v>232</v>
      </c>
      <c r="D4827" s="3">
        <v>1800</v>
      </c>
    </row>
    <row r="4828" spans="1:4">
      <c r="A4828" t="s">
        <v>8636</v>
      </c>
      <c r="B4828" t="s">
        <v>8637</v>
      </c>
      <c r="C4828" t="s">
        <v>232</v>
      </c>
      <c r="D4828" s="3"/>
    </row>
    <row r="4829" spans="1:4">
      <c r="A4829" t="s">
        <v>8638</v>
      </c>
      <c r="B4829" t="s">
        <v>8639</v>
      </c>
      <c r="C4829" t="s">
        <v>232</v>
      </c>
      <c r="D4829" s="3">
        <v>709.07272727272732</v>
      </c>
    </row>
    <row r="4830" spans="1:4">
      <c r="A4830" t="s">
        <v>8640</v>
      </c>
      <c r="B4830" t="s">
        <v>8641</v>
      </c>
      <c r="C4830" t="s">
        <v>232</v>
      </c>
      <c r="D4830" s="3"/>
    </row>
    <row r="4831" spans="1:4">
      <c r="A4831" t="s">
        <v>8642</v>
      </c>
      <c r="B4831" t="s">
        <v>8643</v>
      </c>
      <c r="C4831" t="s">
        <v>232</v>
      </c>
      <c r="D4831" s="3">
        <v>1530</v>
      </c>
    </row>
    <row r="4832" spans="1:4">
      <c r="A4832" t="s">
        <v>8644</v>
      </c>
      <c r="B4832" t="s">
        <v>8645</v>
      </c>
      <c r="C4832" t="s">
        <v>232</v>
      </c>
      <c r="D4832" s="3">
        <v>1325.909090909091</v>
      </c>
    </row>
    <row r="4833" spans="1:4">
      <c r="A4833" t="s">
        <v>8646</v>
      </c>
      <c r="B4833" t="s">
        <v>8647</v>
      </c>
      <c r="C4833" t="s">
        <v>232</v>
      </c>
      <c r="D4833" s="3">
        <v>1366.6574809160306</v>
      </c>
    </row>
    <row r="4834" spans="1:4">
      <c r="A4834" t="s">
        <v>8648</v>
      </c>
      <c r="B4834" t="s">
        <v>8649</v>
      </c>
      <c r="C4834" t="s">
        <v>232</v>
      </c>
      <c r="D4834" s="3">
        <v>1400</v>
      </c>
    </row>
    <row r="4835" spans="1:4">
      <c r="A4835" t="s">
        <v>8650</v>
      </c>
      <c r="B4835" t="s">
        <v>8651</v>
      </c>
      <c r="C4835" t="s">
        <v>232</v>
      </c>
      <c r="D4835" s="3">
        <v>1550</v>
      </c>
    </row>
    <row r="4836" spans="1:4">
      <c r="A4836" t="s">
        <v>8652</v>
      </c>
      <c r="B4836" t="s">
        <v>8653</v>
      </c>
      <c r="C4836" t="s">
        <v>232</v>
      </c>
      <c r="D4836" s="3"/>
    </row>
    <row r="4837" spans="1:4">
      <c r="A4837" t="s">
        <v>8654</v>
      </c>
      <c r="B4837" t="s">
        <v>8655</v>
      </c>
      <c r="C4837" t="s">
        <v>232</v>
      </c>
      <c r="D4837" s="3">
        <v>2617.6558441558441</v>
      </c>
    </row>
    <row r="4838" spans="1:4">
      <c r="A4838" t="s">
        <v>8656</v>
      </c>
      <c r="B4838" t="s">
        <v>8657</v>
      </c>
      <c r="C4838" t="s">
        <v>232</v>
      </c>
      <c r="D4838" s="3">
        <v>2110.5091666666667</v>
      </c>
    </row>
    <row r="4839" spans="1:4">
      <c r="A4839" t="s">
        <v>8658</v>
      </c>
      <c r="B4839" t="s">
        <v>8659</v>
      </c>
      <c r="C4839" t="s">
        <v>232</v>
      </c>
      <c r="D4839" s="3"/>
    </row>
    <row r="4840" spans="1:4">
      <c r="A4840" t="s">
        <v>8660</v>
      </c>
      <c r="B4840" t="s">
        <v>8661</v>
      </c>
      <c r="C4840" t="s">
        <v>232</v>
      </c>
      <c r="D4840" s="3">
        <v>2857</v>
      </c>
    </row>
    <row r="4841" spans="1:4">
      <c r="A4841" t="s">
        <v>8662</v>
      </c>
      <c r="B4841" t="s">
        <v>8663</v>
      </c>
      <c r="C4841" t="s">
        <v>232</v>
      </c>
      <c r="D4841" s="3">
        <v>2100</v>
      </c>
    </row>
    <row r="4842" spans="1:4">
      <c r="A4842" t="s">
        <v>8664</v>
      </c>
      <c r="B4842" t="s">
        <v>8665</v>
      </c>
      <c r="C4842" t="s">
        <v>232</v>
      </c>
      <c r="D4842" s="3">
        <v>1407.645</v>
      </c>
    </row>
    <row r="4843" spans="1:4">
      <c r="A4843" t="s">
        <v>8666</v>
      </c>
      <c r="B4843" t="s">
        <v>8665</v>
      </c>
      <c r="C4843" t="s">
        <v>232</v>
      </c>
      <c r="D4843" s="3">
        <v>1305.0663636363636</v>
      </c>
    </row>
    <row r="4844" spans="1:4">
      <c r="A4844" t="s">
        <v>8667</v>
      </c>
      <c r="B4844" t="s">
        <v>8665</v>
      </c>
      <c r="C4844" t="s">
        <v>232</v>
      </c>
      <c r="D4844" s="3"/>
    </row>
    <row r="4845" spans="1:4">
      <c r="A4845" t="s">
        <v>8668</v>
      </c>
      <c r="B4845" t="s">
        <v>8665</v>
      </c>
      <c r="C4845" t="s">
        <v>232</v>
      </c>
      <c r="D4845" s="3"/>
    </row>
    <row r="4846" spans="1:4">
      <c r="A4846" t="s">
        <v>8669</v>
      </c>
      <c r="B4846" t="s">
        <v>8665</v>
      </c>
      <c r="C4846" t="s">
        <v>232</v>
      </c>
      <c r="D4846" s="3"/>
    </row>
    <row r="4847" spans="1:4">
      <c r="A4847" t="s">
        <v>8670</v>
      </c>
      <c r="B4847" t="s">
        <v>8671</v>
      </c>
      <c r="C4847" t="s">
        <v>232</v>
      </c>
      <c r="D4847" s="3"/>
    </row>
    <row r="4848" spans="1:4">
      <c r="A4848" t="s">
        <v>8672</v>
      </c>
      <c r="B4848" t="s">
        <v>8673</v>
      </c>
      <c r="C4848" t="s">
        <v>232</v>
      </c>
      <c r="D4848" s="3"/>
    </row>
    <row r="4849" spans="1:4">
      <c r="A4849" t="s">
        <v>8674</v>
      </c>
      <c r="B4849" t="s">
        <v>8675</v>
      </c>
      <c r="C4849" t="s">
        <v>232</v>
      </c>
      <c r="D4849" s="3">
        <v>460</v>
      </c>
    </row>
    <row r="4850" spans="1:4">
      <c r="A4850" t="s">
        <v>8676</v>
      </c>
      <c r="B4850" t="s">
        <v>8675</v>
      </c>
      <c r="C4850" t="s">
        <v>232</v>
      </c>
      <c r="D4850" s="3">
        <v>260</v>
      </c>
    </row>
    <row r="4851" spans="1:4">
      <c r="A4851" t="s">
        <v>8677</v>
      </c>
      <c r="B4851" t="s">
        <v>8675</v>
      </c>
      <c r="C4851" t="s">
        <v>232</v>
      </c>
      <c r="D4851" s="3"/>
    </row>
    <row r="4852" spans="1:4">
      <c r="A4852" t="s">
        <v>8678</v>
      </c>
      <c r="B4852" t="s">
        <v>8675</v>
      </c>
      <c r="C4852" t="s">
        <v>232</v>
      </c>
      <c r="D4852" s="3"/>
    </row>
    <row r="4853" spans="1:4">
      <c r="A4853" t="s">
        <v>8679</v>
      </c>
      <c r="B4853" t="s">
        <v>8675</v>
      </c>
      <c r="C4853" t="s">
        <v>232</v>
      </c>
      <c r="D4853" s="3"/>
    </row>
    <row r="4854" spans="1:4">
      <c r="A4854" t="s">
        <v>8680</v>
      </c>
      <c r="B4854" t="s">
        <v>8675</v>
      </c>
      <c r="C4854" t="s">
        <v>232</v>
      </c>
      <c r="D4854" s="3"/>
    </row>
    <row r="4855" spans="1:4">
      <c r="A4855" t="s">
        <v>8681</v>
      </c>
      <c r="B4855" t="s">
        <v>8675</v>
      </c>
      <c r="C4855" t="s">
        <v>232</v>
      </c>
      <c r="D4855" s="3"/>
    </row>
    <row r="4856" spans="1:4">
      <c r="A4856" t="s">
        <v>8682</v>
      </c>
      <c r="B4856" t="s">
        <v>8675</v>
      </c>
      <c r="C4856" t="s">
        <v>232</v>
      </c>
      <c r="D4856" s="3"/>
    </row>
    <row r="4857" spans="1:4">
      <c r="A4857" t="s">
        <v>8683</v>
      </c>
      <c r="B4857" t="s">
        <v>8684</v>
      </c>
      <c r="C4857" t="s">
        <v>232</v>
      </c>
      <c r="D4857" s="3">
        <v>2250</v>
      </c>
    </row>
    <row r="4858" spans="1:4">
      <c r="A4858" t="s">
        <v>8685</v>
      </c>
      <c r="B4858" t="s">
        <v>8686</v>
      </c>
      <c r="C4858" t="s">
        <v>232</v>
      </c>
      <c r="D4858" s="3"/>
    </row>
    <row r="4859" spans="1:4">
      <c r="A4859" t="s">
        <v>8687</v>
      </c>
      <c r="B4859" t="s">
        <v>8688</v>
      </c>
      <c r="C4859" t="s">
        <v>232</v>
      </c>
      <c r="D4859" s="3">
        <v>1069.8874468085107</v>
      </c>
    </row>
    <row r="4860" spans="1:4">
      <c r="A4860" t="s">
        <v>8689</v>
      </c>
      <c r="B4860" t="s">
        <v>8690</v>
      </c>
      <c r="C4860" t="s">
        <v>232</v>
      </c>
      <c r="D4860" s="3">
        <v>1402.9347118644068</v>
      </c>
    </row>
    <row r="4861" spans="1:4">
      <c r="A4861" t="s">
        <v>8691</v>
      </c>
      <c r="B4861" t="s">
        <v>8692</v>
      </c>
      <c r="C4861" t="s">
        <v>232</v>
      </c>
      <c r="D4861" s="3">
        <v>3446.3939215686273</v>
      </c>
    </row>
    <row r="4862" spans="1:4">
      <c r="A4862" t="s">
        <v>8693</v>
      </c>
      <c r="B4862" t="s">
        <v>8694</v>
      </c>
      <c r="C4862" t="s">
        <v>232</v>
      </c>
      <c r="D4862" s="3">
        <v>3427.6</v>
      </c>
    </row>
    <row r="4863" spans="1:4">
      <c r="A4863" t="s">
        <v>8695</v>
      </c>
      <c r="B4863" t="s">
        <v>8696</v>
      </c>
      <c r="C4863" t="s">
        <v>232</v>
      </c>
      <c r="D4863" s="3"/>
    </row>
    <row r="4864" spans="1:4">
      <c r="A4864" t="s">
        <v>8697</v>
      </c>
      <c r="B4864" t="s">
        <v>8696</v>
      </c>
      <c r="C4864" t="s">
        <v>232</v>
      </c>
      <c r="D4864" s="3"/>
    </row>
    <row r="4865" spans="1:4">
      <c r="A4865" t="s">
        <v>8698</v>
      </c>
      <c r="B4865" t="s">
        <v>8696</v>
      </c>
      <c r="C4865" t="s">
        <v>232</v>
      </c>
      <c r="D4865" s="3"/>
    </row>
    <row r="4866" spans="1:4">
      <c r="A4866" t="s">
        <v>8699</v>
      </c>
      <c r="B4866" t="s">
        <v>8700</v>
      </c>
      <c r="C4866" t="s">
        <v>232</v>
      </c>
      <c r="D4866" s="3"/>
    </row>
    <row r="4867" spans="1:4">
      <c r="A4867" t="s">
        <v>8701</v>
      </c>
      <c r="B4867" t="s">
        <v>8700</v>
      </c>
      <c r="C4867" t="s">
        <v>232</v>
      </c>
      <c r="D4867" s="3"/>
    </row>
    <row r="4868" spans="1:4">
      <c r="A4868" t="s">
        <v>8702</v>
      </c>
      <c r="B4868" t="s">
        <v>8703</v>
      </c>
      <c r="C4868" t="s">
        <v>232</v>
      </c>
      <c r="D4868" s="3">
        <v>500</v>
      </c>
    </row>
    <row r="4869" spans="1:4">
      <c r="A4869" t="s">
        <v>8704</v>
      </c>
      <c r="B4869" t="s">
        <v>8705</v>
      </c>
      <c r="C4869" t="s">
        <v>438</v>
      </c>
      <c r="D4869" s="3"/>
    </row>
    <row r="4870" spans="1:4">
      <c r="A4870" t="s">
        <v>8706</v>
      </c>
      <c r="B4870" t="s">
        <v>8533</v>
      </c>
      <c r="C4870" t="s">
        <v>232</v>
      </c>
      <c r="D4870" s="3">
        <v>750.96296296296293</v>
      </c>
    </row>
    <row r="4871" spans="1:4">
      <c r="A4871" t="s">
        <v>8707</v>
      </c>
      <c r="B4871" t="s">
        <v>8535</v>
      </c>
      <c r="C4871" t="s">
        <v>232</v>
      </c>
      <c r="D4871" s="3"/>
    </row>
    <row r="4872" spans="1:4">
      <c r="A4872" t="s">
        <v>8708</v>
      </c>
      <c r="B4872" t="s">
        <v>8709</v>
      </c>
      <c r="C4872" t="s">
        <v>232</v>
      </c>
      <c r="D4872" s="3">
        <v>4184.7101960784312</v>
      </c>
    </row>
    <row r="4873" spans="1:4">
      <c r="A4873" t="s">
        <v>8710</v>
      </c>
      <c r="B4873" t="s">
        <v>8711</v>
      </c>
      <c r="C4873" t="s">
        <v>438</v>
      </c>
      <c r="D4873" s="3"/>
    </row>
    <row r="4874" spans="1:4">
      <c r="A4874" t="s">
        <v>8712</v>
      </c>
      <c r="B4874" t="s">
        <v>8713</v>
      </c>
      <c r="C4874" t="s">
        <v>438</v>
      </c>
      <c r="D4874" s="3"/>
    </row>
    <row r="4875" spans="1:4">
      <c r="A4875" t="s">
        <v>8714</v>
      </c>
      <c r="B4875" t="s">
        <v>8715</v>
      </c>
      <c r="C4875" t="s">
        <v>232</v>
      </c>
      <c r="D4875" s="3">
        <v>3093</v>
      </c>
    </row>
    <row r="4876" spans="1:4">
      <c r="A4876" t="s">
        <v>8716</v>
      </c>
      <c r="B4876" t="s">
        <v>8717</v>
      </c>
      <c r="C4876" t="s">
        <v>438</v>
      </c>
      <c r="D4876" s="3">
        <v>3.0509820309235272</v>
      </c>
    </row>
    <row r="4877" spans="1:4">
      <c r="A4877" t="s">
        <v>8718</v>
      </c>
      <c r="B4877" t="s">
        <v>8719</v>
      </c>
      <c r="C4877" t="s">
        <v>438</v>
      </c>
      <c r="D4877" s="3">
        <v>3.1889651049631582</v>
      </c>
    </row>
    <row r="4878" spans="1:4">
      <c r="A4878" t="s">
        <v>8720</v>
      </c>
      <c r="B4878" t="s">
        <v>8721</v>
      </c>
      <c r="C4878" t="s">
        <v>438</v>
      </c>
      <c r="D4878" s="3">
        <v>3.5279320446253153</v>
      </c>
    </row>
    <row r="4879" spans="1:4">
      <c r="A4879" t="s">
        <v>8722</v>
      </c>
      <c r="B4879" t="s">
        <v>8723</v>
      </c>
      <c r="C4879" t="s">
        <v>438</v>
      </c>
      <c r="D4879" s="3">
        <v>4.5798959881129271</v>
      </c>
    </row>
    <row r="4880" spans="1:4">
      <c r="A4880" t="s">
        <v>8724</v>
      </c>
      <c r="B4880" t="s">
        <v>8725</v>
      </c>
      <c r="C4880" t="s">
        <v>438</v>
      </c>
      <c r="D4880" s="3">
        <v>5.9549700939903163</v>
      </c>
    </row>
    <row r="4881" spans="1:4">
      <c r="A4881" t="s">
        <v>8726</v>
      </c>
      <c r="B4881" t="s">
        <v>8727</v>
      </c>
      <c r="C4881" t="s">
        <v>438</v>
      </c>
      <c r="D4881" s="3"/>
    </row>
    <row r="4882" spans="1:4">
      <c r="A4882" t="s">
        <v>8728</v>
      </c>
      <c r="B4882" t="s">
        <v>8729</v>
      </c>
      <c r="C4882" t="s">
        <v>438</v>
      </c>
      <c r="D4882" s="3"/>
    </row>
    <row r="4883" spans="1:4">
      <c r="A4883" t="s">
        <v>8730</v>
      </c>
      <c r="B4883" t="s">
        <v>8731</v>
      </c>
      <c r="C4883" t="s">
        <v>438</v>
      </c>
      <c r="D4883" s="3">
        <v>5</v>
      </c>
    </row>
    <row r="4884" spans="1:4">
      <c r="A4884" t="s">
        <v>8732</v>
      </c>
      <c r="B4884" t="s">
        <v>8731</v>
      </c>
      <c r="C4884" t="s">
        <v>438</v>
      </c>
      <c r="D4884" s="3"/>
    </row>
    <row r="4885" spans="1:4">
      <c r="A4885" t="s">
        <v>8733</v>
      </c>
      <c r="B4885" t="s">
        <v>8731</v>
      </c>
      <c r="C4885" t="s">
        <v>438</v>
      </c>
      <c r="D4885" s="3"/>
    </row>
    <row r="4886" spans="1:4">
      <c r="A4886" t="s">
        <v>8734</v>
      </c>
      <c r="B4886" t="s">
        <v>8735</v>
      </c>
      <c r="C4886" t="s">
        <v>438</v>
      </c>
      <c r="D4886" s="3"/>
    </row>
    <row r="4887" spans="1:4">
      <c r="A4887" t="s">
        <v>8736</v>
      </c>
      <c r="B4887" t="s">
        <v>8737</v>
      </c>
      <c r="C4887" t="s">
        <v>438</v>
      </c>
      <c r="D4887" s="3"/>
    </row>
    <row r="4888" spans="1:4">
      <c r="A4888" t="s">
        <v>8738</v>
      </c>
      <c r="B4888" t="s">
        <v>8739</v>
      </c>
      <c r="C4888" t="s">
        <v>438</v>
      </c>
      <c r="D4888" s="3"/>
    </row>
    <row r="4889" spans="1:4">
      <c r="A4889" t="s">
        <v>8740</v>
      </c>
      <c r="B4889" t="s">
        <v>8739</v>
      </c>
      <c r="C4889" t="s">
        <v>438</v>
      </c>
      <c r="D4889" s="3"/>
    </row>
    <row r="4890" spans="1:4">
      <c r="A4890" t="s">
        <v>8741</v>
      </c>
      <c r="B4890" t="s">
        <v>8742</v>
      </c>
      <c r="C4890" t="s">
        <v>438</v>
      </c>
      <c r="D4890" s="3">
        <v>7.956667213383632</v>
      </c>
    </row>
    <row r="4891" spans="1:4">
      <c r="A4891" t="s">
        <v>8743</v>
      </c>
      <c r="B4891" t="s">
        <v>8742</v>
      </c>
      <c r="C4891" t="s">
        <v>438</v>
      </c>
      <c r="D4891" s="3">
        <v>39.392857142857146</v>
      </c>
    </row>
    <row r="4892" spans="1:4">
      <c r="A4892" t="s">
        <v>8744</v>
      </c>
      <c r="B4892" t="s">
        <v>8742</v>
      </c>
      <c r="C4892" t="s">
        <v>438</v>
      </c>
      <c r="D4892" s="3"/>
    </row>
    <row r="4893" spans="1:4">
      <c r="A4893" t="s">
        <v>8745</v>
      </c>
      <c r="B4893" t="s">
        <v>8742</v>
      </c>
      <c r="C4893" t="s">
        <v>438</v>
      </c>
      <c r="D4893" s="3"/>
    </row>
    <row r="4894" spans="1:4">
      <c r="A4894" t="s">
        <v>8746</v>
      </c>
      <c r="B4894" t="s">
        <v>8742</v>
      </c>
      <c r="C4894" t="s">
        <v>438</v>
      </c>
      <c r="D4894" s="3"/>
    </row>
    <row r="4895" spans="1:4">
      <c r="A4895" t="s">
        <v>8747</v>
      </c>
      <c r="B4895" t="s">
        <v>8742</v>
      </c>
      <c r="C4895" t="s">
        <v>438</v>
      </c>
      <c r="D4895" s="3"/>
    </row>
    <row r="4896" spans="1:4">
      <c r="A4896" t="s">
        <v>8748</v>
      </c>
      <c r="B4896" t="s">
        <v>8749</v>
      </c>
      <c r="C4896" t="s">
        <v>438</v>
      </c>
      <c r="D4896" s="3">
        <v>5.3767788962165914</v>
      </c>
    </row>
    <row r="4897" spans="1:4">
      <c r="A4897" t="s">
        <v>8750</v>
      </c>
      <c r="B4897" t="s">
        <v>8751</v>
      </c>
      <c r="C4897" t="s">
        <v>438</v>
      </c>
      <c r="D4897" s="3"/>
    </row>
    <row r="4898" spans="1:4">
      <c r="A4898" t="s">
        <v>8752</v>
      </c>
      <c r="B4898" t="s">
        <v>8751</v>
      </c>
      <c r="C4898" t="s">
        <v>438</v>
      </c>
      <c r="D4898" s="3"/>
    </row>
    <row r="4899" spans="1:4">
      <c r="A4899" t="s">
        <v>8753</v>
      </c>
      <c r="B4899" t="s">
        <v>8751</v>
      </c>
      <c r="C4899" t="s">
        <v>438</v>
      </c>
      <c r="D4899" s="3"/>
    </row>
    <row r="4900" spans="1:4">
      <c r="A4900" t="s">
        <v>8754</v>
      </c>
      <c r="B4900" t="s">
        <v>8751</v>
      </c>
      <c r="C4900" t="s">
        <v>438</v>
      </c>
      <c r="D4900" s="3"/>
    </row>
    <row r="4901" spans="1:4">
      <c r="A4901" t="s">
        <v>8755</v>
      </c>
      <c r="B4901" t="s">
        <v>8751</v>
      </c>
      <c r="C4901" t="s">
        <v>438</v>
      </c>
      <c r="D4901" s="3"/>
    </row>
    <row r="4902" spans="1:4">
      <c r="A4902" t="s">
        <v>8756</v>
      </c>
      <c r="B4902" t="s">
        <v>8751</v>
      </c>
      <c r="C4902" t="s">
        <v>438</v>
      </c>
      <c r="D4902" s="3"/>
    </row>
    <row r="4903" spans="1:4">
      <c r="A4903" t="s">
        <v>8757</v>
      </c>
      <c r="B4903" t="s">
        <v>8751</v>
      </c>
      <c r="C4903" t="s">
        <v>438</v>
      </c>
      <c r="D4903" s="3"/>
    </row>
    <row r="4904" spans="1:4">
      <c r="A4904" t="s">
        <v>8758</v>
      </c>
      <c r="B4904" t="s">
        <v>8751</v>
      </c>
      <c r="C4904" t="s">
        <v>438</v>
      </c>
      <c r="D4904" s="3"/>
    </row>
    <row r="4905" spans="1:4">
      <c r="A4905" t="s">
        <v>8759</v>
      </c>
      <c r="B4905" t="s">
        <v>8760</v>
      </c>
      <c r="C4905" t="s">
        <v>438</v>
      </c>
      <c r="D4905" s="3">
        <v>3.7243980272700901</v>
      </c>
    </row>
    <row r="4906" spans="1:4">
      <c r="A4906" t="s">
        <v>8761</v>
      </c>
      <c r="B4906" t="s">
        <v>8762</v>
      </c>
      <c r="C4906" t="s">
        <v>438</v>
      </c>
      <c r="D4906" s="3"/>
    </row>
    <row r="4907" spans="1:4">
      <c r="A4907" t="s">
        <v>8763</v>
      </c>
      <c r="B4907" t="s">
        <v>8764</v>
      </c>
      <c r="C4907" t="s">
        <v>232</v>
      </c>
      <c r="D4907" s="3"/>
    </row>
    <row r="4908" spans="1:4">
      <c r="A4908" t="s">
        <v>8765</v>
      </c>
      <c r="B4908" t="s">
        <v>8766</v>
      </c>
      <c r="C4908" t="s">
        <v>232</v>
      </c>
      <c r="D4908" s="3"/>
    </row>
    <row r="4909" spans="1:4">
      <c r="A4909" t="s">
        <v>8767</v>
      </c>
      <c r="B4909" t="s">
        <v>8766</v>
      </c>
      <c r="C4909" t="s">
        <v>232</v>
      </c>
      <c r="D4909" s="3"/>
    </row>
    <row r="4910" spans="1:4">
      <c r="A4910" t="s">
        <v>8768</v>
      </c>
      <c r="B4910" t="s">
        <v>8766</v>
      </c>
      <c r="C4910" t="s">
        <v>232</v>
      </c>
      <c r="D4910" s="3"/>
    </row>
    <row r="4911" spans="1:4">
      <c r="A4911" t="s">
        <v>8769</v>
      </c>
      <c r="B4911" t="s">
        <v>8770</v>
      </c>
      <c r="C4911" t="s">
        <v>438</v>
      </c>
      <c r="D4911" s="3">
        <v>16.474044495151169</v>
      </c>
    </row>
    <row r="4912" spans="1:4">
      <c r="A4912" t="s">
        <v>8771</v>
      </c>
      <c r="B4912" t="s">
        <v>8772</v>
      </c>
      <c r="C4912" t="s">
        <v>438</v>
      </c>
      <c r="D4912" s="3">
        <v>25.556587429492346</v>
      </c>
    </row>
    <row r="4913" spans="1:4">
      <c r="A4913" t="s">
        <v>8773</v>
      </c>
      <c r="B4913" t="s">
        <v>8774</v>
      </c>
      <c r="C4913" t="s">
        <v>438</v>
      </c>
      <c r="D4913" s="3">
        <v>50.045979041056562</v>
      </c>
    </row>
    <row r="4914" spans="1:4">
      <c r="A4914" t="s">
        <v>8775</v>
      </c>
      <c r="B4914" t="s">
        <v>8776</v>
      </c>
      <c r="C4914" t="s">
        <v>438</v>
      </c>
      <c r="D4914" s="3"/>
    </row>
    <row r="4915" spans="1:4">
      <c r="A4915" t="s">
        <v>8777</v>
      </c>
      <c r="B4915" t="s">
        <v>8778</v>
      </c>
      <c r="C4915" t="s">
        <v>438</v>
      </c>
      <c r="D4915" s="3"/>
    </row>
    <row r="4916" spans="1:4">
      <c r="A4916" t="s">
        <v>8779</v>
      </c>
      <c r="B4916" t="s">
        <v>8780</v>
      </c>
      <c r="C4916" t="s">
        <v>438</v>
      </c>
      <c r="D4916" s="3"/>
    </row>
    <row r="4917" spans="1:4">
      <c r="A4917" t="s">
        <v>8781</v>
      </c>
      <c r="B4917" t="s">
        <v>8782</v>
      </c>
      <c r="C4917" t="s">
        <v>438</v>
      </c>
      <c r="D4917" s="3">
        <v>58.253968253968253</v>
      </c>
    </row>
    <row r="4918" spans="1:4">
      <c r="A4918" t="s">
        <v>8783</v>
      </c>
      <c r="B4918" t="s">
        <v>8784</v>
      </c>
      <c r="C4918" t="s">
        <v>438</v>
      </c>
      <c r="D4918" s="3">
        <v>30</v>
      </c>
    </row>
    <row r="4919" spans="1:4">
      <c r="A4919" t="s">
        <v>8785</v>
      </c>
      <c r="B4919" t="s">
        <v>8786</v>
      </c>
      <c r="C4919" t="s">
        <v>438</v>
      </c>
      <c r="D4919" s="3"/>
    </row>
    <row r="4920" spans="1:4">
      <c r="A4920" t="s">
        <v>8787</v>
      </c>
      <c r="B4920" t="s">
        <v>8788</v>
      </c>
      <c r="C4920" t="s">
        <v>438</v>
      </c>
      <c r="D4920" s="3"/>
    </row>
    <row r="4921" spans="1:4">
      <c r="A4921" t="s">
        <v>8789</v>
      </c>
      <c r="B4921" t="s">
        <v>8790</v>
      </c>
      <c r="C4921" t="s">
        <v>438</v>
      </c>
      <c r="D4921" s="3">
        <v>44.714046895353889</v>
      </c>
    </row>
    <row r="4922" spans="1:4">
      <c r="A4922" t="s">
        <v>8791</v>
      </c>
      <c r="B4922" t="s">
        <v>8792</v>
      </c>
      <c r="C4922" t="s">
        <v>438</v>
      </c>
      <c r="D4922" s="3">
        <v>77.300411522633752</v>
      </c>
    </row>
    <row r="4923" spans="1:4">
      <c r="A4923" t="s">
        <v>8793</v>
      </c>
      <c r="B4923" t="s">
        <v>8794</v>
      </c>
      <c r="C4923" t="s">
        <v>438</v>
      </c>
      <c r="D4923" s="3"/>
    </row>
    <row r="4924" spans="1:4">
      <c r="A4924" t="s">
        <v>8795</v>
      </c>
      <c r="B4924" t="s">
        <v>6832</v>
      </c>
      <c r="C4924" t="s">
        <v>438</v>
      </c>
      <c r="D4924" s="3"/>
    </row>
    <row r="4925" spans="1:4">
      <c r="A4925" t="s">
        <v>8796</v>
      </c>
      <c r="B4925" t="s">
        <v>6832</v>
      </c>
      <c r="C4925" t="s">
        <v>438</v>
      </c>
      <c r="D4925" s="3"/>
    </row>
    <row r="4926" spans="1:4">
      <c r="A4926" t="s">
        <v>8797</v>
      </c>
      <c r="B4926" t="s">
        <v>6832</v>
      </c>
      <c r="C4926" t="s">
        <v>438</v>
      </c>
      <c r="D4926" s="3"/>
    </row>
    <row r="4927" spans="1:4">
      <c r="A4927" t="s">
        <v>8798</v>
      </c>
      <c r="B4927" t="s">
        <v>8799</v>
      </c>
      <c r="C4927" t="s">
        <v>205</v>
      </c>
      <c r="D4927" s="3"/>
    </row>
    <row r="4928" spans="1:4">
      <c r="A4928" t="s">
        <v>8800</v>
      </c>
      <c r="B4928" t="s">
        <v>8801</v>
      </c>
      <c r="C4928" t="s">
        <v>232</v>
      </c>
      <c r="D4928" s="3"/>
    </row>
    <row r="4929" spans="1:4">
      <c r="A4929" t="s">
        <v>8802</v>
      </c>
      <c r="B4929" t="s">
        <v>8803</v>
      </c>
      <c r="C4929" t="s">
        <v>205</v>
      </c>
      <c r="D4929" s="3"/>
    </row>
    <row r="4930" spans="1:4">
      <c r="A4930" t="s">
        <v>8804</v>
      </c>
      <c r="B4930" t="s">
        <v>8803</v>
      </c>
      <c r="C4930" t="s">
        <v>205</v>
      </c>
      <c r="D4930" s="3"/>
    </row>
    <row r="4931" spans="1:4">
      <c r="A4931" t="s">
        <v>8805</v>
      </c>
      <c r="B4931" t="s">
        <v>644</v>
      </c>
      <c r="C4931" t="s">
        <v>438</v>
      </c>
      <c r="D4931" s="3"/>
    </row>
    <row r="4932" spans="1:4">
      <c r="A4932" t="s">
        <v>8806</v>
      </c>
      <c r="B4932" t="s">
        <v>6805</v>
      </c>
      <c r="C4932" t="s">
        <v>438</v>
      </c>
      <c r="D4932" s="3"/>
    </row>
    <row r="4933" spans="1:4">
      <c r="A4933" t="s">
        <v>8807</v>
      </c>
      <c r="B4933" t="s">
        <v>6805</v>
      </c>
      <c r="C4933" t="s">
        <v>438</v>
      </c>
      <c r="D4933" s="3"/>
    </row>
    <row r="4934" spans="1:4">
      <c r="A4934" t="s">
        <v>8808</v>
      </c>
      <c r="B4934" t="s">
        <v>8809</v>
      </c>
      <c r="C4934" t="s">
        <v>232</v>
      </c>
      <c r="D4934" s="3">
        <v>50</v>
      </c>
    </row>
    <row r="4935" spans="1:4">
      <c r="A4935" t="s">
        <v>8810</v>
      </c>
      <c r="B4935" t="s">
        <v>8811</v>
      </c>
      <c r="C4935" t="s">
        <v>232</v>
      </c>
      <c r="D4935" s="3">
        <v>919</v>
      </c>
    </row>
    <row r="4936" spans="1:4">
      <c r="A4936" t="s">
        <v>8812</v>
      </c>
      <c r="B4936" t="s">
        <v>8813</v>
      </c>
      <c r="C4936" t="s">
        <v>232</v>
      </c>
      <c r="D4936" s="3">
        <v>11855.555555555555</v>
      </c>
    </row>
    <row r="4937" spans="1:4">
      <c r="A4937" t="s">
        <v>8814</v>
      </c>
      <c r="B4937" t="s">
        <v>8815</v>
      </c>
      <c r="C4937" t="s">
        <v>232</v>
      </c>
      <c r="D4937" s="3">
        <v>900</v>
      </c>
    </row>
    <row r="4938" spans="1:4">
      <c r="A4938" t="s">
        <v>8816</v>
      </c>
      <c r="B4938" t="s">
        <v>8817</v>
      </c>
      <c r="C4938" t="s">
        <v>232</v>
      </c>
      <c r="D4938" s="3"/>
    </row>
    <row r="4939" spans="1:4">
      <c r="A4939" t="s">
        <v>8818</v>
      </c>
      <c r="B4939" t="s">
        <v>8819</v>
      </c>
      <c r="C4939" t="s">
        <v>232</v>
      </c>
      <c r="D4939" s="3"/>
    </row>
    <row r="4940" spans="1:4">
      <c r="A4940" t="s">
        <v>8820</v>
      </c>
      <c r="B4940" t="s">
        <v>8821</v>
      </c>
      <c r="C4940" t="s">
        <v>232</v>
      </c>
      <c r="D4940" s="3">
        <v>7780.625</v>
      </c>
    </row>
    <row r="4941" spans="1:4">
      <c r="A4941" t="s">
        <v>8822</v>
      </c>
      <c r="B4941" t="s">
        <v>8823</v>
      </c>
      <c r="C4941" t="s">
        <v>232</v>
      </c>
      <c r="D4941" s="3">
        <v>3743.3333333333335</v>
      </c>
    </row>
    <row r="4942" spans="1:4">
      <c r="A4942" t="s">
        <v>8824</v>
      </c>
      <c r="B4942" t="s">
        <v>8825</v>
      </c>
      <c r="C4942" t="s">
        <v>232</v>
      </c>
      <c r="D4942" s="3">
        <v>13602.793333333333</v>
      </c>
    </row>
    <row r="4943" spans="1:4">
      <c r="A4943" t="s">
        <v>8826</v>
      </c>
      <c r="B4943" t="s">
        <v>8825</v>
      </c>
      <c r="C4943" t="s">
        <v>232</v>
      </c>
      <c r="D4943" s="3">
        <v>11378.136363636364</v>
      </c>
    </row>
    <row r="4944" spans="1:4">
      <c r="A4944" t="s">
        <v>8827</v>
      </c>
      <c r="B4944" t="s">
        <v>8825</v>
      </c>
      <c r="C4944" t="s">
        <v>232</v>
      </c>
      <c r="D4944" s="3"/>
    </row>
    <row r="4945" spans="1:4">
      <c r="A4945" t="s">
        <v>8828</v>
      </c>
      <c r="B4945" t="s">
        <v>8825</v>
      </c>
      <c r="C4945" t="s">
        <v>232</v>
      </c>
      <c r="D4945" s="3"/>
    </row>
    <row r="4946" spans="1:4">
      <c r="A4946" t="s">
        <v>8829</v>
      </c>
      <c r="B4946" t="s">
        <v>8825</v>
      </c>
      <c r="C4946" t="s">
        <v>232</v>
      </c>
      <c r="D4946" s="3">
        <v>9037.5831111111111</v>
      </c>
    </row>
    <row r="4947" spans="1:4">
      <c r="A4947" t="s">
        <v>8830</v>
      </c>
      <c r="B4947" t="s">
        <v>8831</v>
      </c>
      <c r="C4947" t="s">
        <v>232</v>
      </c>
      <c r="D4947" s="3">
        <v>10028.777837837839</v>
      </c>
    </row>
    <row r="4948" spans="1:4">
      <c r="A4948" t="s">
        <v>8832</v>
      </c>
      <c r="B4948" t="s">
        <v>8833</v>
      </c>
      <c r="C4948" t="s">
        <v>232</v>
      </c>
      <c r="D4948" s="3">
        <v>36687.599999999999</v>
      </c>
    </row>
    <row r="4949" spans="1:4">
      <c r="A4949" t="s">
        <v>8834</v>
      </c>
      <c r="B4949" t="s">
        <v>8835</v>
      </c>
      <c r="C4949" t="s">
        <v>232</v>
      </c>
      <c r="D4949" s="3">
        <v>38242.129999999997</v>
      </c>
    </row>
    <row r="4950" spans="1:4">
      <c r="A4950" t="s">
        <v>8836</v>
      </c>
      <c r="B4950" t="s">
        <v>8837</v>
      </c>
      <c r="C4950" t="s">
        <v>438</v>
      </c>
      <c r="D4950" s="3">
        <v>1.934900284900285</v>
      </c>
    </row>
    <row r="4951" spans="1:4">
      <c r="A4951" t="s">
        <v>8838</v>
      </c>
      <c r="B4951" t="s">
        <v>8839</v>
      </c>
      <c r="C4951" t="s">
        <v>438</v>
      </c>
      <c r="D4951" s="3">
        <v>6.2799370232650791</v>
      </c>
    </row>
    <row r="4952" spans="1:4">
      <c r="A4952" t="s">
        <v>8840</v>
      </c>
      <c r="B4952" t="s">
        <v>8841</v>
      </c>
      <c r="C4952" t="s">
        <v>438</v>
      </c>
      <c r="D4952" s="3">
        <v>1.3708028963961274</v>
      </c>
    </row>
    <row r="4953" spans="1:4">
      <c r="A4953" t="s">
        <v>8842</v>
      </c>
      <c r="B4953" t="s">
        <v>8843</v>
      </c>
      <c r="C4953" t="s">
        <v>438</v>
      </c>
      <c r="D4953" s="3"/>
    </row>
    <row r="4954" spans="1:4">
      <c r="A4954" t="s">
        <v>8844</v>
      </c>
      <c r="B4954" t="s">
        <v>8845</v>
      </c>
      <c r="C4954" t="s">
        <v>232</v>
      </c>
      <c r="D4954" s="3"/>
    </row>
    <row r="4955" spans="1:4">
      <c r="A4955" t="s">
        <v>8846</v>
      </c>
      <c r="B4955" t="s">
        <v>8847</v>
      </c>
      <c r="C4955" t="s">
        <v>232</v>
      </c>
      <c r="D4955" s="3"/>
    </row>
    <row r="4956" spans="1:4">
      <c r="A4956" t="s">
        <v>8848</v>
      </c>
      <c r="B4956" t="s">
        <v>8847</v>
      </c>
      <c r="C4956" t="s">
        <v>232</v>
      </c>
      <c r="D4956" s="3"/>
    </row>
    <row r="4957" spans="1:4">
      <c r="A4957" t="s">
        <v>8849</v>
      </c>
      <c r="B4957" t="s">
        <v>8850</v>
      </c>
      <c r="C4957" t="s">
        <v>232</v>
      </c>
      <c r="D4957" s="3">
        <v>3845.5087999999996</v>
      </c>
    </row>
    <row r="4958" spans="1:4">
      <c r="A4958" t="s">
        <v>8851</v>
      </c>
      <c r="B4958" t="s">
        <v>8850</v>
      </c>
      <c r="C4958" t="s">
        <v>232</v>
      </c>
      <c r="D4958" s="3">
        <v>31500</v>
      </c>
    </row>
    <row r="4959" spans="1:4">
      <c r="A4959" t="s">
        <v>8852</v>
      </c>
      <c r="B4959" t="s">
        <v>8850</v>
      </c>
      <c r="C4959" t="s">
        <v>232</v>
      </c>
      <c r="D4959" s="3"/>
    </row>
    <row r="4960" spans="1:4">
      <c r="A4960" t="s">
        <v>8853</v>
      </c>
      <c r="B4960" t="s">
        <v>8854</v>
      </c>
      <c r="C4960" t="s">
        <v>232</v>
      </c>
      <c r="D4960" s="3"/>
    </row>
    <row r="4961" spans="1:4">
      <c r="A4961" t="s">
        <v>8855</v>
      </c>
      <c r="B4961" t="s">
        <v>8600</v>
      </c>
      <c r="C4961" t="s">
        <v>232</v>
      </c>
      <c r="D4961" s="3">
        <v>4039</v>
      </c>
    </row>
    <row r="4962" spans="1:4">
      <c r="A4962" t="s">
        <v>8856</v>
      </c>
      <c r="B4962" t="s">
        <v>8600</v>
      </c>
      <c r="C4962" t="s">
        <v>232</v>
      </c>
      <c r="D4962" s="3">
        <v>2575</v>
      </c>
    </row>
    <row r="4963" spans="1:4">
      <c r="A4963" t="s">
        <v>8857</v>
      </c>
      <c r="B4963" t="s">
        <v>8600</v>
      </c>
      <c r="C4963" t="s">
        <v>232</v>
      </c>
      <c r="D4963" s="3"/>
    </row>
    <row r="4964" spans="1:4">
      <c r="A4964" t="s">
        <v>8858</v>
      </c>
      <c r="B4964" t="s">
        <v>8600</v>
      </c>
      <c r="C4964" t="s">
        <v>232</v>
      </c>
      <c r="D4964" s="3"/>
    </row>
    <row r="4965" spans="1:4">
      <c r="A4965" t="s">
        <v>8859</v>
      </c>
      <c r="B4965" t="s">
        <v>8860</v>
      </c>
      <c r="C4965" t="s">
        <v>232</v>
      </c>
      <c r="D4965" s="3"/>
    </row>
    <row r="4966" spans="1:4">
      <c r="A4966" t="s">
        <v>8861</v>
      </c>
      <c r="B4966" t="s">
        <v>8862</v>
      </c>
      <c r="C4966" t="s">
        <v>438</v>
      </c>
      <c r="D4966" s="3"/>
    </row>
    <row r="4967" spans="1:4">
      <c r="A4967" t="s">
        <v>8863</v>
      </c>
      <c r="B4967" t="s">
        <v>8864</v>
      </c>
      <c r="C4967" t="s">
        <v>232</v>
      </c>
      <c r="D4967" s="3">
        <v>23504</v>
      </c>
    </row>
    <row r="4968" spans="1:4">
      <c r="A4968" t="s">
        <v>8865</v>
      </c>
      <c r="B4968" t="s">
        <v>8866</v>
      </c>
      <c r="C4968" t="s">
        <v>232</v>
      </c>
      <c r="D4968" s="3"/>
    </row>
    <row r="4969" spans="1:4">
      <c r="A4969" t="s">
        <v>8867</v>
      </c>
      <c r="B4969" t="s">
        <v>8868</v>
      </c>
      <c r="C4969" t="s">
        <v>232</v>
      </c>
      <c r="D4969" s="3">
        <v>28751.21837837838</v>
      </c>
    </row>
    <row r="4970" spans="1:4">
      <c r="A4970" t="s">
        <v>8869</v>
      </c>
      <c r="B4970" t="s">
        <v>8870</v>
      </c>
      <c r="C4970" t="s">
        <v>232</v>
      </c>
      <c r="D4970" s="3">
        <v>25000</v>
      </c>
    </row>
    <row r="4971" spans="1:4">
      <c r="A4971" t="s">
        <v>8871</v>
      </c>
      <c r="B4971" t="s">
        <v>8872</v>
      </c>
      <c r="C4971" t="s">
        <v>232</v>
      </c>
      <c r="D4971" s="3">
        <v>9471</v>
      </c>
    </row>
    <row r="4972" spans="1:4">
      <c r="A4972" t="s">
        <v>8873</v>
      </c>
      <c r="B4972" t="s">
        <v>8874</v>
      </c>
      <c r="C4972" t="s">
        <v>232</v>
      </c>
      <c r="D4972" s="3"/>
    </row>
    <row r="4973" spans="1:4">
      <c r="A4973" t="s">
        <v>8875</v>
      </c>
      <c r="B4973" t="s">
        <v>8876</v>
      </c>
      <c r="C4973" t="s">
        <v>232</v>
      </c>
      <c r="D4973" s="3">
        <v>1640</v>
      </c>
    </row>
    <row r="4974" spans="1:4">
      <c r="A4974" t="s">
        <v>8877</v>
      </c>
      <c r="B4974" t="s">
        <v>8878</v>
      </c>
      <c r="C4974" t="s">
        <v>232</v>
      </c>
      <c r="D4974" s="3">
        <v>7168.3650980392158</v>
      </c>
    </row>
    <row r="4975" spans="1:4">
      <c r="A4975" t="s">
        <v>8879</v>
      </c>
      <c r="B4975" t="s">
        <v>8880</v>
      </c>
      <c r="C4975" t="s">
        <v>232</v>
      </c>
      <c r="D4975" s="3">
        <v>1657.7942857142857</v>
      </c>
    </row>
    <row r="4976" spans="1:4">
      <c r="A4976" t="s">
        <v>8881</v>
      </c>
      <c r="B4976" t="s">
        <v>8880</v>
      </c>
      <c r="C4976" t="s">
        <v>232</v>
      </c>
      <c r="D4976" s="3"/>
    </row>
    <row r="4977" spans="1:4">
      <c r="A4977" t="s">
        <v>8882</v>
      </c>
      <c r="B4977" t="s">
        <v>8880</v>
      </c>
      <c r="C4977" t="s">
        <v>232</v>
      </c>
      <c r="D4977" s="3"/>
    </row>
    <row r="4978" spans="1:4">
      <c r="A4978" t="s">
        <v>8883</v>
      </c>
      <c r="B4978" t="s">
        <v>8884</v>
      </c>
      <c r="C4978" t="s">
        <v>232</v>
      </c>
      <c r="D4978" s="3"/>
    </row>
    <row r="4979" spans="1:4">
      <c r="A4979" t="s">
        <v>8885</v>
      </c>
      <c r="B4979" t="s">
        <v>8886</v>
      </c>
      <c r="C4979" t="s">
        <v>232</v>
      </c>
      <c r="D4979" s="3"/>
    </row>
    <row r="4980" spans="1:4">
      <c r="A4980" t="s">
        <v>8887</v>
      </c>
      <c r="B4980" t="s">
        <v>8888</v>
      </c>
      <c r="C4980" t="s">
        <v>232</v>
      </c>
      <c r="D4980" s="3"/>
    </row>
    <row r="4981" spans="1:4">
      <c r="A4981" t="s">
        <v>8889</v>
      </c>
      <c r="B4981" t="s">
        <v>8890</v>
      </c>
      <c r="C4981" t="s">
        <v>232</v>
      </c>
      <c r="D4981" s="3">
        <v>2979</v>
      </c>
    </row>
    <row r="4982" spans="1:4">
      <c r="A4982" t="s">
        <v>8891</v>
      </c>
      <c r="B4982" t="s">
        <v>8892</v>
      </c>
      <c r="C4982" t="s">
        <v>232</v>
      </c>
      <c r="D4982" s="3"/>
    </row>
    <row r="4983" spans="1:4">
      <c r="A4983" t="s">
        <v>8893</v>
      </c>
      <c r="B4983" t="s">
        <v>8894</v>
      </c>
      <c r="C4983" t="s">
        <v>232</v>
      </c>
      <c r="D4983" s="3"/>
    </row>
    <row r="4984" spans="1:4">
      <c r="A4984" t="s">
        <v>8895</v>
      </c>
      <c r="B4984" t="s">
        <v>8896</v>
      </c>
      <c r="C4984" t="s">
        <v>232</v>
      </c>
      <c r="D4984" s="3"/>
    </row>
    <row r="4985" spans="1:4">
      <c r="A4985" t="s">
        <v>8897</v>
      </c>
      <c r="B4985" t="s">
        <v>8898</v>
      </c>
      <c r="C4985" t="s">
        <v>232</v>
      </c>
      <c r="D4985" s="3"/>
    </row>
    <row r="4986" spans="1:4">
      <c r="A4986" t="s">
        <v>8899</v>
      </c>
      <c r="B4986" t="s">
        <v>8900</v>
      </c>
      <c r="C4986" t="s">
        <v>232</v>
      </c>
      <c r="D4986" s="3"/>
    </row>
    <row r="4987" spans="1:4">
      <c r="A4987" t="s">
        <v>8901</v>
      </c>
      <c r="B4987" t="s">
        <v>6857</v>
      </c>
      <c r="C4987" t="s">
        <v>232</v>
      </c>
      <c r="D4987" s="3"/>
    </row>
    <row r="4988" spans="1:4">
      <c r="A4988" t="s">
        <v>8902</v>
      </c>
      <c r="B4988" t="s">
        <v>6857</v>
      </c>
      <c r="C4988" t="s">
        <v>232</v>
      </c>
      <c r="D4988" s="3"/>
    </row>
    <row r="4989" spans="1:4">
      <c r="A4989" t="s">
        <v>8903</v>
      </c>
      <c r="B4989" t="s">
        <v>6857</v>
      </c>
      <c r="C4989" t="s">
        <v>232</v>
      </c>
      <c r="D4989" s="3"/>
    </row>
    <row r="4990" spans="1:4">
      <c r="A4990" t="s">
        <v>8904</v>
      </c>
      <c r="B4990" t="s">
        <v>8905</v>
      </c>
      <c r="C4990" t="s">
        <v>232</v>
      </c>
      <c r="D4990" s="3"/>
    </row>
    <row r="4991" spans="1:4">
      <c r="A4991" t="s">
        <v>8906</v>
      </c>
      <c r="B4991" t="s">
        <v>8907</v>
      </c>
      <c r="C4991" t="s">
        <v>232</v>
      </c>
      <c r="D4991" s="3"/>
    </row>
    <row r="4992" spans="1:4">
      <c r="A4992" t="s">
        <v>8908</v>
      </c>
      <c r="B4992" t="s">
        <v>8909</v>
      </c>
      <c r="C4992" t="s">
        <v>232</v>
      </c>
      <c r="D4992" s="3"/>
    </row>
    <row r="4993" spans="1:4">
      <c r="A4993" t="s">
        <v>8910</v>
      </c>
      <c r="B4993" t="s">
        <v>8911</v>
      </c>
      <c r="C4993" t="s">
        <v>232</v>
      </c>
      <c r="D4993" s="3"/>
    </row>
    <row r="4994" spans="1:4">
      <c r="A4994" t="s">
        <v>8912</v>
      </c>
      <c r="B4994" t="s">
        <v>8913</v>
      </c>
      <c r="C4994" t="s">
        <v>232</v>
      </c>
      <c r="D4994" s="3"/>
    </row>
    <row r="4995" spans="1:4">
      <c r="A4995" t="s">
        <v>8914</v>
      </c>
      <c r="B4995" t="s">
        <v>8915</v>
      </c>
      <c r="C4995" t="s">
        <v>232</v>
      </c>
      <c r="D4995" s="3">
        <v>27120</v>
      </c>
    </row>
    <row r="4996" spans="1:4">
      <c r="A4996" t="s">
        <v>8916</v>
      </c>
      <c r="B4996" t="s">
        <v>8917</v>
      </c>
      <c r="C4996" t="s">
        <v>232</v>
      </c>
      <c r="D4996" s="3"/>
    </row>
    <row r="4997" spans="1:4">
      <c r="A4997" t="s">
        <v>8918</v>
      </c>
      <c r="B4997" t="s">
        <v>8917</v>
      </c>
      <c r="C4997" t="s">
        <v>232</v>
      </c>
      <c r="D4997" s="3"/>
    </row>
    <row r="4998" spans="1:4">
      <c r="A4998" t="s">
        <v>8919</v>
      </c>
      <c r="B4998" t="s">
        <v>8917</v>
      </c>
      <c r="C4998" t="s">
        <v>232</v>
      </c>
      <c r="D4998" s="3"/>
    </row>
    <row r="4999" spans="1:4">
      <c r="A4999" t="s">
        <v>8920</v>
      </c>
      <c r="B4999" t="s">
        <v>8917</v>
      </c>
      <c r="C4999" t="s">
        <v>232</v>
      </c>
      <c r="D4999" s="3"/>
    </row>
    <row r="5000" spans="1:4">
      <c r="A5000" t="s">
        <v>8921</v>
      </c>
      <c r="B5000" t="s">
        <v>8917</v>
      </c>
      <c r="C5000" t="s">
        <v>232</v>
      </c>
      <c r="D5000" s="3"/>
    </row>
    <row r="5001" spans="1:4">
      <c r="A5001" t="s">
        <v>8922</v>
      </c>
      <c r="B5001" t="s">
        <v>8917</v>
      </c>
      <c r="C5001" t="s">
        <v>232</v>
      </c>
      <c r="D5001" s="3"/>
    </row>
    <row r="5002" spans="1:4">
      <c r="A5002" t="s">
        <v>8923</v>
      </c>
      <c r="B5002" t="s">
        <v>8917</v>
      </c>
      <c r="C5002" t="s">
        <v>232</v>
      </c>
      <c r="D5002" s="3"/>
    </row>
    <row r="5003" spans="1:4">
      <c r="A5003" t="s">
        <v>8924</v>
      </c>
      <c r="B5003" t="s">
        <v>8917</v>
      </c>
      <c r="C5003" t="s">
        <v>232</v>
      </c>
      <c r="D5003" s="3"/>
    </row>
    <row r="5004" spans="1:4">
      <c r="A5004" t="s">
        <v>8925</v>
      </c>
      <c r="B5004" t="s">
        <v>8926</v>
      </c>
      <c r="C5004" t="s">
        <v>232</v>
      </c>
      <c r="D5004" s="3"/>
    </row>
    <row r="5005" spans="1:4">
      <c r="A5005" t="s">
        <v>8927</v>
      </c>
      <c r="B5005" t="s">
        <v>8928</v>
      </c>
      <c r="C5005" t="s">
        <v>232</v>
      </c>
      <c r="D5005" s="3">
        <v>2523.7466666666669</v>
      </c>
    </row>
    <row r="5006" spans="1:4">
      <c r="A5006" t="s">
        <v>8929</v>
      </c>
      <c r="B5006" t="s">
        <v>8928</v>
      </c>
      <c r="C5006" t="s">
        <v>232</v>
      </c>
      <c r="D5006" s="3">
        <v>2555.5555555555557</v>
      </c>
    </row>
    <row r="5007" spans="1:4">
      <c r="A5007" t="s">
        <v>8930</v>
      </c>
      <c r="B5007" t="s">
        <v>8931</v>
      </c>
      <c r="C5007" t="s">
        <v>232</v>
      </c>
      <c r="D5007" s="3"/>
    </row>
    <row r="5008" spans="1:4">
      <c r="A5008" t="s">
        <v>8932</v>
      </c>
      <c r="B5008" t="s">
        <v>8931</v>
      </c>
      <c r="C5008" t="s">
        <v>232</v>
      </c>
      <c r="D5008" s="3"/>
    </row>
    <row r="5009" spans="1:4">
      <c r="A5009" t="s">
        <v>8933</v>
      </c>
      <c r="B5009" t="s">
        <v>8931</v>
      </c>
      <c r="C5009" t="s">
        <v>232</v>
      </c>
      <c r="D5009" s="3"/>
    </row>
    <row r="5010" spans="1:4">
      <c r="A5010" t="s">
        <v>8934</v>
      </c>
      <c r="B5010" t="s">
        <v>8931</v>
      </c>
      <c r="C5010" t="s">
        <v>232</v>
      </c>
      <c r="D5010" s="3"/>
    </row>
    <row r="5011" spans="1:4">
      <c r="A5011" t="s">
        <v>8935</v>
      </c>
      <c r="B5011" t="s">
        <v>8926</v>
      </c>
      <c r="C5011" t="s">
        <v>232</v>
      </c>
      <c r="D5011" s="3"/>
    </row>
    <row r="5012" spans="1:4">
      <c r="A5012" t="s">
        <v>8936</v>
      </c>
      <c r="B5012" t="s">
        <v>8926</v>
      </c>
      <c r="C5012" t="s">
        <v>232</v>
      </c>
      <c r="D5012" s="3"/>
    </row>
    <row r="5013" spans="1:4">
      <c r="A5013" t="s">
        <v>8937</v>
      </c>
      <c r="B5013" t="s">
        <v>8926</v>
      </c>
      <c r="C5013" t="s">
        <v>232</v>
      </c>
      <c r="D5013" s="3"/>
    </row>
    <row r="5014" spans="1:4">
      <c r="A5014" t="s">
        <v>8938</v>
      </c>
      <c r="B5014" t="s">
        <v>8926</v>
      </c>
      <c r="C5014" t="s">
        <v>232</v>
      </c>
      <c r="D5014" s="3"/>
    </row>
    <row r="5015" spans="1:4">
      <c r="A5015" t="s">
        <v>8939</v>
      </c>
      <c r="B5015" t="s">
        <v>8940</v>
      </c>
      <c r="C5015" t="s">
        <v>232</v>
      </c>
      <c r="D5015" s="3"/>
    </row>
    <row r="5016" spans="1:4">
      <c r="A5016" t="s">
        <v>8941</v>
      </c>
      <c r="B5016" t="s">
        <v>8942</v>
      </c>
      <c r="C5016" t="s">
        <v>232</v>
      </c>
      <c r="D5016" s="3"/>
    </row>
    <row r="5017" spans="1:4">
      <c r="A5017" t="s">
        <v>8943</v>
      </c>
      <c r="B5017" t="s">
        <v>8944</v>
      </c>
      <c r="C5017" t="s">
        <v>232</v>
      </c>
      <c r="D5017" s="3"/>
    </row>
    <row r="5018" spans="1:4">
      <c r="A5018" t="s">
        <v>8945</v>
      </c>
      <c r="B5018" t="s">
        <v>8946</v>
      </c>
      <c r="C5018" t="s">
        <v>232</v>
      </c>
      <c r="D5018" s="3"/>
    </row>
    <row r="5019" spans="1:4">
      <c r="A5019" t="s">
        <v>8947</v>
      </c>
      <c r="B5019" t="s">
        <v>8948</v>
      </c>
      <c r="C5019" t="s">
        <v>232</v>
      </c>
      <c r="D5019" s="3"/>
    </row>
    <row r="5020" spans="1:4">
      <c r="A5020" t="s">
        <v>8949</v>
      </c>
      <c r="B5020" t="s">
        <v>8950</v>
      </c>
      <c r="C5020" t="s">
        <v>232</v>
      </c>
      <c r="D5020" s="3"/>
    </row>
    <row r="5021" spans="1:4">
      <c r="A5021" t="s">
        <v>8951</v>
      </c>
      <c r="B5021" t="s">
        <v>8952</v>
      </c>
      <c r="C5021" t="s">
        <v>232</v>
      </c>
      <c r="D5021" s="3"/>
    </row>
    <row r="5022" spans="1:4">
      <c r="A5022" t="s">
        <v>8953</v>
      </c>
      <c r="B5022" t="s">
        <v>8954</v>
      </c>
      <c r="C5022" t="s">
        <v>232</v>
      </c>
      <c r="D5022" s="3"/>
    </row>
    <row r="5023" spans="1:4">
      <c r="A5023" t="s">
        <v>8955</v>
      </c>
      <c r="B5023" t="s">
        <v>8956</v>
      </c>
      <c r="C5023" t="s">
        <v>232</v>
      </c>
      <c r="D5023" s="3"/>
    </row>
    <row r="5024" spans="1:4">
      <c r="A5024" t="s">
        <v>8957</v>
      </c>
      <c r="B5024" t="s">
        <v>8958</v>
      </c>
      <c r="C5024" t="s">
        <v>232</v>
      </c>
      <c r="D5024" s="3"/>
    </row>
    <row r="5025" spans="1:4">
      <c r="A5025" t="s">
        <v>8959</v>
      </c>
      <c r="B5025" t="s">
        <v>8960</v>
      </c>
      <c r="C5025" t="s">
        <v>232</v>
      </c>
      <c r="D5025" s="3"/>
    </row>
    <row r="5026" spans="1:4">
      <c r="A5026" t="s">
        <v>8961</v>
      </c>
      <c r="B5026" t="s">
        <v>8962</v>
      </c>
      <c r="C5026" t="s">
        <v>232</v>
      </c>
      <c r="D5026" s="3"/>
    </row>
    <row r="5027" spans="1:4">
      <c r="A5027" t="s">
        <v>8963</v>
      </c>
      <c r="B5027" t="s">
        <v>8964</v>
      </c>
      <c r="C5027" t="s">
        <v>232</v>
      </c>
      <c r="D5027" s="3"/>
    </row>
    <row r="5028" spans="1:4">
      <c r="A5028" t="s">
        <v>8965</v>
      </c>
      <c r="B5028" t="s">
        <v>8966</v>
      </c>
      <c r="C5028" t="s">
        <v>232</v>
      </c>
      <c r="D5028" s="3"/>
    </row>
    <row r="5029" spans="1:4">
      <c r="A5029" t="s">
        <v>8967</v>
      </c>
      <c r="B5029" t="s">
        <v>8968</v>
      </c>
      <c r="C5029" t="s">
        <v>232</v>
      </c>
      <c r="D5029" s="3"/>
    </row>
    <row r="5030" spans="1:4">
      <c r="A5030" t="s">
        <v>8969</v>
      </c>
      <c r="B5030" t="s">
        <v>8970</v>
      </c>
      <c r="C5030" t="s">
        <v>232</v>
      </c>
      <c r="D5030" s="3"/>
    </row>
    <row r="5031" spans="1:4">
      <c r="A5031" t="s">
        <v>8971</v>
      </c>
      <c r="B5031" t="s">
        <v>8972</v>
      </c>
      <c r="C5031" t="s">
        <v>232</v>
      </c>
      <c r="D5031" s="3">
        <v>33660</v>
      </c>
    </row>
    <row r="5032" spans="1:4">
      <c r="A5032" t="s">
        <v>8973</v>
      </c>
      <c r="B5032" t="s">
        <v>8974</v>
      </c>
      <c r="C5032" t="s">
        <v>232</v>
      </c>
      <c r="D5032" s="3"/>
    </row>
    <row r="5033" spans="1:4">
      <c r="A5033" t="s">
        <v>8975</v>
      </c>
      <c r="B5033" t="s">
        <v>8976</v>
      </c>
      <c r="C5033" t="s">
        <v>232</v>
      </c>
      <c r="D5033" s="3"/>
    </row>
    <row r="5034" spans="1:4">
      <c r="A5034" t="s">
        <v>8977</v>
      </c>
      <c r="B5034" t="s">
        <v>8978</v>
      </c>
      <c r="C5034" t="s">
        <v>232</v>
      </c>
      <c r="D5034" s="3"/>
    </row>
    <row r="5035" spans="1:4">
      <c r="A5035" t="s">
        <v>8979</v>
      </c>
      <c r="B5035" t="s">
        <v>8980</v>
      </c>
      <c r="C5035" t="s">
        <v>232</v>
      </c>
      <c r="D5035" s="3"/>
    </row>
    <row r="5036" spans="1:4">
      <c r="A5036" t="s">
        <v>8981</v>
      </c>
      <c r="B5036" t="s">
        <v>8982</v>
      </c>
      <c r="C5036" t="s">
        <v>232</v>
      </c>
      <c r="D5036" s="3"/>
    </row>
    <row r="5037" spans="1:4">
      <c r="A5037" t="s">
        <v>8983</v>
      </c>
      <c r="B5037" t="s">
        <v>8984</v>
      </c>
      <c r="C5037" t="s">
        <v>232</v>
      </c>
      <c r="D5037" s="3"/>
    </row>
    <row r="5038" spans="1:4">
      <c r="A5038" t="s">
        <v>8985</v>
      </c>
      <c r="B5038" t="s">
        <v>8986</v>
      </c>
      <c r="C5038" t="s">
        <v>232</v>
      </c>
      <c r="D5038" s="3"/>
    </row>
    <row r="5039" spans="1:4">
      <c r="A5039" t="s">
        <v>8987</v>
      </c>
      <c r="B5039" t="s">
        <v>8988</v>
      </c>
      <c r="C5039" t="s">
        <v>232</v>
      </c>
      <c r="D5039" s="3">
        <v>54075</v>
      </c>
    </row>
    <row r="5040" spans="1:4">
      <c r="A5040" t="s">
        <v>8989</v>
      </c>
      <c r="B5040" t="s">
        <v>8990</v>
      </c>
      <c r="C5040" t="s">
        <v>232</v>
      </c>
      <c r="D5040" s="3"/>
    </row>
    <row r="5041" spans="1:4">
      <c r="A5041" t="s">
        <v>8991</v>
      </c>
      <c r="B5041" t="s">
        <v>8992</v>
      </c>
      <c r="C5041" t="s">
        <v>232</v>
      </c>
      <c r="D5041" s="3"/>
    </row>
    <row r="5042" spans="1:4">
      <c r="A5042" t="s">
        <v>8993</v>
      </c>
      <c r="B5042" t="s">
        <v>8994</v>
      </c>
      <c r="C5042" t="s">
        <v>232</v>
      </c>
      <c r="D5042" s="3"/>
    </row>
    <row r="5043" spans="1:4">
      <c r="A5043" t="s">
        <v>8995</v>
      </c>
      <c r="B5043" t="s">
        <v>8996</v>
      </c>
      <c r="C5043" t="s">
        <v>232</v>
      </c>
      <c r="D5043" s="3"/>
    </row>
    <row r="5044" spans="1:4">
      <c r="A5044" t="s">
        <v>8997</v>
      </c>
      <c r="B5044" t="s">
        <v>8998</v>
      </c>
      <c r="C5044" t="s">
        <v>232</v>
      </c>
      <c r="D5044" s="3"/>
    </row>
    <row r="5045" spans="1:4">
      <c r="A5045" t="s">
        <v>8999</v>
      </c>
      <c r="B5045" t="s">
        <v>9000</v>
      </c>
      <c r="C5045" t="s">
        <v>232</v>
      </c>
      <c r="D5045" s="3"/>
    </row>
    <row r="5046" spans="1:4">
      <c r="A5046" t="s">
        <v>9001</v>
      </c>
      <c r="B5046" t="s">
        <v>9002</v>
      </c>
      <c r="C5046" t="s">
        <v>232</v>
      </c>
      <c r="D5046" s="3"/>
    </row>
    <row r="5047" spans="1:4">
      <c r="A5047" t="s">
        <v>9003</v>
      </c>
      <c r="B5047" t="s">
        <v>9004</v>
      </c>
      <c r="C5047" t="s">
        <v>232</v>
      </c>
      <c r="D5047" s="3">
        <v>30247.415999999997</v>
      </c>
    </row>
    <row r="5048" spans="1:4">
      <c r="A5048" t="s">
        <v>9005</v>
      </c>
      <c r="B5048" t="s">
        <v>9006</v>
      </c>
      <c r="C5048" t="s">
        <v>232</v>
      </c>
      <c r="D5048" s="3"/>
    </row>
    <row r="5049" spans="1:4">
      <c r="A5049" t="s">
        <v>9007</v>
      </c>
      <c r="B5049" t="s">
        <v>9008</v>
      </c>
      <c r="C5049" t="s">
        <v>232</v>
      </c>
      <c r="D5049" s="3"/>
    </row>
    <row r="5050" spans="1:4">
      <c r="A5050" t="s">
        <v>9009</v>
      </c>
      <c r="B5050" t="s">
        <v>9010</v>
      </c>
      <c r="C5050" t="s">
        <v>232</v>
      </c>
      <c r="D5050" s="3"/>
    </row>
    <row r="5051" spans="1:4">
      <c r="A5051" t="s">
        <v>9011</v>
      </c>
      <c r="B5051" t="s">
        <v>9012</v>
      </c>
      <c r="C5051" t="s">
        <v>232</v>
      </c>
      <c r="D5051" s="3"/>
    </row>
    <row r="5052" spans="1:4">
      <c r="A5052" t="s">
        <v>9013</v>
      </c>
      <c r="B5052" t="s">
        <v>9014</v>
      </c>
      <c r="C5052" t="s">
        <v>232</v>
      </c>
      <c r="D5052" s="3"/>
    </row>
    <row r="5053" spans="1:4">
      <c r="A5053" t="s">
        <v>9015</v>
      </c>
      <c r="B5053" t="s">
        <v>9016</v>
      </c>
      <c r="C5053" t="s">
        <v>232</v>
      </c>
      <c r="D5053" s="3"/>
    </row>
    <row r="5054" spans="1:4">
      <c r="A5054" t="s">
        <v>9017</v>
      </c>
      <c r="B5054" t="s">
        <v>9018</v>
      </c>
      <c r="C5054" t="s">
        <v>232</v>
      </c>
      <c r="D5054" s="3"/>
    </row>
    <row r="5055" spans="1:4">
      <c r="A5055" t="s">
        <v>9019</v>
      </c>
      <c r="B5055" t="s">
        <v>9020</v>
      </c>
      <c r="C5055" t="s">
        <v>232</v>
      </c>
      <c r="D5055" s="3">
        <v>29700.589090909089</v>
      </c>
    </row>
    <row r="5056" spans="1:4">
      <c r="A5056" t="s">
        <v>9021</v>
      </c>
      <c r="B5056" t="s">
        <v>9022</v>
      </c>
      <c r="C5056" t="s">
        <v>232</v>
      </c>
      <c r="D5056" s="3"/>
    </row>
    <row r="5057" spans="1:4">
      <c r="A5057" t="s">
        <v>9023</v>
      </c>
      <c r="B5057" t="s">
        <v>9024</v>
      </c>
      <c r="C5057" t="s">
        <v>232</v>
      </c>
      <c r="D5057" s="3"/>
    </row>
    <row r="5058" spans="1:4">
      <c r="A5058" t="s">
        <v>9025</v>
      </c>
      <c r="B5058" t="s">
        <v>9026</v>
      </c>
      <c r="C5058" t="s">
        <v>232</v>
      </c>
      <c r="D5058" s="3"/>
    </row>
    <row r="5059" spans="1:4">
      <c r="A5059" t="s">
        <v>9027</v>
      </c>
      <c r="B5059" t="s">
        <v>9028</v>
      </c>
      <c r="C5059" t="s">
        <v>232</v>
      </c>
      <c r="D5059" s="3"/>
    </row>
    <row r="5060" spans="1:4">
      <c r="A5060" t="s">
        <v>9029</v>
      </c>
      <c r="B5060" t="s">
        <v>9030</v>
      </c>
      <c r="C5060" t="s">
        <v>232</v>
      </c>
      <c r="D5060" s="3"/>
    </row>
    <row r="5061" spans="1:4">
      <c r="A5061" t="s">
        <v>9031</v>
      </c>
      <c r="B5061" t="s">
        <v>9032</v>
      </c>
      <c r="C5061" t="s">
        <v>232</v>
      </c>
      <c r="D5061" s="3"/>
    </row>
    <row r="5062" spans="1:4">
      <c r="A5062" t="s">
        <v>9033</v>
      </c>
      <c r="B5062" t="s">
        <v>9034</v>
      </c>
      <c r="C5062" t="s">
        <v>232</v>
      </c>
      <c r="D5062" s="3"/>
    </row>
    <row r="5063" spans="1:4">
      <c r="A5063" t="s">
        <v>9035</v>
      </c>
      <c r="B5063" t="s">
        <v>9036</v>
      </c>
      <c r="C5063" t="s">
        <v>232</v>
      </c>
      <c r="D5063" s="3">
        <v>30718.57</v>
      </c>
    </row>
    <row r="5064" spans="1:4">
      <c r="A5064" t="s">
        <v>9037</v>
      </c>
      <c r="B5064" t="s">
        <v>9038</v>
      </c>
      <c r="C5064" t="s">
        <v>232</v>
      </c>
      <c r="D5064" s="3"/>
    </row>
    <row r="5065" spans="1:4">
      <c r="A5065" t="s">
        <v>9039</v>
      </c>
      <c r="B5065" t="s">
        <v>9040</v>
      </c>
      <c r="C5065" t="s">
        <v>232</v>
      </c>
      <c r="D5065" s="3"/>
    </row>
    <row r="5066" spans="1:4">
      <c r="A5066" t="s">
        <v>9041</v>
      </c>
      <c r="B5066" t="s">
        <v>9042</v>
      </c>
      <c r="C5066" t="s">
        <v>232</v>
      </c>
      <c r="D5066" s="3"/>
    </row>
    <row r="5067" spans="1:4">
      <c r="A5067" t="s">
        <v>9043</v>
      </c>
      <c r="B5067" t="s">
        <v>9044</v>
      </c>
      <c r="C5067" t="s">
        <v>232</v>
      </c>
      <c r="D5067" s="3"/>
    </row>
    <row r="5068" spans="1:4">
      <c r="A5068" t="s">
        <v>9045</v>
      </c>
      <c r="B5068" t="s">
        <v>9046</v>
      </c>
      <c r="C5068" t="s">
        <v>232</v>
      </c>
      <c r="D5068" s="3"/>
    </row>
    <row r="5069" spans="1:4">
      <c r="A5069" t="s">
        <v>9047</v>
      </c>
      <c r="B5069" t="s">
        <v>9048</v>
      </c>
      <c r="C5069" t="s">
        <v>232</v>
      </c>
      <c r="D5069" s="3"/>
    </row>
    <row r="5070" spans="1:4">
      <c r="A5070" t="s">
        <v>9049</v>
      </c>
      <c r="B5070" t="s">
        <v>9050</v>
      </c>
      <c r="C5070" t="s">
        <v>232</v>
      </c>
      <c r="D5070" s="3"/>
    </row>
    <row r="5071" spans="1:4">
      <c r="A5071" t="s">
        <v>9051</v>
      </c>
      <c r="B5071" t="s">
        <v>8926</v>
      </c>
      <c r="C5071" t="s">
        <v>232</v>
      </c>
      <c r="D5071" s="3"/>
    </row>
    <row r="5072" spans="1:4">
      <c r="A5072" t="s">
        <v>9052</v>
      </c>
      <c r="B5072" t="s">
        <v>8926</v>
      </c>
      <c r="C5072" t="s">
        <v>232</v>
      </c>
      <c r="D5072" s="3"/>
    </row>
    <row r="5073" spans="1:4">
      <c r="A5073" t="s">
        <v>9053</v>
      </c>
      <c r="B5073" t="s">
        <v>8926</v>
      </c>
      <c r="C5073" t="s">
        <v>232</v>
      </c>
      <c r="D5073" s="3"/>
    </row>
    <row r="5074" spans="1:4">
      <c r="A5074" t="s">
        <v>9054</v>
      </c>
      <c r="B5074" t="s">
        <v>8926</v>
      </c>
      <c r="C5074" t="s">
        <v>232</v>
      </c>
      <c r="D5074" s="3"/>
    </row>
    <row r="5075" spans="1:4">
      <c r="A5075" t="s">
        <v>9055</v>
      </c>
      <c r="B5075" t="s">
        <v>9056</v>
      </c>
      <c r="C5075" t="s">
        <v>232</v>
      </c>
      <c r="D5075" s="3"/>
    </row>
    <row r="5076" spans="1:4">
      <c r="A5076" t="s">
        <v>9057</v>
      </c>
      <c r="B5076" t="s">
        <v>9058</v>
      </c>
      <c r="C5076" t="s">
        <v>232</v>
      </c>
      <c r="D5076" s="3"/>
    </row>
    <row r="5077" spans="1:4">
      <c r="A5077" t="s">
        <v>9059</v>
      </c>
      <c r="B5077" t="s">
        <v>9060</v>
      </c>
      <c r="C5077" t="s">
        <v>232</v>
      </c>
      <c r="D5077" s="3"/>
    </row>
    <row r="5078" spans="1:4">
      <c r="A5078" t="s">
        <v>9061</v>
      </c>
      <c r="B5078" t="s">
        <v>9060</v>
      </c>
      <c r="C5078" t="s">
        <v>232</v>
      </c>
      <c r="D5078" s="3"/>
    </row>
    <row r="5079" spans="1:4">
      <c r="A5079" t="s">
        <v>9062</v>
      </c>
      <c r="B5079" t="s">
        <v>9060</v>
      </c>
      <c r="C5079" t="s">
        <v>232</v>
      </c>
      <c r="D5079" s="3"/>
    </row>
    <row r="5080" spans="1:4">
      <c r="A5080" t="s">
        <v>9063</v>
      </c>
      <c r="B5080" t="s">
        <v>9060</v>
      </c>
      <c r="C5080" t="s">
        <v>232</v>
      </c>
      <c r="D5080" s="3"/>
    </row>
    <row r="5081" spans="1:4">
      <c r="A5081" t="s">
        <v>9064</v>
      </c>
      <c r="B5081" t="s">
        <v>9065</v>
      </c>
      <c r="C5081" t="s">
        <v>232</v>
      </c>
      <c r="D5081" s="3"/>
    </row>
    <row r="5082" spans="1:4">
      <c r="A5082" t="s">
        <v>9066</v>
      </c>
      <c r="B5082" t="s">
        <v>9067</v>
      </c>
      <c r="C5082" t="s">
        <v>232</v>
      </c>
      <c r="D5082" s="3"/>
    </row>
    <row r="5083" spans="1:4">
      <c r="A5083" t="s">
        <v>9068</v>
      </c>
      <c r="B5083" t="s">
        <v>9067</v>
      </c>
      <c r="C5083" t="s">
        <v>232</v>
      </c>
      <c r="D5083" s="3"/>
    </row>
    <row r="5084" spans="1:4">
      <c r="A5084" t="s">
        <v>9069</v>
      </c>
      <c r="B5084" t="s">
        <v>9067</v>
      </c>
      <c r="C5084" t="s">
        <v>232</v>
      </c>
      <c r="D5084" s="3"/>
    </row>
    <row r="5085" spans="1:4">
      <c r="A5085" t="s">
        <v>9070</v>
      </c>
      <c r="B5085" t="s">
        <v>8926</v>
      </c>
      <c r="C5085" t="s">
        <v>232</v>
      </c>
      <c r="D5085" s="3"/>
    </row>
    <row r="5086" spans="1:4">
      <c r="A5086" t="s">
        <v>9071</v>
      </c>
      <c r="B5086" t="s">
        <v>8926</v>
      </c>
      <c r="C5086" t="s">
        <v>232</v>
      </c>
      <c r="D5086" s="3"/>
    </row>
    <row r="5087" spans="1:4">
      <c r="A5087" t="s">
        <v>9072</v>
      </c>
      <c r="B5087" t="s">
        <v>8926</v>
      </c>
      <c r="C5087" t="s">
        <v>232</v>
      </c>
      <c r="D5087" s="3"/>
    </row>
    <row r="5088" spans="1:4">
      <c r="A5088" t="s">
        <v>9073</v>
      </c>
      <c r="B5088" t="s">
        <v>8926</v>
      </c>
      <c r="C5088" t="s">
        <v>232</v>
      </c>
      <c r="D5088" s="3"/>
    </row>
    <row r="5089" spans="1:4">
      <c r="A5089" t="s">
        <v>9074</v>
      </c>
      <c r="B5089" t="s">
        <v>8926</v>
      </c>
      <c r="C5089" t="s">
        <v>232</v>
      </c>
      <c r="D5089" s="3"/>
    </row>
    <row r="5090" spans="1:4">
      <c r="A5090" t="s">
        <v>9075</v>
      </c>
      <c r="B5090" t="s">
        <v>8926</v>
      </c>
      <c r="C5090" t="s">
        <v>232</v>
      </c>
      <c r="D5090" s="3"/>
    </row>
    <row r="5091" spans="1:4">
      <c r="A5091" t="s">
        <v>9076</v>
      </c>
      <c r="B5091" t="s">
        <v>8926</v>
      </c>
      <c r="C5091" t="s">
        <v>232</v>
      </c>
      <c r="D5091" s="3"/>
    </row>
    <row r="5092" spans="1:4">
      <c r="A5092" t="s">
        <v>9077</v>
      </c>
      <c r="B5092" t="s">
        <v>8926</v>
      </c>
      <c r="C5092" t="s">
        <v>232</v>
      </c>
      <c r="D5092" s="3"/>
    </row>
    <row r="5093" spans="1:4">
      <c r="A5093" t="s">
        <v>9078</v>
      </c>
      <c r="B5093" t="s">
        <v>9079</v>
      </c>
      <c r="C5093" t="s">
        <v>232</v>
      </c>
      <c r="D5093" s="3"/>
    </row>
    <row r="5094" spans="1:4">
      <c r="A5094" t="s">
        <v>9080</v>
      </c>
      <c r="B5094" t="s">
        <v>9081</v>
      </c>
      <c r="C5094" t="s">
        <v>232</v>
      </c>
      <c r="D5094" s="3">
        <v>1200</v>
      </c>
    </row>
    <row r="5095" spans="1:4">
      <c r="A5095" t="s">
        <v>9082</v>
      </c>
      <c r="B5095" t="s">
        <v>9083</v>
      </c>
      <c r="C5095" t="s">
        <v>232</v>
      </c>
      <c r="D5095" s="3"/>
    </row>
    <row r="5096" spans="1:4">
      <c r="A5096" t="s">
        <v>9084</v>
      </c>
      <c r="B5096" t="s">
        <v>9085</v>
      </c>
      <c r="C5096" t="s">
        <v>232</v>
      </c>
      <c r="D5096" s="3">
        <v>2046</v>
      </c>
    </row>
    <row r="5097" spans="1:4">
      <c r="A5097" t="s">
        <v>9086</v>
      </c>
      <c r="B5097" t="s">
        <v>9087</v>
      </c>
      <c r="C5097" t="s">
        <v>232</v>
      </c>
      <c r="D5097" s="3">
        <v>921</v>
      </c>
    </row>
    <row r="5098" spans="1:4">
      <c r="A5098" t="s">
        <v>9088</v>
      </c>
      <c r="B5098" t="s">
        <v>9089</v>
      </c>
      <c r="C5098" t="s">
        <v>232</v>
      </c>
      <c r="D5098" s="3">
        <v>2168</v>
      </c>
    </row>
    <row r="5099" spans="1:4">
      <c r="A5099" t="s">
        <v>9090</v>
      </c>
      <c r="B5099" t="s">
        <v>9091</v>
      </c>
      <c r="C5099" t="s">
        <v>232</v>
      </c>
      <c r="D5099" s="3">
        <v>2303.8461538461538</v>
      </c>
    </row>
    <row r="5100" spans="1:4">
      <c r="A5100" t="s">
        <v>9092</v>
      </c>
      <c r="B5100" t="s">
        <v>9091</v>
      </c>
      <c r="C5100" t="s">
        <v>232</v>
      </c>
      <c r="D5100" s="3">
        <v>2492.3125</v>
      </c>
    </row>
    <row r="5101" spans="1:4">
      <c r="A5101" t="s">
        <v>9093</v>
      </c>
      <c r="B5101" t="s">
        <v>9094</v>
      </c>
      <c r="C5101" t="s">
        <v>232</v>
      </c>
      <c r="D5101" s="3">
        <v>1237.1428571428571</v>
      </c>
    </row>
    <row r="5102" spans="1:4">
      <c r="A5102" t="s">
        <v>9095</v>
      </c>
      <c r="B5102" t="s">
        <v>9096</v>
      </c>
      <c r="C5102" t="s">
        <v>232</v>
      </c>
      <c r="D5102" s="3">
        <v>2377.6733333333336</v>
      </c>
    </row>
    <row r="5103" spans="1:4">
      <c r="A5103" t="s">
        <v>9097</v>
      </c>
      <c r="B5103" t="s">
        <v>9098</v>
      </c>
      <c r="C5103" t="s">
        <v>232</v>
      </c>
      <c r="D5103" s="3">
        <v>1975.07738317757</v>
      </c>
    </row>
    <row r="5104" spans="1:4">
      <c r="A5104" t="s">
        <v>9099</v>
      </c>
      <c r="B5104" t="s">
        <v>9100</v>
      </c>
      <c r="C5104" t="s">
        <v>205</v>
      </c>
      <c r="D5104" s="3"/>
    </row>
    <row r="5105" spans="1:4">
      <c r="A5105" t="s">
        <v>9101</v>
      </c>
      <c r="B5105" t="s">
        <v>9102</v>
      </c>
      <c r="C5105" t="s">
        <v>205</v>
      </c>
      <c r="D5105" s="3"/>
    </row>
    <row r="5106" spans="1:4">
      <c r="A5106" t="s">
        <v>9103</v>
      </c>
      <c r="B5106" t="s">
        <v>9104</v>
      </c>
      <c r="C5106" t="s">
        <v>232</v>
      </c>
      <c r="D5106" s="3">
        <v>3150</v>
      </c>
    </row>
    <row r="5107" spans="1:4">
      <c r="A5107" t="s">
        <v>9105</v>
      </c>
      <c r="B5107" t="s">
        <v>9106</v>
      </c>
      <c r="C5107" t="s">
        <v>232</v>
      </c>
      <c r="D5107" s="3">
        <v>525</v>
      </c>
    </row>
    <row r="5108" spans="1:4">
      <c r="A5108" t="s">
        <v>9107</v>
      </c>
      <c r="B5108" t="s">
        <v>9108</v>
      </c>
      <c r="C5108" t="s">
        <v>232</v>
      </c>
      <c r="D5108" s="3">
        <v>10549.875</v>
      </c>
    </row>
    <row r="5109" spans="1:4">
      <c r="A5109" t="s">
        <v>9109</v>
      </c>
      <c r="B5109" t="s">
        <v>9110</v>
      </c>
      <c r="C5109" t="s">
        <v>232</v>
      </c>
      <c r="D5109" s="3">
        <v>525</v>
      </c>
    </row>
    <row r="5110" spans="1:4">
      <c r="A5110" t="s">
        <v>9111</v>
      </c>
      <c r="B5110" t="s">
        <v>9112</v>
      </c>
      <c r="C5110" t="s">
        <v>232</v>
      </c>
      <c r="D5110" s="3">
        <v>525</v>
      </c>
    </row>
    <row r="5111" spans="1:4">
      <c r="A5111" t="s">
        <v>9113</v>
      </c>
      <c r="B5111" t="s">
        <v>9114</v>
      </c>
      <c r="C5111" t="s">
        <v>232</v>
      </c>
      <c r="D5111" s="3"/>
    </row>
    <row r="5112" spans="1:4">
      <c r="A5112" t="s">
        <v>9115</v>
      </c>
      <c r="B5112" t="s">
        <v>9114</v>
      </c>
      <c r="C5112" t="s">
        <v>232</v>
      </c>
      <c r="D5112" s="3"/>
    </row>
    <row r="5113" spans="1:4">
      <c r="A5113" t="s">
        <v>9116</v>
      </c>
      <c r="B5113" t="s">
        <v>9117</v>
      </c>
      <c r="C5113" t="s">
        <v>438</v>
      </c>
      <c r="D5113" s="3"/>
    </row>
    <row r="5114" spans="1:4">
      <c r="A5114" t="s">
        <v>9118</v>
      </c>
      <c r="B5114" t="s">
        <v>9119</v>
      </c>
      <c r="C5114" t="s">
        <v>438</v>
      </c>
      <c r="D5114" s="3">
        <v>0.26</v>
      </c>
    </row>
    <row r="5115" spans="1:4">
      <c r="A5115" t="s">
        <v>167</v>
      </c>
      <c r="B5115" t="s">
        <v>9120</v>
      </c>
      <c r="C5115" t="s">
        <v>232</v>
      </c>
      <c r="D5115" s="3">
        <v>62133.847674418612</v>
      </c>
    </row>
    <row r="5116" spans="1:4">
      <c r="A5116" t="s">
        <v>9121</v>
      </c>
      <c r="B5116" t="s">
        <v>9122</v>
      </c>
      <c r="C5116" t="s">
        <v>232</v>
      </c>
      <c r="D5116" s="3">
        <v>40000</v>
      </c>
    </row>
    <row r="5117" spans="1:4">
      <c r="A5117" t="s">
        <v>9123</v>
      </c>
      <c r="B5117" t="s">
        <v>9120</v>
      </c>
      <c r="C5117" t="s">
        <v>205</v>
      </c>
      <c r="D5117" s="3">
        <v>56243.204444444447</v>
      </c>
    </row>
    <row r="5118" spans="1:4">
      <c r="A5118" t="s">
        <v>9124</v>
      </c>
      <c r="B5118" t="s">
        <v>9125</v>
      </c>
      <c r="C5118" t="s">
        <v>232</v>
      </c>
      <c r="D5118" s="3"/>
    </row>
    <row r="5119" spans="1:4">
      <c r="A5119" t="s">
        <v>9126</v>
      </c>
      <c r="B5119" t="s">
        <v>9127</v>
      </c>
      <c r="C5119" t="s">
        <v>232</v>
      </c>
      <c r="D5119" s="3"/>
    </row>
    <row r="5120" spans="1:4">
      <c r="A5120" t="s">
        <v>9128</v>
      </c>
      <c r="B5120" t="s">
        <v>9129</v>
      </c>
      <c r="C5120" t="s">
        <v>205</v>
      </c>
      <c r="D5120" s="3">
        <v>75000</v>
      </c>
    </row>
    <row r="5121" spans="1:4">
      <c r="A5121" t="s">
        <v>9130</v>
      </c>
      <c r="B5121" t="s">
        <v>9131</v>
      </c>
      <c r="C5121" t="s">
        <v>232</v>
      </c>
      <c r="D5121" s="3"/>
    </row>
    <row r="5122" spans="1:4">
      <c r="A5122" t="s">
        <v>9132</v>
      </c>
      <c r="B5122" t="s">
        <v>9131</v>
      </c>
      <c r="C5122" t="s">
        <v>232</v>
      </c>
      <c r="D5122" s="3"/>
    </row>
    <row r="5123" spans="1:4">
      <c r="A5123" t="s">
        <v>9133</v>
      </c>
      <c r="B5123" t="s">
        <v>9131</v>
      </c>
      <c r="C5123" t="s">
        <v>232</v>
      </c>
      <c r="D5123" s="3"/>
    </row>
    <row r="5124" spans="1:4">
      <c r="A5124" t="s">
        <v>9134</v>
      </c>
      <c r="B5124" t="s">
        <v>9135</v>
      </c>
      <c r="C5124" t="s">
        <v>232</v>
      </c>
      <c r="D5124" s="3">
        <v>65000</v>
      </c>
    </row>
    <row r="5125" spans="1:4">
      <c r="A5125" t="s">
        <v>9136</v>
      </c>
      <c r="B5125" t="s">
        <v>9137</v>
      </c>
      <c r="C5125" t="s">
        <v>232</v>
      </c>
      <c r="D5125" s="3"/>
    </row>
    <row r="5126" spans="1:4">
      <c r="A5126" t="s">
        <v>9138</v>
      </c>
      <c r="B5126" t="s">
        <v>9139</v>
      </c>
      <c r="C5126" t="s">
        <v>205</v>
      </c>
      <c r="D5126" s="3"/>
    </row>
    <row r="5127" spans="1:4">
      <c r="A5127" t="s">
        <v>9140</v>
      </c>
      <c r="B5127" t="s">
        <v>9141</v>
      </c>
      <c r="C5127" t="s">
        <v>205</v>
      </c>
      <c r="D5127" s="3"/>
    </row>
    <row r="5128" spans="1:4">
      <c r="A5128" t="s">
        <v>9142</v>
      </c>
      <c r="B5128" t="s">
        <v>9143</v>
      </c>
      <c r="C5128" t="s">
        <v>232</v>
      </c>
      <c r="D5128" s="3"/>
    </row>
    <row r="5129" spans="1:4">
      <c r="A5129" t="s">
        <v>9144</v>
      </c>
      <c r="B5129" t="s">
        <v>9145</v>
      </c>
      <c r="C5129" t="s">
        <v>232</v>
      </c>
      <c r="D5129" s="3"/>
    </row>
    <row r="5130" spans="1:4">
      <c r="A5130" t="s">
        <v>9146</v>
      </c>
      <c r="B5130" t="s">
        <v>9147</v>
      </c>
      <c r="C5130" t="s">
        <v>205</v>
      </c>
      <c r="D5130" s="3"/>
    </row>
    <row r="5131" spans="1:4">
      <c r="A5131" t="s">
        <v>9148</v>
      </c>
      <c r="B5131" t="s">
        <v>9149</v>
      </c>
      <c r="C5131" t="s">
        <v>406</v>
      </c>
      <c r="D5131" s="3">
        <v>15.548115393998536</v>
      </c>
    </row>
    <row r="5132" spans="1:4">
      <c r="A5132" t="s">
        <v>9150</v>
      </c>
      <c r="B5132" t="s">
        <v>9151</v>
      </c>
      <c r="C5132" t="s">
        <v>406</v>
      </c>
      <c r="D5132" s="3">
        <v>5.5893416927899686</v>
      </c>
    </row>
    <row r="5133" spans="1:4">
      <c r="A5133" t="s">
        <v>9152</v>
      </c>
      <c r="B5133" t="s">
        <v>9153</v>
      </c>
      <c r="C5133" t="s">
        <v>406</v>
      </c>
      <c r="D5133" s="3"/>
    </row>
    <row r="5134" spans="1:4">
      <c r="A5134" t="s">
        <v>9154</v>
      </c>
      <c r="B5134" t="s">
        <v>9155</v>
      </c>
      <c r="C5134" t="s">
        <v>406</v>
      </c>
      <c r="D5134" s="3"/>
    </row>
    <row r="5135" spans="1:4">
      <c r="A5135" t="s">
        <v>9156</v>
      </c>
      <c r="B5135" t="s">
        <v>9157</v>
      </c>
      <c r="C5135" t="s">
        <v>406</v>
      </c>
      <c r="D5135" s="3">
        <v>6.5802687958950994</v>
      </c>
    </row>
    <row r="5136" spans="1:4">
      <c r="A5136" t="s">
        <v>9158</v>
      </c>
      <c r="B5136" t="s">
        <v>9159</v>
      </c>
      <c r="C5136" t="s">
        <v>406</v>
      </c>
      <c r="D5136" s="3"/>
    </row>
    <row r="5137" spans="1:4">
      <c r="A5137" t="s">
        <v>9160</v>
      </c>
      <c r="B5137" t="s">
        <v>9161</v>
      </c>
      <c r="C5137" t="s">
        <v>406</v>
      </c>
      <c r="D5137" s="3"/>
    </row>
    <row r="5138" spans="1:4">
      <c r="A5138" t="s">
        <v>9162</v>
      </c>
      <c r="B5138" t="s">
        <v>9163</v>
      </c>
      <c r="C5138" t="s">
        <v>406</v>
      </c>
      <c r="D5138" s="3"/>
    </row>
    <row r="5139" spans="1:4">
      <c r="A5139" t="s">
        <v>9164</v>
      </c>
      <c r="B5139" t="s">
        <v>9163</v>
      </c>
      <c r="C5139" t="s">
        <v>406</v>
      </c>
      <c r="D5139" s="3"/>
    </row>
    <row r="5140" spans="1:4">
      <c r="A5140" t="s">
        <v>9165</v>
      </c>
      <c r="B5140" t="s">
        <v>9163</v>
      </c>
      <c r="C5140" t="s">
        <v>406</v>
      </c>
      <c r="D5140" s="3"/>
    </row>
    <row r="5141" spans="1:4">
      <c r="A5141" t="s">
        <v>9166</v>
      </c>
      <c r="B5141" t="s">
        <v>9167</v>
      </c>
      <c r="C5141" t="s">
        <v>406</v>
      </c>
      <c r="D5141" s="3">
        <v>2.15</v>
      </c>
    </row>
    <row r="5142" spans="1:4">
      <c r="A5142" t="s">
        <v>9168</v>
      </c>
      <c r="B5142" t="s">
        <v>9169</v>
      </c>
      <c r="C5142" t="s">
        <v>406</v>
      </c>
      <c r="D5142" s="3"/>
    </row>
    <row r="5143" spans="1:4">
      <c r="A5143" t="s">
        <v>9170</v>
      </c>
      <c r="B5143" t="s">
        <v>9171</v>
      </c>
      <c r="C5143" t="s">
        <v>406</v>
      </c>
      <c r="D5143" s="3">
        <v>3.0319605330163388</v>
      </c>
    </row>
    <row r="5144" spans="1:4">
      <c r="A5144" t="s">
        <v>9172</v>
      </c>
      <c r="B5144" t="s">
        <v>9173</v>
      </c>
      <c r="C5144" t="s">
        <v>406</v>
      </c>
      <c r="D5144" s="3">
        <v>2.6498274453549371</v>
      </c>
    </row>
    <row r="5145" spans="1:4">
      <c r="A5145" t="s">
        <v>9174</v>
      </c>
      <c r="B5145" t="s">
        <v>9175</v>
      </c>
      <c r="C5145" t="s">
        <v>406</v>
      </c>
      <c r="D5145" s="3"/>
    </row>
    <row r="5146" spans="1:4">
      <c r="A5146" t="s">
        <v>9176</v>
      </c>
      <c r="B5146" t="s">
        <v>9177</v>
      </c>
      <c r="C5146" t="s">
        <v>438</v>
      </c>
      <c r="D5146" s="3"/>
    </row>
    <row r="5147" spans="1:4">
      <c r="A5147" t="s">
        <v>9178</v>
      </c>
      <c r="B5147" t="s">
        <v>9179</v>
      </c>
      <c r="C5147" t="s">
        <v>438</v>
      </c>
      <c r="D5147" s="3">
        <v>3.90320949231667</v>
      </c>
    </row>
    <row r="5148" spans="1:4">
      <c r="A5148" t="s">
        <v>190</v>
      </c>
      <c r="B5148" t="s">
        <v>9180</v>
      </c>
      <c r="C5148" t="s">
        <v>438</v>
      </c>
      <c r="D5148" s="3">
        <v>3.5643383169365053</v>
      </c>
    </row>
    <row r="5149" spans="1:4">
      <c r="A5149" t="s">
        <v>9181</v>
      </c>
      <c r="B5149" t="s">
        <v>9182</v>
      </c>
      <c r="C5149" t="s">
        <v>438</v>
      </c>
      <c r="D5149" s="3">
        <v>4.4468260751579587</v>
      </c>
    </row>
    <row r="5150" spans="1:4">
      <c r="A5150" t="s">
        <v>9183</v>
      </c>
      <c r="B5150" t="s">
        <v>9184</v>
      </c>
      <c r="C5150" t="s">
        <v>438</v>
      </c>
      <c r="D5150" s="3">
        <v>4.4370843839947405</v>
      </c>
    </row>
    <row r="5151" spans="1:4">
      <c r="A5151" t="s">
        <v>9185</v>
      </c>
      <c r="B5151" t="s">
        <v>9186</v>
      </c>
      <c r="C5151" t="s">
        <v>438</v>
      </c>
      <c r="D5151" s="3">
        <v>10</v>
      </c>
    </row>
    <row r="5152" spans="1:4">
      <c r="A5152" t="s">
        <v>9187</v>
      </c>
      <c r="B5152" t="s">
        <v>9188</v>
      </c>
      <c r="C5152" t="s">
        <v>232</v>
      </c>
      <c r="D5152" s="3"/>
    </row>
    <row r="5153" spans="1:4">
      <c r="A5153" t="s">
        <v>9189</v>
      </c>
      <c r="B5153" t="s">
        <v>9190</v>
      </c>
      <c r="C5153" t="s">
        <v>205</v>
      </c>
      <c r="D5153" s="3"/>
    </row>
    <row r="5154" spans="1:4">
      <c r="A5154" t="s">
        <v>9191</v>
      </c>
      <c r="B5154" t="s">
        <v>9192</v>
      </c>
      <c r="C5154" t="s">
        <v>205</v>
      </c>
      <c r="D5154" s="3"/>
    </row>
    <row r="5155" spans="1:4">
      <c r="A5155" t="s">
        <v>9193</v>
      </c>
      <c r="B5155" t="s">
        <v>9194</v>
      </c>
      <c r="C5155" t="s">
        <v>232</v>
      </c>
      <c r="D5155" s="3">
        <v>5100</v>
      </c>
    </row>
    <row r="5156" spans="1:4">
      <c r="A5156" t="s">
        <v>9195</v>
      </c>
      <c r="B5156" t="s">
        <v>9196</v>
      </c>
      <c r="C5156" t="s">
        <v>232</v>
      </c>
      <c r="D5156" s="3">
        <v>3875</v>
      </c>
    </row>
    <row r="5157" spans="1:4">
      <c r="A5157" t="s">
        <v>9197</v>
      </c>
      <c r="B5157" t="s">
        <v>9198</v>
      </c>
      <c r="C5157" t="s">
        <v>232</v>
      </c>
      <c r="D5157" s="3">
        <v>3650</v>
      </c>
    </row>
    <row r="5158" spans="1:4">
      <c r="A5158" t="s">
        <v>9199</v>
      </c>
      <c r="B5158" t="s">
        <v>9200</v>
      </c>
      <c r="C5158" t="s">
        <v>232</v>
      </c>
      <c r="D5158" s="3">
        <v>4075</v>
      </c>
    </row>
    <row r="5159" spans="1:4">
      <c r="A5159" t="s">
        <v>9201</v>
      </c>
      <c r="B5159" t="s">
        <v>9202</v>
      </c>
      <c r="C5159" t="s">
        <v>232</v>
      </c>
      <c r="D5159" s="3">
        <v>4150</v>
      </c>
    </row>
    <row r="5160" spans="1:4">
      <c r="A5160" t="s">
        <v>9203</v>
      </c>
      <c r="B5160" t="s">
        <v>9204</v>
      </c>
      <c r="C5160" t="s">
        <v>232</v>
      </c>
      <c r="D5160" s="3"/>
    </row>
    <row r="5161" spans="1:4">
      <c r="A5161" t="s">
        <v>9205</v>
      </c>
      <c r="B5161" t="s">
        <v>9206</v>
      </c>
      <c r="C5161" t="s">
        <v>232</v>
      </c>
      <c r="D5161" s="3">
        <v>3762.5</v>
      </c>
    </row>
    <row r="5162" spans="1:4">
      <c r="A5162" t="s">
        <v>9207</v>
      </c>
      <c r="B5162" t="s">
        <v>9208</v>
      </c>
      <c r="C5162" t="s">
        <v>232</v>
      </c>
      <c r="D5162" s="3"/>
    </row>
    <row r="5163" spans="1:4">
      <c r="A5163" t="s">
        <v>9209</v>
      </c>
      <c r="B5163" t="s">
        <v>9210</v>
      </c>
      <c r="C5163" t="s">
        <v>232</v>
      </c>
      <c r="D5163" s="3"/>
    </row>
    <row r="5164" spans="1:4">
      <c r="A5164" t="s">
        <v>9211</v>
      </c>
      <c r="B5164" t="s">
        <v>9212</v>
      </c>
      <c r="C5164" t="s">
        <v>232</v>
      </c>
      <c r="D5164" s="3"/>
    </row>
    <row r="5165" spans="1:4">
      <c r="A5165" t="s">
        <v>9213</v>
      </c>
      <c r="B5165" t="s">
        <v>9214</v>
      </c>
      <c r="C5165" t="s">
        <v>232</v>
      </c>
      <c r="D5165" s="3"/>
    </row>
    <row r="5166" spans="1:4">
      <c r="A5166" t="s">
        <v>9215</v>
      </c>
      <c r="B5166" t="s">
        <v>9216</v>
      </c>
      <c r="C5166" t="s">
        <v>232</v>
      </c>
      <c r="D5166" s="3"/>
    </row>
    <row r="5167" spans="1:4">
      <c r="A5167" t="s">
        <v>9217</v>
      </c>
      <c r="B5167" t="s">
        <v>9218</v>
      </c>
      <c r="C5167" t="s">
        <v>232</v>
      </c>
      <c r="D5167" s="3"/>
    </row>
    <row r="5168" spans="1:4">
      <c r="A5168" t="s">
        <v>9219</v>
      </c>
      <c r="B5168" t="s">
        <v>9220</v>
      </c>
      <c r="C5168" t="s">
        <v>232</v>
      </c>
      <c r="D5168" s="3"/>
    </row>
    <row r="5169" spans="1:4">
      <c r="A5169" t="s">
        <v>9221</v>
      </c>
      <c r="B5169" t="s">
        <v>9222</v>
      </c>
      <c r="C5169" t="s">
        <v>232</v>
      </c>
      <c r="D5169" s="3"/>
    </row>
    <row r="5170" spans="1:4">
      <c r="A5170" t="s">
        <v>9223</v>
      </c>
      <c r="B5170" t="s">
        <v>9224</v>
      </c>
      <c r="C5170" t="s">
        <v>232</v>
      </c>
      <c r="D5170" s="3"/>
    </row>
    <row r="5171" spans="1:4">
      <c r="A5171" t="s">
        <v>9225</v>
      </c>
      <c r="B5171" t="s">
        <v>9226</v>
      </c>
      <c r="C5171" t="s">
        <v>232</v>
      </c>
      <c r="D5171" s="3"/>
    </row>
    <row r="5172" spans="1:4">
      <c r="A5172" t="s">
        <v>9227</v>
      </c>
      <c r="B5172" t="s">
        <v>9228</v>
      </c>
      <c r="C5172" t="s">
        <v>232</v>
      </c>
      <c r="D5172" s="3"/>
    </row>
    <row r="5173" spans="1:4">
      <c r="A5173" t="s">
        <v>9229</v>
      </c>
      <c r="B5173" t="s">
        <v>9230</v>
      </c>
      <c r="C5173" t="s">
        <v>232</v>
      </c>
      <c r="D5173" s="3"/>
    </row>
    <row r="5174" spans="1:4">
      <c r="A5174" t="s">
        <v>9231</v>
      </c>
      <c r="B5174" t="s">
        <v>9232</v>
      </c>
      <c r="C5174" t="s">
        <v>232</v>
      </c>
      <c r="D5174" s="3"/>
    </row>
    <row r="5175" spans="1:4">
      <c r="A5175" t="s">
        <v>9233</v>
      </c>
      <c r="B5175" t="s">
        <v>9234</v>
      </c>
      <c r="C5175" t="s">
        <v>232</v>
      </c>
      <c r="D5175" s="3"/>
    </row>
    <row r="5176" spans="1:4">
      <c r="A5176" t="s">
        <v>9235</v>
      </c>
      <c r="B5176" t="s">
        <v>9236</v>
      </c>
      <c r="C5176" t="s">
        <v>232</v>
      </c>
      <c r="D5176" s="3"/>
    </row>
    <row r="5177" spans="1:4">
      <c r="A5177" t="s">
        <v>9237</v>
      </c>
      <c r="B5177" t="s">
        <v>9238</v>
      </c>
      <c r="C5177" t="s">
        <v>232</v>
      </c>
      <c r="D5177" s="3"/>
    </row>
    <row r="5178" spans="1:4">
      <c r="A5178" t="s">
        <v>9239</v>
      </c>
      <c r="B5178" t="s">
        <v>9240</v>
      </c>
      <c r="C5178" t="s">
        <v>232</v>
      </c>
      <c r="D5178" s="3"/>
    </row>
    <row r="5179" spans="1:4">
      <c r="A5179" t="s">
        <v>9241</v>
      </c>
      <c r="B5179" t="s">
        <v>9242</v>
      </c>
      <c r="C5179" t="s">
        <v>232</v>
      </c>
      <c r="D5179" s="3"/>
    </row>
    <row r="5180" spans="1:4">
      <c r="A5180" t="s">
        <v>9243</v>
      </c>
      <c r="B5180" t="s">
        <v>9244</v>
      </c>
      <c r="C5180" t="s">
        <v>232</v>
      </c>
      <c r="D5180" s="3"/>
    </row>
    <row r="5181" spans="1:4">
      <c r="A5181" t="s">
        <v>9245</v>
      </c>
      <c r="B5181" t="s">
        <v>9246</v>
      </c>
      <c r="C5181" t="s">
        <v>232</v>
      </c>
      <c r="D5181" s="3"/>
    </row>
    <row r="5182" spans="1:4">
      <c r="A5182" t="s">
        <v>9247</v>
      </c>
      <c r="B5182" t="s">
        <v>9248</v>
      </c>
      <c r="C5182" t="s">
        <v>232</v>
      </c>
      <c r="D5182" s="3"/>
    </row>
    <row r="5183" spans="1:4">
      <c r="A5183" t="s">
        <v>9249</v>
      </c>
      <c r="B5183" t="s">
        <v>9250</v>
      </c>
      <c r="C5183" t="s">
        <v>232</v>
      </c>
      <c r="D5183" s="3"/>
    </row>
    <row r="5184" spans="1:4">
      <c r="A5184" t="s">
        <v>9251</v>
      </c>
      <c r="B5184" t="s">
        <v>9252</v>
      </c>
      <c r="C5184" t="s">
        <v>232</v>
      </c>
      <c r="D5184" s="3"/>
    </row>
    <row r="5185" spans="1:4">
      <c r="A5185" t="s">
        <v>9253</v>
      </c>
      <c r="B5185" t="s">
        <v>9254</v>
      </c>
      <c r="C5185" t="s">
        <v>232</v>
      </c>
      <c r="D5185" s="3"/>
    </row>
    <row r="5186" spans="1:4">
      <c r="A5186" t="s">
        <v>9255</v>
      </c>
      <c r="B5186" t="s">
        <v>9256</v>
      </c>
      <c r="C5186" t="s">
        <v>232</v>
      </c>
      <c r="D5186" s="3"/>
    </row>
    <row r="5187" spans="1:4">
      <c r="A5187" t="s">
        <v>9257</v>
      </c>
      <c r="B5187" t="s">
        <v>9258</v>
      </c>
      <c r="C5187" t="s">
        <v>232</v>
      </c>
      <c r="D5187" s="3"/>
    </row>
    <row r="5188" spans="1:4">
      <c r="A5188" t="s">
        <v>9259</v>
      </c>
      <c r="B5188" t="s">
        <v>9260</v>
      </c>
      <c r="C5188" t="s">
        <v>232</v>
      </c>
      <c r="D5188" s="3"/>
    </row>
    <row r="5189" spans="1:4">
      <c r="A5189" t="s">
        <v>9261</v>
      </c>
      <c r="B5189" t="s">
        <v>9262</v>
      </c>
      <c r="C5189" t="s">
        <v>232</v>
      </c>
      <c r="D5189" s="3"/>
    </row>
    <row r="5190" spans="1:4">
      <c r="A5190" t="s">
        <v>9263</v>
      </c>
      <c r="B5190" t="s">
        <v>9264</v>
      </c>
      <c r="C5190" t="s">
        <v>232</v>
      </c>
      <c r="D5190" s="3"/>
    </row>
    <row r="5191" spans="1:4">
      <c r="A5191" t="s">
        <v>9265</v>
      </c>
      <c r="B5191" t="s">
        <v>9266</v>
      </c>
      <c r="C5191" t="s">
        <v>232</v>
      </c>
      <c r="D5191" s="3"/>
    </row>
    <row r="5192" spans="1:4">
      <c r="A5192" t="s">
        <v>9267</v>
      </c>
      <c r="B5192" t="s">
        <v>9268</v>
      </c>
      <c r="C5192" t="s">
        <v>232</v>
      </c>
      <c r="D5192" s="3"/>
    </row>
    <row r="5193" spans="1:4">
      <c r="A5193" t="s">
        <v>9269</v>
      </c>
      <c r="B5193" t="s">
        <v>9270</v>
      </c>
      <c r="C5193" t="s">
        <v>232</v>
      </c>
      <c r="D5193" s="3"/>
    </row>
    <row r="5194" spans="1:4">
      <c r="A5194" t="s">
        <v>9271</v>
      </c>
      <c r="B5194" t="s">
        <v>9272</v>
      </c>
      <c r="C5194" t="s">
        <v>232</v>
      </c>
      <c r="D5194" s="3"/>
    </row>
    <row r="5195" spans="1:4">
      <c r="A5195" t="s">
        <v>9273</v>
      </c>
      <c r="B5195" t="s">
        <v>9274</v>
      </c>
      <c r="C5195" t="s">
        <v>438</v>
      </c>
      <c r="D5195" s="3"/>
    </row>
    <row r="5196" spans="1:4">
      <c r="A5196" t="s">
        <v>9275</v>
      </c>
      <c r="B5196" t="s">
        <v>9276</v>
      </c>
      <c r="C5196" t="s">
        <v>438</v>
      </c>
      <c r="D5196" s="3"/>
    </row>
    <row r="5197" spans="1:4">
      <c r="A5197" t="s">
        <v>9277</v>
      </c>
      <c r="B5197" t="s">
        <v>9278</v>
      </c>
      <c r="C5197" t="s">
        <v>438</v>
      </c>
      <c r="D5197" s="3"/>
    </row>
    <row r="5198" spans="1:4">
      <c r="A5198" t="s">
        <v>9279</v>
      </c>
      <c r="B5198" t="s">
        <v>9280</v>
      </c>
      <c r="C5198" t="s">
        <v>438</v>
      </c>
      <c r="D5198" s="3"/>
    </row>
    <row r="5199" spans="1:4">
      <c r="A5199" t="s">
        <v>9281</v>
      </c>
      <c r="B5199" t="s">
        <v>9282</v>
      </c>
      <c r="C5199" t="s">
        <v>438</v>
      </c>
      <c r="D5199" s="3"/>
    </row>
    <row r="5200" spans="1:4">
      <c r="A5200" t="s">
        <v>9283</v>
      </c>
      <c r="B5200" t="s">
        <v>9284</v>
      </c>
      <c r="C5200" t="s">
        <v>438</v>
      </c>
      <c r="D5200" s="3"/>
    </row>
    <row r="5201" spans="1:4">
      <c r="A5201" t="s">
        <v>9285</v>
      </c>
      <c r="B5201" t="s">
        <v>9286</v>
      </c>
      <c r="C5201" t="s">
        <v>438</v>
      </c>
      <c r="D5201" s="3"/>
    </row>
    <row r="5202" spans="1:4">
      <c r="A5202" t="s">
        <v>9287</v>
      </c>
      <c r="B5202" t="s">
        <v>9288</v>
      </c>
      <c r="C5202" t="s">
        <v>438</v>
      </c>
      <c r="D5202" s="3"/>
    </row>
    <row r="5203" spans="1:4">
      <c r="A5203" t="s">
        <v>9289</v>
      </c>
      <c r="B5203" t="s">
        <v>9290</v>
      </c>
      <c r="C5203" t="s">
        <v>232</v>
      </c>
      <c r="D5203" s="3"/>
    </row>
    <row r="5204" spans="1:4">
      <c r="A5204" t="s">
        <v>9291</v>
      </c>
      <c r="B5204" t="s">
        <v>9292</v>
      </c>
      <c r="C5204" t="s">
        <v>232</v>
      </c>
      <c r="D5204" s="3"/>
    </row>
    <row r="5205" spans="1:4">
      <c r="A5205" t="s">
        <v>9293</v>
      </c>
      <c r="B5205" t="s">
        <v>9294</v>
      </c>
      <c r="C5205" t="s">
        <v>232</v>
      </c>
      <c r="D5205" s="3"/>
    </row>
    <row r="5206" spans="1:4">
      <c r="A5206" t="s">
        <v>9295</v>
      </c>
      <c r="B5206" t="s">
        <v>9296</v>
      </c>
      <c r="C5206" t="s">
        <v>232</v>
      </c>
      <c r="D5206" s="3"/>
    </row>
    <row r="5207" spans="1:4">
      <c r="A5207" t="s">
        <v>9297</v>
      </c>
      <c r="B5207" t="s">
        <v>9298</v>
      </c>
      <c r="C5207" t="s">
        <v>232</v>
      </c>
      <c r="D5207" s="3"/>
    </row>
    <row r="5208" spans="1:4">
      <c r="A5208" t="s">
        <v>9299</v>
      </c>
      <c r="B5208" t="s">
        <v>9300</v>
      </c>
      <c r="C5208" t="s">
        <v>232</v>
      </c>
      <c r="D5208" s="3"/>
    </row>
    <row r="5209" spans="1:4">
      <c r="A5209" t="s">
        <v>9301</v>
      </c>
      <c r="B5209" t="s">
        <v>9302</v>
      </c>
      <c r="C5209" t="s">
        <v>232</v>
      </c>
      <c r="D5209" s="3"/>
    </row>
    <row r="5210" spans="1:4">
      <c r="A5210" t="s">
        <v>9303</v>
      </c>
      <c r="B5210" t="s">
        <v>9304</v>
      </c>
      <c r="C5210" t="s">
        <v>232</v>
      </c>
      <c r="D5210" s="3"/>
    </row>
    <row r="5211" spans="1:4">
      <c r="A5211" t="s">
        <v>9305</v>
      </c>
      <c r="B5211" t="s">
        <v>9306</v>
      </c>
      <c r="C5211" t="s">
        <v>232</v>
      </c>
      <c r="D5211" s="3"/>
    </row>
    <row r="5212" spans="1:4">
      <c r="A5212" t="s">
        <v>9307</v>
      </c>
      <c r="B5212" t="s">
        <v>9308</v>
      </c>
      <c r="C5212" t="s">
        <v>232</v>
      </c>
      <c r="D5212" s="3"/>
    </row>
    <row r="5213" spans="1:4">
      <c r="A5213" t="s">
        <v>9309</v>
      </c>
      <c r="B5213" t="s">
        <v>9310</v>
      </c>
      <c r="C5213" t="s">
        <v>232</v>
      </c>
      <c r="D5213" s="3"/>
    </row>
    <row r="5214" spans="1:4">
      <c r="A5214" t="s">
        <v>9311</v>
      </c>
      <c r="B5214" t="s">
        <v>9312</v>
      </c>
      <c r="C5214" t="s">
        <v>232</v>
      </c>
      <c r="D5214" s="3"/>
    </row>
    <row r="5215" spans="1:4">
      <c r="A5215" t="s">
        <v>9313</v>
      </c>
      <c r="B5215" t="s">
        <v>9314</v>
      </c>
      <c r="C5215" t="s">
        <v>232</v>
      </c>
      <c r="D5215" s="3"/>
    </row>
    <row r="5216" spans="1:4">
      <c r="A5216" t="s">
        <v>9315</v>
      </c>
      <c r="B5216" t="s">
        <v>9316</v>
      </c>
      <c r="C5216" t="s">
        <v>232</v>
      </c>
      <c r="D5216" s="3"/>
    </row>
    <row r="5217" spans="1:4">
      <c r="A5217" t="s">
        <v>9317</v>
      </c>
      <c r="B5217" t="s">
        <v>9318</v>
      </c>
      <c r="C5217" t="s">
        <v>232</v>
      </c>
      <c r="D5217" s="3"/>
    </row>
    <row r="5218" spans="1:4">
      <c r="A5218" t="s">
        <v>9319</v>
      </c>
      <c r="B5218" t="s">
        <v>9320</v>
      </c>
      <c r="C5218" t="s">
        <v>232</v>
      </c>
      <c r="D5218" s="3"/>
    </row>
    <row r="5219" spans="1:4">
      <c r="A5219" t="s">
        <v>9321</v>
      </c>
      <c r="B5219" t="s">
        <v>9322</v>
      </c>
      <c r="C5219" t="s">
        <v>232</v>
      </c>
      <c r="D5219" s="3"/>
    </row>
    <row r="5220" spans="1:4">
      <c r="A5220" t="s">
        <v>9323</v>
      </c>
      <c r="B5220" t="s">
        <v>9324</v>
      </c>
      <c r="C5220" t="s">
        <v>232</v>
      </c>
      <c r="D5220" s="3"/>
    </row>
    <row r="5221" spans="1:4">
      <c r="A5221" t="s">
        <v>9325</v>
      </c>
      <c r="B5221" t="s">
        <v>9326</v>
      </c>
      <c r="C5221" t="s">
        <v>232</v>
      </c>
      <c r="D5221" s="3"/>
    </row>
    <row r="5222" spans="1:4">
      <c r="A5222" t="s">
        <v>9327</v>
      </c>
      <c r="B5222" t="s">
        <v>9328</v>
      </c>
      <c r="C5222" t="s">
        <v>232</v>
      </c>
      <c r="D5222" s="3"/>
    </row>
    <row r="5223" spans="1:4">
      <c r="A5223" t="s">
        <v>9329</v>
      </c>
      <c r="B5223" t="s">
        <v>9330</v>
      </c>
      <c r="C5223" t="s">
        <v>232</v>
      </c>
      <c r="D5223" s="3"/>
    </row>
    <row r="5224" spans="1:4">
      <c r="A5224" t="s">
        <v>9331</v>
      </c>
      <c r="B5224" t="s">
        <v>9332</v>
      </c>
      <c r="C5224" t="s">
        <v>232</v>
      </c>
      <c r="D5224" s="3"/>
    </row>
    <row r="5225" spans="1:4">
      <c r="A5225" t="s">
        <v>9333</v>
      </c>
      <c r="B5225" t="s">
        <v>9334</v>
      </c>
      <c r="C5225" t="s">
        <v>232</v>
      </c>
      <c r="D5225" s="3"/>
    </row>
    <row r="5226" spans="1:4">
      <c r="A5226" t="s">
        <v>9335</v>
      </c>
      <c r="B5226" t="s">
        <v>9336</v>
      </c>
      <c r="C5226" t="s">
        <v>232</v>
      </c>
      <c r="D5226" s="3"/>
    </row>
    <row r="5227" spans="1:4">
      <c r="A5227" t="s">
        <v>9337</v>
      </c>
      <c r="B5227" t="s">
        <v>9338</v>
      </c>
      <c r="C5227" t="s">
        <v>232</v>
      </c>
      <c r="D5227" s="3"/>
    </row>
    <row r="5228" spans="1:4">
      <c r="A5228" t="s">
        <v>9339</v>
      </c>
      <c r="B5228" t="s">
        <v>9340</v>
      </c>
      <c r="C5228" t="s">
        <v>232</v>
      </c>
      <c r="D5228" s="3"/>
    </row>
    <row r="5229" spans="1:4">
      <c r="A5229" t="s">
        <v>9341</v>
      </c>
      <c r="B5229" t="s">
        <v>9342</v>
      </c>
      <c r="C5229" t="s">
        <v>232</v>
      </c>
      <c r="D5229" s="3"/>
    </row>
    <row r="5230" spans="1:4">
      <c r="A5230" t="s">
        <v>9343</v>
      </c>
      <c r="B5230" t="s">
        <v>9344</v>
      </c>
      <c r="C5230" t="s">
        <v>438</v>
      </c>
      <c r="D5230" s="3"/>
    </row>
    <row r="5231" spans="1:4">
      <c r="A5231" t="s">
        <v>9345</v>
      </c>
      <c r="B5231" t="s">
        <v>9346</v>
      </c>
      <c r="C5231" t="s">
        <v>438</v>
      </c>
      <c r="D5231" s="3"/>
    </row>
    <row r="5232" spans="1:4">
      <c r="A5232" t="s">
        <v>9347</v>
      </c>
      <c r="B5232" t="s">
        <v>9348</v>
      </c>
      <c r="C5232" t="s">
        <v>232</v>
      </c>
      <c r="D5232" s="3"/>
    </row>
    <row r="5233" spans="1:4">
      <c r="A5233" t="s">
        <v>9349</v>
      </c>
      <c r="B5233" t="s">
        <v>9350</v>
      </c>
      <c r="C5233" t="s">
        <v>232</v>
      </c>
      <c r="D5233" s="3"/>
    </row>
    <row r="5234" spans="1:4">
      <c r="A5234" t="s">
        <v>9351</v>
      </c>
      <c r="B5234" t="s">
        <v>9352</v>
      </c>
      <c r="C5234" t="s">
        <v>438</v>
      </c>
      <c r="D5234" s="3"/>
    </row>
    <row r="5235" spans="1:4">
      <c r="A5235" t="s">
        <v>9353</v>
      </c>
      <c r="B5235" t="s">
        <v>9354</v>
      </c>
      <c r="C5235" t="s">
        <v>438</v>
      </c>
      <c r="D5235" s="3"/>
    </row>
    <row r="5236" spans="1:4">
      <c r="A5236" t="s">
        <v>9355</v>
      </c>
      <c r="B5236" t="s">
        <v>9356</v>
      </c>
      <c r="C5236" t="s">
        <v>438</v>
      </c>
      <c r="D5236" s="3"/>
    </row>
    <row r="5237" spans="1:4">
      <c r="A5237" t="s">
        <v>9357</v>
      </c>
      <c r="B5237" t="s">
        <v>9358</v>
      </c>
      <c r="C5237" t="s">
        <v>438</v>
      </c>
      <c r="D5237" s="3"/>
    </row>
    <row r="5238" spans="1:4">
      <c r="A5238" t="s">
        <v>9359</v>
      </c>
      <c r="B5238" t="s">
        <v>9360</v>
      </c>
      <c r="C5238" t="s">
        <v>438</v>
      </c>
      <c r="D5238" s="3"/>
    </row>
    <row r="5239" spans="1:4">
      <c r="A5239" t="s">
        <v>9361</v>
      </c>
      <c r="B5239" t="s">
        <v>9362</v>
      </c>
      <c r="C5239" t="s">
        <v>232</v>
      </c>
      <c r="D5239" s="3"/>
    </row>
    <row r="5240" spans="1:4">
      <c r="A5240" t="s">
        <v>9363</v>
      </c>
      <c r="B5240" t="s">
        <v>9364</v>
      </c>
      <c r="C5240" t="s">
        <v>232</v>
      </c>
      <c r="D5240" s="3"/>
    </row>
    <row r="5241" spans="1:4">
      <c r="A5241" t="s">
        <v>9365</v>
      </c>
      <c r="B5241" t="s">
        <v>9366</v>
      </c>
      <c r="C5241" t="s">
        <v>232</v>
      </c>
      <c r="D5241" s="3"/>
    </row>
    <row r="5242" spans="1:4">
      <c r="A5242" t="s">
        <v>9367</v>
      </c>
      <c r="B5242" t="s">
        <v>9368</v>
      </c>
      <c r="C5242" t="s">
        <v>232</v>
      </c>
      <c r="D5242" s="3"/>
    </row>
    <row r="5243" spans="1:4">
      <c r="A5243" t="s">
        <v>9369</v>
      </c>
      <c r="B5243" t="s">
        <v>9370</v>
      </c>
      <c r="C5243" t="s">
        <v>232</v>
      </c>
      <c r="D5243" s="3"/>
    </row>
    <row r="5244" spans="1:4">
      <c r="A5244" t="s">
        <v>9371</v>
      </c>
      <c r="B5244" t="s">
        <v>9372</v>
      </c>
      <c r="C5244" t="s">
        <v>232</v>
      </c>
      <c r="D5244" s="3"/>
    </row>
    <row r="5245" spans="1:4">
      <c r="A5245" t="s">
        <v>9373</v>
      </c>
      <c r="B5245" t="s">
        <v>9374</v>
      </c>
      <c r="C5245" t="s">
        <v>232</v>
      </c>
      <c r="D5245" s="3"/>
    </row>
    <row r="5246" spans="1:4">
      <c r="A5246" t="s">
        <v>9375</v>
      </c>
      <c r="B5246" t="s">
        <v>9376</v>
      </c>
      <c r="C5246" t="s">
        <v>438</v>
      </c>
      <c r="D5246" s="3"/>
    </row>
    <row r="5247" spans="1:4">
      <c r="A5247" t="s">
        <v>9377</v>
      </c>
      <c r="B5247" t="s">
        <v>9378</v>
      </c>
      <c r="C5247" t="s">
        <v>438</v>
      </c>
      <c r="D5247" s="3"/>
    </row>
    <row r="5248" spans="1:4">
      <c r="A5248" t="s">
        <v>9379</v>
      </c>
      <c r="B5248" t="s">
        <v>9380</v>
      </c>
      <c r="C5248" t="s">
        <v>438</v>
      </c>
      <c r="D5248" s="3"/>
    </row>
    <row r="5249" spans="1:4">
      <c r="A5249" t="s">
        <v>9381</v>
      </c>
      <c r="B5249" t="s">
        <v>9382</v>
      </c>
      <c r="C5249" t="s">
        <v>232</v>
      </c>
      <c r="D5249" s="3"/>
    </row>
    <row r="5250" spans="1:4">
      <c r="A5250" t="s">
        <v>9383</v>
      </c>
      <c r="B5250" t="s">
        <v>9384</v>
      </c>
      <c r="C5250" t="s">
        <v>232</v>
      </c>
      <c r="D5250" s="3"/>
    </row>
    <row r="5251" spans="1:4">
      <c r="A5251" t="s">
        <v>9385</v>
      </c>
      <c r="B5251" t="s">
        <v>9386</v>
      </c>
      <c r="C5251" t="s">
        <v>232</v>
      </c>
      <c r="D5251" s="3"/>
    </row>
    <row r="5252" spans="1:4">
      <c r="A5252" t="s">
        <v>9387</v>
      </c>
      <c r="B5252" t="s">
        <v>9388</v>
      </c>
      <c r="C5252" t="s">
        <v>232</v>
      </c>
      <c r="D5252" s="3">
        <v>1998.9</v>
      </c>
    </row>
    <row r="5253" spans="1:4">
      <c r="A5253" t="s">
        <v>9389</v>
      </c>
      <c r="B5253" t="s">
        <v>9390</v>
      </c>
      <c r="C5253" t="s">
        <v>232</v>
      </c>
      <c r="D5253" s="3"/>
    </row>
    <row r="5254" spans="1:4">
      <c r="A5254" t="s">
        <v>9391</v>
      </c>
      <c r="B5254" t="s">
        <v>9392</v>
      </c>
      <c r="C5254" t="s">
        <v>232</v>
      </c>
      <c r="D5254" s="3"/>
    </row>
    <row r="5255" spans="1:4">
      <c r="A5255" t="s">
        <v>9393</v>
      </c>
      <c r="B5255" t="s">
        <v>9394</v>
      </c>
      <c r="C5255" t="s">
        <v>232</v>
      </c>
      <c r="D5255" s="3"/>
    </row>
    <row r="5256" spans="1:4">
      <c r="A5256" t="s">
        <v>9395</v>
      </c>
      <c r="B5256" t="s">
        <v>9396</v>
      </c>
      <c r="C5256" t="s">
        <v>232</v>
      </c>
      <c r="D5256" s="3"/>
    </row>
    <row r="5257" spans="1:4">
      <c r="A5257" t="s">
        <v>9397</v>
      </c>
      <c r="B5257" t="s">
        <v>9398</v>
      </c>
      <c r="C5257" t="s">
        <v>232</v>
      </c>
      <c r="D5257" s="3"/>
    </row>
    <row r="5258" spans="1:4">
      <c r="A5258" t="s">
        <v>9399</v>
      </c>
      <c r="B5258" t="s">
        <v>9400</v>
      </c>
      <c r="C5258" t="s">
        <v>232</v>
      </c>
      <c r="D5258" s="3"/>
    </row>
    <row r="5259" spans="1:4">
      <c r="A5259" t="s">
        <v>9401</v>
      </c>
      <c r="B5259" t="s">
        <v>9402</v>
      </c>
      <c r="C5259" t="s">
        <v>232</v>
      </c>
      <c r="D5259" s="3"/>
    </row>
    <row r="5260" spans="1:4">
      <c r="A5260" t="s">
        <v>9403</v>
      </c>
      <c r="B5260" t="s">
        <v>9404</v>
      </c>
      <c r="C5260" t="s">
        <v>232</v>
      </c>
      <c r="D5260" s="3"/>
    </row>
    <row r="5261" spans="1:4">
      <c r="A5261" t="s">
        <v>9405</v>
      </c>
      <c r="B5261" t="s">
        <v>9406</v>
      </c>
      <c r="C5261" t="s">
        <v>232</v>
      </c>
      <c r="D5261" s="3"/>
    </row>
    <row r="5262" spans="1:4">
      <c r="A5262" t="s">
        <v>9407</v>
      </c>
      <c r="B5262" t="s">
        <v>9408</v>
      </c>
      <c r="C5262" t="s">
        <v>232</v>
      </c>
      <c r="D5262" s="3"/>
    </row>
    <row r="5263" spans="1:4">
      <c r="A5263" t="s">
        <v>9409</v>
      </c>
      <c r="B5263" t="s">
        <v>9410</v>
      </c>
      <c r="C5263" t="s">
        <v>232</v>
      </c>
      <c r="D5263" s="3"/>
    </row>
    <row r="5264" spans="1:4">
      <c r="A5264" t="s">
        <v>9411</v>
      </c>
      <c r="B5264" t="s">
        <v>9412</v>
      </c>
      <c r="C5264" t="s">
        <v>232</v>
      </c>
      <c r="D5264" s="3"/>
    </row>
    <row r="5265" spans="1:4">
      <c r="A5265" t="s">
        <v>9413</v>
      </c>
      <c r="B5265" t="s">
        <v>9414</v>
      </c>
      <c r="C5265" t="s">
        <v>232</v>
      </c>
      <c r="D5265" s="3"/>
    </row>
    <row r="5266" spans="1:4">
      <c r="A5266" t="s">
        <v>9415</v>
      </c>
      <c r="B5266" t="s">
        <v>9416</v>
      </c>
      <c r="C5266" t="s">
        <v>232</v>
      </c>
      <c r="D5266" s="3"/>
    </row>
    <row r="5267" spans="1:4">
      <c r="A5267" t="s">
        <v>9417</v>
      </c>
      <c r="B5267" t="s">
        <v>9418</v>
      </c>
      <c r="C5267" t="s">
        <v>232</v>
      </c>
      <c r="D5267" s="3"/>
    </row>
    <row r="5268" spans="1:4">
      <c r="A5268" t="s">
        <v>9419</v>
      </c>
      <c r="B5268" t="s">
        <v>9420</v>
      </c>
      <c r="C5268" t="s">
        <v>232</v>
      </c>
      <c r="D5268" s="3"/>
    </row>
    <row r="5269" spans="1:4">
      <c r="A5269" t="s">
        <v>9421</v>
      </c>
      <c r="B5269" t="s">
        <v>9422</v>
      </c>
      <c r="C5269" t="s">
        <v>232</v>
      </c>
      <c r="D5269" s="3"/>
    </row>
    <row r="5270" spans="1:4">
      <c r="A5270" t="s">
        <v>9423</v>
      </c>
      <c r="B5270" t="s">
        <v>9424</v>
      </c>
      <c r="C5270" t="s">
        <v>232</v>
      </c>
      <c r="D5270" s="3"/>
    </row>
    <row r="5271" spans="1:4">
      <c r="A5271" t="s">
        <v>9425</v>
      </c>
      <c r="B5271" t="s">
        <v>9426</v>
      </c>
      <c r="C5271" t="s">
        <v>232</v>
      </c>
      <c r="D5271" s="3"/>
    </row>
    <row r="5272" spans="1:4">
      <c r="A5272" t="s">
        <v>9427</v>
      </c>
      <c r="B5272" t="s">
        <v>9428</v>
      </c>
      <c r="C5272" t="s">
        <v>232</v>
      </c>
      <c r="D5272" s="3">
        <v>2290</v>
      </c>
    </row>
    <row r="5273" spans="1:4">
      <c r="A5273" t="s">
        <v>9429</v>
      </c>
      <c r="B5273" t="s">
        <v>9430</v>
      </c>
      <c r="C5273" t="s">
        <v>232</v>
      </c>
      <c r="D5273" s="3"/>
    </row>
    <row r="5274" spans="1:4">
      <c r="A5274" t="s">
        <v>9431</v>
      </c>
      <c r="B5274" t="s">
        <v>9432</v>
      </c>
      <c r="C5274" t="s">
        <v>232</v>
      </c>
      <c r="D5274" s="3">
        <v>2429.3333333333335</v>
      </c>
    </row>
    <row r="5275" spans="1:4">
      <c r="A5275" t="s">
        <v>9433</v>
      </c>
      <c r="B5275" t="s">
        <v>9434</v>
      </c>
      <c r="C5275" t="s">
        <v>232</v>
      </c>
      <c r="D5275" s="3">
        <v>999.66666666666663</v>
      </c>
    </row>
    <row r="5276" spans="1:4">
      <c r="A5276" t="s">
        <v>9435</v>
      </c>
      <c r="B5276" t="s">
        <v>9436</v>
      </c>
      <c r="C5276" t="s">
        <v>232</v>
      </c>
      <c r="D5276" s="3"/>
    </row>
    <row r="5277" spans="1:4">
      <c r="A5277" t="s">
        <v>9437</v>
      </c>
      <c r="B5277" t="s">
        <v>9438</v>
      </c>
      <c r="C5277" t="s">
        <v>232</v>
      </c>
      <c r="D5277" s="3"/>
    </row>
    <row r="5278" spans="1:4">
      <c r="A5278" t="s">
        <v>9439</v>
      </c>
      <c r="B5278" t="s">
        <v>9440</v>
      </c>
      <c r="C5278" t="s">
        <v>232</v>
      </c>
      <c r="D5278" s="3">
        <v>5000</v>
      </c>
    </row>
    <row r="5279" spans="1:4">
      <c r="A5279" t="s">
        <v>9441</v>
      </c>
      <c r="B5279" t="s">
        <v>9442</v>
      </c>
      <c r="C5279" t="s">
        <v>232</v>
      </c>
      <c r="D5279" s="3"/>
    </row>
    <row r="5280" spans="1:4">
      <c r="A5280" t="s">
        <v>9443</v>
      </c>
      <c r="B5280" t="s">
        <v>9444</v>
      </c>
      <c r="C5280" t="s">
        <v>232</v>
      </c>
      <c r="D5280" s="3"/>
    </row>
    <row r="5281" spans="1:4">
      <c r="A5281" t="s">
        <v>9445</v>
      </c>
      <c r="B5281" t="s">
        <v>9446</v>
      </c>
      <c r="C5281" t="s">
        <v>232</v>
      </c>
      <c r="D5281" s="3"/>
    </row>
    <row r="5282" spans="1:4">
      <c r="A5282" t="s">
        <v>9447</v>
      </c>
      <c r="B5282" t="s">
        <v>9448</v>
      </c>
      <c r="C5282" t="s">
        <v>232</v>
      </c>
      <c r="D5282" s="3"/>
    </row>
    <row r="5283" spans="1:4">
      <c r="A5283" t="s">
        <v>9449</v>
      </c>
      <c r="B5283" t="s">
        <v>9450</v>
      </c>
      <c r="C5283" t="s">
        <v>232</v>
      </c>
      <c r="D5283" s="3"/>
    </row>
    <row r="5284" spans="1:4">
      <c r="A5284" t="s">
        <v>9451</v>
      </c>
      <c r="B5284" t="s">
        <v>9452</v>
      </c>
      <c r="C5284" t="s">
        <v>232</v>
      </c>
      <c r="D5284" s="3"/>
    </row>
    <row r="5285" spans="1:4">
      <c r="A5285" t="s">
        <v>9453</v>
      </c>
      <c r="B5285" t="s">
        <v>9454</v>
      </c>
      <c r="C5285" t="s">
        <v>232</v>
      </c>
      <c r="D5285" s="3"/>
    </row>
    <row r="5286" spans="1:4">
      <c r="A5286" t="s">
        <v>9455</v>
      </c>
      <c r="B5286" t="s">
        <v>9456</v>
      </c>
      <c r="C5286" t="s">
        <v>232</v>
      </c>
      <c r="D5286" s="3"/>
    </row>
    <row r="5287" spans="1:4">
      <c r="A5287" t="s">
        <v>9457</v>
      </c>
      <c r="B5287" t="s">
        <v>9458</v>
      </c>
      <c r="C5287" t="s">
        <v>232</v>
      </c>
      <c r="D5287" s="3"/>
    </row>
    <row r="5288" spans="1:4">
      <c r="A5288" t="s">
        <v>9459</v>
      </c>
      <c r="B5288" t="s">
        <v>9460</v>
      </c>
      <c r="C5288" t="s">
        <v>232</v>
      </c>
      <c r="D5288" s="3"/>
    </row>
    <row r="5289" spans="1:4">
      <c r="A5289" t="s">
        <v>9461</v>
      </c>
      <c r="B5289" t="s">
        <v>9462</v>
      </c>
      <c r="C5289" t="s">
        <v>232</v>
      </c>
      <c r="D5289" s="3"/>
    </row>
    <row r="5290" spans="1:4">
      <c r="A5290" t="s">
        <v>9463</v>
      </c>
      <c r="B5290" t="s">
        <v>9464</v>
      </c>
      <c r="C5290" t="s">
        <v>232</v>
      </c>
      <c r="D5290" s="3"/>
    </row>
    <row r="5291" spans="1:4">
      <c r="A5291" t="s">
        <v>9465</v>
      </c>
      <c r="B5291" t="s">
        <v>9466</v>
      </c>
      <c r="C5291" t="s">
        <v>232</v>
      </c>
      <c r="D5291" s="3">
        <v>2760</v>
      </c>
    </row>
    <row r="5292" spans="1:4">
      <c r="A5292" t="s">
        <v>9467</v>
      </c>
      <c r="B5292" t="s">
        <v>9468</v>
      </c>
      <c r="C5292" t="s">
        <v>232</v>
      </c>
      <c r="D5292" s="3">
        <v>2289</v>
      </c>
    </row>
    <row r="5293" spans="1:4">
      <c r="A5293" t="s">
        <v>9469</v>
      </c>
      <c r="B5293" t="s">
        <v>9470</v>
      </c>
      <c r="C5293" t="s">
        <v>232</v>
      </c>
      <c r="D5293" s="3">
        <v>2494.5272727272727</v>
      </c>
    </row>
    <row r="5294" spans="1:4">
      <c r="A5294" t="s">
        <v>9471</v>
      </c>
      <c r="B5294" t="s">
        <v>9472</v>
      </c>
      <c r="C5294" t="s">
        <v>232</v>
      </c>
      <c r="D5294" s="3">
        <v>3129.5017857142857</v>
      </c>
    </row>
    <row r="5295" spans="1:4">
      <c r="A5295" t="s">
        <v>9473</v>
      </c>
      <c r="B5295" t="s">
        <v>9474</v>
      </c>
      <c r="C5295" t="s">
        <v>232</v>
      </c>
      <c r="D5295" s="3"/>
    </row>
    <row r="5296" spans="1:4">
      <c r="A5296" t="s">
        <v>9475</v>
      </c>
      <c r="B5296" t="s">
        <v>9476</v>
      </c>
      <c r="C5296" t="s">
        <v>232</v>
      </c>
      <c r="D5296" s="3"/>
    </row>
    <row r="5297" spans="1:4">
      <c r="A5297" t="s">
        <v>9477</v>
      </c>
      <c r="B5297" t="s">
        <v>9478</v>
      </c>
      <c r="C5297" t="s">
        <v>232</v>
      </c>
      <c r="D5297" s="3">
        <v>7390</v>
      </c>
    </row>
    <row r="5298" spans="1:4">
      <c r="A5298" t="s">
        <v>9479</v>
      </c>
      <c r="B5298" t="s">
        <v>9480</v>
      </c>
      <c r="C5298" t="s">
        <v>232</v>
      </c>
      <c r="D5298" s="3"/>
    </row>
    <row r="5299" spans="1:4">
      <c r="A5299" t="s">
        <v>9481</v>
      </c>
      <c r="B5299" t="s">
        <v>9482</v>
      </c>
      <c r="C5299" t="s">
        <v>232</v>
      </c>
      <c r="D5299" s="3">
        <v>6700</v>
      </c>
    </row>
    <row r="5300" spans="1:4">
      <c r="A5300" t="s">
        <v>9483</v>
      </c>
      <c r="B5300" t="s">
        <v>9484</v>
      </c>
      <c r="C5300" t="s">
        <v>232</v>
      </c>
      <c r="D5300" s="3"/>
    </row>
    <row r="5301" spans="1:4">
      <c r="A5301" t="s">
        <v>9485</v>
      </c>
      <c r="B5301" t="s">
        <v>9486</v>
      </c>
      <c r="C5301" t="s">
        <v>232</v>
      </c>
      <c r="D5301" s="3"/>
    </row>
    <row r="5302" spans="1:4">
      <c r="A5302" t="s">
        <v>9487</v>
      </c>
      <c r="B5302" t="s">
        <v>9488</v>
      </c>
      <c r="C5302" t="s">
        <v>232</v>
      </c>
      <c r="D5302" s="3"/>
    </row>
    <row r="5303" spans="1:4">
      <c r="A5303" t="s">
        <v>9489</v>
      </c>
      <c r="B5303" t="s">
        <v>9490</v>
      </c>
      <c r="C5303" t="s">
        <v>232</v>
      </c>
      <c r="D5303" s="3"/>
    </row>
    <row r="5304" spans="1:4">
      <c r="A5304" t="s">
        <v>9491</v>
      </c>
      <c r="B5304" t="s">
        <v>9492</v>
      </c>
      <c r="C5304" t="s">
        <v>232</v>
      </c>
      <c r="D5304" s="3"/>
    </row>
    <row r="5305" spans="1:4">
      <c r="A5305" t="s">
        <v>9493</v>
      </c>
      <c r="B5305" t="s">
        <v>9494</v>
      </c>
      <c r="C5305" t="s">
        <v>232</v>
      </c>
      <c r="D5305" s="3"/>
    </row>
    <row r="5306" spans="1:4">
      <c r="A5306" t="s">
        <v>9495</v>
      </c>
      <c r="B5306" t="s">
        <v>9496</v>
      </c>
      <c r="C5306" t="s">
        <v>232</v>
      </c>
      <c r="D5306" s="3"/>
    </row>
    <row r="5307" spans="1:4">
      <c r="A5307" t="s">
        <v>9497</v>
      </c>
      <c r="B5307" t="s">
        <v>9498</v>
      </c>
      <c r="C5307" t="s">
        <v>232</v>
      </c>
      <c r="D5307" s="3"/>
    </row>
    <row r="5308" spans="1:4">
      <c r="A5308" t="s">
        <v>9499</v>
      </c>
      <c r="B5308" t="s">
        <v>9500</v>
      </c>
      <c r="C5308" t="s">
        <v>232</v>
      </c>
      <c r="D5308" s="3"/>
    </row>
    <row r="5309" spans="1:4">
      <c r="A5309" t="s">
        <v>9501</v>
      </c>
      <c r="B5309" t="s">
        <v>9502</v>
      </c>
      <c r="C5309" t="s">
        <v>232</v>
      </c>
      <c r="D5309" s="3">
        <v>3105.4666666666667</v>
      </c>
    </row>
    <row r="5310" spans="1:4">
      <c r="A5310" t="s">
        <v>9503</v>
      </c>
      <c r="B5310" t="s">
        <v>9504</v>
      </c>
      <c r="C5310" t="s">
        <v>232</v>
      </c>
      <c r="D5310" s="3"/>
    </row>
    <row r="5311" spans="1:4">
      <c r="A5311" t="s">
        <v>9505</v>
      </c>
      <c r="B5311" t="s">
        <v>9506</v>
      </c>
      <c r="C5311" t="s">
        <v>232</v>
      </c>
      <c r="D5311" s="3">
        <v>4250.5777777777776</v>
      </c>
    </row>
    <row r="5312" spans="1:4">
      <c r="A5312" t="s">
        <v>9507</v>
      </c>
      <c r="B5312" t="s">
        <v>9508</v>
      </c>
      <c r="C5312" t="s">
        <v>232</v>
      </c>
      <c r="D5312" s="3">
        <v>4817.5070270270271</v>
      </c>
    </row>
    <row r="5313" spans="1:4">
      <c r="A5313" t="s">
        <v>9509</v>
      </c>
      <c r="B5313" t="s">
        <v>9510</v>
      </c>
      <c r="C5313" t="s">
        <v>232</v>
      </c>
      <c r="D5313" s="3">
        <v>4092.6471428571426</v>
      </c>
    </row>
    <row r="5314" spans="1:4">
      <c r="A5314" t="s">
        <v>9511</v>
      </c>
      <c r="B5314" t="s">
        <v>9512</v>
      </c>
      <c r="C5314" t="s">
        <v>232</v>
      </c>
      <c r="D5314" s="3">
        <v>2713.491428571429</v>
      </c>
    </row>
    <row r="5315" spans="1:4">
      <c r="A5315" t="s">
        <v>9513</v>
      </c>
      <c r="B5315" t="s">
        <v>9514</v>
      </c>
      <c r="C5315" t="s">
        <v>232</v>
      </c>
      <c r="D5315" s="3"/>
    </row>
    <row r="5316" spans="1:4">
      <c r="A5316" t="s">
        <v>9515</v>
      </c>
      <c r="B5316" t="s">
        <v>9516</v>
      </c>
      <c r="C5316" t="s">
        <v>232</v>
      </c>
      <c r="D5316" s="3">
        <v>7192.125</v>
      </c>
    </row>
    <row r="5317" spans="1:4">
      <c r="A5317" t="s">
        <v>9517</v>
      </c>
      <c r="B5317" t="s">
        <v>9518</v>
      </c>
      <c r="C5317" t="s">
        <v>232</v>
      </c>
      <c r="D5317" s="3">
        <v>6659.7520000000004</v>
      </c>
    </row>
    <row r="5318" spans="1:4">
      <c r="A5318" t="s">
        <v>9519</v>
      </c>
      <c r="B5318" t="s">
        <v>9520</v>
      </c>
      <c r="C5318" t="s">
        <v>232</v>
      </c>
      <c r="D5318" s="3"/>
    </row>
    <row r="5319" spans="1:4">
      <c r="A5319" t="s">
        <v>9521</v>
      </c>
      <c r="B5319" t="s">
        <v>9522</v>
      </c>
      <c r="C5319" t="s">
        <v>232</v>
      </c>
      <c r="D5319" s="3">
        <v>7700</v>
      </c>
    </row>
    <row r="5320" spans="1:4">
      <c r="A5320" t="s">
        <v>9523</v>
      </c>
      <c r="B5320" t="s">
        <v>9524</v>
      </c>
      <c r="C5320" t="s">
        <v>232</v>
      </c>
      <c r="D5320" s="3"/>
    </row>
    <row r="5321" spans="1:4">
      <c r="A5321" t="s">
        <v>9525</v>
      </c>
      <c r="B5321" t="s">
        <v>9526</v>
      </c>
      <c r="C5321" t="s">
        <v>232</v>
      </c>
      <c r="D5321" s="3"/>
    </row>
    <row r="5322" spans="1:4">
      <c r="A5322" t="s">
        <v>9527</v>
      </c>
      <c r="B5322" t="s">
        <v>9528</v>
      </c>
      <c r="C5322" t="s">
        <v>232</v>
      </c>
      <c r="D5322" s="3"/>
    </row>
    <row r="5323" spans="1:4">
      <c r="A5323" t="s">
        <v>9529</v>
      </c>
      <c r="B5323" t="s">
        <v>9530</v>
      </c>
      <c r="C5323" t="s">
        <v>232</v>
      </c>
      <c r="D5323" s="3"/>
    </row>
    <row r="5324" spans="1:4">
      <c r="A5324" t="s">
        <v>9531</v>
      </c>
      <c r="B5324" t="s">
        <v>9532</v>
      </c>
      <c r="C5324" t="s">
        <v>232</v>
      </c>
      <c r="D5324" s="3"/>
    </row>
    <row r="5325" spans="1:4">
      <c r="A5325" t="s">
        <v>9533</v>
      </c>
      <c r="B5325" t="s">
        <v>9534</v>
      </c>
      <c r="C5325" t="s">
        <v>232</v>
      </c>
      <c r="D5325" s="3"/>
    </row>
    <row r="5326" spans="1:4">
      <c r="A5326" t="s">
        <v>9535</v>
      </c>
      <c r="B5326" t="s">
        <v>9536</v>
      </c>
      <c r="C5326" t="s">
        <v>232</v>
      </c>
      <c r="D5326" s="3"/>
    </row>
    <row r="5327" spans="1:4">
      <c r="A5327" t="s">
        <v>9537</v>
      </c>
      <c r="B5327" t="s">
        <v>9538</v>
      </c>
      <c r="C5327" t="s">
        <v>232</v>
      </c>
      <c r="D5327" s="3"/>
    </row>
    <row r="5328" spans="1:4">
      <c r="A5328" t="s">
        <v>9539</v>
      </c>
      <c r="B5328" t="s">
        <v>9540</v>
      </c>
      <c r="C5328" t="s">
        <v>232</v>
      </c>
      <c r="D5328" s="3"/>
    </row>
    <row r="5329" spans="1:4">
      <c r="A5329" t="s">
        <v>9541</v>
      </c>
      <c r="B5329" t="s">
        <v>9542</v>
      </c>
      <c r="C5329" t="s">
        <v>232</v>
      </c>
      <c r="D5329" s="3"/>
    </row>
    <row r="5330" spans="1:4">
      <c r="A5330" t="s">
        <v>9543</v>
      </c>
      <c r="B5330" t="s">
        <v>9544</v>
      </c>
      <c r="C5330" t="s">
        <v>232</v>
      </c>
      <c r="D5330" s="3"/>
    </row>
    <row r="5331" spans="1:4">
      <c r="A5331" t="s">
        <v>9545</v>
      </c>
      <c r="B5331" t="s">
        <v>9546</v>
      </c>
      <c r="C5331" t="s">
        <v>232</v>
      </c>
      <c r="D5331" s="3"/>
    </row>
    <row r="5332" spans="1:4">
      <c r="A5332" t="s">
        <v>9547</v>
      </c>
      <c r="B5332" t="s">
        <v>9548</v>
      </c>
      <c r="C5332" t="s">
        <v>232</v>
      </c>
      <c r="D5332" s="3">
        <v>5305.4308823529409</v>
      </c>
    </row>
    <row r="5333" spans="1:4">
      <c r="A5333" t="s">
        <v>9549</v>
      </c>
      <c r="B5333" t="s">
        <v>9550</v>
      </c>
      <c r="C5333" t="s">
        <v>232</v>
      </c>
      <c r="D5333" s="3">
        <v>3588.2142857142858</v>
      </c>
    </row>
    <row r="5334" spans="1:4">
      <c r="A5334" t="s">
        <v>9551</v>
      </c>
      <c r="B5334" t="s">
        <v>9552</v>
      </c>
      <c r="C5334" t="s">
        <v>232</v>
      </c>
      <c r="D5334" s="3">
        <v>3053.6473684210528</v>
      </c>
    </row>
    <row r="5335" spans="1:4">
      <c r="A5335" t="s">
        <v>9553</v>
      </c>
      <c r="B5335" t="s">
        <v>9554</v>
      </c>
      <c r="C5335" t="s">
        <v>232</v>
      </c>
      <c r="D5335" s="3"/>
    </row>
    <row r="5336" spans="1:4">
      <c r="A5336" t="s">
        <v>9555</v>
      </c>
      <c r="B5336" t="s">
        <v>9556</v>
      </c>
      <c r="C5336" t="s">
        <v>232</v>
      </c>
      <c r="D5336" s="3">
        <v>7003.9578571428574</v>
      </c>
    </row>
    <row r="5337" spans="1:4">
      <c r="A5337" t="s">
        <v>9557</v>
      </c>
      <c r="B5337" t="s">
        <v>9558</v>
      </c>
      <c r="C5337" t="s">
        <v>232</v>
      </c>
      <c r="D5337" s="3">
        <v>7474.6428571428569</v>
      </c>
    </row>
    <row r="5338" spans="1:4">
      <c r="A5338" t="s">
        <v>9559</v>
      </c>
      <c r="B5338" t="s">
        <v>9560</v>
      </c>
      <c r="C5338" t="s">
        <v>232</v>
      </c>
      <c r="D5338" s="3"/>
    </row>
    <row r="5339" spans="1:4">
      <c r="A5339" t="s">
        <v>9561</v>
      </c>
      <c r="B5339" t="s">
        <v>9562</v>
      </c>
      <c r="C5339" t="s">
        <v>232</v>
      </c>
      <c r="D5339" s="3">
        <v>8586.25</v>
      </c>
    </row>
    <row r="5340" spans="1:4">
      <c r="A5340" t="s">
        <v>9563</v>
      </c>
      <c r="B5340" t="s">
        <v>9564</v>
      </c>
      <c r="C5340" t="s">
        <v>232</v>
      </c>
      <c r="D5340" s="3"/>
    </row>
    <row r="5341" spans="1:4">
      <c r="A5341" t="s">
        <v>9565</v>
      </c>
      <c r="B5341" t="s">
        <v>9566</v>
      </c>
      <c r="C5341" t="s">
        <v>232</v>
      </c>
      <c r="D5341" s="3"/>
    </row>
    <row r="5342" spans="1:4">
      <c r="A5342" t="s">
        <v>9567</v>
      </c>
      <c r="B5342" t="s">
        <v>9568</v>
      </c>
      <c r="C5342" t="s">
        <v>232</v>
      </c>
      <c r="D5342" s="3"/>
    </row>
    <row r="5343" spans="1:4">
      <c r="A5343" t="s">
        <v>9569</v>
      </c>
      <c r="B5343" t="s">
        <v>9570</v>
      </c>
      <c r="C5343" t="s">
        <v>232</v>
      </c>
      <c r="D5343" s="3"/>
    </row>
    <row r="5344" spans="1:4">
      <c r="A5344" t="s">
        <v>9571</v>
      </c>
      <c r="B5344" t="s">
        <v>9572</v>
      </c>
      <c r="C5344" t="s">
        <v>232</v>
      </c>
      <c r="D5344" s="3"/>
    </row>
    <row r="5345" spans="1:4">
      <c r="A5345" t="s">
        <v>9573</v>
      </c>
      <c r="B5345" t="s">
        <v>9574</v>
      </c>
      <c r="C5345" t="s">
        <v>232</v>
      </c>
      <c r="D5345" s="3"/>
    </row>
    <row r="5346" spans="1:4">
      <c r="A5346" t="s">
        <v>9575</v>
      </c>
      <c r="B5346" t="s">
        <v>9576</v>
      </c>
      <c r="C5346" t="s">
        <v>232</v>
      </c>
      <c r="D5346" s="3"/>
    </row>
    <row r="5347" spans="1:4">
      <c r="A5347" t="s">
        <v>9577</v>
      </c>
      <c r="B5347" t="s">
        <v>9578</v>
      </c>
      <c r="C5347" t="s">
        <v>232</v>
      </c>
      <c r="D5347" s="3"/>
    </row>
    <row r="5348" spans="1:4">
      <c r="A5348" t="s">
        <v>9579</v>
      </c>
      <c r="B5348" t="s">
        <v>9580</v>
      </c>
      <c r="C5348" t="s">
        <v>232</v>
      </c>
      <c r="D5348" s="3"/>
    </row>
    <row r="5349" spans="1:4">
      <c r="A5349" t="s">
        <v>9581</v>
      </c>
      <c r="B5349" t="s">
        <v>9582</v>
      </c>
      <c r="C5349" t="s">
        <v>232</v>
      </c>
      <c r="D5349" s="3">
        <v>5830.7301075268824</v>
      </c>
    </row>
    <row r="5350" spans="1:4">
      <c r="A5350" t="s">
        <v>9583</v>
      </c>
      <c r="B5350" t="s">
        <v>9584</v>
      </c>
      <c r="C5350" t="s">
        <v>232</v>
      </c>
      <c r="D5350" s="3">
        <v>4208.75</v>
      </c>
    </row>
    <row r="5351" spans="1:4">
      <c r="A5351" t="s">
        <v>9585</v>
      </c>
      <c r="B5351" t="s">
        <v>9586</v>
      </c>
      <c r="C5351" t="s">
        <v>232</v>
      </c>
      <c r="D5351" s="3"/>
    </row>
    <row r="5352" spans="1:4">
      <c r="A5352" t="s">
        <v>9587</v>
      </c>
      <c r="B5352" t="s">
        <v>9588</v>
      </c>
      <c r="C5352" t="s">
        <v>232</v>
      </c>
      <c r="D5352" s="3"/>
    </row>
    <row r="5353" spans="1:4">
      <c r="A5353" t="s">
        <v>9589</v>
      </c>
      <c r="B5353" t="s">
        <v>9590</v>
      </c>
      <c r="C5353" t="s">
        <v>232</v>
      </c>
      <c r="D5353" s="3">
        <v>10083.706363636364</v>
      </c>
    </row>
    <row r="5354" spans="1:4">
      <c r="A5354" t="s">
        <v>9591</v>
      </c>
      <c r="B5354" t="s">
        <v>9592</v>
      </c>
      <c r="C5354" t="s">
        <v>232</v>
      </c>
      <c r="D5354" s="3">
        <v>11200</v>
      </c>
    </row>
    <row r="5355" spans="1:4">
      <c r="A5355" t="s">
        <v>9593</v>
      </c>
      <c r="B5355" t="s">
        <v>9594</v>
      </c>
      <c r="C5355" t="s">
        <v>232</v>
      </c>
      <c r="D5355" s="3">
        <v>13286.189333333334</v>
      </c>
    </row>
    <row r="5356" spans="1:4">
      <c r="A5356" t="s">
        <v>9595</v>
      </c>
      <c r="B5356" t="s">
        <v>9596</v>
      </c>
      <c r="C5356" t="s">
        <v>232</v>
      </c>
      <c r="D5356" s="3">
        <v>11619.512500000001</v>
      </c>
    </row>
    <row r="5357" spans="1:4">
      <c r="A5357" t="s">
        <v>9597</v>
      </c>
      <c r="B5357" t="s">
        <v>9598</v>
      </c>
      <c r="C5357" t="s">
        <v>232</v>
      </c>
      <c r="D5357" s="3">
        <v>14295.75</v>
      </c>
    </row>
    <row r="5358" spans="1:4">
      <c r="A5358" t="s">
        <v>9599</v>
      </c>
      <c r="B5358" t="s">
        <v>9600</v>
      </c>
      <c r="C5358" t="s">
        <v>232</v>
      </c>
      <c r="D5358" s="3"/>
    </row>
    <row r="5359" spans="1:4">
      <c r="A5359" t="s">
        <v>9601</v>
      </c>
      <c r="B5359" t="s">
        <v>9602</v>
      </c>
      <c r="C5359" t="s">
        <v>232</v>
      </c>
      <c r="D5359" s="3"/>
    </row>
    <row r="5360" spans="1:4">
      <c r="A5360" t="s">
        <v>9603</v>
      </c>
      <c r="B5360" t="s">
        <v>9604</v>
      </c>
      <c r="C5360" t="s">
        <v>232</v>
      </c>
      <c r="D5360" s="3"/>
    </row>
    <row r="5361" spans="1:4">
      <c r="A5361" t="s">
        <v>9605</v>
      </c>
      <c r="B5361" t="s">
        <v>9606</v>
      </c>
      <c r="C5361" t="s">
        <v>232</v>
      </c>
      <c r="D5361" s="3"/>
    </row>
    <row r="5362" spans="1:4">
      <c r="A5362" t="s">
        <v>9607</v>
      </c>
      <c r="B5362" t="s">
        <v>9608</v>
      </c>
      <c r="C5362" t="s">
        <v>232</v>
      </c>
      <c r="D5362" s="3"/>
    </row>
    <row r="5363" spans="1:4">
      <c r="A5363" t="s">
        <v>9609</v>
      </c>
      <c r="B5363" t="s">
        <v>9610</v>
      </c>
      <c r="C5363" t="s">
        <v>232</v>
      </c>
      <c r="D5363" s="3"/>
    </row>
    <row r="5364" spans="1:4">
      <c r="A5364" t="s">
        <v>9611</v>
      </c>
      <c r="B5364" t="s">
        <v>9612</v>
      </c>
      <c r="C5364" t="s">
        <v>232</v>
      </c>
      <c r="D5364" s="3"/>
    </row>
    <row r="5365" spans="1:4">
      <c r="A5365" t="s">
        <v>9613</v>
      </c>
      <c r="B5365" t="s">
        <v>9614</v>
      </c>
      <c r="C5365" t="s">
        <v>232</v>
      </c>
      <c r="D5365" s="3"/>
    </row>
    <row r="5366" spans="1:4">
      <c r="A5366" t="s">
        <v>9615</v>
      </c>
      <c r="B5366" t="s">
        <v>9616</v>
      </c>
      <c r="C5366" t="s">
        <v>232</v>
      </c>
      <c r="D5366" s="3"/>
    </row>
    <row r="5367" spans="1:4">
      <c r="A5367" t="s">
        <v>9617</v>
      </c>
      <c r="B5367" t="s">
        <v>9618</v>
      </c>
      <c r="C5367" t="s">
        <v>232</v>
      </c>
      <c r="D5367" s="3">
        <v>6490</v>
      </c>
    </row>
    <row r="5368" spans="1:4">
      <c r="A5368" t="s">
        <v>9619</v>
      </c>
      <c r="B5368" t="s">
        <v>9620</v>
      </c>
      <c r="C5368" t="s">
        <v>232</v>
      </c>
      <c r="D5368" s="3">
        <v>7506.98</v>
      </c>
    </row>
    <row r="5369" spans="1:4">
      <c r="A5369" t="s">
        <v>9621</v>
      </c>
      <c r="B5369" t="s">
        <v>9622</v>
      </c>
      <c r="C5369" t="s">
        <v>232</v>
      </c>
      <c r="D5369" s="3">
        <v>4436.7340000000004</v>
      </c>
    </row>
    <row r="5370" spans="1:4">
      <c r="A5370" t="s">
        <v>9623</v>
      </c>
      <c r="B5370" t="s">
        <v>9624</v>
      </c>
      <c r="C5370" t="s">
        <v>232</v>
      </c>
      <c r="D5370" s="3"/>
    </row>
    <row r="5371" spans="1:4">
      <c r="A5371" t="s">
        <v>9625</v>
      </c>
      <c r="B5371" t="s">
        <v>9626</v>
      </c>
      <c r="C5371" t="s">
        <v>232</v>
      </c>
      <c r="D5371" s="3"/>
    </row>
    <row r="5372" spans="1:4">
      <c r="A5372" t="s">
        <v>9627</v>
      </c>
      <c r="B5372" t="s">
        <v>9628</v>
      </c>
      <c r="C5372" t="s">
        <v>232</v>
      </c>
      <c r="D5372" s="3">
        <v>11128.677142857141</v>
      </c>
    </row>
    <row r="5373" spans="1:4">
      <c r="A5373" t="s">
        <v>9629</v>
      </c>
      <c r="B5373" t="s">
        <v>9630</v>
      </c>
      <c r="C5373" t="s">
        <v>232</v>
      </c>
      <c r="D5373" s="3">
        <v>12905</v>
      </c>
    </row>
    <row r="5374" spans="1:4">
      <c r="A5374" t="s">
        <v>9631</v>
      </c>
      <c r="B5374" t="s">
        <v>9632</v>
      </c>
      <c r="C5374" t="s">
        <v>232</v>
      </c>
      <c r="D5374" s="3">
        <v>13368.438571428573</v>
      </c>
    </row>
    <row r="5375" spans="1:4">
      <c r="A5375" t="s">
        <v>9633</v>
      </c>
      <c r="B5375" t="s">
        <v>9634</v>
      </c>
      <c r="C5375" t="s">
        <v>232</v>
      </c>
      <c r="D5375" s="3">
        <v>15372</v>
      </c>
    </row>
    <row r="5376" spans="1:4">
      <c r="A5376" t="s">
        <v>9635</v>
      </c>
      <c r="B5376" t="s">
        <v>9636</v>
      </c>
      <c r="C5376" t="s">
        <v>232</v>
      </c>
      <c r="D5376" s="3">
        <v>18390.583333333332</v>
      </c>
    </row>
    <row r="5377" spans="1:4">
      <c r="A5377" t="s">
        <v>9637</v>
      </c>
      <c r="B5377" t="s">
        <v>9638</v>
      </c>
      <c r="C5377" t="s">
        <v>232</v>
      </c>
      <c r="D5377" s="3"/>
    </row>
    <row r="5378" spans="1:4">
      <c r="A5378" t="s">
        <v>9639</v>
      </c>
      <c r="B5378" t="s">
        <v>9640</v>
      </c>
      <c r="C5378" t="s">
        <v>232</v>
      </c>
      <c r="D5378" s="3"/>
    </row>
    <row r="5379" spans="1:4">
      <c r="A5379" t="s">
        <v>9641</v>
      </c>
      <c r="B5379" t="s">
        <v>9642</v>
      </c>
      <c r="C5379" t="s">
        <v>232</v>
      </c>
      <c r="D5379" s="3"/>
    </row>
    <row r="5380" spans="1:4">
      <c r="A5380" t="s">
        <v>9643</v>
      </c>
      <c r="B5380" t="s">
        <v>9644</v>
      </c>
      <c r="C5380" t="s">
        <v>232</v>
      </c>
      <c r="D5380" s="3"/>
    </row>
    <row r="5381" spans="1:4">
      <c r="A5381" t="s">
        <v>9645</v>
      </c>
      <c r="B5381" t="s">
        <v>9646</v>
      </c>
      <c r="C5381" t="s">
        <v>232</v>
      </c>
      <c r="D5381" s="3"/>
    </row>
    <row r="5382" spans="1:4">
      <c r="A5382" t="s">
        <v>9647</v>
      </c>
      <c r="B5382" t="s">
        <v>9648</v>
      </c>
      <c r="C5382" t="s">
        <v>232</v>
      </c>
      <c r="D5382" s="3"/>
    </row>
    <row r="5383" spans="1:4">
      <c r="A5383" t="s">
        <v>9649</v>
      </c>
      <c r="B5383" t="s">
        <v>9650</v>
      </c>
      <c r="C5383" t="s">
        <v>232</v>
      </c>
      <c r="D5383" s="3"/>
    </row>
    <row r="5384" spans="1:4">
      <c r="A5384" t="s">
        <v>9651</v>
      </c>
      <c r="B5384" t="s">
        <v>9652</v>
      </c>
      <c r="C5384" t="s">
        <v>232</v>
      </c>
      <c r="D5384" s="3"/>
    </row>
    <row r="5385" spans="1:4">
      <c r="A5385" t="s">
        <v>9653</v>
      </c>
      <c r="B5385" t="s">
        <v>9654</v>
      </c>
      <c r="C5385" t="s">
        <v>232</v>
      </c>
      <c r="D5385" s="3">
        <v>20440</v>
      </c>
    </row>
    <row r="5386" spans="1:4">
      <c r="A5386" t="s">
        <v>9655</v>
      </c>
      <c r="B5386" t="s">
        <v>9656</v>
      </c>
      <c r="C5386" t="s">
        <v>232</v>
      </c>
      <c r="D5386" s="3">
        <v>9630</v>
      </c>
    </row>
    <row r="5387" spans="1:4">
      <c r="A5387" t="s">
        <v>9657</v>
      </c>
      <c r="B5387" t="s">
        <v>9658</v>
      </c>
      <c r="C5387" t="s">
        <v>232</v>
      </c>
      <c r="D5387" s="3"/>
    </row>
    <row r="5388" spans="1:4">
      <c r="A5388" t="s">
        <v>9659</v>
      </c>
      <c r="B5388" t="s">
        <v>9660</v>
      </c>
      <c r="C5388" t="s">
        <v>232</v>
      </c>
      <c r="D5388" s="3"/>
    </row>
    <row r="5389" spans="1:4">
      <c r="A5389" t="s">
        <v>9661</v>
      </c>
      <c r="B5389" t="s">
        <v>9662</v>
      </c>
      <c r="C5389" t="s">
        <v>232</v>
      </c>
      <c r="D5389" s="3">
        <v>19854</v>
      </c>
    </row>
    <row r="5390" spans="1:4">
      <c r="A5390" t="s">
        <v>9663</v>
      </c>
      <c r="B5390" t="s">
        <v>9664</v>
      </c>
      <c r="C5390" t="s">
        <v>232</v>
      </c>
      <c r="D5390" s="3">
        <v>21120</v>
      </c>
    </row>
    <row r="5391" spans="1:4">
      <c r="A5391" t="s">
        <v>9665</v>
      </c>
      <c r="B5391" t="s">
        <v>9666</v>
      </c>
      <c r="C5391" t="s">
        <v>232</v>
      </c>
      <c r="D5391" s="3">
        <v>19288.5</v>
      </c>
    </row>
    <row r="5392" spans="1:4">
      <c r="A5392" t="s">
        <v>9667</v>
      </c>
      <c r="B5392" t="s">
        <v>9668</v>
      </c>
      <c r="C5392" t="s">
        <v>232</v>
      </c>
      <c r="D5392" s="3"/>
    </row>
    <row r="5393" spans="1:4">
      <c r="A5393" t="s">
        <v>9669</v>
      </c>
      <c r="B5393" t="s">
        <v>9670</v>
      </c>
      <c r="C5393" t="s">
        <v>232</v>
      </c>
      <c r="D5393" s="3"/>
    </row>
    <row r="5394" spans="1:4">
      <c r="A5394" t="s">
        <v>9671</v>
      </c>
      <c r="B5394" t="s">
        <v>9672</v>
      </c>
      <c r="C5394" t="s">
        <v>232</v>
      </c>
      <c r="D5394" s="3"/>
    </row>
    <row r="5395" spans="1:4">
      <c r="A5395" t="s">
        <v>9673</v>
      </c>
      <c r="B5395" t="s">
        <v>9674</v>
      </c>
      <c r="C5395" t="s">
        <v>232</v>
      </c>
      <c r="D5395" s="3"/>
    </row>
    <row r="5396" spans="1:4">
      <c r="A5396" t="s">
        <v>9675</v>
      </c>
      <c r="B5396" t="s">
        <v>9676</v>
      </c>
      <c r="C5396" t="s">
        <v>232</v>
      </c>
      <c r="D5396" s="3"/>
    </row>
    <row r="5397" spans="1:4">
      <c r="A5397" t="s">
        <v>9677</v>
      </c>
      <c r="B5397" t="s">
        <v>9678</v>
      </c>
      <c r="C5397" t="s">
        <v>232</v>
      </c>
      <c r="D5397" s="3"/>
    </row>
    <row r="5398" spans="1:4">
      <c r="A5398" t="s">
        <v>9679</v>
      </c>
      <c r="B5398" t="s">
        <v>9680</v>
      </c>
      <c r="C5398" t="s">
        <v>232</v>
      </c>
      <c r="D5398" s="3">
        <v>13020</v>
      </c>
    </row>
    <row r="5399" spans="1:4">
      <c r="A5399" t="s">
        <v>9681</v>
      </c>
      <c r="B5399" t="s">
        <v>9682</v>
      </c>
      <c r="C5399" t="s">
        <v>232</v>
      </c>
      <c r="D5399" s="3">
        <v>16668.75</v>
      </c>
    </row>
    <row r="5400" spans="1:4">
      <c r="A5400" t="s">
        <v>9683</v>
      </c>
      <c r="B5400" t="s">
        <v>9684</v>
      </c>
      <c r="C5400" t="s">
        <v>232</v>
      </c>
      <c r="D5400" s="3"/>
    </row>
    <row r="5401" spans="1:4">
      <c r="A5401" t="s">
        <v>9685</v>
      </c>
      <c r="B5401" t="s">
        <v>9686</v>
      </c>
      <c r="C5401" t="s">
        <v>232</v>
      </c>
      <c r="D5401" s="3">
        <v>10692.787499999999</v>
      </c>
    </row>
    <row r="5402" spans="1:4">
      <c r="A5402" t="s">
        <v>9687</v>
      </c>
      <c r="B5402" t="s">
        <v>9688</v>
      </c>
      <c r="C5402" t="s">
        <v>232</v>
      </c>
      <c r="D5402" s="3">
        <v>22950</v>
      </c>
    </row>
    <row r="5403" spans="1:4">
      <c r="A5403" t="s">
        <v>9689</v>
      </c>
      <c r="B5403" t="s">
        <v>9690</v>
      </c>
      <c r="C5403" t="s">
        <v>232</v>
      </c>
      <c r="D5403" s="3">
        <v>15503.25</v>
      </c>
    </row>
    <row r="5404" spans="1:4">
      <c r="A5404" t="s">
        <v>9691</v>
      </c>
      <c r="B5404" t="s">
        <v>9692</v>
      </c>
      <c r="C5404" t="s">
        <v>232</v>
      </c>
      <c r="D5404" s="3">
        <v>19514.25</v>
      </c>
    </row>
    <row r="5405" spans="1:4">
      <c r="A5405" t="s">
        <v>9693</v>
      </c>
      <c r="B5405" t="s">
        <v>9694</v>
      </c>
      <c r="C5405" t="s">
        <v>232</v>
      </c>
      <c r="D5405" s="3"/>
    </row>
    <row r="5406" spans="1:4">
      <c r="A5406" t="s">
        <v>9695</v>
      </c>
      <c r="B5406" t="s">
        <v>9696</v>
      </c>
      <c r="C5406" t="s">
        <v>232</v>
      </c>
      <c r="D5406" s="3"/>
    </row>
    <row r="5407" spans="1:4">
      <c r="A5407" t="s">
        <v>9697</v>
      </c>
      <c r="B5407" t="s">
        <v>9698</v>
      </c>
      <c r="C5407" t="s">
        <v>232</v>
      </c>
      <c r="D5407" s="3"/>
    </row>
    <row r="5408" spans="1:4">
      <c r="A5408" t="s">
        <v>9699</v>
      </c>
      <c r="B5408" t="s">
        <v>9700</v>
      </c>
      <c r="C5408" t="s">
        <v>232</v>
      </c>
      <c r="D5408" s="3">
        <v>21625</v>
      </c>
    </row>
    <row r="5409" spans="1:4">
      <c r="A5409" t="s">
        <v>9701</v>
      </c>
      <c r="B5409" t="s">
        <v>9702</v>
      </c>
      <c r="C5409" t="s">
        <v>232</v>
      </c>
      <c r="D5409" s="3">
        <v>28402.5</v>
      </c>
    </row>
    <row r="5410" spans="1:4">
      <c r="A5410" t="s">
        <v>9703</v>
      </c>
      <c r="B5410" t="s">
        <v>9704</v>
      </c>
      <c r="C5410" t="s">
        <v>232</v>
      </c>
      <c r="D5410" s="3">
        <v>29384.25</v>
      </c>
    </row>
    <row r="5411" spans="1:4">
      <c r="A5411" t="s">
        <v>9705</v>
      </c>
      <c r="B5411" t="s">
        <v>9706</v>
      </c>
      <c r="C5411" t="s">
        <v>232</v>
      </c>
      <c r="D5411" s="3">
        <v>27817.083333333332</v>
      </c>
    </row>
    <row r="5412" spans="1:4">
      <c r="A5412" t="s">
        <v>9707</v>
      </c>
      <c r="B5412" t="s">
        <v>9708</v>
      </c>
      <c r="C5412" t="s">
        <v>232</v>
      </c>
      <c r="D5412" s="3"/>
    </row>
    <row r="5413" spans="1:4">
      <c r="A5413" t="s">
        <v>9709</v>
      </c>
      <c r="B5413" t="s">
        <v>9710</v>
      </c>
      <c r="C5413" t="s">
        <v>232</v>
      </c>
      <c r="D5413" s="3"/>
    </row>
    <row r="5414" spans="1:4">
      <c r="A5414" t="s">
        <v>9711</v>
      </c>
      <c r="B5414" t="s">
        <v>9712</v>
      </c>
      <c r="C5414" t="s">
        <v>232</v>
      </c>
      <c r="D5414" s="3"/>
    </row>
    <row r="5415" spans="1:4">
      <c r="A5415" t="s">
        <v>9713</v>
      </c>
      <c r="B5415" t="s">
        <v>9714</v>
      </c>
      <c r="C5415" t="s">
        <v>232</v>
      </c>
      <c r="D5415" s="3"/>
    </row>
    <row r="5416" spans="1:4">
      <c r="A5416" t="s">
        <v>9715</v>
      </c>
      <c r="B5416" t="s">
        <v>9716</v>
      </c>
      <c r="C5416" t="s">
        <v>232</v>
      </c>
      <c r="D5416" s="3">
        <v>15802.449999999999</v>
      </c>
    </row>
    <row r="5417" spans="1:4">
      <c r="A5417" t="s">
        <v>9717</v>
      </c>
      <c r="B5417" t="s">
        <v>9718</v>
      </c>
      <c r="C5417" t="s">
        <v>232</v>
      </c>
      <c r="D5417" s="3"/>
    </row>
    <row r="5418" spans="1:4">
      <c r="A5418" t="s">
        <v>9719</v>
      </c>
      <c r="B5418" t="s">
        <v>9720</v>
      </c>
      <c r="C5418" t="s">
        <v>232</v>
      </c>
      <c r="D5418" s="3"/>
    </row>
    <row r="5419" spans="1:4">
      <c r="A5419" t="s">
        <v>9721</v>
      </c>
      <c r="B5419" t="s">
        <v>9722</v>
      </c>
      <c r="C5419" t="s">
        <v>232</v>
      </c>
      <c r="D5419" s="3"/>
    </row>
    <row r="5420" spans="1:4">
      <c r="A5420" t="s">
        <v>9723</v>
      </c>
      <c r="B5420" t="s">
        <v>9724</v>
      </c>
      <c r="C5420" t="s">
        <v>232</v>
      </c>
      <c r="D5420" s="3"/>
    </row>
    <row r="5421" spans="1:4">
      <c r="A5421" t="s">
        <v>9725</v>
      </c>
      <c r="B5421" t="s">
        <v>9726</v>
      </c>
      <c r="C5421" t="s">
        <v>232</v>
      </c>
      <c r="D5421" s="3">
        <v>17062</v>
      </c>
    </row>
    <row r="5422" spans="1:4">
      <c r="A5422" t="s">
        <v>9727</v>
      </c>
      <c r="B5422" t="s">
        <v>9728</v>
      </c>
      <c r="C5422" t="s">
        <v>232</v>
      </c>
      <c r="D5422" s="3"/>
    </row>
    <row r="5423" spans="1:4">
      <c r="A5423" t="s">
        <v>9729</v>
      </c>
      <c r="B5423" t="s">
        <v>9730</v>
      </c>
      <c r="C5423" t="s">
        <v>232</v>
      </c>
      <c r="D5423" s="3"/>
    </row>
    <row r="5424" spans="1:4">
      <c r="A5424" t="s">
        <v>9731</v>
      </c>
      <c r="B5424" t="s">
        <v>9732</v>
      </c>
      <c r="C5424" t="s">
        <v>232</v>
      </c>
      <c r="D5424" s="3"/>
    </row>
    <row r="5425" spans="1:4">
      <c r="A5425" t="s">
        <v>9733</v>
      </c>
      <c r="B5425" t="s">
        <v>9734</v>
      </c>
      <c r="C5425" t="s">
        <v>232</v>
      </c>
      <c r="D5425" s="3"/>
    </row>
    <row r="5426" spans="1:4">
      <c r="A5426" t="s">
        <v>9735</v>
      </c>
      <c r="B5426" t="s">
        <v>9736</v>
      </c>
      <c r="C5426" t="s">
        <v>232</v>
      </c>
      <c r="D5426" s="3"/>
    </row>
    <row r="5427" spans="1:4">
      <c r="A5427" t="s">
        <v>9737</v>
      </c>
      <c r="B5427" t="s">
        <v>9738</v>
      </c>
      <c r="C5427" t="s">
        <v>232</v>
      </c>
      <c r="D5427" s="3"/>
    </row>
    <row r="5428" spans="1:4">
      <c r="A5428" t="s">
        <v>9739</v>
      </c>
      <c r="B5428" t="s">
        <v>9740</v>
      </c>
      <c r="C5428" t="s">
        <v>232</v>
      </c>
      <c r="D5428" s="3"/>
    </row>
    <row r="5429" spans="1:4">
      <c r="A5429" t="s">
        <v>9741</v>
      </c>
      <c r="B5429" t="s">
        <v>9742</v>
      </c>
      <c r="C5429" t="s">
        <v>232</v>
      </c>
      <c r="D5429" s="3"/>
    </row>
    <row r="5430" spans="1:4">
      <c r="A5430" t="s">
        <v>9743</v>
      </c>
      <c r="B5430" t="s">
        <v>9744</v>
      </c>
      <c r="C5430" t="s">
        <v>232</v>
      </c>
      <c r="D5430" s="3"/>
    </row>
    <row r="5431" spans="1:4">
      <c r="A5431" t="s">
        <v>9745</v>
      </c>
      <c r="B5431" t="s">
        <v>9746</v>
      </c>
      <c r="C5431" t="s">
        <v>232</v>
      </c>
      <c r="D5431" s="3"/>
    </row>
    <row r="5432" spans="1:4">
      <c r="A5432" t="s">
        <v>9747</v>
      </c>
      <c r="B5432" t="s">
        <v>9748</v>
      </c>
      <c r="C5432" t="s">
        <v>232</v>
      </c>
      <c r="D5432" s="3"/>
    </row>
    <row r="5433" spans="1:4">
      <c r="A5433" t="s">
        <v>9749</v>
      </c>
      <c r="B5433" t="s">
        <v>9750</v>
      </c>
      <c r="C5433" t="s">
        <v>232</v>
      </c>
      <c r="D5433" s="3"/>
    </row>
    <row r="5434" spans="1:4">
      <c r="A5434" t="s">
        <v>9751</v>
      </c>
      <c r="B5434" t="s">
        <v>9752</v>
      </c>
      <c r="C5434" t="s">
        <v>232</v>
      </c>
      <c r="D5434" s="3"/>
    </row>
    <row r="5435" spans="1:4">
      <c r="A5435" t="s">
        <v>9753</v>
      </c>
      <c r="B5435" t="s">
        <v>9754</v>
      </c>
      <c r="C5435" t="s">
        <v>232</v>
      </c>
      <c r="D5435" s="3"/>
    </row>
    <row r="5436" spans="1:4">
      <c r="A5436" t="s">
        <v>9755</v>
      </c>
      <c r="B5436" t="s">
        <v>9756</v>
      </c>
      <c r="C5436" t="s">
        <v>232</v>
      </c>
      <c r="D5436" s="3"/>
    </row>
    <row r="5437" spans="1:4">
      <c r="A5437" t="s">
        <v>9757</v>
      </c>
      <c r="B5437" t="s">
        <v>9758</v>
      </c>
      <c r="C5437" t="s">
        <v>232</v>
      </c>
      <c r="D5437" s="3"/>
    </row>
    <row r="5438" spans="1:4">
      <c r="A5438" t="s">
        <v>9759</v>
      </c>
      <c r="B5438" t="s">
        <v>9760</v>
      </c>
      <c r="C5438" t="s">
        <v>232</v>
      </c>
      <c r="D5438" s="3"/>
    </row>
    <row r="5439" spans="1:4">
      <c r="A5439" t="s">
        <v>9761</v>
      </c>
      <c r="B5439" t="s">
        <v>9762</v>
      </c>
      <c r="C5439" t="s">
        <v>232</v>
      </c>
      <c r="D5439" s="3"/>
    </row>
    <row r="5440" spans="1:4">
      <c r="A5440" t="s">
        <v>9763</v>
      </c>
      <c r="B5440" t="s">
        <v>9764</v>
      </c>
      <c r="C5440" t="s">
        <v>232</v>
      </c>
      <c r="D5440" s="3"/>
    </row>
    <row r="5441" spans="1:4">
      <c r="A5441" t="s">
        <v>9765</v>
      </c>
      <c r="B5441" t="s">
        <v>9766</v>
      </c>
      <c r="C5441" t="s">
        <v>232</v>
      </c>
      <c r="D5441" s="3"/>
    </row>
    <row r="5442" spans="1:4">
      <c r="A5442" t="s">
        <v>9767</v>
      </c>
      <c r="B5442" t="s">
        <v>9768</v>
      </c>
      <c r="C5442" t="s">
        <v>232</v>
      </c>
      <c r="D5442" s="3"/>
    </row>
    <row r="5443" spans="1:4">
      <c r="A5443" t="s">
        <v>9769</v>
      </c>
      <c r="B5443" t="s">
        <v>9770</v>
      </c>
      <c r="C5443" t="s">
        <v>232</v>
      </c>
      <c r="D5443" s="3"/>
    </row>
    <row r="5444" spans="1:4">
      <c r="A5444" t="s">
        <v>9771</v>
      </c>
      <c r="B5444" t="s">
        <v>9772</v>
      </c>
      <c r="C5444" t="s">
        <v>232</v>
      </c>
      <c r="D5444" s="3"/>
    </row>
    <row r="5445" spans="1:4">
      <c r="A5445" t="s">
        <v>9773</v>
      </c>
      <c r="B5445" t="s">
        <v>9774</v>
      </c>
      <c r="C5445" t="s">
        <v>232</v>
      </c>
      <c r="D5445" s="3">
        <v>29568</v>
      </c>
    </row>
    <row r="5446" spans="1:4">
      <c r="A5446" t="s">
        <v>9775</v>
      </c>
      <c r="B5446" t="s">
        <v>9776</v>
      </c>
      <c r="C5446" t="s">
        <v>232</v>
      </c>
      <c r="D5446" s="3"/>
    </row>
    <row r="5447" spans="1:4">
      <c r="A5447" t="s">
        <v>9777</v>
      </c>
      <c r="B5447" t="s">
        <v>9778</v>
      </c>
      <c r="C5447" t="s">
        <v>232</v>
      </c>
      <c r="D5447" s="3"/>
    </row>
    <row r="5448" spans="1:4">
      <c r="A5448" t="s">
        <v>9779</v>
      </c>
      <c r="B5448" t="s">
        <v>9780</v>
      </c>
      <c r="C5448" t="s">
        <v>232</v>
      </c>
      <c r="D5448" s="3"/>
    </row>
    <row r="5449" spans="1:4">
      <c r="A5449" t="s">
        <v>9781</v>
      </c>
      <c r="B5449" t="s">
        <v>9782</v>
      </c>
      <c r="C5449" t="s">
        <v>232</v>
      </c>
      <c r="D5449" s="3"/>
    </row>
    <row r="5450" spans="1:4">
      <c r="A5450" t="s">
        <v>9783</v>
      </c>
      <c r="B5450" t="s">
        <v>9784</v>
      </c>
      <c r="C5450" t="s">
        <v>232</v>
      </c>
      <c r="D5450" s="3"/>
    </row>
    <row r="5451" spans="1:4">
      <c r="A5451" t="s">
        <v>9785</v>
      </c>
      <c r="B5451" t="s">
        <v>9786</v>
      </c>
      <c r="C5451" t="s">
        <v>232</v>
      </c>
      <c r="D5451" s="3"/>
    </row>
    <row r="5452" spans="1:4">
      <c r="A5452" t="s">
        <v>9787</v>
      </c>
      <c r="B5452" t="s">
        <v>9788</v>
      </c>
      <c r="C5452" t="s">
        <v>232</v>
      </c>
      <c r="D5452" s="3"/>
    </row>
    <row r="5453" spans="1:4">
      <c r="A5453" t="s">
        <v>9789</v>
      </c>
      <c r="B5453" t="s">
        <v>9790</v>
      </c>
      <c r="C5453" t="s">
        <v>232</v>
      </c>
      <c r="D5453" s="3"/>
    </row>
    <row r="5454" spans="1:4">
      <c r="A5454" t="s">
        <v>9791</v>
      </c>
      <c r="B5454" t="s">
        <v>9792</v>
      </c>
      <c r="C5454" t="s">
        <v>232</v>
      </c>
      <c r="D5454" s="3"/>
    </row>
    <row r="5455" spans="1:4">
      <c r="A5455" t="s">
        <v>9793</v>
      </c>
      <c r="B5455" t="s">
        <v>9794</v>
      </c>
      <c r="C5455" t="s">
        <v>232</v>
      </c>
      <c r="D5455" s="3"/>
    </row>
    <row r="5456" spans="1:4">
      <c r="A5456" t="s">
        <v>9795</v>
      </c>
      <c r="B5456" t="s">
        <v>9796</v>
      </c>
      <c r="C5456" t="s">
        <v>232</v>
      </c>
      <c r="D5456" s="3"/>
    </row>
    <row r="5457" spans="1:4">
      <c r="A5457" t="s">
        <v>9797</v>
      </c>
      <c r="B5457" t="s">
        <v>9798</v>
      </c>
      <c r="C5457" t="s">
        <v>232</v>
      </c>
      <c r="D5457" s="3"/>
    </row>
    <row r="5458" spans="1:4">
      <c r="A5458" t="s">
        <v>9799</v>
      </c>
      <c r="B5458" t="s">
        <v>9800</v>
      </c>
      <c r="C5458" t="s">
        <v>232</v>
      </c>
      <c r="D5458" s="3"/>
    </row>
    <row r="5459" spans="1:4">
      <c r="A5459" t="s">
        <v>9801</v>
      </c>
      <c r="B5459" t="s">
        <v>9802</v>
      </c>
      <c r="C5459" t="s">
        <v>232</v>
      </c>
      <c r="D5459" s="3"/>
    </row>
    <row r="5460" spans="1:4">
      <c r="A5460" t="s">
        <v>9803</v>
      </c>
      <c r="B5460" t="s">
        <v>9804</v>
      </c>
      <c r="C5460" t="s">
        <v>232</v>
      </c>
      <c r="D5460" s="3"/>
    </row>
    <row r="5461" spans="1:4">
      <c r="A5461" t="s">
        <v>9805</v>
      </c>
      <c r="B5461" t="s">
        <v>9806</v>
      </c>
      <c r="C5461" t="s">
        <v>232</v>
      </c>
      <c r="D5461" s="3"/>
    </row>
    <row r="5462" spans="1:4">
      <c r="A5462" t="s">
        <v>9807</v>
      </c>
      <c r="B5462" t="s">
        <v>9808</v>
      </c>
      <c r="C5462" t="s">
        <v>232</v>
      </c>
      <c r="D5462" s="3"/>
    </row>
    <row r="5463" spans="1:4">
      <c r="A5463" t="s">
        <v>9809</v>
      </c>
      <c r="B5463" t="s">
        <v>9810</v>
      </c>
      <c r="C5463" t="s">
        <v>232</v>
      </c>
      <c r="D5463" s="3"/>
    </row>
    <row r="5464" spans="1:4">
      <c r="A5464" t="s">
        <v>9811</v>
      </c>
      <c r="B5464" t="s">
        <v>9812</v>
      </c>
      <c r="C5464" t="s">
        <v>232</v>
      </c>
      <c r="D5464" s="3"/>
    </row>
    <row r="5465" spans="1:4">
      <c r="A5465" t="s">
        <v>9813</v>
      </c>
      <c r="B5465" t="s">
        <v>9814</v>
      </c>
      <c r="C5465" t="s">
        <v>232</v>
      </c>
      <c r="D5465" s="3"/>
    </row>
    <row r="5466" spans="1:4">
      <c r="A5466" t="s">
        <v>9815</v>
      </c>
      <c r="B5466" t="s">
        <v>9816</v>
      </c>
      <c r="C5466" t="s">
        <v>232</v>
      </c>
      <c r="D5466" s="3"/>
    </row>
    <row r="5467" spans="1:4">
      <c r="A5467" t="s">
        <v>9817</v>
      </c>
      <c r="B5467" t="s">
        <v>9818</v>
      </c>
      <c r="C5467" t="s">
        <v>232</v>
      </c>
      <c r="D5467" s="3"/>
    </row>
    <row r="5468" spans="1:4">
      <c r="A5468" t="s">
        <v>9819</v>
      </c>
      <c r="B5468" t="s">
        <v>9820</v>
      </c>
      <c r="C5468" t="s">
        <v>232</v>
      </c>
      <c r="D5468" s="3"/>
    </row>
    <row r="5469" spans="1:4">
      <c r="A5469" t="s">
        <v>9821</v>
      </c>
      <c r="B5469" t="s">
        <v>9822</v>
      </c>
      <c r="C5469" t="s">
        <v>232</v>
      </c>
      <c r="D5469" s="3"/>
    </row>
    <row r="5470" spans="1:4">
      <c r="A5470" t="s">
        <v>9823</v>
      </c>
      <c r="B5470" t="s">
        <v>9824</v>
      </c>
      <c r="C5470" t="s">
        <v>232</v>
      </c>
      <c r="D5470" s="3"/>
    </row>
    <row r="5471" spans="1:4">
      <c r="A5471" t="s">
        <v>9825</v>
      </c>
      <c r="B5471" t="s">
        <v>9826</v>
      </c>
      <c r="C5471" t="s">
        <v>232</v>
      </c>
      <c r="D5471" s="3"/>
    </row>
    <row r="5472" spans="1:4">
      <c r="A5472" t="s">
        <v>9827</v>
      </c>
      <c r="B5472" t="s">
        <v>9828</v>
      </c>
      <c r="C5472" t="s">
        <v>232</v>
      </c>
      <c r="D5472" s="3"/>
    </row>
    <row r="5473" spans="1:4">
      <c r="A5473" t="s">
        <v>9829</v>
      </c>
      <c r="B5473" t="s">
        <v>9830</v>
      </c>
      <c r="C5473" t="s">
        <v>232</v>
      </c>
      <c r="D5473" s="3"/>
    </row>
    <row r="5474" spans="1:4">
      <c r="A5474" t="s">
        <v>9831</v>
      </c>
      <c r="B5474" t="s">
        <v>9832</v>
      </c>
      <c r="C5474" t="s">
        <v>232</v>
      </c>
      <c r="D5474" s="3"/>
    </row>
    <row r="5475" spans="1:4">
      <c r="A5475" t="s">
        <v>9833</v>
      </c>
      <c r="B5475" t="s">
        <v>9834</v>
      </c>
      <c r="C5475" t="s">
        <v>232</v>
      </c>
      <c r="D5475" s="3"/>
    </row>
    <row r="5476" spans="1:4">
      <c r="A5476" t="s">
        <v>9835</v>
      </c>
      <c r="B5476" t="s">
        <v>9836</v>
      </c>
      <c r="C5476" t="s">
        <v>232</v>
      </c>
      <c r="D5476" s="3"/>
    </row>
    <row r="5477" spans="1:4">
      <c r="A5477" t="s">
        <v>9837</v>
      </c>
      <c r="B5477" t="s">
        <v>9838</v>
      </c>
      <c r="C5477" t="s">
        <v>232</v>
      </c>
      <c r="D5477" s="3"/>
    </row>
    <row r="5478" spans="1:4">
      <c r="A5478" t="s">
        <v>9839</v>
      </c>
      <c r="B5478" t="s">
        <v>9840</v>
      </c>
      <c r="C5478" t="s">
        <v>232</v>
      </c>
      <c r="D5478" s="3"/>
    </row>
    <row r="5479" spans="1:4">
      <c r="A5479" t="s">
        <v>9841</v>
      </c>
      <c r="B5479" t="s">
        <v>9842</v>
      </c>
      <c r="C5479" t="s">
        <v>232</v>
      </c>
      <c r="D5479" s="3"/>
    </row>
    <row r="5480" spans="1:4">
      <c r="A5480" t="s">
        <v>9843</v>
      </c>
      <c r="B5480" t="s">
        <v>9844</v>
      </c>
      <c r="C5480" t="s">
        <v>232</v>
      </c>
      <c r="D5480" s="3"/>
    </row>
    <row r="5481" spans="1:4">
      <c r="A5481" t="s">
        <v>9845</v>
      </c>
      <c r="B5481" t="s">
        <v>9846</v>
      </c>
      <c r="C5481" t="s">
        <v>232</v>
      </c>
      <c r="D5481" s="3"/>
    </row>
    <row r="5482" spans="1:4">
      <c r="A5482" t="s">
        <v>9847</v>
      </c>
      <c r="B5482" t="s">
        <v>9848</v>
      </c>
      <c r="C5482" t="s">
        <v>232</v>
      </c>
      <c r="D5482" s="3"/>
    </row>
    <row r="5483" spans="1:4">
      <c r="A5483" t="s">
        <v>9849</v>
      </c>
      <c r="B5483" t="s">
        <v>9850</v>
      </c>
      <c r="C5483" t="s">
        <v>232</v>
      </c>
      <c r="D5483" s="3"/>
    </row>
    <row r="5484" spans="1:4">
      <c r="A5484" t="s">
        <v>9851</v>
      </c>
      <c r="B5484" t="s">
        <v>9852</v>
      </c>
      <c r="C5484" t="s">
        <v>232</v>
      </c>
      <c r="D5484" s="3"/>
    </row>
    <row r="5485" spans="1:4">
      <c r="A5485" t="s">
        <v>9853</v>
      </c>
      <c r="B5485" t="s">
        <v>9854</v>
      </c>
      <c r="C5485" t="s">
        <v>232</v>
      </c>
      <c r="D5485" s="3"/>
    </row>
    <row r="5486" spans="1:4">
      <c r="A5486" t="s">
        <v>9855</v>
      </c>
      <c r="B5486" t="s">
        <v>9856</v>
      </c>
      <c r="C5486" t="s">
        <v>232</v>
      </c>
      <c r="D5486" s="3"/>
    </row>
    <row r="5487" spans="1:4">
      <c r="A5487" t="s">
        <v>9857</v>
      </c>
      <c r="B5487" t="s">
        <v>9858</v>
      </c>
      <c r="C5487" t="s">
        <v>232</v>
      </c>
      <c r="D5487" s="3"/>
    </row>
    <row r="5488" spans="1:4">
      <c r="A5488" t="s">
        <v>9859</v>
      </c>
      <c r="B5488" t="s">
        <v>9860</v>
      </c>
      <c r="C5488" t="s">
        <v>232</v>
      </c>
      <c r="D5488" s="3"/>
    </row>
    <row r="5489" spans="1:4">
      <c r="A5489" t="s">
        <v>9861</v>
      </c>
      <c r="B5489" t="s">
        <v>9862</v>
      </c>
      <c r="C5489" t="s">
        <v>232</v>
      </c>
      <c r="D5489" s="3"/>
    </row>
    <row r="5490" spans="1:4">
      <c r="A5490" t="s">
        <v>9863</v>
      </c>
      <c r="B5490" t="s">
        <v>9864</v>
      </c>
      <c r="C5490" t="s">
        <v>232</v>
      </c>
      <c r="D5490" s="3"/>
    </row>
    <row r="5491" spans="1:4">
      <c r="A5491" t="s">
        <v>9865</v>
      </c>
      <c r="B5491" t="s">
        <v>9866</v>
      </c>
      <c r="C5491" t="s">
        <v>232</v>
      </c>
      <c r="D5491" s="3"/>
    </row>
    <row r="5492" spans="1:4">
      <c r="A5492" t="s">
        <v>9867</v>
      </c>
      <c r="B5492" t="s">
        <v>9868</v>
      </c>
      <c r="C5492" t="s">
        <v>232</v>
      </c>
      <c r="D5492" s="3"/>
    </row>
    <row r="5493" spans="1:4">
      <c r="A5493" t="s">
        <v>9869</v>
      </c>
      <c r="B5493" t="s">
        <v>9870</v>
      </c>
      <c r="C5493" t="s">
        <v>232</v>
      </c>
      <c r="D5493" s="3"/>
    </row>
    <row r="5494" spans="1:4">
      <c r="A5494" t="s">
        <v>9871</v>
      </c>
      <c r="B5494" t="s">
        <v>9872</v>
      </c>
      <c r="C5494" t="s">
        <v>232</v>
      </c>
      <c r="D5494" s="3"/>
    </row>
    <row r="5495" spans="1:4">
      <c r="A5495" t="s">
        <v>9873</v>
      </c>
      <c r="B5495" t="s">
        <v>9874</v>
      </c>
      <c r="C5495" t="s">
        <v>232</v>
      </c>
      <c r="D5495" s="3"/>
    </row>
    <row r="5496" spans="1:4">
      <c r="A5496" t="s">
        <v>9875</v>
      </c>
      <c r="B5496" t="s">
        <v>9876</v>
      </c>
      <c r="C5496" t="s">
        <v>232</v>
      </c>
      <c r="D5496" s="3"/>
    </row>
    <row r="5497" spans="1:4">
      <c r="A5497" t="s">
        <v>9877</v>
      </c>
      <c r="B5497" t="s">
        <v>9878</v>
      </c>
      <c r="C5497" t="s">
        <v>232</v>
      </c>
      <c r="D5497" s="3"/>
    </row>
    <row r="5498" spans="1:4">
      <c r="A5498" t="s">
        <v>9879</v>
      </c>
      <c r="B5498" t="s">
        <v>9880</v>
      </c>
      <c r="C5498" t="s">
        <v>232</v>
      </c>
      <c r="D5498" s="3"/>
    </row>
    <row r="5499" spans="1:4">
      <c r="A5499" t="s">
        <v>9881</v>
      </c>
      <c r="B5499" t="s">
        <v>9882</v>
      </c>
      <c r="C5499" t="s">
        <v>232</v>
      </c>
      <c r="D5499" s="3"/>
    </row>
    <row r="5500" spans="1:4">
      <c r="A5500" t="s">
        <v>9883</v>
      </c>
      <c r="B5500" t="s">
        <v>9884</v>
      </c>
      <c r="C5500" t="s">
        <v>232</v>
      </c>
      <c r="D5500" s="3"/>
    </row>
    <row r="5501" spans="1:4">
      <c r="A5501" t="s">
        <v>9885</v>
      </c>
      <c r="B5501" t="s">
        <v>9886</v>
      </c>
      <c r="C5501" t="s">
        <v>232</v>
      </c>
      <c r="D5501" s="3"/>
    </row>
    <row r="5502" spans="1:4">
      <c r="A5502" t="s">
        <v>9887</v>
      </c>
      <c r="B5502" t="s">
        <v>9888</v>
      </c>
      <c r="C5502" t="s">
        <v>232</v>
      </c>
      <c r="D5502" s="3"/>
    </row>
    <row r="5503" spans="1:4">
      <c r="A5503" t="s">
        <v>9889</v>
      </c>
      <c r="B5503" t="s">
        <v>9890</v>
      </c>
      <c r="C5503" t="s">
        <v>232</v>
      </c>
      <c r="D5503" s="3"/>
    </row>
    <row r="5504" spans="1:4">
      <c r="A5504" t="s">
        <v>9891</v>
      </c>
      <c r="B5504" t="s">
        <v>9892</v>
      </c>
      <c r="C5504" t="s">
        <v>232</v>
      </c>
      <c r="D5504" s="3"/>
    </row>
    <row r="5505" spans="1:4">
      <c r="A5505" t="s">
        <v>9893</v>
      </c>
      <c r="B5505" t="s">
        <v>9894</v>
      </c>
      <c r="C5505" t="s">
        <v>232</v>
      </c>
      <c r="D5505" s="3"/>
    </row>
    <row r="5506" spans="1:4">
      <c r="A5506" t="s">
        <v>9895</v>
      </c>
      <c r="B5506" t="s">
        <v>9896</v>
      </c>
      <c r="C5506" t="s">
        <v>232</v>
      </c>
      <c r="D5506" s="3"/>
    </row>
    <row r="5507" spans="1:4">
      <c r="A5507" t="s">
        <v>9897</v>
      </c>
      <c r="B5507" t="s">
        <v>9898</v>
      </c>
      <c r="C5507" t="s">
        <v>232</v>
      </c>
      <c r="D5507" s="3"/>
    </row>
    <row r="5508" spans="1:4">
      <c r="A5508" t="s">
        <v>9899</v>
      </c>
      <c r="B5508" t="s">
        <v>9900</v>
      </c>
      <c r="C5508" t="s">
        <v>232</v>
      </c>
      <c r="D5508" s="3"/>
    </row>
    <row r="5509" spans="1:4">
      <c r="A5509" t="s">
        <v>9901</v>
      </c>
      <c r="B5509" t="s">
        <v>9902</v>
      </c>
      <c r="C5509" t="s">
        <v>232</v>
      </c>
      <c r="D5509" s="3">
        <v>82098.762499999997</v>
      </c>
    </row>
    <row r="5510" spans="1:4">
      <c r="A5510" t="s">
        <v>9903</v>
      </c>
      <c r="B5510" t="s">
        <v>9902</v>
      </c>
      <c r="C5510" t="s">
        <v>232</v>
      </c>
      <c r="D5510" s="3">
        <v>50330.016000000003</v>
      </c>
    </row>
    <row r="5511" spans="1:4">
      <c r="A5511" t="s">
        <v>9904</v>
      </c>
      <c r="B5511" t="s">
        <v>9902</v>
      </c>
      <c r="C5511" t="s">
        <v>232</v>
      </c>
      <c r="D5511" s="3">
        <v>58867.11</v>
      </c>
    </row>
    <row r="5512" spans="1:4">
      <c r="A5512" t="s">
        <v>9905</v>
      </c>
      <c r="B5512" t="s">
        <v>9902</v>
      </c>
      <c r="C5512" t="s">
        <v>232</v>
      </c>
      <c r="D5512" s="3">
        <v>212281.2</v>
      </c>
    </row>
    <row r="5513" spans="1:4">
      <c r="A5513" t="s">
        <v>9906</v>
      </c>
      <c r="B5513" t="s">
        <v>9902</v>
      </c>
      <c r="C5513" t="s">
        <v>232</v>
      </c>
      <c r="D5513" s="3">
        <v>212281.20000000004</v>
      </c>
    </row>
    <row r="5514" spans="1:4">
      <c r="A5514" t="s">
        <v>9907</v>
      </c>
      <c r="B5514" t="s">
        <v>9902</v>
      </c>
      <c r="C5514" t="s">
        <v>232</v>
      </c>
      <c r="D5514" s="3">
        <v>212281.2</v>
      </c>
    </row>
    <row r="5515" spans="1:4">
      <c r="A5515" t="s">
        <v>9908</v>
      </c>
      <c r="B5515" t="s">
        <v>9902</v>
      </c>
      <c r="C5515" t="s">
        <v>232</v>
      </c>
      <c r="D5515" s="3"/>
    </row>
    <row r="5516" spans="1:4">
      <c r="A5516" t="s">
        <v>9909</v>
      </c>
      <c r="B5516" t="s">
        <v>9902</v>
      </c>
      <c r="C5516" t="s">
        <v>232</v>
      </c>
      <c r="D5516" s="3"/>
    </row>
    <row r="5517" spans="1:4">
      <c r="A5517" t="s">
        <v>9910</v>
      </c>
      <c r="B5517" t="s">
        <v>9911</v>
      </c>
      <c r="C5517" t="s">
        <v>232</v>
      </c>
      <c r="D5517" s="3"/>
    </row>
    <row r="5518" spans="1:4">
      <c r="A5518" t="s">
        <v>9912</v>
      </c>
      <c r="B5518" t="s">
        <v>9911</v>
      </c>
      <c r="C5518" t="s">
        <v>232</v>
      </c>
      <c r="D5518" s="3"/>
    </row>
    <row r="5519" spans="1:4">
      <c r="A5519" t="s">
        <v>9913</v>
      </c>
      <c r="B5519" t="s">
        <v>9911</v>
      </c>
      <c r="C5519" t="s">
        <v>232</v>
      </c>
      <c r="D5519" s="3"/>
    </row>
    <row r="5520" spans="1:4">
      <c r="A5520" t="s">
        <v>9914</v>
      </c>
      <c r="B5520" t="s">
        <v>9911</v>
      </c>
      <c r="C5520" t="s">
        <v>232</v>
      </c>
      <c r="D5520" s="3"/>
    </row>
    <row r="5521" spans="1:4">
      <c r="A5521" t="s">
        <v>9915</v>
      </c>
      <c r="B5521" t="s">
        <v>9911</v>
      </c>
      <c r="C5521" t="s">
        <v>232</v>
      </c>
      <c r="D5521" s="3"/>
    </row>
    <row r="5522" spans="1:4">
      <c r="A5522" t="s">
        <v>9916</v>
      </c>
      <c r="B5522" t="s">
        <v>9911</v>
      </c>
      <c r="C5522" t="s">
        <v>232</v>
      </c>
      <c r="D5522" s="3"/>
    </row>
    <row r="5523" spans="1:4">
      <c r="A5523" t="s">
        <v>9917</v>
      </c>
      <c r="B5523" t="s">
        <v>9918</v>
      </c>
      <c r="C5523" t="s">
        <v>232</v>
      </c>
      <c r="D5523" s="3">
        <v>263.54615384615386</v>
      </c>
    </row>
    <row r="5524" spans="1:4">
      <c r="A5524" t="s">
        <v>9919</v>
      </c>
      <c r="B5524" t="s">
        <v>9920</v>
      </c>
      <c r="C5524" t="s">
        <v>232</v>
      </c>
      <c r="D5524" s="3">
        <v>245</v>
      </c>
    </row>
    <row r="5525" spans="1:4">
      <c r="A5525" t="s">
        <v>9921</v>
      </c>
      <c r="B5525" t="s">
        <v>9922</v>
      </c>
      <c r="C5525" t="s">
        <v>225</v>
      </c>
      <c r="D5525" s="3"/>
    </row>
    <row r="5526" spans="1:4">
      <c r="A5526" t="s">
        <v>9923</v>
      </c>
      <c r="B5526" t="s">
        <v>9924</v>
      </c>
      <c r="C5526" t="s">
        <v>225</v>
      </c>
      <c r="D5526" s="3"/>
    </row>
    <row r="5527" spans="1:4">
      <c r="A5527" t="s">
        <v>9925</v>
      </c>
      <c r="B5527" t="s">
        <v>9926</v>
      </c>
      <c r="C5527" t="s">
        <v>225</v>
      </c>
      <c r="D5527" s="3"/>
    </row>
    <row r="5528" spans="1:4">
      <c r="A5528" t="s">
        <v>9927</v>
      </c>
      <c r="B5528" t="s">
        <v>9928</v>
      </c>
      <c r="C5528" t="s">
        <v>232</v>
      </c>
      <c r="D5528" s="3">
        <v>604.88888888888891</v>
      </c>
    </row>
    <row r="5529" spans="1:4">
      <c r="A5529" t="s">
        <v>9929</v>
      </c>
      <c r="B5529" t="s">
        <v>9930</v>
      </c>
      <c r="C5529" t="s">
        <v>232</v>
      </c>
      <c r="D5529" s="3">
        <v>321.33333333333331</v>
      </c>
    </row>
    <row r="5530" spans="1:4">
      <c r="A5530" t="s">
        <v>9931</v>
      </c>
      <c r="B5530" t="s">
        <v>9932</v>
      </c>
      <c r="C5530" t="s">
        <v>232</v>
      </c>
      <c r="D5530" s="3"/>
    </row>
    <row r="5531" spans="1:4">
      <c r="A5531" t="s">
        <v>9933</v>
      </c>
      <c r="B5531" t="s">
        <v>9934</v>
      </c>
      <c r="C5531" t="s">
        <v>232</v>
      </c>
      <c r="D5531" s="3"/>
    </row>
    <row r="5532" spans="1:4">
      <c r="A5532" t="s">
        <v>9935</v>
      </c>
      <c r="B5532" t="s">
        <v>9936</v>
      </c>
      <c r="C5532" t="s">
        <v>232</v>
      </c>
      <c r="D5532" s="3">
        <v>509.78363636363633</v>
      </c>
    </row>
    <row r="5533" spans="1:4">
      <c r="A5533" t="s">
        <v>9937</v>
      </c>
      <c r="B5533" t="s">
        <v>9938</v>
      </c>
      <c r="C5533" t="s">
        <v>232</v>
      </c>
      <c r="D5533" s="3">
        <v>850.5</v>
      </c>
    </row>
    <row r="5534" spans="1:4">
      <c r="A5534" t="s">
        <v>9939</v>
      </c>
      <c r="B5534" t="s">
        <v>9940</v>
      </c>
      <c r="C5534" t="s">
        <v>232</v>
      </c>
      <c r="D5534" s="3">
        <v>653.44722222222219</v>
      </c>
    </row>
    <row r="5535" spans="1:4">
      <c r="A5535" t="s">
        <v>9941</v>
      </c>
      <c r="B5535" t="s">
        <v>9942</v>
      </c>
      <c r="C5535" t="s">
        <v>232</v>
      </c>
      <c r="D5535" s="3">
        <v>489.49714285714282</v>
      </c>
    </row>
    <row r="5536" spans="1:4">
      <c r="A5536" t="s">
        <v>9943</v>
      </c>
      <c r="B5536" t="s">
        <v>9944</v>
      </c>
      <c r="C5536" t="s">
        <v>232</v>
      </c>
      <c r="D5536" s="3">
        <v>621.56454545454551</v>
      </c>
    </row>
    <row r="5537" spans="1:4">
      <c r="A5537" t="s">
        <v>9945</v>
      </c>
      <c r="B5537" t="s">
        <v>9946</v>
      </c>
      <c r="C5537" t="s">
        <v>232</v>
      </c>
      <c r="D5537" s="3">
        <v>949.31666666666661</v>
      </c>
    </row>
    <row r="5538" spans="1:4">
      <c r="A5538" t="s">
        <v>9947</v>
      </c>
      <c r="B5538" t="s">
        <v>9948</v>
      </c>
      <c r="C5538" t="s">
        <v>232</v>
      </c>
      <c r="D5538" s="3">
        <v>984.41499999999996</v>
      </c>
    </row>
    <row r="5539" spans="1:4">
      <c r="A5539" t="s">
        <v>9949</v>
      </c>
      <c r="B5539" t="s">
        <v>9950</v>
      </c>
      <c r="C5539" t="s">
        <v>232</v>
      </c>
      <c r="D5539" s="3">
        <v>1000</v>
      </c>
    </row>
    <row r="5540" spans="1:4">
      <c r="A5540" t="s">
        <v>9951</v>
      </c>
      <c r="B5540" t="s">
        <v>9952</v>
      </c>
      <c r="C5540" t="s">
        <v>232</v>
      </c>
      <c r="D5540" s="3">
        <v>1800</v>
      </c>
    </row>
    <row r="5541" spans="1:4">
      <c r="A5541" t="s">
        <v>9953</v>
      </c>
      <c r="B5541" t="s">
        <v>9954</v>
      </c>
      <c r="C5541" t="s">
        <v>232</v>
      </c>
      <c r="D5541" s="3"/>
    </row>
    <row r="5542" spans="1:4">
      <c r="A5542" t="s">
        <v>9955</v>
      </c>
      <c r="B5542" t="s">
        <v>9956</v>
      </c>
      <c r="C5542" t="s">
        <v>232</v>
      </c>
      <c r="D5542" s="3"/>
    </row>
    <row r="5543" spans="1:4">
      <c r="A5543" t="s">
        <v>9957</v>
      </c>
      <c r="B5543" t="s">
        <v>9958</v>
      </c>
      <c r="C5543" t="s">
        <v>232</v>
      </c>
      <c r="D5543" s="3"/>
    </row>
    <row r="5544" spans="1:4">
      <c r="A5544" t="s">
        <v>9959</v>
      </c>
      <c r="B5544" t="s">
        <v>9960</v>
      </c>
      <c r="C5544" t="s">
        <v>232</v>
      </c>
      <c r="D5544" s="3"/>
    </row>
    <row r="5545" spans="1:4">
      <c r="A5545" t="s">
        <v>9961</v>
      </c>
      <c r="B5545" t="s">
        <v>9962</v>
      </c>
      <c r="C5545" t="s">
        <v>232</v>
      </c>
      <c r="D5545" s="3">
        <v>505.70588235294116</v>
      </c>
    </row>
    <row r="5546" spans="1:4">
      <c r="A5546" t="s">
        <v>9963</v>
      </c>
      <c r="B5546" t="s">
        <v>9964</v>
      </c>
      <c r="C5546" t="s">
        <v>232</v>
      </c>
      <c r="D5546" s="3">
        <v>590</v>
      </c>
    </row>
    <row r="5547" spans="1:4">
      <c r="A5547" t="s">
        <v>9965</v>
      </c>
      <c r="B5547" t="s">
        <v>9966</v>
      </c>
      <c r="C5547" t="s">
        <v>232</v>
      </c>
      <c r="D5547" s="3"/>
    </row>
    <row r="5548" spans="1:4">
      <c r="A5548" t="s">
        <v>9967</v>
      </c>
      <c r="B5548" t="s">
        <v>9968</v>
      </c>
      <c r="C5548" t="s">
        <v>232</v>
      </c>
      <c r="D5548" s="3"/>
    </row>
    <row r="5549" spans="1:4">
      <c r="A5549" t="s">
        <v>9969</v>
      </c>
      <c r="B5549" t="s">
        <v>9970</v>
      </c>
      <c r="C5549" t="s">
        <v>232</v>
      </c>
      <c r="D5549" s="3"/>
    </row>
    <row r="5550" spans="1:4">
      <c r="A5550" t="s">
        <v>9971</v>
      </c>
      <c r="B5550" t="s">
        <v>9972</v>
      </c>
      <c r="C5550" t="s">
        <v>232</v>
      </c>
      <c r="D5550" s="3"/>
    </row>
    <row r="5551" spans="1:4">
      <c r="A5551" t="s">
        <v>9973</v>
      </c>
      <c r="B5551" t="s">
        <v>9974</v>
      </c>
      <c r="C5551" t="s">
        <v>232</v>
      </c>
      <c r="D5551" s="3">
        <v>560</v>
      </c>
    </row>
    <row r="5552" spans="1:4">
      <c r="A5552" t="s">
        <v>9975</v>
      </c>
      <c r="B5552" t="s">
        <v>9976</v>
      </c>
      <c r="C5552" t="s">
        <v>232</v>
      </c>
      <c r="D5552" s="3"/>
    </row>
    <row r="5553" spans="1:4">
      <c r="A5553" t="s">
        <v>9977</v>
      </c>
      <c r="B5553" t="s">
        <v>9978</v>
      </c>
      <c r="C5553" t="s">
        <v>232</v>
      </c>
      <c r="D5553" s="3"/>
    </row>
    <row r="5554" spans="1:4">
      <c r="A5554" t="s">
        <v>9979</v>
      </c>
      <c r="B5554" t="s">
        <v>9980</v>
      </c>
      <c r="C5554" t="s">
        <v>232</v>
      </c>
      <c r="D5554" s="3">
        <v>878</v>
      </c>
    </row>
    <row r="5555" spans="1:4">
      <c r="A5555" t="s">
        <v>9981</v>
      </c>
      <c r="B5555" t="s">
        <v>9982</v>
      </c>
      <c r="C5555" t="s">
        <v>232</v>
      </c>
      <c r="D5555" s="3">
        <v>658.125</v>
      </c>
    </row>
    <row r="5556" spans="1:4">
      <c r="A5556" t="s">
        <v>9983</v>
      </c>
      <c r="B5556" t="s">
        <v>9984</v>
      </c>
      <c r="C5556" t="s">
        <v>232</v>
      </c>
      <c r="D5556" s="3">
        <v>878</v>
      </c>
    </row>
    <row r="5557" spans="1:4">
      <c r="A5557" t="s">
        <v>9985</v>
      </c>
      <c r="B5557" t="s">
        <v>9986</v>
      </c>
      <c r="C5557" t="s">
        <v>232</v>
      </c>
      <c r="D5557" s="3">
        <v>671.66666666666663</v>
      </c>
    </row>
    <row r="5558" spans="1:4">
      <c r="A5558" t="s">
        <v>9987</v>
      </c>
      <c r="B5558" t="s">
        <v>9988</v>
      </c>
      <c r="C5558" t="s">
        <v>232</v>
      </c>
      <c r="D5558" s="3">
        <v>883.73913043478262</v>
      </c>
    </row>
    <row r="5559" spans="1:4">
      <c r="A5559" t="s">
        <v>9989</v>
      </c>
      <c r="B5559" t="s">
        <v>9990</v>
      </c>
      <c r="C5559" t="s">
        <v>232</v>
      </c>
      <c r="D5559" s="3">
        <v>676.86249999999995</v>
      </c>
    </row>
    <row r="5560" spans="1:4">
      <c r="A5560" t="s">
        <v>9991</v>
      </c>
      <c r="B5560" t="s">
        <v>9992</v>
      </c>
      <c r="C5560" t="s">
        <v>232</v>
      </c>
      <c r="D5560" s="3">
        <v>1208</v>
      </c>
    </row>
    <row r="5561" spans="1:4">
      <c r="A5561" t="s">
        <v>9993</v>
      </c>
      <c r="B5561" t="s">
        <v>9994</v>
      </c>
      <c r="C5561" t="s">
        <v>232</v>
      </c>
      <c r="D5561" s="3">
        <v>799.02</v>
      </c>
    </row>
    <row r="5562" spans="1:4">
      <c r="A5562" t="s">
        <v>9995</v>
      </c>
      <c r="B5562" t="s">
        <v>9996</v>
      </c>
      <c r="C5562" t="s">
        <v>232</v>
      </c>
      <c r="D5562" s="3"/>
    </row>
    <row r="5563" spans="1:4">
      <c r="A5563" t="s">
        <v>9997</v>
      </c>
      <c r="B5563" t="s">
        <v>9998</v>
      </c>
      <c r="C5563" t="s">
        <v>232</v>
      </c>
      <c r="D5563" s="3">
        <v>2760</v>
      </c>
    </row>
    <row r="5564" spans="1:4">
      <c r="A5564" t="s">
        <v>9999</v>
      </c>
      <c r="B5564" t="s">
        <v>10000</v>
      </c>
      <c r="C5564" t="s">
        <v>232</v>
      </c>
      <c r="D5564" s="3"/>
    </row>
    <row r="5565" spans="1:4">
      <c r="A5565" t="s">
        <v>10001</v>
      </c>
      <c r="B5565" t="s">
        <v>10002</v>
      </c>
      <c r="C5565" t="s">
        <v>232</v>
      </c>
      <c r="D5565" s="3"/>
    </row>
    <row r="5566" spans="1:4">
      <c r="A5566" t="s">
        <v>10003</v>
      </c>
      <c r="B5566" t="s">
        <v>10004</v>
      </c>
      <c r="C5566" t="s">
        <v>232</v>
      </c>
      <c r="D5566" s="3"/>
    </row>
    <row r="5567" spans="1:4">
      <c r="A5567" t="s">
        <v>10005</v>
      </c>
      <c r="B5567" t="s">
        <v>10006</v>
      </c>
      <c r="C5567" t="s">
        <v>232</v>
      </c>
      <c r="D5567" s="3"/>
    </row>
    <row r="5568" spans="1:4">
      <c r="A5568" t="s">
        <v>10007</v>
      </c>
      <c r="B5568" t="s">
        <v>10008</v>
      </c>
      <c r="C5568" t="s">
        <v>232</v>
      </c>
      <c r="D5568" s="3"/>
    </row>
    <row r="5569" spans="1:4">
      <c r="A5569" t="s">
        <v>10009</v>
      </c>
      <c r="B5569" t="s">
        <v>10010</v>
      </c>
      <c r="C5569" t="s">
        <v>232</v>
      </c>
      <c r="D5569" s="3"/>
    </row>
    <row r="5570" spans="1:4">
      <c r="A5570" t="s">
        <v>10011</v>
      </c>
      <c r="B5570" t="s">
        <v>10012</v>
      </c>
      <c r="C5570" t="s">
        <v>232</v>
      </c>
      <c r="D5570" s="3"/>
    </row>
    <row r="5571" spans="1:4">
      <c r="A5571" t="s">
        <v>10013</v>
      </c>
      <c r="B5571" t="s">
        <v>10014</v>
      </c>
      <c r="C5571" t="s">
        <v>232</v>
      </c>
      <c r="D5571" s="3">
        <v>1805</v>
      </c>
    </row>
    <row r="5572" spans="1:4">
      <c r="A5572" t="s">
        <v>10015</v>
      </c>
      <c r="B5572" t="s">
        <v>10016</v>
      </c>
      <c r="C5572" t="s">
        <v>232</v>
      </c>
      <c r="D5572" s="3"/>
    </row>
    <row r="5573" spans="1:4">
      <c r="A5573" t="s">
        <v>10017</v>
      </c>
      <c r="B5573" t="s">
        <v>10018</v>
      </c>
      <c r="C5573" t="s">
        <v>232</v>
      </c>
      <c r="D5573" s="3"/>
    </row>
    <row r="5574" spans="1:4">
      <c r="A5574" t="s">
        <v>10019</v>
      </c>
      <c r="B5574" t="s">
        <v>10020</v>
      </c>
      <c r="C5574" t="s">
        <v>232</v>
      </c>
      <c r="D5574" s="3"/>
    </row>
    <row r="5575" spans="1:4">
      <c r="A5575" t="s">
        <v>10021</v>
      </c>
      <c r="B5575" t="s">
        <v>10022</v>
      </c>
      <c r="C5575" t="s">
        <v>232</v>
      </c>
      <c r="D5575" s="3"/>
    </row>
    <row r="5576" spans="1:4">
      <c r="A5576" t="s">
        <v>10023</v>
      </c>
      <c r="B5576" t="s">
        <v>9960</v>
      </c>
      <c r="C5576" t="s">
        <v>232</v>
      </c>
      <c r="D5576" s="3"/>
    </row>
    <row r="5577" spans="1:4">
      <c r="A5577" t="s">
        <v>10024</v>
      </c>
      <c r="B5577" t="s">
        <v>10025</v>
      </c>
      <c r="C5577" t="s">
        <v>232</v>
      </c>
      <c r="D5577" s="3"/>
    </row>
    <row r="5578" spans="1:4">
      <c r="A5578" t="s">
        <v>10026</v>
      </c>
      <c r="B5578" t="s">
        <v>10027</v>
      </c>
      <c r="C5578" t="s">
        <v>232</v>
      </c>
      <c r="D5578" s="3"/>
    </row>
    <row r="5579" spans="1:4">
      <c r="A5579" t="s">
        <v>10028</v>
      </c>
      <c r="B5579" t="s">
        <v>10029</v>
      </c>
      <c r="C5579" t="s">
        <v>232</v>
      </c>
      <c r="D5579" s="3"/>
    </row>
    <row r="5580" spans="1:4">
      <c r="A5580" t="s">
        <v>10030</v>
      </c>
      <c r="B5580" t="s">
        <v>10031</v>
      </c>
      <c r="C5580" t="s">
        <v>232</v>
      </c>
      <c r="D5580" s="3"/>
    </row>
    <row r="5581" spans="1:4">
      <c r="A5581" t="s">
        <v>10032</v>
      </c>
      <c r="B5581" t="s">
        <v>10033</v>
      </c>
      <c r="C5581" t="s">
        <v>232</v>
      </c>
      <c r="D5581" s="3"/>
    </row>
    <row r="5582" spans="1:4">
      <c r="A5582" t="s">
        <v>10034</v>
      </c>
      <c r="B5582" t="s">
        <v>10035</v>
      </c>
      <c r="C5582" t="s">
        <v>232</v>
      </c>
      <c r="D5582" s="3"/>
    </row>
    <row r="5583" spans="1:4">
      <c r="A5583" t="s">
        <v>10036</v>
      </c>
      <c r="B5583" t="s">
        <v>10037</v>
      </c>
      <c r="C5583" t="s">
        <v>232</v>
      </c>
      <c r="D5583" s="3"/>
    </row>
    <row r="5584" spans="1:4">
      <c r="A5584" t="s">
        <v>10038</v>
      </c>
      <c r="B5584" t="s">
        <v>10039</v>
      </c>
      <c r="C5584" t="s">
        <v>232</v>
      </c>
      <c r="D5584" s="3"/>
    </row>
    <row r="5585" spans="1:4">
      <c r="A5585" t="s">
        <v>10040</v>
      </c>
      <c r="B5585" t="s">
        <v>10041</v>
      </c>
      <c r="C5585" t="s">
        <v>232</v>
      </c>
      <c r="D5585" s="3"/>
    </row>
    <row r="5586" spans="1:4">
      <c r="A5586" t="s">
        <v>10042</v>
      </c>
      <c r="B5586" t="s">
        <v>10043</v>
      </c>
      <c r="C5586" t="s">
        <v>232</v>
      </c>
      <c r="D5586" s="3"/>
    </row>
    <row r="5587" spans="1:4">
      <c r="A5587" t="s">
        <v>10044</v>
      </c>
      <c r="B5587" t="s">
        <v>10045</v>
      </c>
      <c r="C5587" t="s">
        <v>232</v>
      </c>
      <c r="D5587" s="3"/>
    </row>
    <row r="5588" spans="1:4">
      <c r="A5588" t="s">
        <v>10046</v>
      </c>
      <c r="B5588" t="s">
        <v>10047</v>
      </c>
      <c r="C5588" t="s">
        <v>232</v>
      </c>
      <c r="D5588" s="3"/>
    </row>
    <row r="5589" spans="1:4">
      <c r="A5589" t="s">
        <v>10048</v>
      </c>
      <c r="B5589" t="s">
        <v>10049</v>
      </c>
      <c r="C5589" t="s">
        <v>232</v>
      </c>
      <c r="D5589" s="3"/>
    </row>
    <row r="5590" spans="1:4">
      <c r="A5590" t="s">
        <v>10050</v>
      </c>
      <c r="B5590" t="s">
        <v>10051</v>
      </c>
      <c r="C5590" t="s">
        <v>232</v>
      </c>
      <c r="D5590" s="3">
        <v>1716.091836734694</v>
      </c>
    </row>
    <row r="5591" spans="1:4">
      <c r="A5591" t="s">
        <v>10052</v>
      </c>
      <c r="B5591" t="s">
        <v>10053</v>
      </c>
      <c r="C5591" t="s">
        <v>232</v>
      </c>
      <c r="D5591" s="3"/>
    </row>
    <row r="5592" spans="1:4">
      <c r="A5592" t="s">
        <v>10054</v>
      </c>
      <c r="B5592" t="s">
        <v>10055</v>
      </c>
      <c r="C5592" t="s">
        <v>232</v>
      </c>
      <c r="D5592" s="3"/>
    </row>
    <row r="5593" spans="1:4">
      <c r="A5593" t="s">
        <v>10056</v>
      </c>
      <c r="B5593" t="s">
        <v>10057</v>
      </c>
      <c r="C5593" t="s">
        <v>232</v>
      </c>
      <c r="D5593" s="3"/>
    </row>
    <row r="5594" spans="1:4">
      <c r="A5594" t="s">
        <v>10058</v>
      </c>
      <c r="B5594" t="s">
        <v>10059</v>
      </c>
      <c r="C5594" t="s">
        <v>232</v>
      </c>
      <c r="D5594" s="3"/>
    </row>
    <row r="5595" spans="1:4">
      <c r="A5595" t="s">
        <v>10060</v>
      </c>
      <c r="B5595" t="s">
        <v>10061</v>
      </c>
      <c r="C5595" t="s">
        <v>232</v>
      </c>
      <c r="D5595" s="3">
        <v>2609.25</v>
      </c>
    </row>
    <row r="5596" spans="1:4">
      <c r="A5596" t="s">
        <v>10062</v>
      </c>
      <c r="B5596" t="s">
        <v>10063</v>
      </c>
      <c r="C5596" t="s">
        <v>232</v>
      </c>
      <c r="D5596" s="3">
        <v>2482.9229629629631</v>
      </c>
    </row>
    <row r="5597" spans="1:4">
      <c r="A5597" t="s">
        <v>10064</v>
      </c>
      <c r="B5597" t="s">
        <v>10065</v>
      </c>
      <c r="C5597" t="s">
        <v>232</v>
      </c>
      <c r="D5597" s="3">
        <v>2008.2263888888888</v>
      </c>
    </row>
    <row r="5598" spans="1:4">
      <c r="A5598" t="s">
        <v>10066</v>
      </c>
      <c r="B5598" t="s">
        <v>10067</v>
      </c>
      <c r="C5598" t="s">
        <v>232</v>
      </c>
      <c r="D5598" s="3"/>
    </row>
    <row r="5599" spans="1:4">
      <c r="A5599" t="s">
        <v>10068</v>
      </c>
      <c r="B5599" t="s">
        <v>10069</v>
      </c>
      <c r="C5599" t="s">
        <v>232</v>
      </c>
      <c r="D5599" s="3">
        <v>2833.8823529411766</v>
      </c>
    </row>
    <row r="5600" spans="1:4">
      <c r="A5600" t="s">
        <v>10070</v>
      </c>
      <c r="B5600" t="s">
        <v>10071</v>
      </c>
      <c r="C5600" t="s">
        <v>232</v>
      </c>
      <c r="D5600" s="3">
        <v>3612</v>
      </c>
    </row>
    <row r="5601" spans="1:4">
      <c r="A5601" t="s">
        <v>10072</v>
      </c>
      <c r="B5601" t="s">
        <v>10073</v>
      </c>
      <c r="C5601" t="s">
        <v>232</v>
      </c>
      <c r="D5601" s="3">
        <v>1826</v>
      </c>
    </row>
    <row r="5602" spans="1:4">
      <c r="A5602" t="s">
        <v>10074</v>
      </c>
      <c r="B5602" t="s">
        <v>10075</v>
      </c>
      <c r="C5602" t="s">
        <v>232</v>
      </c>
      <c r="D5602" s="3"/>
    </row>
    <row r="5603" spans="1:4">
      <c r="A5603" t="s">
        <v>10076</v>
      </c>
      <c r="B5603" t="s">
        <v>10077</v>
      </c>
      <c r="C5603" t="s">
        <v>232</v>
      </c>
      <c r="D5603" s="3"/>
    </row>
    <row r="5604" spans="1:4">
      <c r="A5604" t="s">
        <v>10078</v>
      </c>
      <c r="B5604" t="s">
        <v>10079</v>
      </c>
      <c r="C5604" t="s">
        <v>232</v>
      </c>
      <c r="D5604" s="3">
        <v>1325</v>
      </c>
    </row>
    <row r="5605" spans="1:4">
      <c r="A5605" t="s">
        <v>10080</v>
      </c>
      <c r="B5605" t="s">
        <v>10081</v>
      </c>
      <c r="C5605" t="s">
        <v>232</v>
      </c>
      <c r="D5605" s="3"/>
    </row>
    <row r="5606" spans="1:4">
      <c r="A5606" t="s">
        <v>10082</v>
      </c>
      <c r="B5606" t="s">
        <v>10083</v>
      </c>
      <c r="C5606" t="s">
        <v>232</v>
      </c>
      <c r="D5606" s="3">
        <v>2408.3333333333335</v>
      </c>
    </row>
    <row r="5607" spans="1:4">
      <c r="A5607" t="s">
        <v>10084</v>
      </c>
      <c r="B5607" t="s">
        <v>10085</v>
      </c>
      <c r="C5607" t="s">
        <v>232</v>
      </c>
      <c r="D5607" s="3">
        <v>3345</v>
      </c>
    </row>
    <row r="5608" spans="1:4">
      <c r="A5608" t="s">
        <v>10086</v>
      </c>
      <c r="B5608" t="s">
        <v>10087</v>
      </c>
      <c r="C5608" t="s">
        <v>232</v>
      </c>
      <c r="D5608" s="3">
        <v>2165.8333333333335</v>
      </c>
    </row>
    <row r="5609" spans="1:4">
      <c r="A5609" t="s">
        <v>10088</v>
      </c>
      <c r="B5609" t="s">
        <v>10089</v>
      </c>
      <c r="C5609" t="s">
        <v>232</v>
      </c>
      <c r="D5609" s="3"/>
    </row>
    <row r="5610" spans="1:4">
      <c r="A5610" t="s">
        <v>10090</v>
      </c>
      <c r="B5610" t="s">
        <v>10091</v>
      </c>
      <c r="C5610" t="s">
        <v>232</v>
      </c>
      <c r="D5610" s="3">
        <v>2398.9095522388061</v>
      </c>
    </row>
    <row r="5611" spans="1:4">
      <c r="A5611" t="s">
        <v>10092</v>
      </c>
      <c r="B5611" t="s">
        <v>10093</v>
      </c>
      <c r="C5611" t="s">
        <v>232</v>
      </c>
      <c r="D5611" s="3"/>
    </row>
    <row r="5612" spans="1:4">
      <c r="A5612" t="s">
        <v>10094</v>
      </c>
      <c r="B5612" t="s">
        <v>10095</v>
      </c>
      <c r="C5612" t="s">
        <v>232</v>
      </c>
      <c r="D5612" s="3">
        <v>5152.5694444444443</v>
      </c>
    </row>
    <row r="5613" spans="1:4">
      <c r="A5613" t="s">
        <v>10096</v>
      </c>
      <c r="B5613" t="s">
        <v>10097</v>
      </c>
      <c r="C5613" t="s">
        <v>232</v>
      </c>
      <c r="D5613" s="3">
        <v>4297.7820512820517</v>
      </c>
    </row>
    <row r="5614" spans="1:4">
      <c r="A5614" t="s">
        <v>10098</v>
      </c>
      <c r="B5614" t="s">
        <v>10099</v>
      </c>
      <c r="C5614" t="s">
        <v>232</v>
      </c>
      <c r="D5614" s="3"/>
    </row>
    <row r="5615" spans="1:4">
      <c r="A5615" t="s">
        <v>10100</v>
      </c>
      <c r="B5615" t="s">
        <v>10101</v>
      </c>
      <c r="C5615" t="s">
        <v>232</v>
      </c>
      <c r="D5615" s="3"/>
    </row>
    <row r="5616" spans="1:4">
      <c r="A5616" t="s">
        <v>10102</v>
      </c>
      <c r="B5616" t="s">
        <v>10103</v>
      </c>
      <c r="C5616" t="s">
        <v>232</v>
      </c>
      <c r="D5616" s="3">
        <v>5883.3625000000002</v>
      </c>
    </row>
    <row r="5617" spans="1:4">
      <c r="A5617" t="s">
        <v>10104</v>
      </c>
      <c r="B5617" t="s">
        <v>10105</v>
      </c>
      <c r="C5617" t="s">
        <v>232</v>
      </c>
      <c r="D5617" s="3"/>
    </row>
    <row r="5618" spans="1:4">
      <c r="A5618" t="s">
        <v>10106</v>
      </c>
      <c r="B5618" t="s">
        <v>10107</v>
      </c>
      <c r="C5618" t="s">
        <v>232</v>
      </c>
      <c r="D5618" s="3"/>
    </row>
    <row r="5619" spans="1:4">
      <c r="A5619" t="s">
        <v>10108</v>
      </c>
      <c r="B5619" t="s">
        <v>10109</v>
      </c>
      <c r="C5619" t="s">
        <v>232</v>
      </c>
      <c r="D5619" s="3">
        <v>2569.3599999999997</v>
      </c>
    </row>
    <row r="5620" spans="1:4">
      <c r="A5620" t="s">
        <v>10110</v>
      </c>
      <c r="B5620" t="s">
        <v>10111</v>
      </c>
      <c r="C5620" t="s">
        <v>232</v>
      </c>
      <c r="D5620" s="3"/>
    </row>
    <row r="5621" spans="1:4">
      <c r="A5621" t="s">
        <v>10112</v>
      </c>
      <c r="B5621" t="s">
        <v>10113</v>
      </c>
      <c r="C5621" t="s">
        <v>232</v>
      </c>
      <c r="D5621" s="3"/>
    </row>
    <row r="5622" spans="1:4">
      <c r="A5622" t="s">
        <v>10114</v>
      </c>
      <c r="B5622" t="s">
        <v>10115</v>
      </c>
      <c r="C5622" t="s">
        <v>232</v>
      </c>
      <c r="D5622" s="3"/>
    </row>
    <row r="5623" spans="1:4">
      <c r="A5623" t="s">
        <v>10116</v>
      </c>
      <c r="B5623" t="s">
        <v>10117</v>
      </c>
      <c r="C5623" t="s">
        <v>232</v>
      </c>
      <c r="D5623" s="3"/>
    </row>
    <row r="5624" spans="1:4">
      <c r="A5624" t="s">
        <v>10118</v>
      </c>
      <c r="B5624" t="s">
        <v>10119</v>
      </c>
      <c r="C5624" t="s">
        <v>232</v>
      </c>
      <c r="D5624" s="3"/>
    </row>
    <row r="5625" spans="1:4">
      <c r="A5625" t="s">
        <v>10120</v>
      </c>
      <c r="B5625" t="s">
        <v>10121</v>
      </c>
      <c r="C5625" t="s">
        <v>232</v>
      </c>
      <c r="D5625" s="3"/>
    </row>
    <row r="5626" spans="1:4">
      <c r="A5626" t="s">
        <v>10122</v>
      </c>
      <c r="B5626" t="s">
        <v>10123</v>
      </c>
      <c r="C5626" t="s">
        <v>232</v>
      </c>
      <c r="D5626" s="3">
        <v>2500</v>
      </c>
    </row>
    <row r="5627" spans="1:4">
      <c r="A5627" t="s">
        <v>10124</v>
      </c>
      <c r="B5627" t="s">
        <v>10125</v>
      </c>
      <c r="C5627" t="s">
        <v>232</v>
      </c>
      <c r="D5627" s="3">
        <v>2655</v>
      </c>
    </row>
    <row r="5628" spans="1:4">
      <c r="A5628" t="s">
        <v>10126</v>
      </c>
      <c r="B5628" t="s">
        <v>10127</v>
      </c>
      <c r="C5628" t="s">
        <v>232</v>
      </c>
      <c r="D5628" s="3"/>
    </row>
    <row r="5629" spans="1:4">
      <c r="A5629" t="s">
        <v>10128</v>
      </c>
      <c r="B5629" t="s">
        <v>10129</v>
      </c>
      <c r="C5629" t="s">
        <v>232</v>
      </c>
      <c r="D5629" s="3">
        <v>4465</v>
      </c>
    </row>
    <row r="5630" spans="1:4">
      <c r="A5630" t="s">
        <v>10130</v>
      </c>
      <c r="B5630" t="s">
        <v>10131</v>
      </c>
      <c r="C5630" t="s">
        <v>232</v>
      </c>
      <c r="D5630" s="3"/>
    </row>
    <row r="5631" spans="1:4">
      <c r="A5631" t="s">
        <v>10132</v>
      </c>
      <c r="B5631" t="s">
        <v>10133</v>
      </c>
      <c r="C5631" t="s">
        <v>232</v>
      </c>
      <c r="D5631" s="3"/>
    </row>
    <row r="5632" spans="1:4">
      <c r="A5632" t="s">
        <v>10134</v>
      </c>
      <c r="B5632" t="s">
        <v>10135</v>
      </c>
      <c r="C5632" t="s">
        <v>232</v>
      </c>
      <c r="D5632" s="3">
        <v>3300</v>
      </c>
    </row>
    <row r="5633" spans="1:4">
      <c r="A5633" t="s">
        <v>10136</v>
      </c>
      <c r="B5633" t="s">
        <v>10137</v>
      </c>
      <c r="C5633" t="s">
        <v>232</v>
      </c>
      <c r="D5633" s="3">
        <v>5500</v>
      </c>
    </row>
    <row r="5634" spans="1:4">
      <c r="A5634" t="s">
        <v>10138</v>
      </c>
      <c r="B5634" t="s">
        <v>10139</v>
      </c>
      <c r="C5634" t="s">
        <v>232</v>
      </c>
      <c r="D5634" s="3"/>
    </row>
    <row r="5635" spans="1:4">
      <c r="A5635" t="s">
        <v>10140</v>
      </c>
      <c r="B5635" t="s">
        <v>10141</v>
      </c>
      <c r="C5635" t="s">
        <v>232</v>
      </c>
      <c r="D5635" s="3"/>
    </row>
    <row r="5636" spans="1:4">
      <c r="A5636" t="s">
        <v>10142</v>
      </c>
      <c r="B5636" t="s">
        <v>10143</v>
      </c>
      <c r="C5636" t="s">
        <v>232</v>
      </c>
      <c r="D5636" s="3"/>
    </row>
    <row r="5637" spans="1:4">
      <c r="A5637" t="s">
        <v>10144</v>
      </c>
      <c r="B5637" t="s">
        <v>10145</v>
      </c>
      <c r="C5637" t="s">
        <v>232</v>
      </c>
      <c r="D5637" s="3"/>
    </row>
    <row r="5638" spans="1:4">
      <c r="A5638" t="s">
        <v>10146</v>
      </c>
      <c r="B5638" t="s">
        <v>10147</v>
      </c>
      <c r="C5638" t="s">
        <v>232</v>
      </c>
      <c r="D5638" s="3"/>
    </row>
    <row r="5639" spans="1:4">
      <c r="A5639" t="s">
        <v>10148</v>
      </c>
      <c r="B5639" t="s">
        <v>10149</v>
      </c>
      <c r="C5639" t="s">
        <v>232</v>
      </c>
      <c r="D5639" s="3"/>
    </row>
    <row r="5640" spans="1:4">
      <c r="A5640" t="s">
        <v>10150</v>
      </c>
      <c r="B5640" t="s">
        <v>10151</v>
      </c>
      <c r="C5640" t="s">
        <v>232</v>
      </c>
      <c r="D5640" s="3"/>
    </row>
    <row r="5641" spans="1:4">
      <c r="A5641" t="s">
        <v>10152</v>
      </c>
      <c r="B5641" t="s">
        <v>10153</v>
      </c>
      <c r="C5641" t="s">
        <v>232</v>
      </c>
      <c r="D5641" s="3"/>
    </row>
    <row r="5642" spans="1:4">
      <c r="A5642" t="s">
        <v>10154</v>
      </c>
      <c r="B5642" t="s">
        <v>10155</v>
      </c>
      <c r="C5642" t="s">
        <v>232</v>
      </c>
      <c r="D5642" s="3"/>
    </row>
    <row r="5643" spans="1:4">
      <c r="A5643" t="s">
        <v>10156</v>
      </c>
      <c r="B5643" t="s">
        <v>10157</v>
      </c>
      <c r="C5643" t="s">
        <v>232</v>
      </c>
      <c r="D5643" s="3"/>
    </row>
    <row r="5644" spans="1:4">
      <c r="A5644" t="s">
        <v>10158</v>
      </c>
      <c r="B5644" t="s">
        <v>10159</v>
      </c>
      <c r="C5644" t="s">
        <v>232</v>
      </c>
      <c r="D5644" s="3"/>
    </row>
    <row r="5645" spans="1:4">
      <c r="A5645" t="s">
        <v>10160</v>
      </c>
      <c r="B5645" t="s">
        <v>10161</v>
      </c>
      <c r="C5645" t="s">
        <v>232</v>
      </c>
      <c r="D5645" s="3"/>
    </row>
    <row r="5646" spans="1:4">
      <c r="A5646" t="s">
        <v>10162</v>
      </c>
      <c r="B5646" t="s">
        <v>10163</v>
      </c>
      <c r="C5646" t="s">
        <v>232</v>
      </c>
      <c r="D5646" s="3"/>
    </row>
    <row r="5647" spans="1:4">
      <c r="A5647" t="s">
        <v>10164</v>
      </c>
      <c r="B5647" t="s">
        <v>10165</v>
      </c>
      <c r="C5647" t="s">
        <v>232</v>
      </c>
      <c r="D5647" s="3"/>
    </row>
    <row r="5648" spans="1:4">
      <c r="A5648" t="s">
        <v>10166</v>
      </c>
      <c r="B5648" t="s">
        <v>10167</v>
      </c>
      <c r="C5648" t="s">
        <v>232</v>
      </c>
      <c r="D5648" s="3"/>
    </row>
    <row r="5649" spans="1:4">
      <c r="A5649" t="s">
        <v>10168</v>
      </c>
      <c r="B5649" t="s">
        <v>10169</v>
      </c>
      <c r="C5649" t="s">
        <v>232</v>
      </c>
      <c r="D5649" s="3"/>
    </row>
    <row r="5650" spans="1:4">
      <c r="A5650" t="s">
        <v>10170</v>
      </c>
      <c r="B5650" t="s">
        <v>10171</v>
      </c>
      <c r="C5650" t="s">
        <v>232</v>
      </c>
      <c r="D5650" s="3"/>
    </row>
    <row r="5651" spans="1:4">
      <c r="A5651" t="s">
        <v>10172</v>
      </c>
      <c r="B5651" t="s">
        <v>10173</v>
      </c>
      <c r="C5651" t="s">
        <v>232</v>
      </c>
      <c r="D5651" s="3">
        <v>2120</v>
      </c>
    </row>
    <row r="5652" spans="1:4">
      <c r="A5652" t="s">
        <v>10174</v>
      </c>
      <c r="B5652" t="s">
        <v>10175</v>
      </c>
      <c r="C5652" t="s">
        <v>232</v>
      </c>
      <c r="D5652" s="3">
        <v>3106.6666666666665</v>
      </c>
    </row>
    <row r="5653" spans="1:4">
      <c r="A5653" t="s">
        <v>10176</v>
      </c>
      <c r="B5653" t="s">
        <v>10177</v>
      </c>
      <c r="C5653" t="s">
        <v>232</v>
      </c>
      <c r="D5653" s="3">
        <v>2804.5063829787232</v>
      </c>
    </row>
    <row r="5654" spans="1:4">
      <c r="A5654" t="s">
        <v>10178</v>
      </c>
      <c r="B5654" t="s">
        <v>10179</v>
      </c>
      <c r="C5654" t="s">
        <v>232</v>
      </c>
      <c r="D5654" s="3">
        <v>1980</v>
      </c>
    </row>
    <row r="5655" spans="1:4">
      <c r="A5655" t="s">
        <v>10180</v>
      </c>
      <c r="B5655" t="s">
        <v>10181</v>
      </c>
      <c r="C5655" t="s">
        <v>232</v>
      </c>
      <c r="D5655" s="3"/>
    </row>
    <row r="5656" spans="1:4">
      <c r="A5656" t="s">
        <v>10182</v>
      </c>
      <c r="B5656" t="s">
        <v>10183</v>
      </c>
      <c r="C5656" t="s">
        <v>232</v>
      </c>
      <c r="D5656" s="3"/>
    </row>
    <row r="5657" spans="1:4">
      <c r="A5657" t="s">
        <v>10184</v>
      </c>
      <c r="B5657" t="s">
        <v>10185</v>
      </c>
      <c r="C5657" t="s">
        <v>232</v>
      </c>
      <c r="D5657" s="3"/>
    </row>
    <row r="5658" spans="1:4">
      <c r="A5658" t="s">
        <v>10186</v>
      </c>
      <c r="B5658" t="s">
        <v>10187</v>
      </c>
      <c r="C5658" t="s">
        <v>232</v>
      </c>
      <c r="D5658" s="3"/>
    </row>
    <row r="5659" spans="1:4">
      <c r="A5659" t="s">
        <v>10188</v>
      </c>
      <c r="B5659" t="s">
        <v>10189</v>
      </c>
      <c r="C5659" t="s">
        <v>232</v>
      </c>
      <c r="D5659" s="3">
        <v>2117.0833333333335</v>
      </c>
    </row>
    <row r="5660" spans="1:4">
      <c r="A5660" t="s">
        <v>10190</v>
      </c>
      <c r="B5660" t="s">
        <v>10191</v>
      </c>
      <c r="C5660" t="s">
        <v>232</v>
      </c>
      <c r="D5660" s="3">
        <v>2480</v>
      </c>
    </row>
    <row r="5661" spans="1:4">
      <c r="A5661" t="s">
        <v>10192</v>
      </c>
      <c r="B5661" t="s">
        <v>10193</v>
      </c>
      <c r="C5661" t="s">
        <v>232</v>
      </c>
      <c r="D5661" s="3">
        <v>3180</v>
      </c>
    </row>
    <row r="5662" spans="1:4">
      <c r="A5662" t="s">
        <v>10194</v>
      </c>
      <c r="B5662" t="s">
        <v>10195</v>
      </c>
      <c r="C5662" t="s">
        <v>232</v>
      </c>
      <c r="D5662" s="3">
        <v>5377.2000000000007</v>
      </c>
    </row>
    <row r="5663" spans="1:4">
      <c r="A5663" t="s">
        <v>10196</v>
      </c>
      <c r="B5663" t="s">
        <v>10197</v>
      </c>
      <c r="C5663" t="s">
        <v>232</v>
      </c>
      <c r="D5663" s="3">
        <v>3844.8274999999999</v>
      </c>
    </row>
    <row r="5664" spans="1:4">
      <c r="A5664" t="s">
        <v>10198</v>
      </c>
      <c r="B5664" t="s">
        <v>10199</v>
      </c>
      <c r="C5664" t="s">
        <v>232</v>
      </c>
      <c r="D5664" s="3">
        <v>4364.4328571428568</v>
      </c>
    </row>
    <row r="5665" spans="1:4">
      <c r="A5665" t="s">
        <v>10200</v>
      </c>
      <c r="B5665" t="s">
        <v>10201</v>
      </c>
      <c r="C5665" t="s">
        <v>232</v>
      </c>
      <c r="D5665" s="3">
        <v>3415</v>
      </c>
    </row>
    <row r="5666" spans="1:4">
      <c r="A5666" t="s">
        <v>10202</v>
      </c>
      <c r="B5666" t="s">
        <v>10203</v>
      </c>
      <c r="C5666" t="s">
        <v>232</v>
      </c>
      <c r="D5666" s="3">
        <v>2402.5</v>
      </c>
    </row>
    <row r="5667" spans="1:4">
      <c r="A5667" t="s">
        <v>10204</v>
      </c>
      <c r="B5667" t="s">
        <v>10205</v>
      </c>
      <c r="C5667" t="s">
        <v>232</v>
      </c>
      <c r="D5667" s="3"/>
    </row>
    <row r="5668" spans="1:4">
      <c r="A5668" t="s">
        <v>10206</v>
      </c>
      <c r="B5668" t="s">
        <v>10207</v>
      </c>
      <c r="C5668" t="s">
        <v>232</v>
      </c>
      <c r="D5668" s="3"/>
    </row>
    <row r="5669" spans="1:4">
      <c r="A5669" t="s">
        <v>10208</v>
      </c>
      <c r="B5669" t="s">
        <v>10209</v>
      </c>
      <c r="C5669" t="s">
        <v>232</v>
      </c>
      <c r="D5669" s="3">
        <v>4351.5384615384619</v>
      </c>
    </row>
    <row r="5670" spans="1:4">
      <c r="A5670" t="s">
        <v>10210</v>
      </c>
      <c r="B5670" t="s">
        <v>10211</v>
      </c>
      <c r="C5670" t="s">
        <v>232</v>
      </c>
      <c r="D5670" s="3">
        <v>4400</v>
      </c>
    </row>
    <row r="5671" spans="1:4">
      <c r="A5671" t="s">
        <v>10212</v>
      </c>
      <c r="B5671" t="s">
        <v>10213</v>
      </c>
      <c r="C5671" t="s">
        <v>232</v>
      </c>
      <c r="D5671" s="3">
        <v>4372.5650000000005</v>
      </c>
    </row>
    <row r="5672" spans="1:4">
      <c r="A5672" t="s">
        <v>10214</v>
      </c>
      <c r="B5672" t="s">
        <v>10215</v>
      </c>
      <c r="C5672" t="s">
        <v>232</v>
      </c>
      <c r="D5672" s="3">
        <v>2893.4139999999998</v>
      </c>
    </row>
    <row r="5673" spans="1:4">
      <c r="A5673" t="s">
        <v>10216</v>
      </c>
      <c r="B5673" t="s">
        <v>10217</v>
      </c>
      <c r="C5673" t="s">
        <v>232</v>
      </c>
      <c r="D5673" s="3">
        <v>2056.0555555555557</v>
      </c>
    </row>
    <row r="5674" spans="1:4">
      <c r="A5674" t="s">
        <v>10218</v>
      </c>
      <c r="B5674" t="s">
        <v>10219</v>
      </c>
      <c r="C5674" t="s">
        <v>232</v>
      </c>
      <c r="D5674" s="3">
        <v>6809.376470588235</v>
      </c>
    </row>
    <row r="5675" spans="1:4">
      <c r="A5675" t="s">
        <v>10220</v>
      </c>
      <c r="B5675" t="s">
        <v>10221</v>
      </c>
      <c r="C5675" t="s">
        <v>232</v>
      </c>
      <c r="D5675" s="3">
        <v>5720.2494642857137</v>
      </c>
    </row>
    <row r="5676" spans="1:4">
      <c r="A5676" t="s">
        <v>10222</v>
      </c>
      <c r="B5676" t="s">
        <v>10223</v>
      </c>
      <c r="C5676" t="s">
        <v>232</v>
      </c>
      <c r="D5676" s="3">
        <v>6872.3</v>
      </c>
    </row>
    <row r="5677" spans="1:4">
      <c r="A5677" t="s">
        <v>10224</v>
      </c>
      <c r="B5677" t="s">
        <v>10225</v>
      </c>
      <c r="C5677" t="s">
        <v>232</v>
      </c>
      <c r="D5677" s="3">
        <v>5647.6933333333327</v>
      </c>
    </row>
    <row r="5678" spans="1:4">
      <c r="A5678" t="s">
        <v>10226</v>
      </c>
      <c r="B5678" t="s">
        <v>10227</v>
      </c>
      <c r="C5678" t="s">
        <v>232</v>
      </c>
      <c r="D5678" s="3">
        <v>5940</v>
      </c>
    </row>
    <row r="5679" spans="1:4">
      <c r="A5679" t="s">
        <v>10228</v>
      </c>
      <c r="B5679" t="s">
        <v>10229</v>
      </c>
      <c r="C5679" t="s">
        <v>232</v>
      </c>
      <c r="D5679" s="3"/>
    </row>
    <row r="5680" spans="1:4">
      <c r="A5680" t="s">
        <v>10230</v>
      </c>
      <c r="B5680" t="s">
        <v>10231</v>
      </c>
      <c r="C5680" t="s">
        <v>232</v>
      </c>
      <c r="D5680" s="3"/>
    </row>
    <row r="5681" spans="1:4">
      <c r="A5681" t="s">
        <v>10232</v>
      </c>
      <c r="B5681" t="s">
        <v>10233</v>
      </c>
      <c r="C5681" t="s">
        <v>232</v>
      </c>
      <c r="D5681" s="3">
        <v>4100</v>
      </c>
    </row>
    <row r="5682" spans="1:4">
      <c r="A5682" t="s">
        <v>10234</v>
      </c>
      <c r="B5682" t="s">
        <v>10235</v>
      </c>
      <c r="C5682" t="s">
        <v>232</v>
      </c>
      <c r="D5682" s="3"/>
    </row>
    <row r="5683" spans="1:4">
      <c r="A5683" t="s">
        <v>10236</v>
      </c>
      <c r="B5683" t="s">
        <v>10237</v>
      </c>
      <c r="C5683" t="s">
        <v>232</v>
      </c>
      <c r="D5683" s="3"/>
    </row>
    <row r="5684" spans="1:4">
      <c r="A5684" t="s">
        <v>10238</v>
      </c>
      <c r="B5684" t="s">
        <v>10239</v>
      </c>
      <c r="C5684" t="s">
        <v>232</v>
      </c>
      <c r="D5684" s="3"/>
    </row>
    <row r="5685" spans="1:4">
      <c r="A5685" t="s">
        <v>10240</v>
      </c>
      <c r="B5685" t="s">
        <v>10241</v>
      </c>
      <c r="C5685" t="s">
        <v>232</v>
      </c>
      <c r="D5685" s="3"/>
    </row>
    <row r="5686" spans="1:4">
      <c r="A5686" t="s">
        <v>10242</v>
      </c>
      <c r="B5686" t="s">
        <v>10243</v>
      </c>
      <c r="C5686" t="s">
        <v>232</v>
      </c>
      <c r="D5686" s="3"/>
    </row>
    <row r="5687" spans="1:4">
      <c r="A5687" t="s">
        <v>10244</v>
      </c>
      <c r="B5687" t="s">
        <v>10245</v>
      </c>
      <c r="C5687" t="s">
        <v>232</v>
      </c>
      <c r="D5687" s="3"/>
    </row>
    <row r="5688" spans="1:4">
      <c r="A5688" t="s">
        <v>10246</v>
      </c>
      <c r="B5688" t="s">
        <v>10247</v>
      </c>
      <c r="C5688" t="s">
        <v>232</v>
      </c>
      <c r="D5688" s="3"/>
    </row>
    <row r="5689" spans="1:4">
      <c r="A5689" t="s">
        <v>10248</v>
      </c>
      <c r="B5689" t="s">
        <v>10249</v>
      </c>
      <c r="C5689" t="s">
        <v>232</v>
      </c>
      <c r="D5689" s="3"/>
    </row>
    <row r="5690" spans="1:4">
      <c r="A5690" t="s">
        <v>10250</v>
      </c>
      <c r="B5690" t="s">
        <v>10251</v>
      </c>
      <c r="C5690" t="s">
        <v>232</v>
      </c>
      <c r="D5690" s="3"/>
    </row>
    <row r="5691" spans="1:4">
      <c r="A5691" t="s">
        <v>10252</v>
      </c>
      <c r="B5691" t="s">
        <v>10253</v>
      </c>
      <c r="C5691" t="s">
        <v>232</v>
      </c>
      <c r="D5691" s="3"/>
    </row>
    <row r="5692" spans="1:4">
      <c r="A5692" t="s">
        <v>10254</v>
      </c>
      <c r="B5692" t="s">
        <v>10255</v>
      </c>
      <c r="C5692" t="s">
        <v>232</v>
      </c>
      <c r="D5692" s="3"/>
    </row>
    <row r="5693" spans="1:4">
      <c r="A5693" t="s">
        <v>10256</v>
      </c>
      <c r="B5693" t="s">
        <v>10257</v>
      </c>
      <c r="C5693" t="s">
        <v>232</v>
      </c>
      <c r="D5693" s="3"/>
    </row>
    <row r="5694" spans="1:4">
      <c r="A5694" t="s">
        <v>10258</v>
      </c>
      <c r="B5694" t="s">
        <v>10259</v>
      </c>
      <c r="C5694" t="s">
        <v>232</v>
      </c>
      <c r="D5694" s="3"/>
    </row>
    <row r="5695" spans="1:4">
      <c r="A5695" t="s">
        <v>10260</v>
      </c>
      <c r="B5695" t="s">
        <v>10261</v>
      </c>
      <c r="C5695" t="s">
        <v>232</v>
      </c>
      <c r="D5695" s="3"/>
    </row>
    <row r="5696" spans="1:4">
      <c r="A5696" t="s">
        <v>10262</v>
      </c>
      <c r="B5696" t="s">
        <v>10263</v>
      </c>
      <c r="C5696" t="s">
        <v>232</v>
      </c>
      <c r="D5696" s="3"/>
    </row>
    <row r="5697" spans="1:4">
      <c r="A5697" t="s">
        <v>10264</v>
      </c>
      <c r="B5697" t="s">
        <v>10265</v>
      </c>
      <c r="C5697" t="s">
        <v>232</v>
      </c>
      <c r="D5697" s="3"/>
    </row>
    <row r="5698" spans="1:4">
      <c r="A5698" t="s">
        <v>10266</v>
      </c>
      <c r="B5698" t="s">
        <v>10267</v>
      </c>
      <c r="C5698" t="s">
        <v>232</v>
      </c>
      <c r="D5698" s="3"/>
    </row>
    <row r="5699" spans="1:4">
      <c r="A5699" t="s">
        <v>10268</v>
      </c>
      <c r="B5699" t="s">
        <v>10269</v>
      </c>
      <c r="C5699" t="s">
        <v>232</v>
      </c>
      <c r="D5699" s="3"/>
    </row>
    <row r="5700" spans="1:4">
      <c r="A5700" t="s">
        <v>10270</v>
      </c>
      <c r="B5700" t="s">
        <v>10271</v>
      </c>
      <c r="C5700" t="s">
        <v>232</v>
      </c>
      <c r="D5700" s="3"/>
    </row>
    <row r="5701" spans="1:4">
      <c r="A5701" t="s">
        <v>10272</v>
      </c>
      <c r="B5701" t="s">
        <v>10273</v>
      </c>
      <c r="C5701" t="s">
        <v>232</v>
      </c>
      <c r="D5701" s="3"/>
    </row>
    <row r="5702" spans="1:4">
      <c r="A5702" t="s">
        <v>10274</v>
      </c>
      <c r="B5702" t="s">
        <v>10275</v>
      </c>
      <c r="C5702" t="s">
        <v>232</v>
      </c>
      <c r="D5702" s="3"/>
    </row>
    <row r="5703" spans="1:4">
      <c r="A5703" t="s">
        <v>10276</v>
      </c>
      <c r="B5703" t="s">
        <v>10277</v>
      </c>
      <c r="C5703" t="s">
        <v>232</v>
      </c>
      <c r="D5703" s="3"/>
    </row>
    <row r="5704" spans="1:4">
      <c r="A5704" t="s">
        <v>10278</v>
      </c>
      <c r="B5704" t="s">
        <v>10279</v>
      </c>
      <c r="C5704" t="s">
        <v>232</v>
      </c>
      <c r="D5704" s="3"/>
    </row>
    <row r="5705" spans="1:4">
      <c r="A5705" t="s">
        <v>10280</v>
      </c>
      <c r="B5705" t="s">
        <v>10281</v>
      </c>
      <c r="C5705" t="s">
        <v>232</v>
      </c>
      <c r="D5705" s="3"/>
    </row>
    <row r="5706" spans="1:4">
      <c r="A5706" t="s">
        <v>10282</v>
      </c>
      <c r="B5706" t="s">
        <v>10283</v>
      </c>
      <c r="C5706" t="s">
        <v>232</v>
      </c>
      <c r="D5706" s="3"/>
    </row>
    <row r="5707" spans="1:4">
      <c r="A5707" t="s">
        <v>10284</v>
      </c>
      <c r="B5707" t="s">
        <v>10285</v>
      </c>
      <c r="C5707" t="s">
        <v>232</v>
      </c>
      <c r="D5707" s="3"/>
    </row>
    <row r="5708" spans="1:4">
      <c r="A5708" t="s">
        <v>10286</v>
      </c>
      <c r="B5708" t="s">
        <v>10287</v>
      </c>
      <c r="C5708" t="s">
        <v>232</v>
      </c>
      <c r="D5708" s="3"/>
    </row>
    <row r="5709" spans="1:4">
      <c r="A5709" t="s">
        <v>10288</v>
      </c>
      <c r="B5709" t="s">
        <v>10289</v>
      </c>
      <c r="C5709" t="s">
        <v>232</v>
      </c>
      <c r="D5709" s="3"/>
    </row>
    <row r="5710" spans="1:4">
      <c r="A5710" t="s">
        <v>10290</v>
      </c>
      <c r="B5710" t="s">
        <v>10291</v>
      </c>
      <c r="C5710" t="s">
        <v>232</v>
      </c>
      <c r="D5710" s="3"/>
    </row>
    <row r="5711" spans="1:4">
      <c r="A5711" t="s">
        <v>10292</v>
      </c>
      <c r="B5711" t="s">
        <v>10293</v>
      </c>
      <c r="C5711" t="s">
        <v>232</v>
      </c>
      <c r="D5711" s="3"/>
    </row>
    <row r="5712" spans="1:4">
      <c r="A5712" t="s">
        <v>10294</v>
      </c>
      <c r="B5712" t="s">
        <v>10295</v>
      </c>
      <c r="C5712" t="s">
        <v>232</v>
      </c>
      <c r="D5712" s="3"/>
    </row>
    <row r="5713" spans="1:4">
      <c r="A5713" t="s">
        <v>10296</v>
      </c>
      <c r="B5713" t="s">
        <v>10297</v>
      </c>
      <c r="C5713" t="s">
        <v>232</v>
      </c>
      <c r="D5713" s="3"/>
    </row>
    <row r="5714" spans="1:4">
      <c r="A5714" t="s">
        <v>10298</v>
      </c>
      <c r="B5714" t="s">
        <v>10299</v>
      </c>
      <c r="C5714" t="s">
        <v>232</v>
      </c>
      <c r="D5714" s="3"/>
    </row>
    <row r="5715" spans="1:4">
      <c r="A5715" t="s">
        <v>10300</v>
      </c>
      <c r="B5715" t="s">
        <v>10301</v>
      </c>
      <c r="C5715" t="s">
        <v>232</v>
      </c>
      <c r="D5715" s="3"/>
    </row>
    <row r="5716" spans="1:4">
      <c r="A5716" t="s">
        <v>10302</v>
      </c>
      <c r="B5716" t="s">
        <v>10303</v>
      </c>
      <c r="C5716" t="s">
        <v>232</v>
      </c>
      <c r="D5716" s="3">
        <v>183.25</v>
      </c>
    </row>
    <row r="5717" spans="1:4">
      <c r="A5717" t="s">
        <v>10304</v>
      </c>
      <c r="B5717" t="s">
        <v>10305</v>
      </c>
      <c r="C5717" t="s">
        <v>232</v>
      </c>
      <c r="D5717" s="3">
        <v>131.66666666666666</v>
      </c>
    </row>
    <row r="5718" spans="1:4">
      <c r="A5718" t="s">
        <v>10306</v>
      </c>
      <c r="B5718" t="s">
        <v>10307</v>
      </c>
      <c r="C5718" t="s">
        <v>232</v>
      </c>
      <c r="D5718" s="3">
        <v>218.25916666666666</v>
      </c>
    </row>
    <row r="5719" spans="1:4">
      <c r="A5719" t="s">
        <v>10308</v>
      </c>
      <c r="B5719" t="s">
        <v>10309</v>
      </c>
      <c r="C5719" t="s">
        <v>232</v>
      </c>
      <c r="D5719" s="3">
        <v>651.95000000000005</v>
      </c>
    </row>
    <row r="5720" spans="1:4">
      <c r="A5720" t="s">
        <v>10310</v>
      </c>
      <c r="B5720" t="s">
        <v>10311</v>
      </c>
      <c r="C5720" t="s">
        <v>232</v>
      </c>
      <c r="D5720" s="3"/>
    </row>
    <row r="5721" spans="1:4">
      <c r="A5721" t="s">
        <v>10312</v>
      </c>
      <c r="B5721" t="s">
        <v>10313</v>
      </c>
      <c r="C5721" t="s">
        <v>438</v>
      </c>
      <c r="D5721" s="3">
        <v>4.7020839580209906</v>
      </c>
    </row>
    <row r="5722" spans="1:4">
      <c r="A5722" t="s">
        <v>10314</v>
      </c>
      <c r="B5722" t="s">
        <v>10315</v>
      </c>
      <c r="C5722" t="s">
        <v>438</v>
      </c>
      <c r="D5722" s="3"/>
    </row>
    <row r="5723" spans="1:4">
      <c r="A5723" t="s">
        <v>10316</v>
      </c>
      <c r="B5723" t="s">
        <v>10317</v>
      </c>
      <c r="C5723" t="s">
        <v>438</v>
      </c>
      <c r="D5723" s="3">
        <v>5.91</v>
      </c>
    </row>
    <row r="5724" spans="1:4">
      <c r="A5724" t="s">
        <v>10318</v>
      </c>
      <c r="B5724" t="s">
        <v>10319</v>
      </c>
      <c r="C5724" t="s">
        <v>438</v>
      </c>
      <c r="D5724" s="3"/>
    </row>
    <row r="5725" spans="1:4">
      <c r="A5725" t="s">
        <v>10320</v>
      </c>
      <c r="B5725" t="s">
        <v>10321</v>
      </c>
      <c r="C5725" t="s">
        <v>438</v>
      </c>
      <c r="D5725" s="3"/>
    </row>
    <row r="5726" spans="1:4">
      <c r="A5726" t="s">
        <v>10322</v>
      </c>
      <c r="B5726" t="s">
        <v>10323</v>
      </c>
      <c r="C5726" t="s">
        <v>438</v>
      </c>
      <c r="D5726" s="3"/>
    </row>
    <row r="5727" spans="1:4">
      <c r="A5727" t="s">
        <v>10324</v>
      </c>
      <c r="B5727" t="s">
        <v>10325</v>
      </c>
      <c r="C5727" t="s">
        <v>438</v>
      </c>
      <c r="D5727" s="3">
        <v>7.83</v>
      </c>
    </row>
    <row r="5728" spans="1:4">
      <c r="A5728" t="s">
        <v>10326</v>
      </c>
      <c r="B5728" t="s">
        <v>10327</v>
      </c>
      <c r="C5728" t="s">
        <v>438</v>
      </c>
      <c r="D5728" s="3">
        <v>9.3119161676646716</v>
      </c>
    </row>
    <row r="5729" spans="1:4">
      <c r="A5729" t="s">
        <v>10328</v>
      </c>
      <c r="B5729" t="s">
        <v>10329</v>
      </c>
      <c r="C5729" t="s">
        <v>438</v>
      </c>
      <c r="D5729" s="3">
        <v>11.274394693200666</v>
      </c>
    </row>
    <row r="5730" spans="1:4">
      <c r="A5730" t="s">
        <v>10330</v>
      </c>
      <c r="B5730" t="s">
        <v>10331</v>
      </c>
      <c r="C5730" t="s">
        <v>438</v>
      </c>
      <c r="D5730" s="3"/>
    </row>
    <row r="5731" spans="1:4">
      <c r="A5731" t="s">
        <v>10332</v>
      </c>
      <c r="B5731" t="s">
        <v>10333</v>
      </c>
      <c r="C5731" t="s">
        <v>438</v>
      </c>
      <c r="D5731" s="3"/>
    </row>
    <row r="5732" spans="1:4">
      <c r="A5732" t="s">
        <v>10334</v>
      </c>
      <c r="B5732" t="s">
        <v>10335</v>
      </c>
      <c r="C5732" t="s">
        <v>438</v>
      </c>
      <c r="D5732" s="3"/>
    </row>
    <row r="5733" spans="1:4">
      <c r="A5733" t="s">
        <v>10336</v>
      </c>
      <c r="B5733" t="s">
        <v>10337</v>
      </c>
      <c r="C5733" t="s">
        <v>438</v>
      </c>
      <c r="D5733" s="3"/>
    </row>
    <row r="5734" spans="1:4">
      <c r="A5734" t="s">
        <v>10338</v>
      </c>
      <c r="B5734" t="s">
        <v>10339</v>
      </c>
      <c r="C5734" t="s">
        <v>438</v>
      </c>
      <c r="D5734" s="3"/>
    </row>
    <row r="5735" spans="1:4">
      <c r="A5735" t="s">
        <v>10340</v>
      </c>
      <c r="B5735" t="s">
        <v>10341</v>
      </c>
      <c r="C5735" t="s">
        <v>438</v>
      </c>
      <c r="D5735" s="3"/>
    </row>
    <row r="5736" spans="1:4">
      <c r="A5736" t="s">
        <v>10342</v>
      </c>
      <c r="B5736" t="s">
        <v>10343</v>
      </c>
      <c r="C5736" t="s">
        <v>438</v>
      </c>
      <c r="D5736" s="3"/>
    </row>
    <row r="5737" spans="1:4">
      <c r="A5737" t="s">
        <v>10344</v>
      </c>
      <c r="B5737" t="s">
        <v>10345</v>
      </c>
      <c r="C5737" t="s">
        <v>438</v>
      </c>
      <c r="D5737" s="3">
        <v>13.8</v>
      </c>
    </row>
    <row r="5738" spans="1:4">
      <c r="A5738" t="s">
        <v>10346</v>
      </c>
      <c r="B5738" t="s">
        <v>10347</v>
      </c>
      <c r="C5738" t="s">
        <v>438</v>
      </c>
      <c r="D5738" s="3"/>
    </row>
    <row r="5739" spans="1:4">
      <c r="A5739" t="s">
        <v>10348</v>
      </c>
      <c r="B5739" t="s">
        <v>10349</v>
      </c>
      <c r="C5739" t="s">
        <v>438</v>
      </c>
      <c r="D5739" s="3"/>
    </row>
    <row r="5740" spans="1:4">
      <c r="A5740" t="s">
        <v>10350</v>
      </c>
      <c r="B5740" t="s">
        <v>10351</v>
      </c>
      <c r="C5740" t="s">
        <v>438</v>
      </c>
      <c r="D5740" s="3"/>
    </row>
    <row r="5741" spans="1:4">
      <c r="A5741" t="s">
        <v>10352</v>
      </c>
      <c r="B5741" t="s">
        <v>10353</v>
      </c>
      <c r="C5741" t="s">
        <v>438</v>
      </c>
      <c r="D5741" s="3">
        <v>12</v>
      </c>
    </row>
    <row r="5742" spans="1:4">
      <c r="A5742" t="s">
        <v>10354</v>
      </c>
      <c r="B5742" t="s">
        <v>10355</v>
      </c>
      <c r="C5742" t="s">
        <v>438</v>
      </c>
      <c r="D5742" s="3"/>
    </row>
    <row r="5743" spans="1:4">
      <c r="A5743" t="s">
        <v>10356</v>
      </c>
      <c r="B5743" t="s">
        <v>10357</v>
      </c>
      <c r="C5743" t="s">
        <v>438</v>
      </c>
      <c r="D5743" s="3"/>
    </row>
    <row r="5744" spans="1:4">
      <c r="A5744" t="s">
        <v>10358</v>
      </c>
      <c r="B5744" t="s">
        <v>10359</v>
      </c>
      <c r="C5744" t="s">
        <v>438</v>
      </c>
      <c r="D5744" s="3"/>
    </row>
    <row r="5745" spans="1:4">
      <c r="A5745" t="s">
        <v>10360</v>
      </c>
      <c r="B5745" t="s">
        <v>10361</v>
      </c>
      <c r="C5745" t="s">
        <v>438</v>
      </c>
      <c r="D5745" s="3">
        <v>7.22</v>
      </c>
    </row>
    <row r="5746" spans="1:4">
      <c r="A5746" t="s">
        <v>10362</v>
      </c>
      <c r="B5746" t="s">
        <v>10363</v>
      </c>
      <c r="C5746" t="s">
        <v>438</v>
      </c>
      <c r="D5746" s="3"/>
    </row>
    <row r="5747" spans="1:4">
      <c r="A5747" t="s">
        <v>10364</v>
      </c>
      <c r="B5747" t="s">
        <v>10365</v>
      </c>
      <c r="C5747" t="s">
        <v>438</v>
      </c>
      <c r="D5747" s="3"/>
    </row>
    <row r="5748" spans="1:4">
      <c r="A5748" t="s">
        <v>10366</v>
      </c>
      <c r="B5748" t="s">
        <v>10367</v>
      </c>
      <c r="C5748" t="s">
        <v>438</v>
      </c>
      <c r="D5748" s="3"/>
    </row>
    <row r="5749" spans="1:4">
      <c r="A5749" t="s">
        <v>10368</v>
      </c>
      <c r="B5749" t="s">
        <v>10369</v>
      </c>
      <c r="C5749" t="s">
        <v>438</v>
      </c>
      <c r="D5749" s="3"/>
    </row>
    <row r="5750" spans="1:4">
      <c r="A5750" t="s">
        <v>10370</v>
      </c>
      <c r="B5750" t="s">
        <v>10371</v>
      </c>
      <c r="C5750" t="s">
        <v>438</v>
      </c>
      <c r="D5750" s="3"/>
    </row>
    <row r="5751" spans="1:4">
      <c r="A5751" t="s">
        <v>10372</v>
      </c>
      <c r="B5751" t="s">
        <v>10373</v>
      </c>
      <c r="C5751" t="s">
        <v>438</v>
      </c>
      <c r="D5751" s="3"/>
    </row>
    <row r="5752" spans="1:4">
      <c r="A5752" t="s">
        <v>10374</v>
      </c>
      <c r="B5752" t="s">
        <v>10375</v>
      </c>
      <c r="C5752" t="s">
        <v>438</v>
      </c>
      <c r="D5752" s="3"/>
    </row>
    <row r="5753" spans="1:4">
      <c r="A5753" t="s">
        <v>10376</v>
      </c>
      <c r="B5753" t="s">
        <v>10377</v>
      </c>
      <c r="C5753" t="s">
        <v>438</v>
      </c>
      <c r="D5753" s="3"/>
    </row>
    <row r="5754" spans="1:4">
      <c r="A5754" t="s">
        <v>10378</v>
      </c>
      <c r="B5754" t="s">
        <v>10379</v>
      </c>
      <c r="C5754" t="s">
        <v>438</v>
      </c>
      <c r="D5754" s="3"/>
    </row>
    <row r="5755" spans="1:4">
      <c r="A5755" t="s">
        <v>10380</v>
      </c>
      <c r="B5755" t="s">
        <v>10381</v>
      </c>
      <c r="C5755" t="s">
        <v>438</v>
      </c>
      <c r="D5755" s="3"/>
    </row>
    <row r="5756" spans="1:4">
      <c r="A5756" t="s">
        <v>10382</v>
      </c>
      <c r="B5756" t="s">
        <v>10383</v>
      </c>
      <c r="C5756" t="s">
        <v>438</v>
      </c>
      <c r="D5756" s="3"/>
    </row>
    <row r="5757" spans="1:4">
      <c r="A5757" t="s">
        <v>10384</v>
      </c>
      <c r="B5757" t="s">
        <v>10385</v>
      </c>
      <c r="C5757" t="s">
        <v>438</v>
      </c>
      <c r="D5757" s="3">
        <v>4.730481283422459</v>
      </c>
    </row>
    <row r="5758" spans="1:4">
      <c r="A5758" t="s">
        <v>10386</v>
      </c>
      <c r="B5758" t="s">
        <v>10387</v>
      </c>
      <c r="C5758" t="s">
        <v>438</v>
      </c>
      <c r="D5758" s="3"/>
    </row>
    <row r="5759" spans="1:4">
      <c r="A5759" t="s">
        <v>10388</v>
      </c>
      <c r="B5759" t="s">
        <v>10389</v>
      </c>
      <c r="C5759" t="s">
        <v>438</v>
      </c>
      <c r="D5759" s="3"/>
    </row>
    <row r="5760" spans="1:4">
      <c r="A5760" t="s">
        <v>10390</v>
      </c>
      <c r="B5760" t="s">
        <v>10391</v>
      </c>
      <c r="C5760" t="s">
        <v>438</v>
      </c>
      <c r="D5760" s="3"/>
    </row>
    <row r="5761" spans="1:4">
      <c r="A5761" t="s">
        <v>10392</v>
      </c>
      <c r="B5761" t="s">
        <v>10393</v>
      </c>
      <c r="C5761" t="s">
        <v>232</v>
      </c>
      <c r="D5761" s="3"/>
    </row>
    <row r="5762" spans="1:4">
      <c r="A5762" t="s">
        <v>10394</v>
      </c>
      <c r="B5762" t="s">
        <v>10395</v>
      </c>
      <c r="C5762" t="s">
        <v>232</v>
      </c>
      <c r="D5762" s="3"/>
    </row>
    <row r="5763" spans="1:4">
      <c r="A5763" t="s">
        <v>10396</v>
      </c>
      <c r="B5763" t="s">
        <v>10397</v>
      </c>
      <c r="C5763" t="s">
        <v>232</v>
      </c>
      <c r="D5763" s="3">
        <v>307.17106666666672</v>
      </c>
    </row>
    <row r="5764" spans="1:4">
      <c r="A5764" t="s">
        <v>10398</v>
      </c>
      <c r="B5764" t="s">
        <v>10399</v>
      </c>
      <c r="C5764" t="s">
        <v>232</v>
      </c>
      <c r="D5764" s="3"/>
    </row>
    <row r="5765" spans="1:4">
      <c r="A5765" t="s">
        <v>10400</v>
      </c>
      <c r="B5765" t="s">
        <v>10401</v>
      </c>
      <c r="C5765" t="s">
        <v>438</v>
      </c>
      <c r="D5765" s="3"/>
    </row>
    <row r="5766" spans="1:4">
      <c r="A5766" t="s">
        <v>10402</v>
      </c>
      <c r="B5766" t="s">
        <v>10403</v>
      </c>
      <c r="C5766" t="s">
        <v>438</v>
      </c>
      <c r="D5766" s="3"/>
    </row>
    <row r="5767" spans="1:4">
      <c r="A5767" t="s">
        <v>10404</v>
      </c>
      <c r="B5767" t="s">
        <v>10405</v>
      </c>
      <c r="C5767" t="s">
        <v>438</v>
      </c>
      <c r="D5767" s="3">
        <v>15</v>
      </c>
    </row>
    <row r="5768" spans="1:4">
      <c r="A5768" t="s">
        <v>10406</v>
      </c>
      <c r="B5768" t="s">
        <v>10407</v>
      </c>
      <c r="C5768" t="s">
        <v>438</v>
      </c>
      <c r="D5768" s="3"/>
    </row>
    <row r="5769" spans="1:4">
      <c r="A5769" t="s">
        <v>10408</v>
      </c>
      <c r="B5769" t="s">
        <v>10409</v>
      </c>
      <c r="C5769" t="s">
        <v>438</v>
      </c>
      <c r="D5769" s="3"/>
    </row>
    <row r="5770" spans="1:4">
      <c r="A5770" t="s">
        <v>10410</v>
      </c>
      <c r="B5770" t="s">
        <v>10411</v>
      </c>
      <c r="C5770" t="s">
        <v>438</v>
      </c>
      <c r="D5770" s="3"/>
    </row>
    <row r="5771" spans="1:4">
      <c r="A5771" t="s">
        <v>10412</v>
      </c>
      <c r="B5771" t="s">
        <v>10413</v>
      </c>
      <c r="C5771" t="s">
        <v>438</v>
      </c>
      <c r="D5771" s="3"/>
    </row>
    <row r="5772" spans="1:4">
      <c r="A5772" t="s">
        <v>10414</v>
      </c>
      <c r="B5772" t="s">
        <v>10415</v>
      </c>
      <c r="C5772" t="s">
        <v>438</v>
      </c>
      <c r="D5772" s="3">
        <v>8.5893489965736673</v>
      </c>
    </row>
    <row r="5773" spans="1:4">
      <c r="A5773" t="s">
        <v>10416</v>
      </c>
      <c r="B5773" t="s">
        <v>10417</v>
      </c>
      <c r="C5773" t="s">
        <v>438</v>
      </c>
      <c r="D5773" s="3">
        <v>3.25</v>
      </c>
    </row>
    <row r="5774" spans="1:4">
      <c r="A5774" t="s">
        <v>10418</v>
      </c>
      <c r="B5774" t="s">
        <v>10419</v>
      </c>
      <c r="C5774" t="s">
        <v>438</v>
      </c>
      <c r="D5774" s="3"/>
    </row>
    <row r="5775" spans="1:4">
      <c r="A5775" t="s">
        <v>10420</v>
      </c>
      <c r="B5775" t="s">
        <v>10421</v>
      </c>
      <c r="C5775" t="s">
        <v>438</v>
      </c>
      <c r="D5775" s="3"/>
    </row>
    <row r="5776" spans="1:4">
      <c r="A5776" t="s">
        <v>10422</v>
      </c>
      <c r="B5776" t="s">
        <v>10423</v>
      </c>
      <c r="C5776" t="s">
        <v>438</v>
      </c>
      <c r="D5776" s="3"/>
    </row>
    <row r="5777" spans="1:4">
      <c r="A5777" t="s">
        <v>10424</v>
      </c>
      <c r="B5777" t="s">
        <v>10425</v>
      </c>
      <c r="C5777" t="s">
        <v>438</v>
      </c>
      <c r="D5777" s="3"/>
    </row>
    <row r="5778" spans="1:4">
      <c r="A5778" t="s">
        <v>10426</v>
      </c>
      <c r="B5778" t="s">
        <v>10427</v>
      </c>
      <c r="C5778" t="s">
        <v>438</v>
      </c>
      <c r="D5778" s="3"/>
    </row>
    <row r="5779" spans="1:4">
      <c r="A5779" t="s">
        <v>10428</v>
      </c>
      <c r="B5779" t="s">
        <v>10429</v>
      </c>
      <c r="C5779" t="s">
        <v>438</v>
      </c>
      <c r="D5779" s="3"/>
    </row>
    <row r="5780" spans="1:4">
      <c r="A5780" t="s">
        <v>10430</v>
      </c>
      <c r="B5780" t="s">
        <v>10431</v>
      </c>
      <c r="C5780" t="s">
        <v>438</v>
      </c>
      <c r="D5780" s="3">
        <v>8.1199999999999992</v>
      </c>
    </row>
    <row r="5781" spans="1:4">
      <c r="A5781" t="s">
        <v>10432</v>
      </c>
      <c r="B5781" t="s">
        <v>10433</v>
      </c>
      <c r="C5781" t="s">
        <v>438</v>
      </c>
      <c r="D5781" s="3"/>
    </row>
    <row r="5782" spans="1:4">
      <c r="A5782" t="s">
        <v>10434</v>
      </c>
      <c r="B5782" t="s">
        <v>10435</v>
      </c>
      <c r="C5782" t="s">
        <v>438</v>
      </c>
      <c r="D5782" s="3"/>
    </row>
    <row r="5783" spans="1:4">
      <c r="A5783" t="s">
        <v>10436</v>
      </c>
      <c r="B5783" t="s">
        <v>10437</v>
      </c>
      <c r="C5783" t="s">
        <v>438</v>
      </c>
      <c r="D5783" s="3"/>
    </row>
    <row r="5784" spans="1:4">
      <c r="A5784" t="s">
        <v>10438</v>
      </c>
      <c r="B5784" t="s">
        <v>10439</v>
      </c>
      <c r="C5784" t="s">
        <v>438</v>
      </c>
      <c r="D5784" s="3"/>
    </row>
    <row r="5785" spans="1:4">
      <c r="A5785" t="s">
        <v>10440</v>
      </c>
      <c r="B5785" t="s">
        <v>10441</v>
      </c>
      <c r="C5785" t="s">
        <v>438</v>
      </c>
      <c r="D5785" s="3"/>
    </row>
    <row r="5786" spans="1:4">
      <c r="A5786" t="s">
        <v>10442</v>
      </c>
      <c r="B5786" t="s">
        <v>10443</v>
      </c>
      <c r="C5786" t="s">
        <v>438</v>
      </c>
      <c r="D5786" s="3"/>
    </row>
    <row r="5787" spans="1:4">
      <c r="A5787" t="s">
        <v>10444</v>
      </c>
      <c r="B5787" t="s">
        <v>10445</v>
      </c>
      <c r="C5787" t="s">
        <v>438</v>
      </c>
      <c r="D5787" s="3"/>
    </row>
    <row r="5788" spans="1:4">
      <c r="A5788" t="s">
        <v>10446</v>
      </c>
      <c r="B5788" t="s">
        <v>10447</v>
      </c>
      <c r="C5788" t="s">
        <v>438</v>
      </c>
      <c r="D5788" s="3"/>
    </row>
    <row r="5789" spans="1:4">
      <c r="A5789" t="s">
        <v>10448</v>
      </c>
      <c r="B5789" t="s">
        <v>10449</v>
      </c>
      <c r="C5789" t="s">
        <v>438</v>
      </c>
      <c r="D5789" s="3"/>
    </row>
    <row r="5790" spans="1:4">
      <c r="A5790" t="s">
        <v>10450</v>
      </c>
      <c r="B5790" t="s">
        <v>10451</v>
      </c>
      <c r="C5790" t="s">
        <v>438</v>
      </c>
      <c r="D5790" s="3"/>
    </row>
    <row r="5791" spans="1:4">
      <c r="A5791" t="s">
        <v>10452</v>
      </c>
      <c r="B5791" t="s">
        <v>10453</v>
      </c>
      <c r="C5791" t="s">
        <v>438</v>
      </c>
      <c r="D5791" s="3"/>
    </row>
    <row r="5792" spans="1:4">
      <c r="A5792" t="s">
        <v>10454</v>
      </c>
      <c r="B5792" t="s">
        <v>10455</v>
      </c>
      <c r="C5792" t="s">
        <v>438</v>
      </c>
      <c r="D5792" s="3"/>
    </row>
    <row r="5793" spans="1:4">
      <c r="A5793" t="s">
        <v>10456</v>
      </c>
      <c r="B5793" t="s">
        <v>10457</v>
      </c>
      <c r="C5793" t="s">
        <v>438</v>
      </c>
      <c r="D5793" s="3"/>
    </row>
    <row r="5794" spans="1:4">
      <c r="A5794" t="s">
        <v>10458</v>
      </c>
      <c r="B5794" t="s">
        <v>10459</v>
      </c>
      <c r="C5794" t="s">
        <v>438</v>
      </c>
      <c r="D5794" s="3"/>
    </row>
    <row r="5795" spans="1:4">
      <c r="A5795" t="s">
        <v>10460</v>
      </c>
      <c r="B5795" t="s">
        <v>10461</v>
      </c>
      <c r="C5795" t="s">
        <v>438</v>
      </c>
      <c r="D5795" s="3"/>
    </row>
    <row r="5796" spans="1:4">
      <c r="A5796" t="s">
        <v>10462</v>
      </c>
      <c r="B5796" t="s">
        <v>10463</v>
      </c>
      <c r="C5796" t="s">
        <v>438</v>
      </c>
      <c r="D5796" s="3"/>
    </row>
    <row r="5797" spans="1:4">
      <c r="A5797" t="s">
        <v>10464</v>
      </c>
      <c r="B5797" t="s">
        <v>10465</v>
      </c>
      <c r="C5797" t="s">
        <v>438</v>
      </c>
      <c r="D5797" s="3"/>
    </row>
    <row r="5798" spans="1:4">
      <c r="A5798" t="s">
        <v>10466</v>
      </c>
      <c r="B5798" t="s">
        <v>10467</v>
      </c>
      <c r="C5798" t="s">
        <v>438</v>
      </c>
      <c r="D5798" s="3"/>
    </row>
    <row r="5799" spans="1:4">
      <c r="A5799" t="s">
        <v>10468</v>
      </c>
      <c r="B5799" t="s">
        <v>10469</v>
      </c>
      <c r="C5799" t="s">
        <v>438</v>
      </c>
      <c r="D5799" s="3"/>
    </row>
    <row r="5800" spans="1:4">
      <c r="A5800" t="s">
        <v>10470</v>
      </c>
      <c r="B5800" t="s">
        <v>10471</v>
      </c>
      <c r="C5800" t="s">
        <v>438</v>
      </c>
      <c r="D5800" s="3"/>
    </row>
    <row r="5801" spans="1:4">
      <c r="A5801" t="s">
        <v>10472</v>
      </c>
      <c r="B5801" t="s">
        <v>10473</v>
      </c>
      <c r="C5801" t="s">
        <v>438</v>
      </c>
      <c r="D5801" s="3"/>
    </row>
    <row r="5802" spans="1:4">
      <c r="A5802" t="s">
        <v>10474</v>
      </c>
      <c r="B5802" t="s">
        <v>10475</v>
      </c>
      <c r="C5802" t="s">
        <v>438</v>
      </c>
      <c r="D5802" s="3"/>
    </row>
    <row r="5803" spans="1:4">
      <c r="A5803" t="s">
        <v>10476</v>
      </c>
      <c r="B5803" t="s">
        <v>10477</v>
      </c>
      <c r="C5803" t="s">
        <v>232</v>
      </c>
      <c r="D5803" s="3">
        <v>541.82616666666661</v>
      </c>
    </row>
    <row r="5804" spans="1:4">
      <c r="A5804" t="s">
        <v>10478</v>
      </c>
      <c r="B5804" t="s">
        <v>10479</v>
      </c>
      <c r="C5804" t="s">
        <v>232</v>
      </c>
      <c r="D5804" s="3">
        <v>496.9356043956044</v>
      </c>
    </row>
    <row r="5805" spans="1:4">
      <c r="A5805" t="s">
        <v>10480</v>
      </c>
      <c r="B5805" t="s">
        <v>10481</v>
      </c>
      <c r="C5805" t="s">
        <v>232</v>
      </c>
      <c r="D5805" s="3">
        <v>250</v>
      </c>
    </row>
    <row r="5806" spans="1:4">
      <c r="A5806" t="s">
        <v>10482</v>
      </c>
      <c r="B5806" t="s">
        <v>10483</v>
      </c>
      <c r="C5806" t="s">
        <v>232</v>
      </c>
      <c r="D5806" s="3">
        <v>960.75</v>
      </c>
    </row>
    <row r="5807" spans="1:4">
      <c r="A5807" t="s">
        <v>10484</v>
      </c>
      <c r="B5807" t="s">
        <v>10485</v>
      </c>
      <c r="C5807" t="s">
        <v>232</v>
      </c>
      <c r="D5807" s="3"/>
    </row>
    <row r="5808" spans="1:4">
      <c r="A5808" t="s">
        <v>10486</v>
      </c>
      <c r="B5808" t="s">
        <v>10487</v>
      </c>
      <c r="C5808" t="s">
        <v>232</v>
      </c>
      <c r="D5808" s="3">
        <v>473.16732620320857</v>
      </c>
    </row>
    <row r="5809" spans="1:4">
      <c r="A5809" t="s">
        <v>10488</v>
      </c>
      <c r="B5809" t="s">
        <v>10489</v>
      </c>
      <c r="C5809" t="s">
        <v>232</v>
      </c>
      <c r="D5809" s="3">
        <v>825.37191489361692</v>
      </c>
    </row>
    <row r="5810" spans="1:4">
      <c r="A5810" t="s">
        <v>10490</v>
      </c>
      <c r="B5810" t="s">
        <v>10491</v>
      </c>
      <c r="C5810" t="s">
        <v>232</v>
      </c>
      <c r="D5810" s="3">
        <v>992.4</v>
      </c>
    </row>
    <row r="5811" spans="1:4">
      <c r="A5811" t="s">
        <v>10492</v>
      </c>
      <c r="B5811" t="s">
        <v>10493</v>
      </c>
      <c r="C5811" t="s">
        <v>232</v>
      </c>
      <c r="D5811" s="3">
        <v>1512</v>
      </c>
    </row>
    <row r="5812" spans="1:4">
      <c r="A5812" t="s">
        <v>10494</v>
      </c>
      <c r="B5812" t="s">
        <v>10495</v>
      </c>
      <c r="C5812" t="s">
        <v>232</v>
      </c>
      <c r="D5812" s="3"/>
    </row>
    <row r="5813" spans="1:4">
      <c r="A5813" t="s">
        <v>10496</v>
      </c>
      <c r="B5813" t="s">
        <v>10497</v>
      </c>
      <c r="C5813" t="s">
        <v>232</v>
      </c>
      <c r="D5813" s="3"/>
    </row>
    <row r="5814" spans="1:4">
      <c r="A5814" t="s">
        <v>10498</v>
      </c>
      <c r="B5814" t="s">
        <v>10499</v>
      </c>
      <c r="C5814" t="s">
        <v>232</v>
      </c>
      <c r="D5814" s="3"/>
    </row>
    <row r="5815" spans="1:4">
      <c r="A5815" t="s">
        <v>10500</v>
      </c>
      <c r="B5815" t="s">
        <v>10501</v>
      </c>
      <c r="C5815" t="s">
        <v>232</v>
      </c>
      <c r="D5815" s="3"/>
    </row>
    <row r="5816" spans="1:4">
      <c r="A5816" t="s">
        <v>10502</v>
      </c>
      <c r="B5816" t="s">
        <v>10503</v>
      </c>
      <c r="C5816" t="s">
        <v>232</v>
      </c>
      <c r="D5816" s="3">
        <v>3180</v>
      </c>
    </row>
    <row r="5817" spans="1:4">
      <c r="A5817" t="s">
        <v>10504</v>
      </c>
      <c r="B5817" t="s">
        <v>10505</v>
      </c>
      <c r="C5817" t="s">
        <v>232</v>
      </c>
      <c r="D5817" s="3"/>
    </row>
    <row r="5818" spans="1:4">
      <c r="A5818" t="s">
        <v>10506</v>
      </c>
      <c r="B5818" t="s">
        <v>10507</v>
      </c>
      <c r="C5818" t="s">
        <v>232</v>
      </c>
      <c r="D5818" s="3"/>
    </row>
    <row r="5819" spans="1:4">
      <c r="A5819" t="s">
        <v>10508</v>
      </c>
      <c r="B5819" t="s">
        <v>10509</v>
      </c>
      <c r="C5819" t="s">
        <v>232</v>
      </c>
      <c r="D5819" s="3"/>
    </row>
    <row r="5820" spans="1:4">
      <c r="A5820" t="s">
        <v>10510</v>
      </c>
      <c r="B5820" t="s">
        <v>10511</v>
      </c>
      <c r="C5820" t="s">
        <v>232</v>
      </c>
      <c r="D5820" s="3"/>
    </row>
    <row r="5821" spans="1:4">
      <c r="A5821" t="s">
        <v>10512</v>
      </c>
      <c r="B5821" t="s">
        <v>10513</v>
      </c>
      <c r="C5821" t="s">
        <v>232</v>
      </c>
      <c r="D5821" s="3">
        <v>697.24</v>
      </c>
    </row>
    <row r="5822" spans="1:4">
      <c r="A5822" t="s">
        <v>10514</v>
      </c>
      <c r="B5822" t="s">
        <v>10515</v>
      </c>
      <c r="C5822" t="s">
        <v>232</v>
      </c>
      <c r="D5822" s="3"/>
    </row>
    <row r="5823" spans="1:4">
      <c r="A5823" t="s">
        <v>10516</v>
      </c>
      <c r="B5823" t="s">
        <v>10517</v>
      </c>
      <c r="C5823" t="s">
        <v>232</v>
      </c>
      <c r="D5823" s="3"/>
    </row>
    <row r="5824" spans="1:4">
      <c r="A5824" t="s">
        <v>10518</v>
      </c>
      <c r="B5824" t="s">
        <v>10519</v>
      </c>
      <c r="C5824" t="s">
        <v>232</v>
      </c>
      <c r="D5824" s="3"/>
    </row>
    <row r="5825" spans="1:4">
      <c r="A5825" t="s">
        <v>10520</v>
      </c>
      <c r="B5825" t="s">
        <v>10521</v>
      </c>
      <c r="C5825" t="s">
        <v>232</v>
      </c>
      <c r="D5825" s="3">
        <v>42.9599647887324</v>
      </c>
    </row>
    <row r="5826" spans="1:4">
      <c r="A5826" t="s">
        <v>10522</v>
      </c>
      <c r="B5826" t="s">
        <v>10523</v>
      </c>
      <c r="C5826" t="s">
        <v>232</v>
      </c>
      <c r="D5826" s="3">
        <v>302.73972602739724</v>
      </c>
    </row>
    <row r="5827" spans="1:4">
      <c r="A5827" t="s">
        <v>10524</v>
      </c>
      <c r="B5827" t="s">
        <v>10525</v>
      </c>
      <c r="C5827" t="s">
        <v>232</v>
      </c>
      <c r="D5827" s="3">
        <v>1800.75</v>
      </c>
    </row>
    <row r="5828" spans="1:4">
      <c r="A5828" t="s">
        <v>10526</v>
      </c>
      <c r="B5828" t="s">
        <v>10527</v>
      </c>
      <c r="C5828" t="s">
        <v>232</v>
      </c>
      <c r="D5828" s="3">
        <v>556.5</v>
      </c>
    </row>
    <row r="5829" spans="1:4">
      <c r="A5829" t="s">
        <v>10528</v>
      </c>
      <c r="B5829" t="s">
        <v>10529</v>
      </c>
      <c r="C5829" t="s">
        <v>232</v>
      </c>
      <c r="D5829" s="3"/>
    </row>
    <row r="5830" spans="1:4">
      <c r="A5830" t="s">
        <v>10530</v>
      </c>
      <c r="B5830" t="s">
        <v>10531</v>
      </c>
      <c r="C5830" t="s">
        <v>232</v>
      </c>
      <c r="D5830" s="3"/>
    </row>
    <row r="5831" spans="1:4">
      <c r="A5831" t="s">
        <v>10532</v>
      </c>
      <c r="B5831" t="s">
        <v>10533</v>
      </c>
      <c r="C5831" t="s">
        <v>232</v>
      </c>
      <c r="D5831" s="3">
        <v>880.69440559440557</v>
      </c>
    </row>
    <row r="5832" spans="1:4">
      <c r="A5832" t="s">
        <v>10534</v>
      </c>
      <c r="B5832" t="s">
        <v>10535</v>
      </c>
      <c r="C5832" t="s">
        <v>232</v>
      </c>
      <c r="D5832" s="3">
        <v>1430.207142857143</v>
      </c>
    </row>
    <row r="5833" spans="1:4">
      <c r="A5833" t="s">
        <v>10536</v>
      </c>
      <c r="B5833" t="s">
        <v>10537</v>
      </c>
      <c r="C5833" t="s">
        <v>232</v>
      </c>
      <c r="D5833" s="3"/>
    </row>
    <row r="5834" spans="1:4">
      <c r="A5834" t="s">
        <v>10538</v>
      </c>
      <c r="B5834" t="s">
        <v>10539</v>
      </c>
      <c r="C5834" t="s">
        <v>232</v>
      </c>
      <c r="D5834" s="3">
        <v>1022.51</v>
      </c>
    </row>
    <row r="5835" spans="1:4">
      <c r="A5835" t="s">
        <v>10540</v>
      </c>
      <c r="B5835" t="s">
        <v>10541</v>
      </c>
      <c r="C5835" t="s">
        <v>232</v>
      </c>
      <c r="D5835" s="3">
        <v>1663.5370491803278</v>
      </c>
    </row>
    <row r="5836" spans="1:4">
      <c r="A5836" t="s">
        <v>10542</v>
      </c>
      <c r="B5836" t="s">
        <v>10543</v>
      </c>
      <c r="C5836" t="s">
        <v>232</v>
      </c>
      <c r="D5836" s="3">
        <v>1107.75</v>
      </c>
    </row>
    <row r="5837" spans="1:4">
      <c r="A5837" t="s">
        <v>10544</v>
      </c>
      <c r="B5837" t="s">
        <v>10545</v>
      </c>
      <c r="C5837" t="s">
        <v>232</v>
      </c>
      <c r="D5837" s="3">
        <v>749.82</v>
      </c>
    </row>
    <row r="5838" spans="1:4">
      <c r="A5838" t="s">
        <v>10546</v>
      </c>
      <c r="B5838" t="s">
        <v>10547</v>
      </c>
      <c r="C5838" t="s">
        <v>232</v>
      </c>
      <c r="D5838" s="3"/>
    </row>
    <row r="5839" spans="1:4">
      <c r="A5839" t="s">
        <v>10548</v>
      </c>
      <c r="B5839" t="s">
        <v>10549</v>
      </c>
      <c r="C5839" t="s">
        <v>232</v>
      </c>
      <c r="D5839" s="3"/>
    </row>
    <row r="5840" spans="1:4">
      <c r="A5840" t="s">
        <v>10550</v>
      </c>
      <c r="B5840" t="s">
        <v>10551</v>
      </c>
      <c r="C5840" t="s">
        <v>232</v>
      </c>
      <c r="D5840" s="3"/>
    </row>
    <row r="5841" spans="1:4">
      <c r="A5841" t="s">
        <v>10552</v>
      </c>
      <c r="B5841" t="s">
        <v>10553</v>
      </c>
      <c r="C5841" t="s">
        <v>232</v>
      </c>
      <c r="D5841" s="3"/>
    </row>
    <row r="5842" spans="1:4">
      <c r="A5842" t="s">
        <v>10554</v>
      </c>
      <c r="B5842" t="s">
        <v>10555</v>
      </c>
      <c r="C5842" t="s">
        <v>232</v>
      </c>
      <c r="D5842" s="3"/>
    </row>
    <row r="5843" spans="1:4">
      <c r="A5843" t="s">
        <v>10556</v>
      </c>
      <c r="B5843" t="s">
        <v>10557</v>
      </c>
      <c r="C5843" t="s">
        <v>232</v>
      </c>
      <c r="D5843" s="3"/>
    </row>
    <row r="5844" spans="1:4">
      <c r="A5844" t="s">
        <v>10558</v>
      </c>
      <c r="B5844" t="s">
        <v>10559</v>
      </c>
      <c r="C5844" t="s">
        <v>232</v>
      </c>
      <c r="D5844" s="3">
        <v>873</v>
      </c>
    </row>
    <row r="5845" spans="1:4">
      <c r="A5845" t="s">
        <v>10560</v>
      </c>
      <c r="B5845" t="s">
        <v>10561</v>
      </c>
      <c r="C5845" t="s">
        <v>232</v>
      </c>
      <c r="D5845" s="3"/>
    </row>
    <row r="5846" spans="1:4">
      <c r="A5846" t="s">
        <v>10562</v>
      </c>
      <c r="B5846" t="s">
        <v>10563</v>
      </c>
      <c r="C5846" t="s">
        <v>232</v>
      </c>
      <c r="D5846" s="3"/>
    </row>
    <row r="5847" spans="1:4">
      <c r="A5847" t="s">
        <v>10564</v>
      </c>
      <c r="B5847" t="s">
        <v>10565</v>
      </c>
      <c r="C5847" t="s">
        <v>232</v>
      </c>
      <c r="D5847" s="3"/>
    </row>
    <row r="5848" spans="1:4">
      <c r="A5848" t="s">
        <v>10566</v>
      </c>
      <c r="B5848" t="s">
        <v>10567</v>
      </c>
      <c r="C5848" t="s">
        <v>232</v>
      </c>
      <c r="D5848" s="3">
        <v>1475.1</v>
      </c>
    </row>
    <row r="5849" spans="1:4">
      <c r="A5849" t="s">
        <v>10568</v>
      </c>
      <c r="B5849" t="s">
        <v>10569</v>
      </c>
      <c r="C5849" t="s">
        <v>232</v>
      </c>
      <c r="D5849" s="3"/>
    </row>
    <row r="5850" spans="1:4">
      <c r="A5850" t="s">
        <v>10570</v>
      </c>
      <c r="B5850" t="s">
        <v>10571</v>
      </c>
      <c r="C5850" t="s">
        <v>232</v>
      </c>
      <c r="D5850" s="3">
        <v>1510.8888888888889</v>
      </c>
    </row>
    <row r="5851" spans="1:4">
      <c r="A5851" t="s">
        <v>10572</v>
      </c>
      <c r="B5851" t="s">
        <v>10573</v>
      </c>
      <c r="C5851" t="s">
        <v>232</v>
      </c>
      <c r="D5851" s="3"/>
    </row>
    <row r="5852" spans="1:4">
      <c r="A5852" t="s">
        <v>10574</v>
      </c>
      <c r="B5852" t="s">
        <v>10575</v>
      </c>
      <c r="C5852" t="s">
        <v>232</v>
      </c>
      <c r="D5852" s="3">
        <v>1400</v>
      </c>
    </row>
    <row r="5853" spans="1:4">
      <c r="A5853" t="s">
        <v>10576</v>
      </c>
      <c r="B5853" t="s">
        <v>10577</v>
      </c>
      <c r="C5853" t="s">
        <v>232</v>
      </c>
      <c r="D5853" s="3">
        <v>1500</v>
      </c>
    </row>
    <row r="5854" spans="1:4">
      <c r="A5854" t="s">
        <v>10578</v>
      </c>
      <c r="B5854" t="s">
        <v>10579</v>
      </c>
      <c r="C5854" t="s">
        <v>232</v>
      </c>
      <c r="D5854" s="3">
        <v>1475</v>
      </c>
    </row>
    <row r="5855" spans="1:4">
      <c r="A5855" t="s">
        <v>10580</v>
      </c>
      <c r="B5855" t="s">
        <v>10581</v>
      </c>
      <c r="C5855" t="s">
        <v>232</v>
      </c>
      <c r="D5855" s="3"/>
    </row>
    <row r="5856" spans="1:4">
      <c r="A5856" t="s">
        <v>10582</v>
      </c>
      <c r="B5856" t="s">
        <v>10583</v>
      </c>
      <c r="C5856" t="s">
        <v>232</v>
      </c>
      <c r="D5856" s="3"/>
    </row>
    <row r="5857" spans="1:4">
      <c r="A5857" t="s">
        <v>10584</v>
      </c>
      <c r="B5857" t="s">
        <v>10585</v>
      </c>
      <c r="C5857" t="s">
        <v>232</v>
      </c>
      <c r="D5857" s="3"/>
    </row>
    <row r="5858" spans="1:4">
      <c r="A5858" t="s">
        <v>10586</v>
      </c>
      <c r="B5858" t="s">
        <v>10587</v>
      </c>
      <c r="C5858" t="s">
        <v>232</v>
      </c>
      <c r="D5858" s="3">
        <v>1425</v>
      </c>
    </row>
    <row r="5859" spans="1:4">
      <c r="A5859" t="s">
        <v>10588</v>
      </c>
      <c r="B5859" t="s">
        <v>10589</v>
      </c>
      <c r="C5859" t="s">
        <v>232</v>
      </c>
      <c r="D5859" s="3">
        <v>1730.8163265306123</v>
      </c>
    </row>
    <row r="5860" spans="1:4">
      <c r="A5860" t="s">
        <v>10590</v>
      </c>
      <c r="B5860" t="s">
        <v>10591</v>
      </c>
      <c r="C5860" t="s">
        <v>232</v>
      </c>
      <c r="D5860" s="3">
        <v>1428</v>
      </c>
    </row>
    <row r="5861" spans="1:4">
      <c r="A5861" t="s">
        <v>10592</v>
      </c>
      <c r="B5861" t="s">
        <v>10593</v>
      </c>
      <c r="C5861" t="s">
        <v>232</v>
      </c>
      <c r="D5861" s="3">
        <v>750</v>
      </c>
    </row>
    <row r="5862" spans="1:4">
      <c r="A5862" t="s">
        <v>10594</v>
      </c>
      <c r="B5862" t="s">
        <v>10595</v>
      </c>
      <c r="C5862" t="s">
        <v>232</v>
      </c>
      <c r="D5862" s="3">
        <v>767.11612903225807</v>
      </c>
    </row>
    <row r="5863" spans="1:4">
      <c r="A5863" t="s">
        <v>10596</v>
      </c>
      <c r="B5863" t="s">
        <v>10597</v>
      </c>
      <c r="C5863" t="s">
        <v>232</v>
      </c>
      <c r="D5863" s="3">
        <v>1297.4088888888889</v>
      </c>
    </row>
    <row r="5864" spans="1:4">
      <c r="A5864" t="s">
        <v>10598</v>
      </c>
      <c r="B5864" t="s">
        <v>10599</v>
      </c>
      <c r="C5864" t="s">
        <v>232</v>
      </c>
      <c r="D5864" s="3">
        <v>3363.6</v>
      </c>
    </row>
    <row r="5865" spans="1:4">
      <c r="A5865" t="s">
        <v>10600</v>
      </c>
      <c r="B5865" t="s">
        <v>10601</v>
      </c>
      <c r="C5865" t="s">
        <v>232</v>
      </c>
      <c r="D5865" s="3">
        <v>11512.5</v>
      </c>
    </row>
    <row r="5866" spans="1:4">
      <c r="A5866" t="s">
        <v>10602</v>
      </c>
      <c r="B5866" t="s">
        <v>10603</v>
      </c>
      <c r="C5866" t="s">
        <v>232</v>
      </c>
      <c r="D5866" s="3">
        <v>2772</v>
      </c>
    </row>
    <row r="5867" spans="1:4">
      <c r="A5867" t="s">
        <v>10604</v>
      </c>
      <c r="B5867" t="s">
        <v>10605</v>
      </c>
      <c r="C5867" t="s">
        <v>232</v>
      </c>
      <c r="D5867" s="3">
        <v>546</v>
      </c>
    </row>
    <row r="5868" spans="1:4">
      <c r="A5868" t="s">
        <v>10606</v>
      </c>
      <c r="B5868" t="s">
        <v>10607</v>
      </c>
      <c r="C5868" t="s">
        <v>232</v>
      </c>
      <c r="D5868" s="3">
        <v>702.524</v>
      </c>
    </row>
    <row r="5869" spans="1:4">
      <c r="A5869" t="s">
        <v>10608</v>
      </c>
      <c r="B5869" t="s">
        <v>10609</v>
      </c>
      <c r="C5869" t="s">
        <v>232</v>
      </c>
      <c r="D5869" s="3">
        <v>675.98571428571427</v>
      </c>
    </row>
    <row r="5870" spans="1:4">
      <c r="A5870" t="s">
        <v>10610</v>
      </c>
      <c r="B5870" t="s">
        <v>10611</v>
      </c>
      <c r="C5870" t="s">
        <v>232</v>
      </c>
      <c r="D5870" s="3"/>
    </row>
    <row r="5871" spans="1:4">
      <c r="A5871" t="s">
        <v>10612</v>
      </c>
      <c r="B5871" t="s">
        <v>10613</v>
      </c>
      <c r="C5871" t="s">
        <v>232</v>
      </c>
      <c r="D5871" s="3">
        <v>934.5</v>
      </c>
    </row>
    <row r="5872" spans="1:4">
      <c r="A5872" t="s">
        <v>10614</v>
      </c>
      <c r="B5872" t="s">
        <v>10615</v>
      </c>
      <c r="C5872" t="s">
        <v>232</v>
      </c>
      <c r="D5872" s="3">
        <v>1336.5</v>
      </c>
    </row>
    <row r="5873" spans="1:4">
      <c r="A5873" t="s">
        <v>10616</v>
      </c>
      <c r="B5873" t="s">
        <v>10617</v>
      </c>
      <c r="C5873" t="s">
        <v>232</v>
      </c>
      <c r="D5873" s="3">
        <v>782.25</v>
      </c>
    </row>
    <row r="5874" spans="1:4">
      <c r="A5874" t="s">
        <v>10618</v>
      </c>
      <c r="B5874" t="s">
        <v>10619</v>
      </c>
      <c r="C5874" t="s">
        <v>232</v>
      </c>
      <c r="D5874" s="3">
        <v>670.07428571428579</v>
      </c>
    </row>
    <row r="5875" spans="1:4">
      <c r="A5875" t="s">
        <v>10620</v>
      </c>
      <c r="B5875" t="s">
        <v>10621</v>
      </c>
      <c r="C5875" t="s">
        <v>232</v>
      </c>
      <c r="D5875" s="3">
        <v>8962.44</v>
      </c>
    </row>
    <row r="5876" spans="1:4">
      <c r="A5876" t="s">
        <v>10622</v>
      </c>
      <c r="B5876" t="s">
        <v>10623</v>
      </c>
      <c r="C5876" t="s">
        <v>232</v>
      </c>
      <c r="D5876" s="3">
        <v>768.75</v>
      </c>
    </row>
    <row r="5877" spans="1:4">
      <c r="A5877" t="s">
        <v>10624</v>
      </c>
      <c r="B5877" t="s">
        <v>10625</v>
      </c>
      <c r="C5877" t="s">
        <v>232</v>
      </c>
      <c r="D5877" s="3">
        <v>348.39167785234901</v>
      </c>
    </row>
    <row r="5878" spans="1:4">
      <c r="A5878" t="s">
        <v>10626</v>
      </c>
      <c r="B5878" t="s">
        <v>10627</v>
      </c>
      <c r="C5878" t="s">
        <v>232</v>
      </c>
      <c r="D5878" s="3">
        <v>1726.4378947368421</v>
      </c>
    </row>
    <row r="5879" spans="1:4">
      <c r="A5879" t="s">
        <v>10628</v>
      </c>
      <c r="B5879" t="s">
        <v>10629</v>
      </c>
      <c r="C5879" t="s">
        <v>232</v>
      </c>
      <c r="D5879" s="3"/>
    </row>
    <row r="5880" spans="1:4">
      <c r="A5880" t="s">
        <v>10630</v>
      </c>
      <c r="B5880" t="s">
        <v>10631</v>
      </c>
      <c r="C5880" t="s">
        <v>438</v>
      </c>
      <c r="D5880" s="3">
        <v>3.1883367883910059</v>
      </c>
    </row>
    <row r="5881" spans="1:4">
      <c r="A5881" t="s">
        <v>10632</v>
      </c>
      <c r="B5881" t="s">
        <v>10633</v>
      </c>
      <c r="C5881" t="s">
        <v>438</v>
      </c>
      <c r="D5881" s="3">
        <v>3.8758641803118641</v>
      </c>
    </row>
    <row r="5882" spans="1:4">
      <c r="A5882" t="s">
        <v>10634</v>
      </c>
      <c r="B5882" t="s">
        <v>10635</v>
      </c>
      <c r="C5882" t="s">
        <v>438</v>
      </c>
      <c r="D5882" s="3">
        <v>4.5122388397915252</v>
      </c>
    </row>
    <row r="5883" spans="1:4">
      <c r="A5883" t="s">
        <v>10636</v>
      </c>
      <c r="B5883" t="s">
        <v>10637</v>
      </c>
      <c r="C5883" t="s">
        <v>438</v>
      </c>
      <c r="D5883" s="3"/>
    </row>
    <row r="5884" spans="1:4">
      <c r="A5884" t="s">
        <v>10638</v>
      </c>
      <c r="B5884" t="s">
        <v>10639</v>
      </c>
      <c r="C5884" t="s">
        <v>438</v>
      </c>
      <c r="D5884" s="3">
        <v>4.6759911182882519</v>
      </c>
    </row>
    <row r="5885" spans="1:4">
      <c r="A5885" t="s">
        <v>10640</v>
      </c>
      <c r="B5885" t="s">
        <v>10641</v>
      </c>
      <c r="C5885" t="s">
        <v>438</v>
      </c>
      <c r="D5885" s="3">
        <v>7.2670678476322799</v>
      </c>
    </row>
    <row r="5886" spans="1:4">
      <c r="A5886" t="s">
        <v>10642</v>
      </c>
      <c r="B5886" t="s">
        <v>10643</v>
      </c>
      <c r="C5886" t="s">
        <v>438</v>
      </c>
      <c r="D5886" s="3"/>
    </row>
    <row r="5887" spans="1:4">
      <c r="A5887" t="s">
        <v>10644</v>
      </c>
      <c r="B5887" t="s">
        <v>10645</v>
      </c>
      <c r="C5887" t="s">
        <v>438</v>
      </c>
      <c r="D5887" s="3"/>
    </row>
    <row r="5888" spans="1:4">
      <c r="A5888" t="s">
        <v>10646</v>
      </c>
      <c r="B5888" t="s">
        <v>10647</v>
      </c>
      <c r="C5888" t="s">
        <v>438</v>
      </c>
      <c r="D5888" s="3">
        <v>4.8734692975714724</v>
      </c>
    </row>
    <row r="5889" spans="1:4">
      <c r="A5889" t="s">
        <v>10648</v>
      </c>
      <c r="B5889" t="s">
        <v>10649</v>
      </c>
      <c r="C5889" t="s">
        <v>438</v>
      </c>
      <c r="D5889" s="3"/>
    </row>
    <row r="5890" spans="1:4">
      <c r="A5890" t="s">
        <v>10650</v>
      </c>
      <c r="B5890" t="s">
        <v>10651</v>
      </c>
      <c r="C5890" t="s">
        <v>438</v>
      </c>
      <c r="D5890" s="3"/>
    </row>
    <row r="5891" spans="1:4">
      <c r="A5891" t="s">
        <v>10652</v>
      </c>
      <c r="B5891" t="s">
        <v>10653</v>
      </c>
      <c r="C5891" t="s">
        <v>438</v>
      </c>
      <c r="D5891" s="3"/>
    </row>
    <row r="5892" spans="1:4">
      <c r="A5892" t="s">
        <v>10654</v>
      </c>
      <c r="B5892" t="s">
        <v>10655</v>
      </c>
      <c r="C5892" t="s">
        <v>438</v>
      </c>
      <c r="D5892" s="3">
        <v>10.230000000000002</v>
      </c>
    </row>
    <row r="5893" spans="1:4">
      <c r="A5893" t="s">
        <v>10656</v>
      </c>
      <c r="B5893" t="s">
        <v>10657</v>
      </c>
      <c r="C5893" t="s">
        <v>438</v>
      </c>
      <c r="D5893" s="3"/>
    </row>
    <row r="5894" spans="1:4">
      <c r="A5894" t="s">
        <v>10658</v>
      </c>
      <c r="B5894" t="s">
        <v>10659</v>
      </c>
      <c r="C5894" t="s">
        <v>438</v>
      </c>
      <c r="D5894" s="3">
        <v>10.553819516181253</v>
      </c>
    </row>
    <row r="5895" spans="1:4">
      <c r="A5895" t="s">
        <v>10660</v>
      </c>
      <c r="B5895" t="s">
        <v>10661</v>
      </c>
      <c r="C5895" t="s">
        <v>438</v>
      </c>
      <c r="D5895" s="3"/>
    </row>
    <row r="5896" spans="1:4">
      <c r="A5896" t="s">
        <v>10662</v>
      </c>
      <c r="B5896" t="s">
        <v>10663</v>
      </c>
      <c r="C5896" t="s">
        <v>438</v>
      </c>
      <c r="D5896" s="3"/>
    </row>
    <row r="5897" spans="1:4">
      <c r="A5897" t="s">
        <v>10664</v>
      </c>
      <c r="B5897" t="s">
        <v>10665</v>
      </c>
      <c r="C5897" t="s">
        <v>438</v>
      </c>
      <c r="D5897" s="3"/>
    </row>
    <row r="5898" spans="1:4">
      <c r="A5898" t="s">
        <v>10666</v>
      </c>
      <c r="B5898" t="s">
        <v>10667</v>
      </c>
      <c r="C5898" t="s">
        <v>438</v>
      </c>
      <c r="D5898" s="3"/>
    </row>
    <row r="5899" spans="1:4">
      <c r="A5899" t="s">
        <v>10668</v>
      </c>
      <c r="B5899" t="s">
        <v>10669</v>
      </c>
      <c r="C5899" t="s">
        <v>438</v>
      </c>
      <c r="D5899" s="3"/>
    </row>
    <row r="5900" spans="1:4">
      <c r="A5900" t="s">
        <v>10670</v>
      </c>
      <c r="B5900" t="s">
        <v>10671</v>
      </c>
      <c r="C5900" t="s">
        <v>438</v>
      </c>
      <c r="D5900" s="3"/>
    </row>
    <row r="5901" spans="1:4">
      <c r="A5901" t="s">
        <v>10672</v>
      </c>
      <c r="B5901" t="s">
        <v>10673</v>
      </c>
      <c r="C5901" t="s">
        <v>438</v>
      </c>
      <c r="D5901" s="3"/>
    </row>
    <row r="5902" spans="1:4">
      <c r="A5902" t="s">
        <v>10674</v>
      </c>
      <c r="B5902" t="s">
        <v>10675</v>
      </c>
      <c r="C5902" t="s">
        <v>438</v>
      </c>
      <c r="D5902" s="3">
        <v>13.599999999999998</v>
      </c>
    </row>
    <row r="5903" spans="1:4">
      <c r="A5903" t="s">
        <v>10676</v>
      </c>
      <c r="B5903" t="s">
        <v>10677</v>
      </c>
      <c r="C5903" t="s">
        <v>438</v>
      </c>
      <c r="D5903" s="3"/>
    </row>
    <row r="5904" spans="1:4">
      <c r="A5904" t="s">
        <v>10678</v>
      </c>
      <c r="B5904" t="s">
        <v>10679</v>
      </c>
      <c r="C5904" t="s">
        <v>438</v>
      </c>
      <c r="D5904" s="3"/>
    </row>
    <row r="5905" spans="1:4">
      <c r="A5905" t="s">
        <v>10680</v>
      </c>
      <c r="B5905" t="s">
        <v>10681</v>
      </c>
      <c r="C5905" t="s">
        <v>438</v>
      </c>
      <c r="D5905" s="3"/>
    </row>
    <row r="5906" spans="1:4">
      <c r="A5906" t="s">
        <v>10682</v>
      </c>
      <c r="B5906" t="s">
        <v>10683</v>
      </c>
      <c r="C5906" t="s">
        <v>438</v>
      </c>
      <c r="D5906" s="3"/>
    </row>
    <row r="5907" spans="1:4">
      <c r="A5907" t="s">
        <v>10684</v>
      </c>
      <c r="B5907" t="s">
        <v>10685</v>
      </c>
      <c r="C5907" t="s">
        <v>438</v>
      </c>
      <c r="D5907" s="3"/>
    </row>
    <row r="5908" spans="1:4">
      <c r="A5908" t="s">
        <v>10686</v>
      </c>
      <c r="B5908" t="s">
        <v>10687</v>
      </c>
      <c r="C5908" t="s">
        <v>438</v>
      </c>
      <c r="D5908" s="3"/>
    </row>
    <row r="5909" spans="1:4">
      <c r="A5909" t="s">
        <v>10688</v>
      </c>
      <c r="B5909" t="s">
        <v>10689</v>
      </c>
      <c r="C5909" t="s">
        <v>438</v>
      </c>
      <c r="D5909" s="3"/>
    </row>
    <row r="5910" spans="1:4">
      <c r="A5910" t="s">
        <v>10690</v>
      </c>
      <c r="B5910" t="s">
        <v>10691</v>
      </c>
      <c r="C5910" t="s">
        <v>438</v>
      </c>
      <c r="D5910" s="3"/>
    </row>
    <row r="5911" spans="1:4">
      <c r="A5911" t="s">
        <v>10692</v>
      </c>
      <c r="B5911" t="s">
        <v>10693</v>
      </c>
      <c r="C5911" t="s">
        <v>438</v>
      </c>
      <c r="D5911" s="3">
        <v>30.83</v>
      </c>
    </row>
    <row r="5912" spans="1:4">
      <c r="A5912" t="s">
        <v>10694</v>
      </c>
      <c r="B5912" t="s">
        <v>10695</v>
      </c>
      <c r="C5912" t="s">
        <v>438</v>
      </c>
      <c r="D5912" s="3"/>
    </row>
    <row r="5913" spans="1:4">
      <c r="A5913" t="s">
        <v>10696</v>
      </c>
      <c r="B5913" t="s">
        <v>10697</v>
      </c>
      <c r="C5913" t="s">
        <v>438</v>
      </c>
      <c r="D5913" s="3"/>
    </row>
    <row r="5914" spans="1:4">
      <c r="A5914" t="s">
        <v>10698</v>
      </c>
      <c r="B5914" t="s">
        <v>10699</v>
      </c>
      <c r="C5914" t="s">
        <v>438</v>
      </c>
      <c r="D5914" s="3"/>
    </row>
    <row r="5915" spans="1:4">
      <c r="A5915" t="s">
        <v>10700</v>
      </c>
      <c r="B5915" t="s">
        <v>10701</v>
      </c>
      <c r="C5915" t="s">
        <v>438</v>
      </c>
      <c r="D5915" s="3"/>
    </row>
    <row r="5916" spans="1:4">
      <c r="A5916" t="s">
        <v>10702</v>
      </c>
      <c r="B5916" t="s">
        <v>10703</v>
      </c>
      <c r="C5916" t="s">
        <v>438</v>
      </c>
      <c r="D5916" s="3"/>
    </row>
    <row r="5917" spans="1:4">
      <c r="A5917" t="s">
        <v>10704</v>
      </c>
      <c r="B5917" t="s">
        <v>10705</v>
      </c>
      <c r="C5917" t="s">
        <v>438</v>
      </c>
      <c r="D5917" s="3"/>
    </row>
    <row r="5918" spans="1:4">
      <c r="A5918" t="s">
        <v>10706</v>
      </c>
      <c r="B5918" t="s">
        <v>10707</v>
      </c>
      <c r="C5918" t="s">
        <v>438</v>
      </c>
      <c r="D5918" s="3">
        <v>5.252466408982146</v>
      </c>
    </row>
    <row r="5919" spans="1:4">
      <c r="A5919" t="s">
        <v>10708</v>
      </c>
      <c r="B5919" t="s">
        <v>10709</v>
      </c>
      <c r="C5919" t="s">
        <v>438</v>
      </c>
      <c r="D5919" s="3"/>
    </row>
    <row r="5920" spans="1:4">
      <c r="A5920" t="s">
        <v>10710</v>
      </c>
      <c r="B5920" t="s">
        <v>10711</v>
      </c>
      <c r="C5920" t="s">
        <v>438</v>
      </c>
      <c r="D5920" s="3"/>
    </row>
    <row r="5921" spans="1:4">
      <c r="A5921" t="s">
        <v>10712</v>
      </c>
      <c r="B5921" t="s">
        <v>10713</v>
      </c>
      <c r="C5921" t="s">
        <v>438</v>
      </c>
      <c r="D5921" s="3">
        <v>5.4</v>
      </c>
    </row>
    <row r="5922" spans="1:4">
      <c r="A5922" t="s">
        <v>10714</v>
      </c>
      <c r="B5922" t="s">
        <v>10715</v>
      </c>
      <c r="C5922" t="s">
        <v>438</v>
      </c>
      <c r="D5922" s="3"/>
    </row>
    <row r="5923" spans="1:4">
      <c r="A5923" t="s">
        <v>10716</v>
      </c>
      <c r="B5923" t="s">
        <v>10717</v>
      </c>
      <c r="C5923" t="s">
        <v>438</v>
      </c>
      <c r="D5923" s="3"/>
    </row>
    <row r="5924" spans="1:4">
      <c r="A5924" t="s">
        <v>10718</v>
      </c>
      <c r="B5924" t="s">
        <v>10719</v>
      </c>
      <c r="C5924" t="s">
        <v>438</v>
      </c>
      <c r="D5924" s="3"/>
    </row>
    <row r="5925" spans="1:4">
      <c r="A5925" t="s">
        <v>10720</v>
      </c>
      <c r="B5925" t="s">
        <v>10721</v>
      </c>
      <c r="C5925" t="s">
        <v>438</v>
      </c>
      <c r="D5925" s="3">
        <v>9.1378485187255443</v>
      </c>
    </row>
    <row r="5926" spans="1:4">
      <c r="A5926" t="s">
        <v>10722</v>
      </c>
      <c r="B5926" t="s">
        <v>10723</v>
      </c>
      <c r="C5926" t="s">
        <v>438</v>
      </c>
      <c r="D5926" s="3"/>
    </row>
    <row r="5927" spans="1:4">
      <c r="A5927" t="s">
        <v>10724</v>
      </c>
      <c r="B5927" t="s">
        <v>10725</v>
      </c>
      <c r="C5927" t="s">
        <v>438</v>
      </c>
      <c r="D5927" s="3"/>
    </row>
    <row r="5928" spans="1:4">
      <c r="A5928" t="s">
        <v>10726</v>
      </c>
      <c r="B5928" t="s">
        <v>10727</v>
      </c>
      <c r="C5928" t="s">
        <v>438</v>
      </c>
      <c r="D5928" s="3">
        <v>11.321792541344832</v>
      </c>
    </row>
    <row r="5929" spans="1:4">
      <c r="A5929" t="s">
        <v>10728</v>
      </c>
      <c r="B5929" t="s">
        <v>10729</v>
      </c>
      <c r="C5929" t="s">
        <v>438</v>
      </c>
      <c r="D5929" s="3"/>
    </row>
    <row r="5930" spans="1:4">
      <c r="A5930" t="s">
        <v>10730</v>
      </c>
      <c r="B5930" t="s">
        <v>10731</v>
      </c>
      <c r="C5930" t="s">
        <v>438</v>
      </c>
      <c r="D5930" s="3"/>
    </row>
    <row r="5931" spans="1:4">
      <c r="A5931" t="s">
        <v>10732</v>
      </c>
      <c r="B5931" t="s">
        <v>10733</v>
      </c>
      <c r="C5931" t="s">
        <v>438</v>
      </c>
      <c r="D5931" s="3"/>
    </row>
    <row r="5932" spans="1:4">
      <c r="A5932" t="s">
        <v>10734</v>
      </c>
      <c r="B5932" t="s">
        <v>10735</v>
      </c>
      <c r="C5932" t="s">
        <v>438</v>
      </c>
      <c r="D5932" s="3"/>
    </row>
    <row r="5933" spans="1:4">
      <c r="A5933" t="s">
        <v>10736</v>
      </c>
      <c r="B5933" t="s">
        <v>10737</v>
      </c>
      <c r="C5933" t="s">
        <v>438</v>
      </c>
      <c r="D5933" s="3"/>
    </row>
    <row r="5934" spans="1:4">
      <c r="A5934" t="s">
        <v>10738</v>
      </c>
      <c r="B5934" t="s">
        <v>10739</v>
      </c>
      <c r="C5934" t="s">
        <v>438</v>
      </c>
      <c r="D5934" s="3"/>
    </row>
    <row r="5935" spans="1:4">
      <c r="A5935" t="s">
        <v>10740</v>
      </c>
      <c r="B5935" t="s">
        <v>10741</v>
      </c>
      <c r="C5935" t="s">
        <v>438</v>
      </c>
      <c r="D5935" s="3"/>
    </row>
    <row r="5936" spans="1:4">
      <c r="A5936" t="s">
        <v>10742</v>
      </c>
      <c r="B5936" t="s">
        <v>10743</v>
      </c>
      <c r="C5936" t="s">
        <v>438</v>
      </c>
      <c r="D5936" s="3"/>
    </row>
    <row r="5937" spans="1:4">
      <c r="A5937" t="s">
        <v>10744</v>
      </c>
      <c r="B5937" t="s">
        <v>10745</v>
      </c>
      <c r="C5937" t="s">
        <v>438</v>
      </c>
      <c r="D5937" s="3"/>
    </row>
    <row r="5938" spans="1:4">
      <c r="A5938" t="s">
        <v>10746</v>
      </c>
      <c r="B5938" t="s">
        <v>10747</v>
      </c>
      <c r="C5938" t="s">
        <v>438</v>
      </c>
      <c r="D5938" s="3"/>
    </row>
    <row r="5939" spans="1:4">
      <c r="A5939" t="s">
        <v>10748</v>
      </c>
      <c r="B5939" t="s">
        <v>10749</v>
      </c>
      <c r="C5939" t="s">
        <v>438</v>
      </c>
      <c r="D5939" s="3"/>
    </row>
    <row r="5940" spans="1:4">
      <c r="A5940" t="s">
        <v>10750</v>
      </c>
      <c r="B5940" t="s">
        <v>10751</v>
      </c>
      <c r="C5940" t="s">
        <v>438</v>
      </c>
      <c r="D5940" s="3"/>
    </row>
    <row r="5941" spans="1:4">
      <c r="A5941" t="s">
        <v>10752</v>
      </c>
      <c r="B5941" t="s">
        <v>10753</v>
      </c>
      <c r="C5941" t="s">
        <v>438</v>
      </c>
      <c r="D5941" s="3"/>
    </row>
    <row r="5942" spans="1:4">
      <c r="A5942" t="s">
        <v>10754</v>
      </c>
      <c r="B5942" t="s">
        <v>10755</v>
      </c>
      <c r="C5942" t="s">
        <v>438</v>
      </c>
      <c r="D5942" s="3"/>
    </row>
    <row r="5943" spans="1:4">
      <c r="A5943" t="s">
        <v>10756</v>
      </c>
      <c r="B5943" t="s">
        <v>10757</v>
      </c>
      <c r="C5943" t="s">
        <v>438</v>
      </c>
      <c r="D5943" s="3"/>
    </row>
    <row r="5944" spans="1:4">
      <c r="A5944" t="s">
        <v>10758</v>
      </c>
      <c r="B5944" t="s">
        <v>10759</v>
      </c>
      <c r="C5944" t="s">
        <v>438</v>
      </c>
      <c r="D5944" s="3"/>
    </row>
    <row r="5945" spans="1:4">
      <c r="A5945" t="s">
        <v>10760</v>
      </c>
      <c r="B5945" t="s">
        <v>10761</v>
      </c>
      <c r="C5945" t="s">
        <v>438</v>
      </c>
      <c r="D5945" s="3"/>
    </row>
    <row r="5946" spans="1:4">
      <c r="A5946" t="s">
        <v>10762</v>
      </c>
      <c r="B5946" t="s">
        <v>10763</v>
      </c>
      <c r="C5946" t="s">
        <v>438</v>
      </c>
      <c r="D5946" s="3"/>
    </row>
    <row r="5947" spans="1:4">
      <c r="A5947" t="s">
        <v>10764</v>
      </c>
      <c r="B5947" t="s">
        <v>10765</v>
      </c>
      <c r="C5947" t="s">
        <v>438</v>
      </c>
      <c r="D5947" s="3"/>
    </row>
    <row r="5948" spans="1:4">
      <c r="A5948" t="s">
        <v>10766</v>
      </c>
      <c r="B5948" t="s">
        <v>10767</v>
      </c>
      <c r="C5948" t="s">
        <v>438</v>
      </c>
      <c r="D5948" s="3"/>
    </row>
    <row r="5949" spans="1:4">
      <c r="A5949" t="s">
        <v>10768</v>
      </c>
      <c r="B5949" t="s">
        <v>10769</v>
      </c>
      <c r="C5949" t="s">
        <v>438</v>
      </c>
      <c r="D5949" s="3"/>
    </row>
    <row r="5950" spans="1:4">
      <c r="A5950" t="s">
        <v>10770</v>
      </c>
      <c r="B5950" t="s">
        <v>10771</v>
      </c>
      <c r="C5950" t="s">
        <v>438</v>
      </c>
      <c r="D5950" s="3"/>
    </row>
    <row r="5951" spans="1:4">
      <c r="A5951" t="s">
        <v>10772</v>
      </c>
      <c r="B5951" t="s">
        <v>10773</v>
      </c>
      <c r="C5951" t="s">
        <v>438</v>
      </c>
      <c r="D5951" s="3"/>
    </row>
    <row r="5952" spans="1:4">
      <c r="A5952" t="s">
        <v>10774</v>
      </c>
      <c r="B5952" t="s">
        <v>10775</v>
      </c>
      <c r="C5952" t="s">
        <v>438</v>
      </c>
      <c r="D5952" s="3">
        <v>2.5</v>
      </c>
    </row>
    <row r="5953" spans="1:4">
      <c r="A5953" t="s">
        <v>10776</v>
      </c>
      <c r="B5953" t="s">
        <v>10775</v>
      </c>
      <c r="C5953" t="s">
        <v>438</v>
      </c>
      <c r="D5953" s="3"/>
    </row>
    <row r="5954" spans="1:4">
      <c r="A5954" t="s">
        <v>10777</v>
      </c>
      <c r="B5954" t="s">
        <v>10775</v>
      </c>
      <c r="C5954" t="s">
        <v>438</v>
      </c>
      <c r="D5954" s="3"/>
    </row>
    <row r="5955" spans="1:4">
      <c r="A5955" t="s">
        <v>10778</v>
      </c>
      <c r="B5955" t="s">
        <v>10779</v>
      </c>
      <c r="C5955" t="s">
        <v>438</v>
      </c>
      <c r="D5955" s="3">
        <v>19.850000000000001</v>
      </c>
    </row>
    <row r="5956" spans="1:4">
      <c r="A5956" t="s">
        <v>10780</v>
      </c>
      <c r="B5956" t="s">
        <v>10781</v>
      </c>
      <c r="C5956" t="s">
        <v>438</v>
      </c>
      <c r="D5956" s="3"/>
    </row>
    <row r="5957" spans="1:4">
      <c r="A5957" t="s">
        <v>10782</v>
      </c>
      <c r="B5957" t="s">
        <v>10783</v>
      </c>
      <c r="C5957" t="s">
        <v>438</v>
      </c>
      <c r="D5957" s="3"/>
    </row>
    <row r="5958" spans="1:4">
      <c r="A5958" t="s">
        <v>10784</v>
      </c>
      <c r="B5958" t="s">
        <v>10785</v>
      </c>
      <c r="C5958" t="s">
        <v>438</v>
      </c>
      <c r="D5958" s="3"/>
    </row>
    <row r="5959" spans="1:4">
      <c r="A5959" t="s">
        <v>10786</v>
      </c>
      <c r="B5959" t="s">
        <v>10787</v>
      </c>
      <c r="C5959" t="s">
        <v>438</v>
      </c>
      <c r="D5959" s="3"/>
    </row>
    <row r="5960" spans="1:4">
      <c r="A5960" t="s">
        <v>10788</v>
      </c>
      <c r="B5960" t="s">
        <v>10789</v>
      </c>
      <c r="C5960" t="s">
        <v>438</v>
      </c>
      <c r="D5960" s="3"/>
    </row>
    <row r="5961" spans="1:4">
      <c r="A5961" t="s">
        <v>10790</v>
      </c>
      <c r="B5961" t="s">
        <v>10791</v>
      </c>
      <c r="C5961" t="s">
        <v>438</v>
      </c>
      <c r="D5961" s="3">
        <v>19.156856950973808</v>
      </c>
    </row>
    <row r="5962" spans="1:4">
      <c r="A5962" t="s">
        <v>10792</v>
      </c>
      <c r="B5962" t="s">
        <v>10793</v>
      </c>
      <c r="C5962" t="s">
        <v>438</v>
      </c>
      <c r="D5962" s="3"/>
    </row>
    <row r="5963" spans="1:4">
      <c r="A5963" t="s">
        <v>10794</v>
      </c>
      <c r="B5963" t="s">
        <v>10795</v>
      </c>
      <c r="C5963" t="s">
        <v>438</v>
      </c>
      <c r="D5963" s="3"/>
    </row>
    <row r="5964" spans="1:4">
      <c r="A5964" t="s">
        <v>10796</v>
      </c>
      <c r="B5964" t="s">
        <v>10797</v>
      </c>
      <c r="C5964" t="s">
        <v>438</v>
      </c>
      <c r="D5964" s="3">
        <v>26.11</v>
      </c>
    </row>
    <row r="5965" spans="1:4">
      <c r="A5965" t="s">
        <v>10798</v>
      </c>
      <c r="B5965" t="s">
        <v>10799</v>
      </c>
      <c r="C5965" t="s">
        <v>438</v>
      </c>
      <c r="D5965" s="3"/>
    </row>
    <row r="5966" spans="1:4">
      <c r="A5966" t="s">
        <v>10800</v>
      </c>
      <c r="B5966" t="s">
        <v>10801</v>
      </c>
      <c r="C5966" t="s">
        <v>438</v>
      </c>
      <c r="D5966" s="3"/>
    </row>
    <row r="5967" spans="1:4">
      <c r="A5967" t="s">
        <v>10802</v>
      </c>
      <c r="B5967" t="s">
        <v>10803</v>
      </c>
      <c r="C5967" t="s">
        <v>438</v>
      </c>
      <c r="D5967" s="3"/>
    </row>
    <row r="5968" spans="1:4">
      <c r="A5968" t="s">
        <v>10804</v>
      </c>
      <c r="B5968" t="s">
        <v>10805</v>
      </c>
      <c r="C5968" t="s">
        <v>438</v>
      </c>
      <c r="D5968" s="3">
        <v>66.63</v>
      </c>
    </row>
    <row r="5969" spans="1:4">
      <c r="A5969" t="s">
        <v>10806</v>
      </c>
      <c r="B5969" t="s">
        <v>10807</v>
      </c>
      <c r="C5969" t="s">
        <v>438</v>
      </c>
      <c r="D5969" s="3"/>
    </row>
    <row r="5970" spans="1:4">
      <c r="A5970" t="s">
        <v>10808</v>
      </c>
      <c r="B5970" t="s">
        <v>10809</v>
      </c>
      <c r="C5970" t="s">
        <v>438</v>
      </c>
      <c r="D5970" s="3">
        <v>17.8</v>
      </c>
    </row>
    <row r="5971" spans="1:4">
      <c r="A5971" t="s">
        <v>10810</v>
      </c>
      <c r="B5971" t="s">
        <v>10811</v>
      </c>
      <c r="C5971" t="s">
        <v>438</v>
      </c>
      <c r="D5971" s="3">
        <v>24.05</v>
      </c>
    </row>
    <row r="5972" spans="1:4">
      <c r="A5972" t="s">
        <v>10812</v>
      </c>
      <c r="B5972" t="s">
        <v>10813</v>
      </c>
      <c r="C5972" t="s">
        <v>438</v>
      </c>
      <c r="D5972" s="3"/>
    </row>
    <row r="5973" spans="1:4">
      <c r="A5973" t="s">
        <v>10814</v>
      </c>
      <c r="B5973" t="s">
        <v>10815</v>
      </c>
      <c r="C5973" t="s">
        <v>438</v>
      </c>
      <c r="D5973" s="3"/>
    </row>
    <row r="5974" spans="1:4">
      <c r="A5974" t="s">
        <v>10816</v>
      </c>
      <c r="B5974" t="s">
        <v>10817</v>
      </c>
      <c r="C5974" t="s">
        <v>438</v>
      </c>
      <c r="D5974" s="3"/>
    </row>
    <row r="5975" spans="1:4">
      <c r="A5975" t="s">
        <v>10818</v>
      </c>
      <c r="B5975" t="s">
        <v>10819</v>
      </c>
      <c r="C5975" t="s">
        <v>438</v>
      </c>
      <c r="D5975" s="3"/>
    </row>
    <row r="5976" spans="1:4">
      <c r="A5976" t="s">
        <v>10820</v>
      </c>
      <c r="B5976" t="s">
        <v>10821</v>
      </c>
      <c r="C5976" t="s">
        <v>438</v>
      </c>
      <c r="D5976" s="3"/>
    </row>
    <row r="5977" spans="1:4">
      <c r="A5977" t="s">
        <v>10822</v>
      </c>
      <c r="B5977" t="s">
        <v>10823</v>
      </c>
      <c r="C5977" t="s">
        <v>438</v>
      </c>
      <c r="D5977" s="3"/>
    </row>
    <row r="5978" spans="1:4">
      <c r="A5978" t="s">
        <v>10824</v>
      </c>
      <c r="B5978" t="s">
        <v>10825</v>
      </c>
      <c r="C5978" t="s">
        <v>438</v>
      </c>
      <c r="D5978" s="3">
        <v>132.52000000000001</v>
      </c>
    </row>
    <row r="5979" spans="1:4">
      <c r="A5979" t="s">
        <v>10826</v>
      </c>
      <c r="B5979" t="s">
        <v>10827</v>
      </c>
      <c r="C5979" t="s">
        <v>438</v>
      </c>
      <c r="D5979" s="3"/>
    </row>
    <row r="5980" spans="1:4">
      <c r="A5980" t="s">
        <v>10828</v>
      </c>
      <c r="B5980" t="s">
        <v>10829</v>
      </c>
      <c r="C5980" t="s">
        <v>438</v>
      </c>
      <c r="D5980" s="3"/>
    </row>
    <row r="5981" spans="1:4">
      <c r="A5981" t="s">
        <v>10830</v>
      </c>
      <c r="B5981" t="s">
        <v>10831</v>
      </c>
      <c r="C5981" t="s">
        <v>438</v>
      </c>
      <c r="D5981" s="3"/>
    </row>
    <row r="5982" spans="1:4">
      <c r="A5982" t="s">
        <v>10832</v>
      </c>
      <c r="B5982" t="s">
        <v>10833</v>
      </c>
      <c r="C5982" t="s">
        <v>438</v>
      </c>
      <c r="D5982" s="3"/>
    </row>
    <row r="5983" spans="1:4">
      <c r="A5983" t="s">
        <v>10834</v>
      </c>
      <c r="B5983" t="s">
        <v>10835</v>
      </c>
      <c r="C5983" t="s">
        <v>438</v>
      </c>
      <c r="D5983" s="3"/>
    </row>
    <row r="5984" spans="1:4">
      <c r="A5984" t="s">
        <v>10836</v>
      </c>
      <c r="B5984" t="s">
        <v>10837</v>
      </c>
      <c r="C5984" t="s">
        <v>438</v>
      </c>
      <c r="D5984" s="3"/>
    </row>
    <row r="5985" spans="1:4">
      <c r="A5985" t="s">
        <v>10838</v>
      </c>
      <c r="B5985" t="s">
        <v>10839</v>
      </c>
      <c r="C5985" t="s">
        <v>438</v>
      </c>
      <c r="D5985" s="3"/>
    </row>
    <row r="5986" spans="1:4">
      <c r="A5986" t="s">
        <v>10840</v>
      </c>
      <c r="B5986" t="s">
        <v>10841</v>
      </c>
      <c r="C5986" t="s">
        <v>438</v>
      </c>
      <c r="D5986" s="3"/>
    </row>
    <row r="5987" spans="1:4">
      <c r="A5987" t="s">
        <v>10842</v>
      </c>
      <c r="B5987" t="s">
        <v>10843</v>
      </c>
      <c r="C5987" t="s">
        <v>438</v>
      </c>
      <c r="D5987" s="3"/>
    </row>
    <row r="5988" spans="1:4">
      <c r="A5988" t="s">
        <v>10844</v>
      </c>
      <c r="B5988" t="s">
        <v>10845</v>
      </c>
      <c r="C5988" t="s">
        <v>438</v>
      </c>
      <c r="D5988" s="3"/>
    </row>
    <row r="5989" spans="1:4">
      <c r="A5989" t="s">
        <v>10846</v>
      </c>
      <c r="B5989" t="s">
        <v>10847</v>
      </c>
      <c r="C5989" t="s">
        <v>438</v>
      </c>
      <c r="D5989" s="3"/>
    </row>
    <row r="5990" spans="1:4">
      <c r="A5990" t="s">
        <v>10848</v>
      </c>
      <c r="B5990" t="s">
        <v>10849</v>
      </c>
      <c r="C5990" t="s">
        <v>438</v>
      </c>
      <c r="D5990" s="3"/>
    </row>
    <row r="5991" spans="1:4">
      <c r="A5991" t="s">
        <v>10850</v>
      </c>
      <c r="B5991" t="s">
        <v>10851</v>
      </c>
      <c r="C5991" t="s">
        <v>438</v>
      </c>
      <c r="D5991" s="3">
        <v>43.42</v>
      </c>
    </row>
    <row r="5992" spans="1:4">
      <c r="A5992" t="s">
        <v>10852</v>
      </c>
      <c r="B5992" t="s">
        <v>10853</v>
      </c>
      <c r="C5992" t="s">
        <v>438</v>
      </c>
      <c r="D5992" s="3"/>
    </row>
    <row r="5993" spans="1:4">
      <c r="A5993" t="s">
        <v>10854</v>
      </c>
      <c r="B5993" t="s">
        <v>10855</v>
      </c>
      <c r="C5993" t="s">
        <v>438</v>
      </c>
      <c r="D5993" s="3"/>
    </row>
    <row r="5994" spans="1:4">
      <c r="A5994" t="s">
        <v>10856</v>
      </c>
      <c r="B5994" t="s">
        <v>10857</v>
      </c>
      <c r="C5994" t="s">
        <v>438</v>
      </c>
      <c r="D5994" s="3"/>
    </row>
    <row r="5995" spans="1:4">
      <c r="A5995" t="s">
        <v>10858</v>
      </c>
      <c r="B5995" t="s">
        <v>10859</v>
      </c>
      <c r="C5995" t="s">
        <v>438</v>
      </c>
      <c r="D5995" s="3"/>
    </row>
    <row r="5996" spans="1:4">
      <c r="A5996" t="s">
        <v>10860</v>
      </c>
      <c r="B5996" t="s">
        <v>10861</v>
      </c>
      <c r="C5996" t="s">
        <v>438</v>
      </c>
      <c r="D5996" s="3"/>
    </row>
    <row r="5997" spans="1:4">
      <c r="A5997" t="s">
        <v>10862</v>
      </c>
      <c r="B5997" t="s">
        <v>10863</v>
      </c>
      <c r="C5997" t="s">
        <v>438</v>
      </c>
      <c r="D5997" s="3"/>
    </row>
    <row r="5998" spans="1:4">
      <c r="A5998" t="s">
        <v>10864</v>
      </c>
      <c r="B5998" t="s">
        <v>10865</v>
      </c>
      <c r="C5998" t="s">
        <v>438</v>
      </c>
      <c r="D5998" s="3"/>
    </row>
    <row r="5999" spans="1:4">
      <c r="A5999" t="s">
        <v>10866</v>
      </c>
      <c r="B5999" t="s">
        <v>10867</v>
      </c>
      <c r="C5999" t="s">
        <v>438</v>
      </c>
      <c r="D5999" s="3">
        <v>188.81</v>
      </c>
    </row>
    <row r="6000" spans="1:4">
      <c r="A6000" t="s">
        <v>10868</v>
      </c>
      <c r="B6000" t="s">
        <v>10869</v>
      </c>
      <c r="C6000" t="s">
        <v>438</v>
      </c>
      <c r="D6000" s="3"/>
    </row>
    <row r="6001" spans="1:4">
      <c r="A6001" t="s">
        <v>10870</v>
      </c>
      <c r="B6001" t="s">
        <v>10871</v>
      </c>
      <c r="C6001" t="s">
        <v>438</v>
      </c>
      <c r="D6001" s="3"/>
    </row>
    <row r="6002" spans="1:4">
      <c r="A6002" t="s">
        <v>10872</v>
      </c>
      <c r="B6002" t="s">
        <v>10873</v>
      </c>
      <c r="C6002" t="s">
        <v>438</v>
      </c>
      <c r="D6002" s="3"/>
    </row>
    <row r="6003" spans="1:4">
      <c r="A6003" t="s">
        <v>10874</v>
      </c>
      <c r="B6003" t="s">
        <v>10875</v>
      </c>
      <c r="C6003" t="s">
        <v>438</v>
      </c>
      <c r="D6003" s="3">
        <v>8.75</v>
      </c>
    </row>
    <row r="6004" spans="1:4">
      <c r="A6004" t="s">
        <v>10876</v>
      </c>
      <c r="B6004" t="s">
        <v>10877</v>
      </c>
      <c r="C6004" t="s">
        <v>438</v>
      </c>
      <c r="D6004" s="3">
        <v>11.752075471698113</v>
      </c>
    </row>
    <row r="6005" spans="1:4">
      <c r="A6005" t="s">
        <v>10878</v>
      </c>
      <c r="B6005" t="s">
        <v>10879</v>
      </c>
      <c r="C6005" t="s">
        <v>438</v>
      </c>
      <c r="D6005" s="3"/>
    </row>
    <row r="6006" spans="1:4">
      <c r="A6006" t="s">
        <v>10880</v>
      </c>
      <c r="B6006" t="s">
        <v>10881</v>
      </c>
      <c r="C6006" t="s">
        <v>438</v>
      </c>
      <c r="D6006" s="3"/>
    </row>
    <row r="6007" spans="1:4">
      <c r="A6007" t="s">
        <v>10882</v>
      </c>
      <c r="B6007" t="s">
        <v>10883</v>
      </c>
      <c r="C6007" t="s">
        <v>438</v>
      </c>
      <c r="D6007" s="3">
        <v>15.056495867768595</v>
      </c>
    </row>
    <row r="6008" spans="1:4">
      <c r="A6008" t="s">
        <v>10884</v>
      </c>
      <c r="B6008" t="s">
        <v>10885</v>
      </c>
      <c r="C6008" t="s">
        <v>438</v>
      </c>
      <c r="D6008" s="3"/>
    </row>
    <row r="6009" spans="1:4">
      <c r="A6009" t="s">
        <v>10886</v>
      </c>
      <c r="B6009" t="s">
        <v>10887</v>
      </c>
      <c r="C6009" t="s">
        <v>438</v>
      </c>
      <c r="D6009" s="3">
        <v>20</v>
      </c>
    </row>
    <row r="6010" spans="1:4">
      <c r="A6010" t="s">
        <v>10888</v>
      </c>
      <c r="B6010" t="s">
        <v>10889</v>
      </c>
      <c r="C6010" t="s">
        <v>438</v>
      </c>
      <c r="D6010" s="3"/>
    </row>
    <row r="6011" spans="1:4">
      <c r="A6011" t="s">
        <v>10890</v>
      </c>
      <c r="B6011" t="s">
        <v>10891</v>
      </c>
      <c r="C6011" t="s">
        <v>438</v>
      </c>
      <c r="D6011" s="3"/>
    </row>
    <row r="6012" spans="1:4">
      <c r="A6012" t="s">
        <v>10892</v>
      </c>
      <c r="B6012" t="s">
        <v>10893</v>
      </c>
      <c r="C6012" t="s">
        <v>438</v>
      </c>
      <c r="D6012" s="3"/>
    </row>
    <row r="6013" spans="1:4">
      <c r="A6013" t="s">
        <v>10894</v>
      </c>
      <c r="B6013" t="s">
        <v>10895</v>
      </c>
      <c r="C6013" t="s">
        <v>438</v>
      </c>
      <c r="D6013" s="3"/>
    </row>
    <row r="6014" spans="1:4">
      <c r="A6014" t="s">
        <v>10896</v>
      </c>
      <c r="B6014" t="s">
        <v>10897</v>
      </c>
      <c r="C6014" t="s">
        <v>438</v>
      </c>
      <c r="D6014" s="3"/>
    </row>
    <row r="6015" spans="1:4">
      <c r="A6015" t="s">
        <v>10898</v>
      </c>
      <c r="B6015" t="s">
        <v>10899</v>
      </c>
      <c r="C6015" t="s">
        <v>438</v>
      </c>
      <c r="D6015" s="3"/>
    </row>
    <row r="6016" spans="1:4">
      <c r="A6016" t="s">
        <v>10900</v>
      </c>
      <c r="B6016" t="s">
        <v>10901</v>
      </c>
      <c r="C6016" t="s">
        <v>438</v>
      </c>
      <c r="D6016" s="3">
        <v>24.8</v>
      </c>
    </row>
    <row r="6017" spans="1:4">
      <c r="A6017" t="s">
        <v>10902</v>
      </c>
      <c r="B6017" t="s">
        <v>10903</v>
      </c>
      <c r="C6017" t="s">
        <v>438</v>
      </c>
      <c r="D6017" s="3"/>
    </row>
    <row r="6018" spans="1:4">
      <c r="A6018" t="s">
        <v>10904</v>
      </c>
      <c r="B6018" t="s">
        <v>10905</v>
      </c>
      <c r="C6018" t="s">
        <v>438</v>
      </c>
      <c r="D6018" s="3"/>
    </row>
    <row r="6019" spans="1:4">
      <c r="A6019" t="s">
        <v>10906</v>
      </c>
      <c r="B6019" t="s">
        <v>10907</v>
      </c>
      <c r="C6019" t="s">
        <v>438</v>
      </c>
      <c r="D6019" s="3"/>
    </row>
    <row r="6020" spans="1:4">
      <c r="A6020" t="s">
        <v>10908</v>
      </c>
      <c r="B6020" t="s">
        <v>10909</v>
      </c>
      <c r="C6020" t="s">
        <v>438</v>
      </c>
      <c r="D6020" s="3"/>
    </row>
    <row r="6021" spans="1:4">
      <c r="A6021" t="s">
        <v>10910</v>
      </c>
      <c r="B6021" t="s">
        <v>10911</v>
      </c>
      <c r="C6021" t="s">
        <v>438</v>
      </c>
      <c r="D6021" s="3"/>
    </row>
    <row r="6022" spans="1:4">
      <c r="A6022" t="s">
        <v>10912</v>
      </c>
      <c r="B6022" t="s">
        <v>10913</v>
      </c>
      <c r="C6022" t="s">
        <v>438</v>
      </c>
      <c r="D6022" s="3">
        <v>25.1</v>
      </c>
    </row>
    <row r="6023" spans="1:4">
      <c r="A6023" t="s">
        <v>10914</v>
      </c>
      <c r="B6023" t="s">
        <v>10915</v>
      </c>
      <c r="C6023" t="s">
        <v>438</v>
      </c>
      <c r="D6023" s="3"/>
    </row>
    <row r="6024" spans="1:4">
      <c r="A6024" t="s">
        <v>10916</v>
      </c>
      <c r="B6024" t="s">
        <v>10917</v>
      </c>
      <c r="C6024" t="s">
        <v>438</v>
      </c>
      <c r="D6024" s="3"/>
    </row>
    <row r="6025" spans="1:4">
      <c r="A6025" t="s">
        <v>10918</v>
      </c>
      <c r="B6025" t="s">
        <v>10919</v>
      </c>
      <c r="C6025" t="s">
        <v>438</v>
      </c>
      <c r="D6025" s="3"/>
    </row>
    <row r="6026" spans="1:4">
      <c r="A6026" t="s">
        <v>10920</v>
      </c>
      <c r="B6026" t="s">
        <v>10921</v>
      </c>
      <c r="C6026" t="s">
        <v>438</v>
      </c>
      <c r="D6026" s="3">
        <v>110</v>
      </c>
    </row>
    <row r="6027" spans="1:4">
      <c r="A6027" t="s">
        <v>10922</v>
      </c>
      <c r="B6027" t="s">
        <v>10923</v>
      </c>
      <c r="C6027" t="s">
        <v>438</v>
      </c>
      <c r="D6027" s="3">
        <v>20.47</v>
      </c>
    </row>
    <row r="6028" spans="1:4">
      <c r="A6028" t="s">
        <v>10924</v>
      </c>
      <c r="B6028" t="s">
        <v>10925</v>
      </c>
      <c r="C6028" t="s">
        <v>438</v>
      </c>
      <c r="D6028" s="3"/>
    </row>
    <row r="6029" spans="1:4">
      <c r="A6029" t="s">
        <v>10926</v>
      </c>
      <c r="B6029" t="s">
        <v>10927</v>
      </c>
      <c r="C6029" t="s">
        <v>438</v>
      </c>
      <c r="D6029" s="3"/>
    </row>
    <row r="6030" spans="1:4">
      <c r="A6030" t="s">
        <v>10928</v>
      </c>
      <c r="B6030" t="s">
        <v>10929</v>
      </c>
      <c r="C6030" t="s">
        <v>438</v>
      </c>
      <c r="D6030" s="3"/>
    </row>
    <row r="6031" spans="1:4">
      <c r="A6031" t="s">
        <v>10930</v>
      </c>
      <c r="B6031" t="s">
        <v>10931</v>
      </c>
      <c r="C6031" t="s">
        <v>438</v>
      </c>
      <c r="D6031" s="3"/>
    </row>
    <row r="6032" spans="1:4">
      <c r="A6032" t="s">
        <v>10932</v>
      </c>
      <c r="B6032" t="s">
        <v>10933</v>
      </c>
      <c r="C6032" t="s">
        <v>438</v>
      </c>
      <c r="D6032" s="3">
        <v>44.07</v>
      </c>
    </row>
    <row r="6033" spans="1:4">
      <c r="A6033" t="s">
        <v>10934</v>
      </c>
      <c r="B6033" t="s">
        <v>10935</v>
      </c>
      <c r="C6033" t="s">
        <v>438</v>
      </c>
      <c r="D6033" s="3">
        <v>46.936488201467377</v>
      </c>
    </row>
    <row r="6034" spans="1:4">
      <c r="A6034" t="s">
        <v>10936</v>
      </c>
      <c r="B6034" t="s">
        <v>10937</v>
      </c>
      <c r="C6034" t="s">
        <v>438</v>
      </c>
      <c r="D6034" s="3">
        <v>96.483221649484548</v>
      </c>
    </row>
    <row r="6035" spans="1:4">
      <c r="A6035" t="s">
        <v>10938</v>
      </c>
      <c r="B6035" t="s">
        <v>10939</v>
      </c>
      <c r="C6035" t="s">
        <v>438</v>
      </c>
      <c r="D6035" s="3"/>
    </row>
    <row r="6036" spans="1:4">
      <c r="A6036" t="s">
        <v>10940</v>
      </c>
      <c r="B6036" t="s">
        <v>10941</v>
      </c>
      <c r="C6036" t="s">
        <v>438</v>
      </c>
      <c r="D6036" s="3"/>
    </row>
    <row r="6037" spans="1:4">
      <c r="A6037" t="s">
        <v>10942</v>
      </c>
      <c r="B6037" t="s">
        <v>10943</v>
      </c>
      <c r="C6037" t="s">
        <v>438</v>
      </c>
      <c r="D6037" s="3">
        <v>90.3</v>
      </c>
    </row>
    <row r="6038" spans="1:4">
      <c r="A6038" t="s">
        <v>10944</v>
      </c>
      <c r="B6038" t="s">
        <v>10945</v>
      </c>
      <c r="C6038" t="s">
        <v>438</v>
      </c>
      <c r="D6038" s="3"/>
    </row>
    <row r="6039" spans="1:4">
      <c r="A6039" t="s">
        <v>10946</v>
      </c>
      <c r="B6039" t="s">
        <v>10947</v>
      </c>
      <c r="C6039" t="s">
        <v>438</v>
      </c>
      <c r="D6039" s="3"/>
    </row>
    <row r="6040" spans="1:4">
      <c r="A6040" t="s">
        <v>10948</v>
      </c>
      <c r="B6040" t="s">
        <v>10949</v>
      </c>
      <c r="C6040" t="s">
        <v>438</v>
      </c>
      <c r="D6040" s="3">
        <v>274.4535532994924</v>
      </c>
    </row>
    <row r="6041" spans="1:4">
      <c r="A6041" t="s">
        <v>10950</v>
      </c>
      <c r="B6041" t="s">
        <v>10951</v>
      </c>
      <c r="C6041" t="s">
        <v>438</v>
      </c>
      <c r="D6041" s="3">
        <v>270.34945130315498</v>
      </c>
    </row>
    <row r="6042" spans="1:4">
      <c r="A6042" t="s">
        <v>10952</v>
      </c>
      <c r="B6042" t="s">
        <v>10953</v>
      </c>
      <c r="C6042" t="s">
        <v>438</v>
      </c>
      <c r="D6042" s="3">
        <v>705</v>
      </c>
    </row>
    <row r="6043" spans="1:4">
      <c r="A6043" t="s">
        <v>10954</v>
      </c>
      <c r="B6043" t="s">
        <v>10955</v>
      </c>
      <c r="C6043" t="s">
        <v>438</v>
      </c>
      <c r="D6043" s="3">
        <v>127.34752076677316</v>
      </c>
    </row>
    <row r="6044" spans="1:4">
      <c r="A6044" t="s">
        <v>10956</v>
      </c>
      <c r="B6044" t="s">
        <v>10957</v>
      </c>
      <c r="C6044" t="s">
        <v>438</v>
      </c>
      <c r="D6044" s="3">
        <v>435.75</v>
      </c>
    </row>
    <row r="6045" spans="1:4">
      <c r="A6045" t="s">
        <v>10958</v>
      </c>
      <c r="B6045" t="s">
        <v>10959</v>
      </c>
      <c r="C6045" t="s">
        <v>438</v>
      </c>
      <c r="D6045" s="3"/>
    </row>
    <row r="6046" spans="1:4">
      <c r="A6046" t="s">
        <v>10960</v>
      </c>
      <c r="B6046" t="s">
        <v>10961</v>
      </c>
      <c r="C6046" t="s">
        <v>438</v>
      </c>
      <c r="D6046" s="3"/>
    </row>
    <row r="6047" spans="1:4">
      <c r="A6047" t="s">
        <v>10962</v>
      </c>
      <c r="B6047" t="s">
        <v>10963</v>
      </c>
      <c r="C6047" t="s">
        <v>438</v>
      </c>
      <c r="D6047" s="3"/>
    </row>
    <row r="6048" spans="1:4">
      <c r="A6048" t="s">
        <v>10964</v>
      </c>
      <c r="B6048" t="s">
        <v>10965</v>
      </c>
      <c r="C6048" t="s">
        <v>438</v>
      </c>
      <c r="D6048" s="3"/>
    </row>
    <row r="6049" spans="1:4">
      <c r="A6049" t="s">
        <v>10966</v>
      </c>
      <c r="B6049" t="s">
        <v>10967</v>
      </c>
      <c r="C6049" t="s">
        <v>438</v>
      </c>
      <c r="D6049" s="3"/>
    </row>
    <row r="6050" spans="1:4">
      <c r="A6050" t="s">
        <v>10968</v>
      </c>
      <c r="B6050" t="s">
        <v>10969</v>
      </c>
      <c r="C6050" t="s">
        <v>438</v>
      </c>
      <c r="D6050" s="3">
        <v>838.92392638036813</v>
      </c>
    </row>
    <row r="6051" spans="1:4">
      <c r="A6051" t="s">
        <v>10970</v>
      </c>
      <c r="B6051" t="s">
        <v>10969</v>
      </c>
      <c r="C6051" t="s">
        <v>438</v>
      </c>
      <c r="D6051" s="3"/>
    </row>
    <row r="6052" spans="1:4">
      <c r="A6052" t="s">
        <v>10971</v>
      </c>
      <c r="B6052" t="s">
        <v>10969</v>
      </c>
      <c r="C6052" t="s">
        <v>438</v>
      </c>
      <c r="D6052" s="3"/>
    </row>
    <row r="6053" spans="1:4">
      <c r="A6053" t="s">
        <v>10972</v>
      </c>
      <c r="B6053" t="s">
        <v>10969</v>
      </c>
      <c r="C6053" t="s">
        <v>438</v>
      </c>
      <c r="D6053" s="3"/>
    </row>
    <row r="6054" spans="1:4">
      <c r="A6054" t="s">
        <v>10973</v>
      </c>
      <c r="B6054" t="s">
        <v>10974</v>
      </c>
      <c r="C6054" t="s">
        <v>205</v>
      </c>
      <c r="D6054" s="3"/>
    </row>
    <row r="6055" spans="1:4">
      <c r="A6055" t="s">
        <v>10975</v>
      </c>
      <c r="B6055" t="s">
        <v>10976</v>
      </c>
      <c r="C6055" t="s">
        <v>438</v>
      </c>
      <c r="D6055" s="3"/>
    </row>
    <row r="6056" spans="1:4">
      <c r="A6056" t="s">
        <v>10977</v>
      </c>
      <c r="B6056" t="s">
        <v>10978</v>
      </c>
      <c r="C6056" t="s">
        <v>232</v>
      </c>
      <c r="D6056" s="3">
        <v>472.93611111111107</v>
      </c>
    </row>
    <row r="6057" spans="1:4">
      <c r="A6057" t="s">
        <v>10979</v>
      </c>
      <c r="B6057" t="s">
        <v>10980</v>
      </c>
      <c r="C6057" t="s">
        <v>232</v>
      </c>
      <c r="D6057" s="3"/>
    </row>
    <row r="6058" spans="1:4">
      <c r="A6058" t="s">
        <v>10981</v>
      </c>
      <c r="B6058" t="s">
        <v>10982</v>
      </c>
      <c r="C6058" t="s">
        <v>232</v>
      </c>
      <c r="D6058" s="3"/>
    </row>
    <row r="6059" spans="1:4">
      <c r="A6059" t="s">
        <v>10983</v>
      </c>
      <c r="B6059" t="s">
        <v>10984</v>
      </c>
      <c r="C6059" t="s">
        <v>232</v>
      </c>
      <c r="D6059" s="3"/>
    </row>
    <row r="6060" spans="1:4">
      <c r="A6060" t="s">
        <v>10985</v>
      </c>
      <c r="B6060" t="s">
        <v>10986</v>
      </c>
      <c r="C6060" t="s">
        <v>232</v>
      </c>
      <c r="D6060" s="3"/>
    </row>
    <row r="6061" spans="1:4">
      <c r="A6061" t="s">
        <v>10987</v>
      </c>
      <c r="B6061" t="s">
        <v>10988</v>
      </c>
      <c r="C6061" t="s">
        <v>232</v>
      </c>
      <c r="D6061" s="3">
        <v>1224.68</v>
      </c>
    </row>
    <row r="6062" spans="1:4">
      <c r="A6062" t="s">
        <v>10989</v>
      </c>
      <c r="B6062" t="s">
        <v>10990</v>
      </c>
      <c r="C6062" t="s">
        <v>232</v>
      </c>
      <c r="D6062" s="3"/>
    </row>
    <row r="6063" spans="1:4">
      <c r="A6063" t="s">
        <v>10991</v>
      </c>
      <c r="B6063" t="s">
        <v>10992</v>
      </c>
      <c r="C6063" t="s">
        <v>232</v>
      </c>
      <c r="D6063" s="3">
        <v>444.29874999999998</v>
      </c>
    </row>
    <row r="6064" spans="1:4">
      <c r="A6064" t="s">
        <v>10993</v>
      </c>
      <c r="B6064" t="s">
        <v>10994</v>
      </c>
      <c r="C6064" t="s">
        <v>232</v>
      </c>
      <c r="D6064" s="3"/>
    </row>
    <row r="6065" spans="1:4">
      <c r="A6065" t="s">
        <v>10995</v>
      </c>
      <c r="B6065" t="s">
        <v>10996</v>
      </c>
      <c r="C6065" t="s">
        <v>232</v>
      </c>
      <c r="D6065" s="3">
        <v>899.33999999999992</v>
      </c>
    </row>
    <row r="6066" spans="1:4">
      <c r="A6066" t="s">
        <v>10997</v>
      </c>
      <c r="B6066" t="s">
        <v>10998</v>
      </c>
      <c r="C6066" t="s">
        <v>232</v>
      </c>
      <c r="D6066" s="3"/>
    </row>
    <row r="6067" spans="1:4">
      <c r="A6067" t="s">
        <v>10999</v>
      </c>
      <c r="B6067" t="s">
        <v>11000</v>
      </c>
      <c r="C6067" t="s">
        <v>232</v>
      </c>
      <c r="D6067" s="3"/>
    </row>
    <row r="6068" spans="1:4">
      <c r="A6068" t="s">
        <v>11001</v>
      </c>
      <c r="B6068" t="s">
        <v>11002</v>
      </c>
      <c r="C6068" t="s">
        <v>232</v>
      </c>
      <c r="D6068" s="3"/>
    </row>
    <row r="6069" spans="1:4">
      <c r="A6069" t="s">
        <v>11003</v>
      </c>
      <c r="B6069" t="s">
        <v>11004</v>
      </c>
      <c r="C6069" t="s">
        <v>232</v>
      </c>
      <c r="D6069" s="3"/>
    </row>
    <row r="6070" spans="1:4">
      <c r="A6070" t="s">
        <v>11005</v>
      </c>
      <c r="B6070" t="s">
        <v>11006</v>
      </c>
      <c r="C6070" t="s">
        <v>232</v>
      </c>
      <c r="D6070" s="3">
        <v>1055.25</v>
      </c>
    </row>
    <row r="6071" spans="1:4">
      <c r="A6071" t="s">
        <v>11007</v>
      </c>
      <c r="B6071" t="s">
        <v>11008</v>
      </c>
      <c r="C6071" t="s">
        <v>232</v>
      </c>
      <c r="D6071" s="3">
        <v>2152.5</v>
      </c>
    </row>
    <row r="6072" spans="1:4">
      <c r="A6072" t="s">
        <v>11009</v>
      </c>
      <c r="B6072" t="s">
        <v>11010</v>
      </c>
      <c r="C6072" t="s">
        <v>232</v>
      </c>
      <c r="D6072" s="3">
        <v>1165</v>
      </c>
    </row>
    <row r="6073" spans="1:4">
      <c r="A6073" t="s">
        <v>11011</v>
      </c>
      <c r="B6073" t="s">
        <v>11012</v>
      </c>
      <c r="C6073" t="s">
        <v>232</v>
      </c>
      <c r="D6073" s="3"/>
    </row>
    <row r="6074" spans="1:4">
      <c r="A6074" t="s">
        <v>11013</v>
      </c>
      <c r="B6074" t="s">
        <v>11014</v>
      </c>
      <c r="C6074" t="s">
        <v>232</v>
      </c>
      <c r="D6074" s="3"/>
    </row>
    <row r="6075" spans="1:4">
      <c r="A6075" t="s">
        <v>11015</v>
      </c>
      <c r="B6075" t="s">
        <v>11016</v>
      </c>
      <c r="C6075" t="s">
        <v>232</v>
      </c>
      <c r="D6075" s="3"/>
    </row>
    <row r="6076" spans="1:4">
      <c r="A6076" t="s">
        <v>11017</v>
      </c>
      <c r="B6076" t="s">
        <v>11018</v>
      </c>
      <c r="C6076" t="s">
        <v>232</v>
      </c>
      <c r="D6076" s="3"/>
    </row>
    <row r="6077" spans="1:4">
      <c r="A6077" t="s">
        <v>11019</v>
      </c>
      <c r="B6077" t="s">
        <v>11020</v>
      </c>
      <c r="C6077" t="s">
        <v>232</v>
      </c>
      <c r="D6077" s="3"/>
    </row>
    <row r="6078" spans="1:4">
      <c r="A6078" t="s">
        <v>11021</v>
      </c>
      <c r="B6078" t="s">
        <v>11022</v>
      </c>
      <c r="C6078" t="s">
        <v>232</v>
      </c>
      <c r="D6078" s="3"/>
    </row>
    <row r="6079" spans="1:4">
      <c r="A6079" t="s">
        <v>11023</v>
      </c>
      <c r="B6079" t="s">
        <v>11024</v>
      </c>
      <c r="C6079" t="s">
        <v>232</v>
      </c>
      <c r="D6079" s="3"/>
    </row>
    <row r="6080" spans="1:4">
      <c r="A6080" t="s">
        <v>11025</v>
      </c>
      <c r="B6080" t="s">
        <v>11026</v>
      </c>
      <c r="C6080" t="s">
        <v>232</v>
      </c>
      <c r="D6080" s="3"/>
    </row>
    <row r="6081" spans="1:4">
      <c r="A6081" t="s">
        <v>11027</v>
      </c>
      <c r="B6081" t="s">
        <v>11028</v>
      </c>
      <c r="C6081" t="s">
        <v>232</v>
      </c>
      <c r="D6081" s="3">
        <v>1175</v>
      </c>
    </row>
    <row r="6082" spans="1:4">
      <c r="A6082" t="s">
        <v>11029</v>
      </c>
      <c r="B6082" t="s">
        <v>11030</v>
      </c>
      <c r="C6082" t="s">
        <v>232</v>
      </c>
      <c r="D6082" s="3">
        <v>1000</v>
      </c>
    </row>
    <row r="6083" spans="1:4">
      <c r="A6083" t="s">
        <v>11031</v>
      </c>
      <c r="B6083" t="s">
        <v>11032</v>
      </c>
      <c r="C6083" t="s">
        <v>232</v>
      </c>
      <c r="D6083" s="3"/>
    </row>
    <row r="6084" spans="1:4">
      <c r="A6084" t="s">
        <v>11033</v>
      </c>
      <c r="B6084" t="s">
        <v>11034</v>
      </c>
      <c r="C6084" t="s">
        <v>232</v>
      </c>
      <c r="D6084" s="3"/>
    </row>
    <row r="6085" spans="1:4">
      <c r="A6085" t="s">
        <v>11035</v>
      </c>
      <c r="B6085" t="s">
        <v>11036</v>
      </c>
      <c r="C6085" t="s">
        <v>232</v>
      </c>
      <c r="D6085" s="3"/>
    </row>
    <row r="6086" spans="1:4">
      <c r="A6086" t="s">
        <v>11037</v>
      </c>
      <c r="B6086" t="s">
        <v>11038</v>
      </c>
      <c r="C6086" t="s">
        <v>232</v>
      </c>
      <c r="D6086" s="3"/>
    </row>
    <row r="6087" spans="1:4">
      <c r="A6087" t="s">
        <v>11039</v>
      </c>
      <c r="B6087" t="s">
        <v>11040</v>
      </c>
      <c r="C6087" t="s">
        <v>232</v>
      </c>
      <c r="D6087" s="3">
        <v>7140</v>
      </c>
    </row>
    <row r="6088" spans="1:4">
      <c r="A6088" t="s">
        <v>11041</v>
      </c>
      <c r="B6088" t="s">
        <v>11042</v>
      </c>
      <c r="C6088" t="s">
        <v>232</v>
      </c>
      <c r="D6088" s="3"/>
    </row>
    <row r="6089" spans="1:4">
      <c r="A6089" t="s">
        <v>11043</v>
      </c>
      <c r="B6089" t="s">
        <v>11044</v>
      </c>
      <c r="C6089" t="s">
        <v>232</v>
      </c>
      <c r="D6089" s="3">
        <v>345.01125000000002</v>
      </c>
    </row>
    <row r="6090" spans="1:4">
      <c r="A6090" t="s">
        <v>11045</v>
      </c>
      <c r="B6090" t="s">
        <v>11046</v>
      </c>
      <c r="C6090" t="s">
        <v>232</v>
      </c>
      <c r="D6090" s="3"/>
    </row>
    <row r="6091" spans="1:4">
      <c r="A6091" t="s">
        <v>11047</v>
      </c>
      <c r="B6091" t="s">
        <v>11048</v>
      </c>
      <c r="C6091" t="s">
        <v>232</v>
      </c>
      <c r="D6091" s="3"/>
    </row>
    <row r="6092" spans="1:4">
      <c r="A6092" t="s">
        <v>11049</v>
      </c>
      <c r="B6092" t="s">
        <v>11050</v>
      </c>
      <c r="C6092" t="s">
        <v>232</v>
      </c>
      <c r="D6092" s="3"/>
    </row>
    <row r="6093" spans="1:4">
      <c r="A6093" t="s">
        <v>11051</v>
      </c>
      <c r="B6093" t="s">
        <v>11052</v>
      </c>
      <c r="C6093" t="s">
        <v>232</v>
      </c>
      <c r="D6093" s="3"/>
    </row>
    <row r="6094" spans="1:4">
      <c r="A6094" t="s">
        <v>11053</v>
      </c>
      <c r="B6094" t="s">
        <v>11054</v>
      </c>
      <c r="C6094" t="s">
        <v>232</v>
      </c>
      <c r="D6094" s="3"/>
    </row>
    <row r="6095" spans="1:4">
      <c r="A6095" t="s">
        <v>11055</v>
      </c>
      <c r="B6095" t="s">
        <v>11056</v>
      </c>
      <c r="C6095" t="s">
        <v>232</v>
      </c>
      <c r="D6095" s="3"/>
    </row>
    <row r="6096" spans="1:4">
      <c r="A6096" t="s">
        <v>11057</v>
      </c>
      <c r="B6096" t="s">
        <v>11058</v>
      </c>
      <c r="C6096" t="s">
        <v>232</v>
      </c>
      <c r="D6096" s="3"/>
    </row>
    <row r="6097" spans="1:4">
      <c r="A6097" t="s">
        <v>11059</v>
      </c>
      <c r="B6097" t="s">
        <v>11060</v>
      </c>
      <c r="C6097" t="s">
        <v>232</v>
      </c>
      <c r="D6097" s="3"/>
    </row>
    <row r="6098" spans="1:4">
      <c r="A6098" t="s">
        <v>11061</v>
      </c>
      <c r="B6098" t="s">
        <v>11062</v>
      </c>
      <c r="C6098" t="s">
        <v>232</v>
      </c>
      <c r="D6098" s="3"/>
    </row>
    <row r="6099" spans="1:4">
      <c r="A6099" t="s">
        <v>11063</v>
      </c>
      <c r="B6099" t="s">
        <v>11064</v>
      </c>
      <c r="C6099" t="s">
        <v>232</v>
      </c>
      <c r="D6099" s="3"/>
    </row>
    <row r="6100" spans="1:4">
      <c r="A6100" t="s">
        <v>11065</v>
      </c>
      <c r="B6100" t="s">
        <v>11066</v>
      </c>
      <c r="C6100" t="s">
        <v>232</v>
      </c>
      <c r="D6100" s="3"/>
    </row>
    <row r="6101" spans="1:4">
      <c r="A6101" t="s">
        <v>11067</v>
      </c>
      <c r="B6101" t="s">
        <v>11068</v>
      </c>
      <c r="C6101" t="s">
        <v>232</v>
      </c>
      <c r="D6101" s="3">
        <v>3765.5374999999999</v>
      </c>
    </row>
    <row r="6102" spans="1:4">
      <c r="A6102" t="s">
        <v>11069</v>
      </c>
      <c r="B6102" t="s">
        <v>11070</v>
      </c>
      <c r="C6102" t="s">
        <v>232</v>
      </c>
      <c r="D6102" s="3">
        <v>7099.3760000000011</v>
      </c>
    </row>
    <row r="6103" spans="1:4">
      <c r="A6103" t="s">
        <v>11071</v>
      </c>
      <c r="B6103" t="s">
        <v>11072</v>
      </c>
      <c r="C6103" t="s">
        <v>232</v>
      </c>
      <c r="D6103" s="3"/>
    </row>
    <row r="6104" spans="1:4">
      <c r="A6104" t="s">
        <v>11073</v>
      </c>
      <c r="B6104" t="s">
        <v>11074</v>
      </c>
      <c r="C6104" t="s">
        <v>232</v>
      </c>
      <c r="D6104" s="3"/>
    </row>
    <row r="6105" spans="1:4">
      <c r="A6105" t="s">
        <v>11075</v>
      </c>
      <c r="B6105" t="s">
        <v>11076</v>
      </c>
      <c r="C6105" t="s">
        <v>232</v>
      </c>
      <c r="D6105" s="3">
        <v>2775</v>
      </c>
    </row>
    <row r="6106" spans="1:4">
      <c r="A6106" t="s">
        <v>11077</v>
      </c>
      <c r="B6106" t="s">
        <v>11078</v>
      </c>
      <c r="C6106" t="s">
        <v>232</v>
      </c>
      <c r="D6106" s="3">
        <v>2569.1071428571427</v>
      </c>
    </row>
    <row r="6107" spans="1:4">
      <c r="A6107" t="s">
        <v>11079</v>
      </c>
      <c r="B6107" t="s">
        <v>11080</v>
      </c>
      <c r="C6107" t="s">
        <v>232</v>
      </c>
      <c r="D6107" s="3">
        <v>3049.25</v>
      </c>
    </row>
    <row r="6108" spans="1:4">
      <c r="A6108" t="s">
        <v>11081</v>
      </c>
      <c r="B6108" t="s">
        <v>11082</v>
      </c>
      <c r="C6108" t="s">
        <v>232</v>
      </c>
      <c r="D6108" s="3">
        <v>3790</v>
      </c>
    </row>
    <row r="6109" spans="1:4">
      <c r="A6109" t="s">
        <v>11083</v>
      </c>
      <c r="B6109" t="s">
        <v>11084</v>
      </c>
      <c r="C6109" t="s">
        <v>232</v>
      </c>
      <c r="D6109" s="3"/>
    </row>
    <row r="6110" spans="1:4">
      <c r="A6110" t="s">
        <v>11085</v>
      </c>
      <c r="B6110" t="s">
        <v>11086</v>
      </c>
      <c r="C6110" t="s">
        <v>232</v>
      </c>
      <c r="D6110" s="3"/>
    </row>
    <row r="6111" spans="1:4">
      <c r="A6111" t="s">
        <v>11087</v>
      </c>
      <c r="B6111" t="s">
        <v>11088</v>
      </c>
      <c r="C6111" t="s">
        <v>232</v>
      </c>
      <c r="D6111" s="3"/>
    </row>
    <row r="6112" spans="1:4">
      <c r="A6112" t="s">
        <v>11089</v>
      </c>
      <c r="B6112" t="s">
        <v>11090</v>
      </c>
      <c r="C6112" t="s">
        <v>232</v>
      </c>
      <c r="D6112" s="3">
        <v>7345.59</v>
      </c>
    </row>
    <row r="6113" spans="1:4">
      <c r="A6113" t="s">
        <v>11091</v>
      </c>
      <c r="B6113" t="s">
        <v>11092</v>
      </c>
      <c r="C6113" t="s">
        <v>232</v>
      </c>
      <c r="D6113" s="3">
        <v>8625.75</v>
      </c>
    </row>
    <row r="6114" spans="1:4">
      <c r="A6114" t="s">
        <v>11093</v>
      </c>
      <c r="B6114" t="s">
        <v>11094</v>
      </c>
      <c r="C6114" t="s">
        <v>232</v>
      </c>
      <c r="D6114" s="3">
        <v>2331</v>
      </c>
    </row>
    <row r="6115" spans="1:4">
      <c r="A6115" t="s">
        <v>11095</v>
      </c>
      <c r="B6115" t="s">
        <v>11096</v>
      </c>
      <c r="C6115" t="s">
        <v>232</v>
      </c>
      <c r="D6115" s="3">
        <v>32049.754375</v>
      </c>
    </row>
    <row r="6116" spans="1:4">
      <c r="A6116" t="s">
        <v>11097</v>
      </c>
      <c r="B6116" t="s">
        <v>11098</v>
      </c>
      <c r="C6116" t="s">
        <v>232</v>
      </c>
      <c r="D6116" s="3"/>
    </row>
    <row r="6117" spans="1:4">
      <c r="A6117" t="s">
        <v>11099</v>
      </c>
      <c r="B6117" t="s">
        <v>11100</v>
      </c>
      <c r="C6117" t="s">
        <v>232</v>
      </c>
      <c r="D6117" s="3">
        <v>10918.125</v>
      </c>
    </row>
    <row r="6118" spans="1:4">
      <c r="A6118" t="s">
        <v>11101</v>
      </c>
      <c r="B6118" t="s">
        <v>11102</v>
      </c>
      <c r="C6118" t="s">
        <v>232</v>
      </c>
      <c r="D6118" s="3"/>
    </row>
    <row r="6119" spans="1:4">
      <c r="A6119" t="s">
        <v>11103</v>
      </c>
      <c r="B6119" t="s">
        <v>11104</v>
      </c>
      <c r="C6119" t="s">
        <v>232</v>
      </c>
      <c r="D6119" s="3"/>
    </row>
    <row r="6120" spans="1:4">
      <c r="A6120" t="s">
        <v>11105</v>
      </c>
      <c r="B6120" t="s">
        <v>11106</v>
      </c>
      <c r="C6120" t="s">
        <v>232</v>
      </c>
      <c r="D6120" s="3"/>
    </row>
    <row r="6121" spans="1:4">
      <c r="A6121" t="s">
        <v>11107</v>
      </c>
      <c r="B6121" t="s">
        <v>11108</v>
      </c>
      <c r="C6121" t="s">
        <v>232</v>
      </c>
      <c r="D6121" s="3"/>
    </row>
    <row r="6122" spans="1:4">
      <c r="A6122" t="s">
        <v>11109</v>
      </c>
      <c r="B6122" t="s">
        <v>11110</v>
      </c>
      <c r="C6122" t="s">
        <v>232</v>
      </c>
      <c r="D6122" s="3"/>
    </row>
    <row r="6123" spans="1:4">
      <c r="A6123" t="s">
        <v>11111</v>
      </c>
      <c r="B6123" t="s">
        <v>11112</v>
      </c>
      <c r="C6123" t="s">
        <v>232</v>
      </c>
      <c r="D6123" s="3"/>
    </row>
    <row r="6124" spans="1:4">
      <c r="A6124" t="s">
        <v>11113</v>
      </c>
      <c r="B6124" t="s">
        <v>11114</v>
      </c>
      <c r="C6124" t="s">
        <v>232</v>
      </c>
      <c r="D6124" s="3"/>
    </row>
    <row r="6125" spans="1:4">
      <c r="A6125" t="s">
        <v>11115</v>
      </c>
      <c r="B6125" t="s">
        <v>11116</v>
      </c>
      <c r="C6125" t="s">
        <v>232</v>
      </c>
      <c r="D6125" s="3"/>
    </row>
    <row r="6126" spans="1:4">
      <c r="A6126" t="s">
        <v>11117</v>
      </c>
      <c r="B6126" t="s">
        <v>11118</v>
      </c>
      <c r="C6126" t="s">
        <v>232</v>
      </c>
      <c r="D6126" s="3">
        <v>1119.0714285714287</v>
      </c>
    </row>
    <row r="6127" spans="1:4">
      <c r="A6127" t="s">
        <v>11119</v>
      </c>
      <c r="B6127" t="s">
        <v>11120</v>
      </c>
      <c r="C6127" t="s">
        <v>232</v>
      </c>
      <c r="D6127" s="3">
        <v>4188.2277272727279</v>
      </c>
    </row>
    <row r="6128" spans="1:4">
      <c r="A6128" t="s">
        <v>11121</v>
      </c>
      <c r="B6128" t="s">
        <v>11122</v>
      </c>
      <c r="C6128" t="s">
        <v>232</v>
      </c>
      <c r="D6128" s="3">
        <v>1902.5230434782609</v>
      </c>
    </row>
    <row r="6129" spans="1:4">
      <c r="A6129" t="s">
        <v>11123</v>
      </c>
      <c r="B6129" t="s">
        <v>11124</v>
      </c>
      <c r="C6129" t="s">
        <v>232</v>
      </c>
      <c r="D6129" s="3"/>
    </row>
    <row r="6130" spans="1:4">
      <c r="A6130" t="s">
        <v>11125</v>
      </c>
      <c r="B6130" t="s">
        <v>11126</v>
      </c>
      <c r="C6130" t="s">
        <v>232</v>
      </c>
      <c r="D6130" s="3"/>
    </row>
    <row r="6131" spans="1:4">
      <c r="A6131" t="s">
        <v>11127</v>
      </c>
      <c r="B6131" t="s">
        <v>11128</v>
      </c>
      <c r="C6131" t="s">
        <v>232</v>
      </c>
      <c r="D6131" s="3">
        <v>500</v>
      </c>
    </row>
    <row r="6132" spans="1:4">
      <c r="A6132" t="s">
        <v>11129</v>
      </c>
      <c r="B6132" t="s">
        <v>11130</v>
      </c>
      <c r="C6132" t="s">
        <v>232</v>
      </c>
      <c r="D6132" s="3">
        <v>14169.699999999999</v>
      </c>
    </row>
    <row r="6133" spans="1:4">
      <c r="A6133" t="s">
        <v>11131</v>
      </c>
      <c r="B6133" t="s">
        <v>11132</v>
      </c>
      <c r="C6133" t="s">
        <v>232</v>
      </c>
      <c r="D6133" s="3"/>
    </row>
    <row r="6134" spans="1:4">
      <c r="A6134" t="s">
        <v>11133</v>
      </c>
      <c r="B6134" t="s">
        <v>11134</v>
      </c>
      <c r="C6134" t="s">
        <v>232</v>
      </c>
      <c r="D6134" s="3"/>
    </row>
    <row r="6135" spans="1:4">
      <c r="A6135" t="s">
        <v>11135</v>
      </c>
      <c r="B6135" t="s">
        <v>11136</v>
      </c>
      <c r="C6135" t="s">
        <v>232</v>
      </c>
      <c r="D6135" s="3"/>
    </row>
    <row r="6136" spans="1:4">
      <c r="A6136" t="s">
        <v>11137</v>
      </c>
      <c r="B6136" t="s">
        <v>11138</v>
      </c>
      <c r="C6136" t="s">
        <v>232</v>
      </c>
      <c r="D6136" s="3"/>
    </row>
    <row r="6137" spans="1:4">
      <c r="A6137" t="s">
        <v>11139</v>
      </c>
      <c r="B6137" t="s">
        <v>11140</v>
      </c>
      <c r="C6137" t="s">
        <v>232</v>
      </c>
      <c r="D6137" s="3"/>
    </row>
    <row r="6138" spans="1:4">
      <c r="A6138" t="s">
        <v>11141</v>
      </c>
      <c r="B6138" t="s">
        <v>11142</v>
      </c>
      <c r="C6138" t="s">
        <v>232</v>
      </c>
      <c r="D6138" s="3"/>
    </row>
    <row r="6139" spans="1:4">
      <c r="A6139" t="s">
        <v>11143</v>
      </c>
      <c r="B6139" t="s">
        <v>11144</v>
      </c>
      <c r="C6139" t="s">
        <v>232</v>
      </c>
      <c r="D6139" s="3"/>
    </row>
    <row r="6140" spans="1:4">
      <c r="A6140" t="s">
        <v>11145</v>
      </c>
      <c r="B6140" t="s">
        <v>11146</v>
      </c>
      <c r="C6140" t="s">
        <v>232</v>
      </c>
      <c r="D6140" s="3"/>
    </row>
    <row r="6141" spans="1:4">
      <c r="A6141" t="s">
        <v>11147</v>
      </c>
      <c r="B6141" t="s">
        <v>11148</v>
      </c>
      <c r="C6141" t="s">
        <v>232</v>
      </c>
      <c r="D6141" s="3"/>
    </row>
    <row r="6142" spans="1:4">
      <c r="A6142" t="s">
        <v>11149</v>
      </c>
      <c r="B6142" t="s">
        <v>11150</v>
      </c>
      <c r="C6142" t="s">
        <v>232</v>
      </c>
      <c r="D6142" s="3"/>
    </row>
    <row r="6143" spans="1:4">
      <c r="A6143" t="s">
        <v>11151</v>
      </c>
      <c r="B6143" t="s">
        <v>11152</v>
      </c>
      <c r="C6143" t="s">
        <v>232</v>
      </c>
      <c r="D6143" s="3"/>
    </row>
    <row r="6144" spans="1:4">
      <c r="A6144" t="s">
        <v>11153</v>
      </c>
      <c r="B6144" t="s">
        <v>11154</v>
      </c>
      <c r="C6144" t="s">
        <v>232</v>
      </c>
      <c r="D6144" s="3">
        <v>6772.25</v>
      </c>
    </row>
    <row r="6145" spans="1:4">
      <c r="A6145" t="s">
        <v>11155</v>
      </c>
      <c r="B6145" t="s">
        <v>11156</v>
      </c>
      <c r="C6145" t="s">
        <v>232</v>
      </c>
      <c r="D6145" s="3"/>
    </row>
    <row r="6146" spans="1:4">
      <c r="A6146" t="s">
        <v>11157</v>
      </c>
      <c r="B6146" t="s">
        <v>11158</v>
      </c>
      <c r="C6146" t="s">
        <v>232</v>
      </c>
      <c r="D6146" s="3"/>
    </row>
    <row r="6147" spans="1:4">
      <c r="A6147" t="s">
        <v>11159</v>
      </c>
      <c r="B6147" t="s">
        <v>11160</v>
      </c>
      <c r="C6147" t="s">
        <v>232</v>
      </c>
      <c r="D6147" s="3">
        <v>700</v>
      </c>
    </row>
    <row r="6148" spans="1:4">
      <c r="A6148" t="s">
        <v>11161</v>
      </c>
      <c r="B6148" t="s">
        <v>11162</v>
      </c>
      <c r="C6148" t="s">
        <v>232</v>
      </c>
      <c r="D6148" s="3">
        <v>800</v>
      </c>
    </row>
    <row r="6149" spans="1:4">
      <c r="A6149" t="s">
        <v>11163</v>
      </c>
      <c r="B6149" t="s">
        <v>11164</v>
      </c>
      <c r="C6149" t="s">
        <v>232</v>
      </c>
      <c r="D6149" s="3">
        <v>795.4545454545455</v>
      </c>
    </row>
    <row r="6150" spans="1:4">
      <c r="A6150" t="s">
        <v>11165</v>
      </c>
      <c r="B6150" t="s">
        <v>11166</v>
      </c>
      <c r="C6150" t="s">
        <v>232</v>
      </c>
      <c r="D6150" s="3"/>
    </row>
    <row r="6151" spans="1:4">
      <c r="A6151" t="s">
        <v>11167</v>
      </c>
      <c r="B6151" t="s">
        <v>11168</v>
      </c>
      <c r="C6151" t="s">
        <v>232</v>
      </c>
      <c r="D6151" s="3"/>
    </row>
    <row r="6152" spans="1:4">
      <c r="A6152" t="s">
        <v>11169</v>
      </c>
      <c r="B6152" t="s">
        <v>11170</v>
      </c>
      <c r="C6152" t="s">
        <v>232</v>
      </c>
      <c r="D6152" s="3"/>
    </row>
    <row r="6153" spans="1:4">
      <c r="A6153" t="s">
        <v>11171</v>
      </c>
      <c r="B6153" t="s">
        <v>11172</v>
      </c>
      <c r="C6153" t="s">
        <v>232</v>
      </c>
      <c r="D6153" s="3">
        <v>700</v>
      </c>
    </row>
    <row r="6154" spans="1:4">
      <c r="A6154" t="s">
        <v>11173</v>
      </c>
      <c r="B6154" t="s">
        <v>11174</v>
      </c>
      <c r="C6154" t="s">
        <v>232</v>
      </c>
      <c r="D6154" s="3"/>
    </row>
    <row r="6155" spans="1:4">
      <c r="A6155" t="s">
        <v>11175</v>
      </c>
      <c r="B6155" t="s">
        <v>11176</v>
      </c>
      <c r="C6155" t="s">
        <v>232</v>
      </c>
      <c r="D6155" s="3"/>
    </row>
    <row r="6156" spans="1:4">
      <c r="A6156" t="s">
        <v>11177</v>
      </c>
      <c r="B6156" t="s">
        <v>11178</v>
      </c>
      <c r="C6156" t="s">
        <v>232</v>
      </c>
      <c r="D6156" s="3"/>
    </row>
    <row r="6157" spans="1:4">
      <c r="A6157" t="s">
        <v>11179</v>
      </c>
      <c r="B6157" t="s">
        <v>11180</v>
      </c>
      <c r="C6157" t="s">
        <v>232</v>
      </c>
      <c r="D6157" s="3"/>
    </row>
    <row r="6158" spans="1:4">
      <c r="A6158" t="s">
        <v>11181</v>
      </c>
      <c r="B6158" t="s">
        <v>11182</v>
      </c>
      <c r="C6158" t="s">
        <v>232</v>
      </c>
      <c r="D6158" s="3"/>
    </row>
    <row r="6159" spans="1:4">
      <c r="A6159" t="s">
        <v>11183</v>
      </c>
      <c r="B6159" t="s">
        <v>11184</v>
      </c>
      <c r="C6159" t="s">
        <v>232</v>
      </c>
      <c r="D6159" s="3"/>
    </row>
    <row r="6160" spans="1:4">
      <c r="A6160" t="s">
        <v>11185</v>
      </c>
      <c r="B6160" t="s">
        <v>11186</v>
      </c>
      <c r="C6160" t="s">
        <v>232</v>
      </c>
      <c r="D6160" s="3"/>
    </row>
    <row r="6161" spans="1:4">
      <c r="A6161" t="s">
        <v>11187</v>
      </c>
      <c r="B6161" t="s">
        <v>11188</v>
      </c>
      <c r="C6161" t="s">
        <v>232</v>
      </c>
      <c r="D6161" s="3"/>
    </row>
    <row r="6162" spans="1:4">
      <c r="A6162" t="s">
        <v>11189</v>
      </c>
      <c r="B6162" t="s">
        <v>11190</v>
      </c>
      <c r="C6162" t="s">
        <v>232</v>
      </c>
      <c r="D6162" s="3"/>
    </row>
    <row r="6163" spans="1:4">
      <c r="A6163" t="s">
        <v>11191</v>
      </c>
      <c r="B6163" t="s">
        <v>11192</v>
      </c>
      <c r="C6163" t="s">
        <v>232</v>
      </c>
      <c r="D6163" s="3"/>
    </row>
    <row r="6164" spans="1:4">
      <c r="A6164" t="s">
        <v>11193</v>
      </c>
      <c r="B6164" t="s">
        <v>11194</v>
      </c>
      <c r="C6164" t="s">
        <v>232</v>
      </c>
      <c r="D6164" s="3"/>
    </row>
    <row r="6165" spans="1:4">
      <c r="A6165" t="s">
        <v>11195</v>
      </c>
      <c r="B6165" t="s">
        <v>11196</v>
      </c>
      <c r="C6165" t="s">
        <v>232</v>
      </c>
      <c r="D6165" s="3"/>
    </row>
    <row r="6166" spans="1:4">
      <c r="A6166" t="s">
        <v>11197</v>
      </c>
      <c r="B6166" t="s">
        <v>11198</v>
      </c>
      <c r="C6166" t="s">
        <v>232</v>
      </c>
      <c r="D6166" s="3"/>
    </row>
    <row r="6167" spans="1:4">
      <c r="A6167" t="s">
        <v>11199</v>
      </c>
      <c r="B6167" t="s">
        <v>11200</v>
      </c>
      <c r="C6167" t="s">
        <v>232</v>
      </c>
      <c r="D6167" s="3"/>
    </row>
    <row r="6168" spans="1:4">
      <c r="A6168" t="s">
        <v>11201</v>
      </c>
      <c r="B6168" t="s">
        <v>11202</v>
      </c>
      <c r="C6168" t="s">
        <v>232</v>
      </c>
      <c r="D6168" s="3"/>
    </row>
    <row r="6169" spans="1:4">
      <c r="A6169" t="s">
        <v>11203</v>
      </c>
      <c r="B6169" t="s">
        <v>11204</v>
      </c>
      <c r="C6169" t="s">
        <v>232</v>
      </c>
      <c r="D6169" s="3"/>
    </row>
    <row r="6170" spans="1:4">
      <c r="A6170" t="s">
        <v>11205</v>
      </c>
      <c r="B6170" t="s">
        <v>11206</v>
      </c>
      <c r="C6170" t="s">
        <v>232</v>
      </c>
      <c r="D6170" s="3"/>
    </row>
    <row r="6171" spans="1:4">
      <c r="A6171" t="s">
        <v>11207</v>
      </c>
      <c r="B6171" t="s">
        <v>11208</v>
      </c>
      <c r="C6171" t="s">
        <v>232</v>
      </c>
      <c r="D6171" s="3"/>
    </row>
    <row r="6172" spans="1:4">
      <c r="A6172" t="s">
        <v>11209</v>
      </c>
      <c r="B6172" t="s">
        <v>11210</v>
      </c>
      <c r="C6172" t="s">
        <v>232</v>
      </c>
      <c r="D6172" s="3"/>
    </row>
    <row r="6173" spans="1:4">
      <c r="A6173" t="s">
        <v>11211</v>
      </c>
      <c r="B6173" t="s">
        <v>11212</v>
      </c>
      <c r="C6173" t="s">
        <v>232</v>
      </c>
      <c r="D6173" s="3"/>
    </row>
    <row r="6174" spans="1:4">
      <c r="A6174" t="s">
        <v>11213</v>
      </c>
      <c r="B6174" t="s">
        <v>11214</v>
      </c>
      <c r="C6174" t="s">
        <v>232</v>
      </c>
      <c r="D6174" s="3"/>
    </row>
    <row r="6175" spans="1:4">
      <c r="A6175" t="s">
        <v>11215</v>
      </c>
      <c r="B6175" t="s">
        <v>11216</v>
      </c>
      <c r="C6175" t="s">
        <v>232</v>
      </c>
      <c r="D6175" s="3"/>
    </row>
    <row r="6176" spans="1:4">
      <c r="A6176" t="s">
        <v>11217</v>
      </c>
      <c r="B6176" t="s">
        <v>11218</v>
      </c>
      <c r="C6176" t="s">
        <v>232</v>
      </c>
      <c r="D6176" s="3"/>
    </row>
    <row r="6177" spans="1:4">
      <c r="A6177" t="s">
        <v>11219</v>
      </c>
      <c r="B6177" t="s">
        <v>11220</v>
      </c>
      <c r="C6177" t="s">
        <v>232</v>
      </c>
      <c r="D6177" s="3"/>
    </row>
    <row r="6178" spans="1:4">
      <c r="A6178" t="s">
        <v>11221</v>
      </c>
      <c r="B6178" t="s">
        <v>11222</v>
      </c>
      <c r="C6178" t="s">
        <v>232</v>
      </c>
      <c r="D6178" s="3"/>
    </row>
    <row r="6179" spans="1:4">
      <c r="A6179" t="s">
        <v>11223</v>
      </c>
      <c r="B6179" t="s">
        <v>11224</v>
      </c>
      <c r="C6179" t="s">
        <v>232</v>
      </c>
      <c r="D6179" s="3"/>
    </row>
    <row r="6180" spans="1:4">
      <c r="A6180" t="s">
        <v>11225</v>
      </c>
      <c r="B6180" t="s">
        <v>11226</v>
      </c>
      <c r="C6180" t="s">
        <v>232</v>
      </c>
      <c r="D6180" s="3"/>
    </row>
    <row r="6181" spans="1:4">
      <c r="A6181" t="s">
        <v>11227</v>
      </c>
      <c r="B6181" t="s">
        <v>11228</v>
      </c>
      <c r="C6181" t="s">
        <v>232</v>
      </c>
      <c r="D6181" s="3"/>
    </row>
    <row r="6182" spans="1:4">
      <c r="A6182" t="s">
        <v>11229</v>
      </c>
      <c r="B6182" t="s">
        <v>11230</v>
      </c>
      <c r="C6182" t="s">
        <v>232</v>
      </c>
      <c r="D6182" s="3">
        <v>963</v>
      </c>
    </row>
    <row r="6183" spans="1:4">
      <c r="A6183" t="s">
        <v>11231</v>
      </c>
      <c r="B6183" t="s">
        <v>11232</v>
      </c>
      <c r="C6183" t="s">
        <v>232</v>
      </c>
      <c r="D6183" s="3"/>
    </row>
    <row r="6184" spans="1:4">
      <c r="A6184" t="s">
        <v>11233</v>
      </c>
      <c r="B6184" t="s">
        <v>11234</v>
      </c>
      <c r="C6184" t="s">
        <v>232</v>
      </c>
      <c r="D6184" s="3"/>
    </row>
    <row r="6185" spans="1:4">
      <c r="A6185" t="s">
        <v>11235</v>
      </c>
      <c r="B6185" t="s">
        <v>11236</v>
      </c>
      <c r="C6185" t="s">
        <v>232</v>
      </c>
      <c r="D6185" s="3"/>
    </row>
    <row r="6186" spans="1:4">
      <c r="A6186" t="s">
        <v>11237</v>
      </c>
      <c r="B6186" t="s">
        <v>11238</v>
      </c>
      <c r="C6186" t="s">
        <v>232</v>
      </c>
      <c r="D6186" s="3"/>
    </row>
    <row r="6187" spans="1:4">
      <c r="A6187" t="s">
        <v>11239</v>
      </c>
      <c r="B6187" t="s">
        <v>11240</v>
      </c>
      <c r="C6187" t="s">
        <v>232</v>
      </c>
      <c r="D6187" s="3"/>
    </row>
    <row r="6188" spans="1:4">
      <c r="A6188" t="s">
        <v>11241</v>
      </c>
      <c r="B6188" t="s">
        <v>11242</v>
      </c>
      <c r="C6188" t="s">
        <v>232</v>
      </c>
      <c r="D6188" s="3"/>
    </row>
    <row r="6189" spans="1:4">
      <c r="A6189" t="s">
        <v>11243</v>
      </c>
      <c r="B6189" t="s">
        <v>11244</v>
      </c>
      <c r="C6189" t="s">
        <v>232</v>
      </c>
      <c r="D6189" s="3"/>
    </row>
    <row r="6190" spans="1:4">
      <c r="A6190" t="s">
        <v>11245</v>
      </c>
      <c r="B6190" t="s">
        <v>11246</v>
      </c>
      <c r="C6190" t="s">
        <v>232</v>
      </c>
      <c r="D6190" s="3"/>
    </row>
    <row r="6191" spans="1:4">
      <c r="A6191" t="s">
        <v>11247</v>
      </c>
      <c r="B6191" t="s">
        <v>11248</v>
      </c>
      <c r="C6191" t="s">
        <v>232</v>
      </c>
      <c r="D6191" s="3"/>
    </row>
    <row r="6192" spans="1:4">
      <c r="A6192" t="s">
        <v>11249</v>
      </c>
      <c r="B6192" t="s">
        <v>11250</v>
      </c>
      <c r="C6192" t="s">
        <v>232</v>
      </c>
      <c r="D6192" s="3"/>
    </row>
    <row r="6193" spans="1:4">
      <c r="A6193" t="s">
        <v>11251</v>
      </c>
      <c r="B6193" t="s">
        <v>11252</v>
      </c>
      <c r="C6193" t="s">
        <v>232</v>
      </c>
      <c r="D6193" s="3"/>
    </row>
    <row r="6194" spans="1:4">
      <c r="A6194" t="s">
        <v>11253</v>
      </c>
      <c r="B6194" t="s">
        <v>11254</v>
      </c>
      <c r="C6194" t="s">
        <v>232</v>
      </c>
      <c r="D6194" s="3"/>
    </row>
    <row r="6195" spans="1:4">
      <c r="A6195" t="s">
        <v>11255</v>
      </c>
      <c r="B6195" t="s">
        <v>11256</v>
      </c>
      <c r="C6195" t="s">
        <v>232</v>
      </c>
      <c r="D6195" s="3"/>
    </row>
    <row r="6196" spans="1:4">
      <c r="A6196" t="s">
        <v>11257</v>
      </c>
      <c r="B6196" t="s">
        <v>11258</v>
      </c>
      <c r="C6196" t="s">
        <v>232</v>
      </c>
      <c r="D6196" s="3"/>
    </row>
    <row r="6197" spans="1:4">
      <c r="A6197" t="s">
        <v>11259</v>
      </c>
      <c r="B6197" t="s">
        <v>11260</v>
      </c>
      <c r="C6197" t="s">
        <v>232</v>
      </c>
      <c r="D6197" s="3"/>
    </row>
    <row r="6198" spans="1:4">
      <c r="A6198" t="s">
        <v>11261</v>
      </c>
      <c r="B6198" t="s">
        <v>11262</v>
      </c>
      <c r="C6198" t="s">
        <v>232</v>
      </c>
      <c r="D6198" s="3"/>
    </row>
    <row r="6199" spans="1:4">
      <c r="A6199" t="s">
        <v>11263</v>
      </c>
      <c r="B6199" t="s">
        <v>11264</v>
      </c>
      <c r="C6199" t="s">
        <v>232</v>
      </c>
      <c r="D6199" s="3"/>
    </row>
    <row r="6200" spans="1:4">
      <c r="A6200" t="s">
        <v>11265</v>
      </c>
      <c r="B6200" t="s">
        <v>11266</v>
      </c>
      <c r="C6200" t="s">
        <v>232</v>
      </c>
      <c r="D6200" s="3"/>
    </row>
    <row r="6201" spans="1:4">
      <c r="A6201" t="s">
        <v>11267</v>
      </c>
      <c r="B6201" t="s">
        <v>11268</v>
      </c>
      <c r="C6201" t="s">
        <v>232</v>
      </c>
      <c r="D6201" s="3"/>
    </row>
    <row r="6202" spans="1:4">
      <c r="A6202" t="s">
        <v>11269</v>
      </c>
      <c r="B6202" t="s">
        <v>11270</v>
      </c>
      <c r="C6202" t="s">
        <v>232</v>
      </c>
      <c r="D6202" s="3"/>
    </row>
    <row r="6203" spans="1:4">
      <c r="A6203" t="s">
        <v>11271</v>
      </c>
      <c r="B6203" t="s">
        <v>11272</v>
      </c>
      <c r="C6203" t="s">
        <v>232</v>
      </c>
      <c r="D6203" s="3"/>
    </row>
    <row r="6204" spans="1:4">
      <c r="A6204" t="s">
        <v>11273</v>
      </c>
      <c r="B6204" t="s">
        <v>11274</v>
      </c>
      <c r="C6204" t="s">
        <v>232</v>
      </c>
      <c r="D6204" s="3"/>
    </row>
    <row r="6205" spans="1:4">
      <c r="A6205" t="s">
        <v>11275</v>
      </c>
      <c r="B6205" t="s">
        <v>11276</v>
      </c>
      <c r="C6205" t="s">
        <v>232</v>
      </c>
      <c r="D6205" s="3"/>
    </row>
    <row r="6206" spans="1:4">
      <c r="A6206" t="s">
        <v>11277</v>
      </c>
      <c r="B6206" t="s">
        <v>11278</v>
      </c>
      <c r="C6206" t="s">
        <v>232</v>
      </c>
      <c r="D6206" s="3"/>
    </row>
    <row r="6207" spans="1:4">
      <c r="A6207" t="s">
        <v>11279</v>
      </c>
      <c r="B6207" t="s">
        <v>11280</v>
      </c>
      <c r="C6207" t="s">
        <v>232</v>
      </c>
      <c r="D6207" s="3"/>
    </row>
    <row r="6208" spans="1:4">
      <c r="A6208" t="s">
        <v>11281</v>
      </c>
      <c r="B6208" t="s">
        <v>11282</v>
      </c>
      <c r="C6208" t="s">
        <v>232</v>
      </c>
      <c r="D6208" s="3"/>
    </row>
    <row r="6209" spans="1:4">
      <c r="A6209" t="s">
        <v>11283</v>
      </c>
      <c r="B6209" t="s">
        <v>11284</v>
      </c>
      <c r="C6209" t="s">
        <v>232</v>
      </c>
      <c r="D6209" s="3"/>
    </row>
    <row r="6210" spans="1:4">
      <c r="A6210" t="s">
        <v>11285</v>
      </c>
      <c r="B6210" t="s">
        <v>11286</v>
      </c>
      <c r="C6210" t="s">
        <v>232</v>
      </c>
      <c r="D6210" s="3"/>
    </row>
    <row r="6211" spans="1:4">
      <c r="A6211" t="s">
        <v>11287</v>
      </c>
      <c r="B6211" t="s">
        <v>11288</v>
      </c>
      <c r="C6211" t="s">
        <v>232</v>
      </c>
      <c r="D6211" s="3"/>
    </row>
    <row r="6212" spans="1:4">
      <c r="A6212" t="s">
        <v>11289</v>
      </c>
      <c r="B6212" t="s">
        <v>11290</v>
      </c>
      <c r="C6212" t="s">
        <v>232</v>
      </c>
      <c r="D6212" s="3"/>
    </row>
    <row r="6213" spans="1:4">
      <c r="A6213" t="s">
        <v>11291</v>
      </c>
      <c r="B6213" t="s">
        <v>11292</v>
      </c>
      <c r="C6213" t="s">
        <v>232</v>
      </c>
      <c r="D6213" s="3"/>
    </row>
    <row r="6214" spans="1:4">
      <c r="A6214" t="s">
        <v>11293</v>
      </c>
      <c r="B6214" t="s">
        <v>11294</v>
      </c>
      <c r="C6214" t="s">
        <v>232</v>
      </c>
      <c r="D6214" s="3"/>
    </row>
    <row r="6215" spans="1:4">
      <c r="A6215" t="s">
        <v>11295</v>
      </c>
      <c r="B6215" t="s">
        <v>11296</v>
      </c>
      <c r="C6215" t="s">
        <v>232</v>
      </c>
      <c r="D6215" s="3"/>
    </row>
    <row r="6216" spans="1:4">
      <c r="A6216" t="s">
        <v>11297</v>
      </c>
      <c r="B6216" t="s">
        <v>11298</v>
      </c>
      <c r="C6216" t="s">
        <v>232</v>
      </c>
      <c r="D6216" s="3">
        <v>8775</v>
      </c>
    </row>
    <row r="6217" spans="1:4">
      <c r="A6217" t="s">
        <v>11299</v>
      </c>
      <c r="B6217" t="s">
        <v>11300</v>
      </c>
      <c r="C6217" t="s">
        <v>232</v>
      </c>
      <c r="D6217" s="3"/>
    </row>
    <row r="6218" spans="1:4">
      <c r="A6218" t="s">
        <v>11301</v>
      </c>
      <c r="B6218" t="s">
        <v>11302</v>
      </c>
      <c r="C6218" t="s">
        <v>232</v>
      </c>
      <c r="D6218" s="3">
        <v>6410.25</v>
      </c>
    </row>
    <row r="6219" spans="1:4">
      <c r="A6219" t="s">
        <v>11303</v>
      </c>
      <c r="B6219" t="s">
        <v>11304</v>
      </c>
      <c r="C6219" t="s">
        <v>232</v>
      </c>
      <c r="D6219" s="3"/>
    </row>
    <row r="6220" spans="1:4">
      <c r="A6220" t="s">
        <v>11305</v>
      </c>
      <c r="B6220" t="s">
        <v>11306</v>
      </c>
      <c r="C6220" t="s">
        <v>232</v>
      </c>
      <c r="D6220" s="3"/>
    </row>
    <row r="6221" spans="1:4">
      <c r="A6221" t="s">
        <v>11307</v>
      </c>
      <c r="B6221" t="s">
        <v>11308</v>
      </c>
      <c r="C6221" t="s">
        <v>232</v>
      </c>
      <c r="D6221" s="3"/>
    </row>
    <row r="6222" spans="1:4">
      <c r="A6222" t="s">
        <v>11309</v>
      </c>
      <c r="B6222" t="s">
        <v>11310</v>
      </c>
      <c r="C6222" t="s">
        <v>232</v>
      </c>
      <c r="D6222" s="3"/>
    </row>
    <row r="6223" spans="1:4">
      <c r="A6223" t="s">
        <v>11311</v>
      </c>
      <c r="B6223" t="s">
        <v>11312</v>
      </c>
      <c r="C6223" t="s">
        <v>232</v>
      </c>
      <c r="D6223" s="3"/>
    </row>
    <row r="6224" spans="1:4">
      <c r="A6224" t="s">
        <v>11313</v>
      </c>
      <c r="B6224" t="s">
        <v>11314</v>
      </c>
      <c r="C6224" t="s">
        <v>232</v>
      </c>
      <c r="D6224" s="3"/>
    </row>
    <row r="6225" spans="1:4">
      <c r="A6225" t="s">
        <v>11315</v>
      </c>
      <c r="B6225" t="s">
        <v>11316</v>
      </c>
      <c r="C6225" t="s">
        <v>232</v>
      </c>
      <c r="D6225" s="3"/>
    </row>
    <row r="6226" spans="1:4">
      <c r="A6226" t="s">
        <v>11317</v>
      </c>
      <c r="B6226" t="s">
        <v>11318</v>
      </c>
      <c r="C6226" t="s">
        <v>232</v>
      </c>
      <c r="D6226" s="3"/>
    </row>
    <row r="6227" spans="1:4">
      <c r="A6227" t="s">
        <v>11319</v>
      </c>
      <c r="B6227" t="s">
        <v>11320</v>
      </c>
      <c r="C6227" t="s">
        <v>232</v>
      </c>
      <c r="D6227" s="3"/>
    </row>
    <row r="6228" spans="1:4">
      <c r="A6228" t="s">
        <v>11321</v>
      </c>
      <c r="B6228" t="s">
        <v>11322</v>
      </c>
      <c r="C6228" t="s">
        <v>232</v>
      </c>
      <c r="D6228" s="3"/>
    </row>
    <row r="6229" spans="1:4">
      <c r="A6229" t="s">
        <v>11323</v>
      </c>
      <c r="B6229" t="s">
        <v>11324</v>
      </c>
      <c r="C6229" t="s">
        <v>232</v>
      </c>
      <c r="D6229" s="3"/>
    </row>
    <row r="6230" spans="1:4">
      <c r="A6230" t="s">
        <v>11325</v>
      </c>
      <c r="B6230" t="s">
        <v>11326</v>
      </c>
      <c r="C6230" t="s">
        <v>232</v>
      </c>
      <c r="D6230" s="3"/>
    </row>
    <row r="6231" spans="1:4">
      <c r="A6231" t="s">
        <v>11327</v>
      </c>
      <c r="B6231" t="s">
        <v>11328</v>
      </c>
      <c r="C6231" t="s">
        <v>232</v>
      </c>
      <c r="D6231" s="3"/>
    </row>
    <row r="6232" spans="1:4">
      <c r="A6232" t="s">
        <v>11329</v>
      </c>
      <c r="B6232" t="s">
        <v>11330</v>
      </c>
      <c r="C6232" t="s">
        <v>232</v>
      </c>
      <c r="D6232" s="3"/>
    </row>
    <row r="6233" spans="1:4">
      <c r="A6233" t="s">
        <v>11331</v>
      </c>
      <c r="B6233" t="s">
        <v>11332</v>
      </c>
      <c r="C6233" t="s">
        <v>232</v>
      </c>
      <c r="D6233" s="3"/>
    </row>
    <row r="6234" spans="1:4">
      <c r="A6234" t="s">
        <v>11333</v>
      </c>
      <c r="B6234" t="s">
        <v>11334</v>
      </c>
      <c r="C6234" t="s">
        <v>232</v>
      </c>
      <c r="D6234" s="3"/>
    </row>
    <row r="6235" spans="1:4">
      <c r="A6235" t="s">
        <v>11335</v>
      </c>
      <c r="B6235" t="s">
        <v>11336</v>
      </c>
      <c r="C6235" t="s">
        <v>232</v>
      </c>
      <c r="D6235" s="3"/>
    </row>
    <row r="6236" spans="1:4">
      <c r="A6236" t="s">
        <v>11337</v>
      </c>
      <c r="B6236" t="s">
        <v>11338</v>
      </c>
      <c r="C6236" t="s">
        <v>232</v>
      </c>
      <c r="D6236" s="3"/>
    </row>
    <row r="6237" spans="1:4">
      <c r="A6237" t="s">
        <v>11339</v>
      </c>
      <c r="B6237" t="s">
        <v>11340</v>
      </c>
      <c r="C6237" t="s">
        <v>232</v>
      </c>
      <c r="D6237" s="3"/>
    </row>
    <row r="6238" spans="1:4">
      <c r="A6238" t="s">
        <v>11341</v>
      </c>
      <c r="B6238" t="s">
        <v>11342</v>
      </c>
      <c r="C6238" t="s">
        <v>232</v>
      </c>
      <c r="D6238" s="3"/>
    </row>
    <row r="6239" spans="1:4">
      <c r="A6239" t="s">
        <v>11343</v>
      </c>
      <c r="B6239" t="s">
        <v>11344</v>
      </c>
      <c r="C6239" t="s">
        <v>232</v>
      </c>
      <c r="D6239" s="3"/>
    </row>
    <row r="6240" spans="1:4">
      <c r="A6240" t="s">
        <v>11345</v>
      </c>
      <c r="B6240" t="s">
        <v>11346</v>
      </c>
      <c r="C6240" t="s">
        <v>232</v>
      </c>
      <c r="D6240" s="3"/>
    </row>
    <row r="6241" spans="1:4">
      <c r="A6241" t="s">
        <v>11347</v>
      </c>
      <c r="B6241" t="s">
        <v>11348</v>
      </c>
      <c r="C6241" t="s">
        <v>232</v>
      </c>
      <c r="D6241" s="3"/>
    </row>
    <row r="6242" spans="1:4">
      <c r="A6242" t="s">
        <v>11349</v>
      </c>
      <c r="B6242" t="s">
        <v>11350</v>
      </c>
      <c r="C6242" t="s">
        <v>232</v>
      </c>
      <c r="D6242" s="3"/>
    </row>
    <row r="6243" spans="1:4">
      <c r="A6243" t="s">
        <v>11351</v>
      </c>
      <c r="B6243" t="s">
        <v>11352</v>
      </c>
      <c r="C6243" t="s">
        <v>232</v>
      </c>
      <c r="D6243" s="3"/>
    </row>
    <row r="6244" spans="1:4">
      <c r="A6244" t="s">
        <v>11353</v>
      </c>
      <c r="B6244" t="s">
        <v>11354</v>
      </c>
      <c r="C6244" t="s">
        <v>232</v>
      </c>
      <c r="D6244" s="3"/>
    </row>
    <row r="6245" spans="1:4">
      <c r="A6245" t="s">
        <v>11355</v>
      </c>
      <c r="B6245" t="s">
        <v>11356</v>
      </c>
      <c r="C6245" t="s">
        <v>232</v>
      </c>
      <c r="D6245" s="3"/>
    </row>
    <row r="6246" spans="1:4">
      <c r="A6246" t="s">
        <v>11357</v>
      </c>
      <c r="B6246" t="s">
        <v>11358</v>
      </c>
      <c r="C6246" t="s">
        <v>232</v>
      </c>
      <c r="D6246" s="3"/>
    </row>
    <row r="6247" spans="1:4">
      <c r="A6247" t="s">
        <v>11359</v>
      </c>
      <c r="B6247" t="s">
        <v>11360</v>
      </c>
      <c r="C6247" t="s">
        <v>232</v>
      </c>
      <c r="D6247" s="3"/>
    </row>
    <row r="6248" spans="1:4">
      <c r="A6248" t="s">
        <v>11361</v>
      </c>
      <c r="B6248" t="s">
        <v>11362</v>
      </c>
      <c r="C6248" t="s">
        <v>232</v>
      </c>
      <c r="D6248" s="3"/>
    </row>
    <row r="6249" spans="1:4">
      <c r="A6249" t="s">
        <v>11363</v>
      </c>
      <c r="B6249" t="s">
        <v>11364</v>
      </c>
      <c r="C6249" t="s">
        <v>232</v>
      </c>
      <c r="D6249" s="3"/>
    </row>
    <row r="6250" spans="1:4">
      <c r="A6250" t="s">
        <v>11365</v>
      </c>
      <c r="B6250" t="s">
        <v>11366</v>
      </c>
      <c r="C6250" t="s">
        <v>232</v>
      </c>
      <c r="D6250" s="3"/>
    </row>
    <row r="6251" spans="1:4">
      <c r="A6251" t="s">
        <v>11367</v>
      </c>
      <c r="B6251" t="s">
        <v>11368</v>
      </c>
      <c r="C6251" t="s">
        <v>232</v>
      </c>
      <c r="D6251" s="3"/>
    </row>
    <row r="6252" spans="1:4">
      <c r="A6252" t="s">
        <v>11369</v>
      </c>
      <c r="B6252" t="s">
        <v>11370</v>
      </c>
      <c r="C6252" t="s">
        <v>232</v>
      </c>
      <c r="D6252" s="3">
        <v>1500</v>
      </c>
    </row>
    <row r="6253" spans="1:4">
      <c r="A6253" t="s">
        <v>11371</v>
      </c>
      <c r="B6253" t="s">
        <v>11372</v>
      </c>
      <c r="C6253" t="s">
        <v>232</v>
      </c>
      <c r="D6253" s="3">
        <v>10405</v>
      </c>
    </row>
    <row r="6254" spans="1:4">
      <c r="A6254" t="s">
        <v>11373</v>
      </c>
      <c r="B6254" t="s">
        <v>11374</v>
      </c>
      <c r="C6254" t="s">
        <v>232</v>
      </c>
      <c r="D6254" s="3"/>
    </row>
    <row r="6255" spans="1:4">
      <c r="A6255" t="s">
        <v>11375</v>
      </c>
      <c r="B6255" t="s">
        <v>11374</v>
      </c>
      <c r="C6255" t="s">
        <v>232</v>
      </c>
      <c r="D6255" s="3"/>
    </row>
    <row r="6256" spans="1:4">
      <c r="A6256" t="s">
        <v>11376</v>
      </c>
      <c r="B6256" t="s">
        <v>11377</v>
      </c>
      <c r="C6256" t="s">
        <v>232</v>
      </c>
      <c r="D6256" s="3">
        <v>1000</v>
      </c>
    </row>
    <row r="6257" spans="1:4">
      <c r="A6257" t="s">
        <v>11378</v>
      </c>
      <c r="B6257" t="s">
        <v>11379</v>
      </c>
      <c r="C6257" t="s">
        <v>232</v>
      </c>
      <c r="D6257" s="3"/>
    </row>
    <row r="6258" spans="1:4">
      <c r="A6258" t="s">
        <v>11380</v>
      </c>
      <c r="B6258" t="s">
        <v>11381</v>
      </c>
      <c r="C6258" t="s">
        <v>232</v>
      </c>
      <c r="D6258" s="3"/>
    </row>
    <row r="6259" spans="1:4">
      <c r="A6259" t="s">
        <v>11382</v>
      </c>
      <c r="B6259" t="s">
        <v>11383</v>
      </c>
      <c r="C6259" t="s">
        <v>232</v>
      </c>
      <c r="D6259" s="3">
        <v>1335</v>
      </c>
    </row>
    <row r="6260" spans="1:4">
      <c r="A6260" t="s">
        <v>11384</v>
      </c>
      <c r="B6260" t="s">
        <v>11385</v>
      </c>
      <c r="C6260" t="s">
        <v>232</v>
      </c>
      <c r="D6260" s="3">
        <v>4650</v>
      </c>
    </row>
    <row r="6261" spans="1:4">
      <c r="A6261" t="s">
        <v>11386</v>
      </c>
      <c r="B6261" t="s">
        <v>11387</v>
      </c>
      <c r="C6261" t="s">
        <v>232</v>
      </c>
      <c r="D6261" s="3">
        <v>15414.513888888889</v>
      </c>
    </row>
    <row r="6262" spans="1:4">
      <c r="A6262" t="s">
        <v>11388</v>
      </c>
      <c r="B6262" t="s">
        <v>11389</v>
      </c>
      <c r="C6262" t="s">
        <v>232</v>
      </c>
      <c r="D6262" s="3"/>
    </row>
    <row r="6263" spans="1:4">
      <c r="A6263" t="s">
        <v>11390</v>
      </c>
      <c r="B6263" t="s">
        <v>11391</v>
      </c>
      <c r="C6263" t="s">
        <v>232</v>
      </c>
      <c r="D6263" s="3"/>
    </row>
    <row r="6264" spans="1:4">
      <c r="A6264" t="s">
        <v>11392</v>
      </c>
      <c r="B6264" t="s">
        <v>11393</v>
      </c>
      <c r="C6264" t="s">
        <v>232</v>
      </c>
      <c r="D6264" s="3">
        <v>751.15875000000005</v>
      </c>
    </row>
    <row r="6265" spans="1:4">
      <c r="A6265" t="s">
        <v>11394</v>
      </c>
      <c r="B6265" t="s">
        <v>11395</v>
      </c>
      <c r="C6265" t="s">
        <v>232</v>
      </c>
      <c r="D6265" s="3">
        <v>962.5</v>
      </c>
    </row>
    <row r="6266" spans="1:4">
      <c r="A6266" t="s">
        <v>11396</v>
      </c>
      <c r="B6266" t="s">
        <v>11397</v>
      </c>
      <c r="C6266" t="s">
        <v>232</v>
      </c>
      <c r="D6266" s="3">
        <v>1446.5</v>
      </c>
    </row>
    <row r="6267" spans="1:4">
      <c r="A6267" t="s">
        <v>11398</v>
      </c>
      <c r="B6267" t="s">
        <v>11399</v>
      </c>
      <c r="C6267" t="s">
        <v>232</v>
      </c>
      <c r="D6267" s="3"/>
    </row>
    <row r="6268" spans="1:4">
      <c r="A6268" t="s">
        <v>11400</v>
      </c>
      <c r="B6268" t="s">
        <v>11401</v>
      </c>
      <c r="C6268" t="s">
        <v>232</v>
      </c>
      <c r="D6268" s="3">
        <v>2016</v>
      </c>
    </row>
    <row r="6269" spans="1:4">
      <c r="A6269" t="s">
        <v>11402</v>
      </c>
      <c r="B6269" t="s">
        <v>11403</v>
      </c>
      <c r="C6269" t="s">
        <v>232</v>
      </c>
      <c r="D6269" s="3">
        <v>1500</v>
      </c>
    </row>
    <row r="6270" spans="1:4">
      <c r="A6270" t="s">
        <v>11404</v>
      </c>
      <c r="B6270" t="s">
        <v>11405</v>
      </c>
      <c r="C6270" t="s">
        <v>232</v>
      </c>
      <c r="D6270" s="3"/>
    </row>
    <row r="6271" spans="1:4">
      <c r="A6271" t="s">
        <v>11406</v>
      </c>
      <c r="B6271" t="s">
        <v>11407</v>
      </c>
      <c r="C6271" t="s">
        <v>232</v>
      </c>
      <c r="D6271" s="3"/>
    </row>
    <row r="6272" spans="1:4">
      <c r="A6272" t="s">
        <v>11408</v>
      </c>
      <c r="B6272" t="s">
        <v>11409</v>
      </c>
      <c r="C6272" t="s">
        <v>232</v>
      </c>
      <c r="D6272" s="3">
        <v>5000</v>
      </c>
    </row>
    <row r="6273" spans="1:4">
      <c r="A6273" t="s">
        <v>11410</v>
      </c>
      <c r="B6273" t="s">
        <v>11411</v>
      </c>
      <c r="C6273" t="s">
        <v>232</v>
      </c>
      <c r="D6273" s="3"/>
    </row>
    <row r="6274" spans="1:4">
      <c r="A6274" t="s">
        <v>11412</v>
      </c>
      <c r="B6274" t="s">
        <v>11413</v>
      </c>
      <c r="C6274" t="s">
        <v>232</v>
      </c>
      <c r="D6274" s="3"/>
    </row>
    <row r="6275" spans="1:4">
      <c r="A6275" t="s">
        <v>11414</v>
      </c>
      <c r="B6275" t="s">
        <v>11413</v>
      </c>
      <c r="C6275" t="s">
        <v>232</v>
      </c>
      <c r="D6275" s="3"/>
    </row>
    <row r="6276" spans="1:4">
      <c r="A6276" t="s">
        <v>11415</v>
      </c>
      <c r="B6276" t="s">
        <v>11416</v>
      </c>
      <c r="C6276" t="s">
        <v>232</v>
      </c>
      <c r="D6276" s="3"/>
    </row>
    <row r="6277" spans="1:4">
      <c r="A6277" t="s">
        <v>11417</v>
      </c>
      <c r="B6277" t="s">
        <v>11418</v>
      </c>
      <c r="C6277" t="s">
        <v>232</v>
      </c>
      <c r="D6277" s="3"/>
    </row>
    <row r="6278" spans="1:4">
      <c r="A6278" t="s">
        <v>11419</v>
      </c>
      <c r="B6278" t="s">
        <v>11420</v>
      </c>
      <c r="C6278" t="s">
        <v>232</v>
      </c>
      <c r="D6278" s="3">
        <v>815.70212765957444</v>
      </c>
    </row>
    <row r="6279" spans="1:4">
      <c r="A6279" t="s">
        <v>11421</v>
      </c>
      <c r="B6279" t="s">
        <v>11422</v>
      </c>
      <c r="C6279" t="s">
        <v>232</v>
      </c>
      <c r="D6279" s="3">
        <v>320</v>
      </c>
    </row>
    <row r="6280" spans="1:4">
      <c r="A6280" t="s">
        <v>11423</v>
      </c>
      <c r="B6280" t="s">
        <v>11424</v>
      </c>
      <c r="C6280" t="s">
        <v>232</v>
      </c>
      <c r="D6280" s="3"/>
    </row>
    <row r="6281" spans="1:4">
      <c r="A6281" t="s">
        <v>11425</v>
      </c>
      <c r="B6281" t="s">
        <v>11426</v>
      </c>
      <c r="C6281" t="s">
        <v>232</v>
      </c>
      <c r="D6281" s="3"/>
    </row>
    <row r="6282" spans="1:4">
      <c r="A6282" t="s">
        <v>11427</v>
      </c>
      <c r="B6282" t="s">
        <v>11426</v>
      </c>
      <c r="C6282" t="s">
        <v>232</v>
      </c>
      <c r="D6282" s="3"/>
    </row>
    <row r="6283" spans="1:4">
      <c r="A6283" t="s">
        <v>11428</v>
      </c>
      <c r="B6283" t="s">
        <v>11429</v>
      </c>
      <c r="C6283" t="s">
        <v>232</v>
      </c>
      <c r="D6283" s="3"/>
    </row>
    <row r="6284" spans="1:4">
      <c r="A6284" t="s">
        <v>11430</v>
      </c>
      <c r="B6284" t="s">
        <v>11431</v>
      </c>
      <c r="C6284" t="s">
        <v>232</v>
      </c>
      <c r="D6284" s="3"/>
    </row>
    <row r="6285" spans="1:4">
      <c r="A6285" t="s">
        <v>11432</v>
      </c>
      <c r="B6285" t="s">
        <v>11433</v>
      </c>
      <c r="C6285" t="s">
        <v>232</v>
      </c>
      <c r="D6285" s="3"/>
    </row>
    <row r="6286" spans="1:4">
      <c r="A6286" t="s">
        <v>11434</v>
      </c>
      <c r="B6286" t="s">
        <v>11435</v>
      </c>
      <c r="C6286" t="s">
        <v>232</v>
      </c>
      <c r="D6286" s="3"/>
    </row>
    <row r="6287" spans="1:4">
      <c r="A6287" t="s">
        <v>11436</v>
      </c>
      <c r="B6287" t="s">
        <v>11437</v>
      </c>
      <c r="C6287" t="s">
        <v>232</v>
      </c>
      <c r="D6287" s="3">
        <v>8975</v>
      </c>
    </row>
    <row r="6288" spans="1:4">
      <c r="A6288" t="s">
        <v>11438</v>
      </c>
      <c r="B6288" t="s">
        <v>11439</v>
      </c>
      <c r="C6288" t="s">
        <v>232</v>
      </c>
      <c r="D6288" s="3">
        <v>14360</v>
      </c>
    </row>
    <row r="6289" spans="1:4">
      <c r="A6289" t="s">
        <v>11440</v>
      </c>
      <c r="B6289" t="s">
        <v>11441</v>
      </c>
      <c r="C6289" t="s">
        <v>232</v>
      </c>
      <c r="D6289" s="3"/>
    </row>
    <row r="6290" spans="1:4">
      <c r="A6290" t="s">
        <v>11442</v>
      </c>
      <c r="B6290" t="s">
        <v>11443</v>
      </c>
      <c r="C6290" t="s">
        <v>232</v>
      </c>
      <c r="D6290" s="3"/>
    </row>
    <row r="6291" spans="1:4">
      <c r="A6291" t="s">
        <v>11444</v>
      </c>
      <c r="B6291" t="s">
        <v>11445</v>
      </c>
      <c r="C6291" t="s">
        <v>232</v>
      </c>
      <c r="D6291" s="3"/>
    </row>
    <row r="6292" spans="1:4">
      <c r="A6292" t="s">
        <v>11446</v>
      </c>
      <c r="B6292" t="s">
        <v>11447</v>
      </c>
      <c r="C6292" t="s">
        <v>232</v>
      </c>
      <c r="D6292" s="3"/>
    </row>
    <row r="6293" spans="1:4">
      <c r="A6293" t="s">
        <v>11448</v>
      </c>
      <c r="B6293" t="s">
        <v>11449</v>
      </c>
      <c r="C6293" t="s">
        <v>232</v>
      </c>
      <c r="D6293" s="3"/>
    </row>
    <row r="6294" spans="1:4">
      <c r="A6294" t="s">
        <v>11450</v>
      </c>
      <c r="B6294" t="s">
        <v>11451</v>
      </c>
      <c r="C6294" t="s">
        <v>232</v>
      </c>
      <c r="D6294" s="3"/>
    </row>
    <row r="6295" spans="1:4">
      <c r="A6295" t="s">
        <v>11452</v>
      </c>
      <c r="B6295" t="s">
        <v>11453</v>
      </c>
      <c r="C6295" t="s">
        <v>232</v>
      </c>
      <c r="D6295" s="3"/>
    </row>
    <row r="6296" spans="1:4">
      <c r="A6296" t="s">
        <v>11454</v>
      </c>
      <c r="B6296" t="s">
        <v>11455</v>
      </c>
      <c r="C6296" t="s">
        <v>232</v>
      </c>
      <c r="D6296" s="3"/>
    </row>
    <row r="6297" spans="1:4">
      <c r="A6297" t="s">
        <v>11456</v>
      </c>
      <c r="B6297" t="s">
        <v>11457</v>
      </c>
      <c r="C6297" t="s">
        <v>232</v>
      </c>
      <c r="D6297" s="3"/>
    </row>
    <row r="6298" spans="1:4">
      <c r="A6298" t="s">
        <v>11458</v>
      </c>
      <c r="B6298" t="s">
        <v>11459</v>
      </c>
      <c r="C6298" t="s">
        <v>232</v>
      </c>
      <c r="D6298" s="3"/>
    </row>
    <row r="6299" spans="1:4">
      <c r="A6299" t="s">
        <v>11460</v>
      </c>
      <c r="B6299" t="s">
        <v>11461</v>
      </c>
      <c r="C6299" t="s">
        <v>232</v>
      </c>
      <c r="D6299" s="3"/>
    </row>
    <row r="6300" spans="1:4">
      <c r="A6300" t="s">
        <v>11462</v>
      </c>
      <c r="B6300" t="s">
        <v>11463</v>
      </c>
      <c r="C6300" t="s">
        <v>232</v>
      </c>
      <c r="D6300" s="3"/>
    </row>
    <row r="6301" spans="1:4">
      <c r="A6301" t="s">
        <v>11464</v>
      </c>
      <c r="B6301" t="s">
        <v>11465</v>
      </c>
      <c r="C6301" t="s">
        <v>232</v>
      </c>
      <c r="D6301" s="3"/>
    </row>
    <row r="6302" spans="1:4">
      <c r="A6302" t="s">
        <v>11466</v>
      </c>
      <c r="B6302" t="s">
        <v>11467</v>
      </c>
      <c r="C6302" t="s">
        <v>232</v>
      </c>
      <c r="D6302" s="3"/>
    </row>
    <row r="6303" spans="1:4">
      <c r="A6303" t="s">
        <v>11468</v>
      </c>
      <c r="B6303" t="s">
        <v>11469</v>
      </c>
      <c r="C6303" t="s">
        <v>232</v>
      </c>
      <c r="D6303" s="3"/>
    </row>
    <row r="6304" spans="1:4">
      <c r="A6304" t="s">
        <v>11470</v>
      </c>
      <c r="B6304" t="s">
        <v>11471</v>
      </c>
      <c r="C6304" t="s">
        <v>232</v>
      </c>
      <c r="D6304" s="3"/>
    </row>
    <row r="6305" spans="1:4">
      <c r="A6305" t="s">
        <v>11472</v>
      </c>
      <c r="B6305" t="s">
        <v>11473</v>
      </c>
      <c r="C6305" t="s">
        <v>232</v>
      </c>
      <c r="D6305" s="3"/>
    </row>
    <row r="6306" spans="1:4">
      <c r="A6306" t="s">
        <v>11474</v>
      </c>
      <c r="B6306" t="s">
        <v>11475</v>
      </c>
      <c r="C6306" t="s">
        <v>232</v>
      </c>
      <c r="D6306" s="3"/>
    </row>
    <row r="6307" spans="1:4">
      <c r="A6307" t="s">
        <v>11476</v>
      </c>
      <c r="B6307" t="s">
        <v>11477</v>
      </c>
      <c r="C6307" t="s">
        <v>232</v>
      </c>
      <c r="D6307" s="3"/>
    </row>
    <row r="6308" spans="1:4">
      <c r="A6308" t="s">
        <v>11478</v>
      </c>
      <c r="B6308" t="s">
        <v>11479</v>
      </c>
      <c r="C6308" t="s">
        <v>232</v>
      </c>
      <c r="D6308" s="3">
        <v>11870</v>
      </c>
    </row>
    <row r="6309" spans="1:4">
      <c r="A6309" t="s">
        <v>11480</v>
      </c>
      <c r="B6309" t="s">
        <v>11481</v>
      </c>
      <c r="C6309" t="s">
        <v>232</v>
      </c>
      <c r="D6309" s="3"/>
    </row>
    <row r="6310" spans="1:4">
      <c r="A6310" t="s">
        <v>11482</v>
      </c>
      <c r="B6310" t="s">
        <v>11483</v>
      </c>
      <c r="C6310" t="s">
        <v>232</v>
      </c>
      <c r="D6310" s="3"/>
    </row>
    <row r="6311" spans="1:4">
      <c r="A6311" t="s">
        <v>11484</v>
      </c>
      <c r="B6311" t="s">
        <v>11485</v>
      </c>
      <c r="C6311" t="s">
        <v>232</v>
      </c>
      <c r="D6311" s="3"/>
    </row>
    <row r="6312" spans="1:4">
      <c r="A6312" t="s">
        <v>11486</v>
      </c>
      <c r="B6312" t="s">
        <v>11487</v>
      </c>
      <c r="C6312" t="s">
        <v>232</v>
      </c>
      <c r="D6312" s="3"/>
    </row>
    <row r="6313" spans="1:4">
      <c r="A6313" t="s">
        <v>11488</v>
      </c>
      <c r="B6313" t="s">
        <v>11489</v>
      </c>
      <c r="C6313" t="s">
        <v>232</v>
      </c>
      <c r="D6313" s="3"/>
    </row>
    <row r="6314" spans="1:4">
      <c r="A6314" t="s">
        <v>11490</v>
      </c>
      <c r="B6314" t="s">
        <v>11491</v>
      </c>
      <c r="C6314" t="s">
        <v>232</v>
      </c>
      <c r="D6314" s="3"/>
    </row>
    <row r="6315" spans="1:4">
      <c r="A6315" t="s">
        <v>11492</v>
      </c>
      <c r="B6315" t="s">
        <v>11493</v>
      </c>
      <c r="C6315" t="s">
        <v>232</v>
      </c>
      <c r="D6315" s="3"/>
    </row>
    <row r="6316" spans="1:4">
      <c r="A6316" t="s">
        <v>11494</v>
      </c>
      <c r="B6316" t="s">
        <v>11495</v>
      </c>
      <c r="C6316" t="s">
        <v>232</v>
      </c>
      <c r="D6316" s="3"/>
    </row>
    <row r="6317" spans="1:4">
      <c r="A6317" t="s">
        <v>11496</v>
      </c>
      <c r="B6317" t="s">
        <v>11497</v>
      </c>
      <c r="C6317" t="s">
        <v>232</v>
      </c>
      <c r="D6317" s="3"/>
    </row>
    <row r="6318" spans="1:4">
      <c r="A6318" t="s">
        <v>11498</v>
      </c>
      <c r="B6318" t="s">
        <v>11499</v>
      </c>
      <c r="C6318" t="s">
        <v>232</v>
      </c>
      <c r="D6318" s="3"/>
    </row>
    <row r="6319" spans="1:4">
      <c r="A6319" t="s">
        <v>11500</v>
      </c>
      <c r="B6319" t="s">
        <v>11501</v>
      </c>
      <c r="C6319" t="s">
        <v>232</v>
      </c>
      <c r="D6319" s="3"/>
    </row>
    <row r="6320" spans="1:4">
      <c r="A6320" t="s">
        <v>11502</v>
      </c>
      <c r="B6320" t="s">
        <v>11503</v>
      </c>
      <c r="C6320" t="s">
        <v>232</v>
      </c>
      <c r="D6320" s="3"/>
    </row>
    <row r="6321" spans="1:4">
      <c r="A6321" t="s">
        <v>11504</v>
      </c>
      <c r="B6321" t="s">
        <v>11505</v>
      </c>
      <c r="C6321" t="s">
        <v>232</v>
      </c>
      <c r="D6321" s="3"/>
    </row>
    <row r="6322" spans="1:4">
      <c r="A6322" t="s">
        <v>11506</v>
      </c>
      <c r="B6322" t="s">
        <v>11507</v>
      </c>
      <c r="C6322" t="s">
        <v>232</v>
      </c>
      <c r="D6322" s="3"/>
    </row>
    <row r="6323" spans="1:4">
      <c r="A6323" t="s">
        <v>11508</v>
      </c>
      <c r="B6323" t="s">
        <v>11509</v>
      </c>
      <c r="C6323" t="s">
        <v>232</v>
      </c>
      <c r="D6323" s="3"/>
    </row>
    <row r="6324" spans="1:4">
      <c r="A6324" t="s">
        <v>11510</v>
      </c>
      <c r="B6324" t="s">
        <v>11511</v>
      </c>
      <c r="C6324" t="s">
        <v>232</v>
      </c>
      <c r="D6324" s="3"/>
    </row>
    <row r="6325" spans="1:4">
      <c r="A6325" t="s">
        <v>11512</v>
      </c>
      <c r="B6325" t="s">
        <v>11513</v>
      </c>
      <c r="C6325" t="s">
        <v>232</v>
      </c>
      <c r="D6325" s="3"/>
    </row>
    <row r="6326" spans="1:4">
      <c r="A6326" t="s">
        <v>11514</v>
      </c>
      <c r="B6326" t="s">
        <v>11515</v>
      </c>
      <c r="C6326" t="s">
        <v>232</v>
      </c>
      <c r="D6326" s="3"/>
    </row>
    <row r="6327" spans="1:4">
      <c r="A6327" t="s">
        <v>11516</v>
      </c>
      <c r="B6327" t="s">
        <v>11517</v>
      </c>
      <c r="C6327" t="s">
        <v>232</v>
      </c>
      <c r="D6327" s="3">
        <v>1250</v>
      </c>
    </row>
    <row r="6328" spans="1:4">
      <c r="A6328" t="s">
        <v>11518</v>
      </c>
      <c r="B6328" t="s">
        <v>11519</v>
      </c>
      <c r="C6328" t="s">
        <v>232</v>
      </c>
      <c r="D6328" s="3"/>
    </row>
    <row r="6329" spans="1:4">
      <c r="A6329" t="s">
        <v>11520</v>
      </c>
      <c r="B6329" t="s">
        <v>11521</v>
      </c>
      <c r="C6329" t="s">
        <v>232</v>
      </c>
      <c r="D6329" s="3"/>
    </row>
    <row r="6330" spans="1:4">
      <c r="A6330" t="s">
        <v>11522</v>
      </c>
      <c r="B6330" t="s">
        <v>11523</v>
      </c>
      <c r="C6330" t="s">
        <v>232</v>
      </c>
      <c r="D6330" s="3"/>
    </row>
    <row r="6331" spans="1:4">
      <c r="A6331" t="s">
        <v>11524</v>
      </c>
      <c r="B6331" t="s">
        <v>11525</v>
      </c>
      <c r="C6331" t="s">
        <v>232</v>
      </c>
      <c r="D6331" s="3"/>
    </row>
    <row r="6332" spans="1:4">
      <c r="A6332" t="s">
        <v>11526</v>
      </c>
      <c r="B6332" t="s">
        <v>11527</v>
      </c>
      <c r="C6332" t="s">
        <v>232</v>
      </c>
      <c r="D6332" s="3"/>
    </row>
    <row r="6333" spans="1:4">
      <c r="A6333" t="s">
        <v>11528</v>
      </c>
      <c r="B6333" t="s">
        <v>11529</v>
      </c>
      <c r="C6333" t="s">
        <v>232</v>
      </c>
      <c r="D6333" s="3"/>
    </row>
    <row r="6334" spans="1:4">
      <c r="A6334" t="s">
        <v>11530</v>
      </c>
      <c r="B6334" t="s">
        <v>11531</v>
      </c>
      <c r="C6334" t="s">
        <v>232</v>
      </c>
      <c r="D6334" s="3">
        <v>12117</v>
      </c>
    </row>
    <row r="6335" spans="1:4">
      <c r="A6335" t="s">
        <v>11532</v>
      </c>
      <c r="B6335" t="s">
        <v>11533</v>
      </c>
      <c r="C6335" t="s">
        <v>232</v>
      </c>
      <c r="D6335" s="3"/>
    </row>
    <row r="6336" spans="1:4">
      <c r="A6336" t="s">
        <v>11534</v>
      </c>
      <c r="B6336" t="s">
        <v>11535</v>
      </c>
      <c r="C6336" t="s">
        <v>232</v>
      </c>
      <c r="D6336" s="3"/>
    </row>
    <row r="6337" spans="1:4">
      <c r="A6337" t="s">
        <v>11536</v>
      </c>
      <c r="B6337" t="s">
        <v>11537</v>
      </c>
      <c r="C6337" t="s">
        <v>232</v>
      </c>
      <c r="D6337" s="3"/>
    </row>
    <row r="6338" spans="1:4">
      <c r="A6338" t="s">
        <v>11538</v>
      </c>
      <c r="B6338" t="s">
        <v>11539</v>
      </c>
      <c r="C6338" t="s">
        <v>232</v>
      </c>
      <c r="D6338" s="3"/>
    </row>
    <row r="6339" spans="1:4">
      <c r="A6339" t="s">
        <v>11540</v>
      </c>
      <c r="B6339" t="s">
        <v>11541</v>
      </c>
      <c r="C6339" t="s">
        <v>232</v>
      </c>
      <c r="D6339" s="3"/>
    </row>
    <row r="6340" spans="1:4">
      <c r="A6340" t="s">
        <v>11542</v>
      </c>
      <c r="B6340" t="s">
        <v>11543</v>
      </c>
      <c r="C6340" t="s">
        <v>232</v>
      </c>
      <c r="D6340" s="3">
        <v>5192.25</v>
      </c>
    </row>
    <row r="6341" spans="1:4">
      <c r="A6341" t="s">
        <v>11544</v>
      </c>
      <c r="B6341" t="s">
        <v>11545</v>
      </c>
      <c r="C6341" t="s">
        <v>232</v>
      </c>
      <c r="D6341" s="3"/>
    </row>
    <row r="6342" spans="1:4">
      <c r="A6342" t="s">
        <v>11546</v>
      </c>
      <c r="B6342" t="s">
        <v>11547</v>
      </c>
      <c r="C6342" t="s">
        <v>232</v>
      </c>
      <c r="D6342" s="3"/>
    </row>
    <row r="6343" spans="1:4">
      <c r="A6343" t="s">
        <v>11548</v>
      </c>
      <c r="B6343" t="s">
        <v>11549</v>
      </c>
      <c r="C6343" t="s">
        <v>232</v>
      </c>
      <c r="D6343" s="3">
        <v>462.8</v>
      </c>
    </row>
    <row r="6344" spans="1:4">
      <c r="A6344" t="s">
        <v>11550</v>
      </c>
      <c r="B6344" t="s">
        <v>11551</v>
      </c>
      <c r="C6344" t="s">
        <v>232</v>
      </c>
      <c r="D6344" s="3">
        <v>610</v>
      </c>
    </row>
    <row r="6345" spans="1:4">
      <c r="A6345" t="s">
        <v>11552</v>
      </c>
      <c r="B6345" t="s">
        <v>11553</v>
      </c>
      <c r="C6345" t="s">
        <v>232</v>
      </c>
      <c r="D6345" s="3">
        <v>406.5</v>
      </c>
    </row>
    <row r="6346" spans="1:4">
      <c r="A6346" t="s">
        <v>11554</v>
      </c>
      <c r="B6346" t="s">
        <v>11555</v>
      </c>
      <c r="C6346" t="s">
        <v>232</v>
      </c>
      <c r="D6346" s="3">
        <v>380</v>
      </c>
    </row>
    <row r="6347" spans="1:4">
      <c r="A6347" t="s">
        <v>11556</v>
      </c>
      <c r="B6347" t="s">
        <v>11557</v>
      </c>
      <c r="C6347" t="s">
        <v>232</v>
      </c>
      <c r="D6347" s="3">
        <v>445</v>
      </c>
    </row>
    <row r="6348" spans="1:4">
      <c r="A6348" t="s">
        <v>11558</v>
      </c>
      <c r="B6348" t="s">
        <v>11559</v>
      </c>
      <c r="C6348" t="s">
        <v>232</v>
      </c>
      <c r="D6348" s="3"/>
    </row>
    <row r="6349" spans="1:4">
      <c r="A6349" t="s">
        <v>11560</v>
      </c>
      <c r="B6349" t="s">
        <v>11561</v>
      </c>
      <c r="C6349" t="s">
        <v>232</v>
      </c>
      <c r="D6349" s="3">
        <v>2816.4</v>
      </c>
    </row>
    <row r="6350" spans="1:4">
      <c r="A6350" t="s">
        <v>11562</v>
      </c>
      <c r="B6350" t="s">
        <v>11563</v>
      </c>
      <c r="C6350" t="s">
        <v>232</v>
      </c>
      <c r="D6350" s="3"/>
    </row>
    <row r="6351" spans="1:4">
      <c r="A6351" t="s">
        <v>11564</v>
      </c>
      <c r="B6351" t="s">
        <v>11565</v>
      </c>
      <c r="C6351" t="s">
        <v>232</v>
      </c>
      <c r="D6351" s="3"/>
    </row>
    <row r="6352" spans="1:4">
      <c r="A6352" t="s">
        <v>11566</v>
      </c>
      <c r="B6352" t="s">
        <v>11567</v>
      </c>
      <c r="C6352" t="s">
        <v>232</v>
      </c>
      <c r="D6352" s="3"/>
    </row>
    <row r="6353" spans="1:4">
      <c r="A6353" t="s">
        <v>11568</v>
      </c>
      <c r="B6353" t="s">
        <v>11569</v>
      </c>
      <c r="C6353" t="s">
        <v>232</v>
      </c>
      <c r="D6353" s="3"/>
    </row>
    <row r="6354" spans="1:4">
      <c r="A6354" t="s">
        <v>11570</v>
      </c>
      <c r="B6354" t="s">
        <v>11571</v>
      </c>
      <c r="C6354" t="s">
        <v>232</v>
      </c>
      <c r="D6354" s="3"/>
    </row>
    <row r="6355" spans="1:4">
      <c r="A6355" t="s">
        <v>11572</v>
      </c>
      <c r="B6355" t="s">
        <v>11573</v>
      </c>
      <c r="C6355" t="s">
        <v>232</v>
      </c>
      <c r="D6355" s="3"/>
    </row>
    <row r="6356" spans="1:4">
      <c r="A6356" t="s">
        <v>11574</v>
      </c>
      <c r="B6356" t="s">
        <v>11575</v>
      </c>
      <c r="C6356" t="s">
        <v>232</v>
      </c>
      <c r="D6356" s="3"/>
    </row>
    <row r="6357" spans="1:4">
      <c r="A6357" t="s">
        <v>11576</v>
      </c>
      <c r="B6357" t="s">
        <v>11577</v>
      </c>
      <c r="C6357" t="s">
        <v>232</v>
      </c>
      <c r="D6357" s="3"/>
    </row>
    <row r="6358" spans="1:4">
      <c r="A6358" t="s">
        <v>11578</v>
      </c>
      <c r="B6358" t="s">
        <v>11579</v>
      </c>
      <c r="C6358" t="s">
        <v>232</v>
      </c>
      <c r="D6358" s="3"/>
    </row>
    <row r="6359" spans="1:4">
      <c r="A6359" t="s">
        <v>11580</v>
      </c>
      <c r="B6359" t="s">
        <v>11581</v>
      </c>
      <c r="C6359" t="s">
        <v>232</v>
      </c>
      <c r="D6359" s="3"/>
    </row>
    <row r="6360" spans="1:4">
      <c r="A6360" t="s">
        <v>11582</v>
      </c>
      <c r="B6360" t="s">
        <v>11583</v>
      </c>
      <c r="C6360" t="s">
        <v>232</v>
      </c>
      <c r="D6360" s="3"/>
    </row>
    <row r="6361" spans="1:4">
      <c r="A6361" t="s">
        <v>11584</v>
      </c>
      <c r="B6361" t="s">
        <v>11585</v>
      </c>
      <c r="C6361" t="s">
        <v>232</v>
      </c>
      <c r="D6361" s="3"/>
    </row>
    <row r="6362" spans="1:4">
      <c r="A6362" t="s">
        <v>11586</v>
      </c>
      <c r="B6362" t="s">
        <v>11587</v>
      </c>
      <c r="C6362" t="s">
        <v>232</v>
      </c>
      <c r="D6362" s="3"/>
    </row>
    <row r="6363" spans="1:4">
      <c r="A6363" t="s">
        <v>11588</v>
      </c>
      <c r="B6363" t="s">
        <v>11589</v>
      </c>
      <c r="C6363" t="s">
        <v>232</v>
      </c>
      <c r="D6363" s="3"/>
    </row>
    <row r="6364" spans="1:4">
      <c r="A6364" t="s">
        <v>11590</v>
      </c>
      <c r="B6364" t="s">
        <v>11591</v>
      </c>
      <c r="C6364" t="s">
        <v>232</v>
      </c>
      <c r="D6364" s="3"/>
    </row>
    <row r="6365" spans="1:4">
      <c r="A6365" t="s">
        <v>11592</v>
      </c>
      <c r="B6365" t="s">
        <v>11593</v>
      </c>
      <c r="C6365" t="s">
        <v>232</v>
      </c>
      <c r="D6365" s="3"/>
    </row>
    <row r="6366" spans="1:4">
      <c r="A6366" t="s">
        <v>11594</v>
      </c>
      <c r="B6366" t="s">
        <v>11595</v>
      </c>
      <c r="C6366" t="s">
        <v>232</v>
      </c>
      <c r="D6366" s="3"/>
    </row>
    <row r="6367" spans="1:4">
      <c r="A6367" t="s">
        <v>11596</v>
      </c>
      <c r="B6367" t="s">
        <v>11597</v>
      </c>
      <c r="C6367" t="s">
        <v>232</v>
      </c>
      <c r="D6367" s="3"/>
    </row>
    <row r="6368" spans="1:4">
      <c r="A6368" t="s">
        <v>11598</v>
      </c>
      <c r="B6368" t="s">
        <v>11599</v>
      </c>
      <c r="C6368" t="s">
        <v>232</v>
      </c>
      <c r="D6368" s="3"/>
    </row>
    <row r="6369" spans="1:4">
      <c r="A6369" t="s">
        <v>11600</v>
      </c>
      <c r="B6369" t="s">
        <v>11601</v>
      </c>
      <c r="C6369" t="s">
        <v>232</v>
      </c>
      <c r="D6369" s="3"/>
    </row>
    <row r="6370" spans="1:4">
      <c r="A6370" t="s">
        <v>11602</v>
      </c>
      <c r="B6370" t="s">
        <v>11603</v>
      </c>
      <c r="C6370" t="s">
        <v>232</v>
      </c>
      <c r="D6370" s="3"/>
    </row>
    <row r="6371" spans="1:4">
      <c r="A6371" t="s">
        <v>11604</v>
      </c>
      <c r="B6371" t="s">
        <v>11605</v>
      </c>
      <c r="C6371" t="s">
        <v>232</v>
      </c>
      <c r="D6371" s="3"/>
    </row>
    <row r="6372" spans="1:4">
      <c r="A6372" t="s">
        <v>11606</v>
      </c>
      <c r="B6372" t="s">
        <v>11607</v>
      </c>
      <c r="C6372" t="s">
        <v>232</v>
      </c>
      <c r="D6372" s="3"/>
    </row>
    <row r="6373" spans="1:4">
      <c r="A6373" t="s">
        <v>11608</v>
      </c>
      <c r="B6373" t="s">
        <v>11609</v>
      </c>
      <c r="C6373" t="s">
        <v>232</v>
      </c>
      <c r="D6373" s="3"/>
    </row>
    <row r="6374" spans="1:4">
      <c r="A6374" t="s">
        <v>11610</v>
      </c>
      <c r="B6374" t="s">
        <v>11611</v>
      </c>
      <c r="C6374" t="s">
        <v>232</v>
      </c>
      <c r="D6374" s="3"/>
    </row>
    <row r="6375" spans="1:4">
      <c r="A6375" t="s">
        <v>11612</v>
      </c>
      <c r="B6375" t="s">
        <v>11613</v>
      </c>
      <c r="C6375" t="s">
        <v>232</v>
      </c>
      <c r="D6375" s="3"/>
    </row>
    <row r="6376" spans="1:4">
      <c r="A6376" t="s">
        <v>11614</v>
      </c>
      <c r="B6376" t="s">
        <v>11615</v>
      </c>
      <c r="C6376" t="s">
        <v>232</v>
      </c>
      <c r="D6376" s="3"/>
    </row>
    <row r="6377" spans="1:4">
      <c r="A6377" t="s">
        <v>11616</v>
      </c>
      <c r="B6377" t="s">
        <v>11617</v>
      </c>
      <c r="C6377" t="s">
        <v>232</v>
      </c>
      <c r="D6377" s="3"/>
    </row>
    <row r="6378" spans="1:4">
      <c r="A6378" t="s">
        <v>11618</v>
      </c>
      <c r="B6378" t="s">
        <v>11619</v>
      </c>
      <c r="C6378" t="s">
        <v>232</v>
      </c>
      <c r="D6378" s="3"/>
    </row>
    <row r="6379" spans="1:4">
      <c r="A6379" t="s">
        <v>11620</v>
      </c>
      <c r="B6379" t="s">
        <v>11621</v>
      </c>
      <c r="C6379" t="s">
        <v>232</v>
      </c>
      <c r="D6379" s="3">
        <v>559.52203125000005</v>
      </c>
    </row>
    <row r="6380" spans="1:4">
      <c r="A6380" t="s">
        <v>11622</v>
      </c>
      <c r="B6380" t="s">
        <v>11623</v>
      </c>
      <c r="C6380" t="s">
        <v>232</v>
      </c>
      <c r="D6380" s="3">
        <v>577.5</v>
      </c>
    </row>
    <row r="6381" spans="1:4">
      <c r="A6381" t="s">
        <v>11624</v>
      </c>
      <c r="B6381" t="s">
        <v>11625</v>
      </c>
      <c r="C6381" t="s">
        <v>232</v>
      </c>
      <c r="D6381" s="3"/>
    </row>
    <row r="6382" spans="1:4">
      <c r="A6382" t="s">
        <v>11626</v>
      </c>
      <c r="B6382" t="s">
        <v>11627</v>
      </c>
      <c r="C6382" t="s">
        <v>232</v>
      </c>
      <c r="D6382" s="3"/>
    </row>
    <row r="6383" spans="1:4">
      <c r="A6383" t="s">
        <v>11628</v>
      </c>
      <c r="B6383" t="s">
        <v>11629</v>
      </c>
      <c r="C6383" t="s">
        <v>232</v>
      </c>
      <c r="D6383" s="3"/>
    </row>
    <row r="6384" spans="1:4">
      <c r="A6384" t="s">
        <v>11630</v>
      </c>
      <c r="B6384" t="s">
        <v>11631</v>
      </c>
      <c r="C6384" t="s">
        <v>232</v>
      </c>
      <c r="D6384" s="3">
        <v>78.22</v>
      </c>
    </row>
    <row r="6385" spans="1:4">
      <c r="A6385" t="s">
        <v>11632</v>
      </c>
      <c r="B6385" t="s">
        <v>11633</v>
      </c>
      <c r="C6385" t="s">
        <v>232</v>
      </c>
      <c r="D6385" s="3">
        <v>1000</v>
      </c>
    </row>
    <row r="6386" spans="1:4">
      <c r="A6386" t="s">
        <v>11634</v>
      </c>
      <c r="B6386" t="s">
        <v>11635</v>
      </c>
      <c r="C6386" t="s">
        <v>232</v>
      </c>
      <c r="D6386" s="3">
        <v>2714.25</v>
      </c>
    </row>
    <row r="6387" spans="1:4">
      <c r="A6387" t="s">
        <v>11636</v>
      </c>
      <c r="B6387" t="s">
        <v>11637</v>
      </c>
      <c r="C6387" t="s">
        <v>232</v>
      </c>
      <c r="D6387" s="3"/>
    </row>
    <row r="6388" spans="1:4">
      <c r="A6388" t="s">
        <v>11638</v>
      </c>
      <c r="B6388" t="s">
        <v>11639</v>
      </c>
      <c r="C6388" t="s">
        <v>232</v>
      </c>
      <c r="D6388" s="3">
        <v>699.55328125000005</v>
      </c>
    </row>
    <row r="6389" spans="1:4">
      <c r="A6389" t="s">
        <v>11640</v>
      </c>
      <c r="B6389" t="s">
        <v>11641</v>
      </c>
      <c r="C6389" t="s">
        <v>232</v>
      </c>
      <c r="D6389" s="3">
        <v>139.8475</v>
      </c>
    </row>
    <row r="6390" spans="1:4">
      <c r="A6390" t="s">
        <v>11642</v>
      </c>
      <c r="B6390" t="s">
        <v>11643</v>
      </c>
      <c r="C6390" t="s">
        <v>232</v>
      </c>
      <c r="D6390" s="3">
        <v>220</v>
      </c>
    </row>
    <row r="6391" spans="1:4">
      <c r="A6391" t="s">
        <v>11644</v>
      </c>
      <c r="B6391" t="s">
        <v>11645</v>
      </c>
      <c r="C6391" t="s">
        <v>232</v>
      </c>
      <c r="D6391" s="3">
        <v>365.1</v>
      </c>
    </row>
    <row r="6392" spans="1:4">
      <c r="A6392" t="s">
        <v>11646</v>
      </c>
      <c r="B6392" t="s">
        <v>11647</v>
      </c>
      <c r="C6392" t="s">
        <v>232</v>
      </c>
      <c r="D6392" s="3">
        <v>1560.625</v>
      </c>
    </row>
    <row r="6393" spans="1:4">
      <c r="A6393" t="s">
        <v>11648</v>
      </c>
      <c r="B6393" t="s">
        <v>11649</v>
      </c>
      <c r="C6393" t="s">
        <v>232</v>
      </c>
      <c r="D6393" s="3"/>
    </row>
    <row r="6394" spans="1:4">
      <c r="A6394" t="s">
        <v>11650</v>
      </c>
      <c r="B6394" t="s">
        <v>11651</v>
      </c>
      <c r="C6394" t="s">
        <v>232</v>
      </c>
      <c r="D6394" s="3"/>
    </row>
    <row r="6395" spans="1:4">
      <c r="A6395" t="s">
        <v>11652</v>
      </c>
      <c r="B6395" t="s">
        <v>11653</v>
      </c>
      <c r="C6395" t="s">
        <v>232</v>
      </c>
      <c r="D6395" s="3"/>
    </row>
    <row r="6396" spans="1:4">
      <c r="A6396" t="s">
        <v>11654</v>
      </c>
      <c r="B6396" t="s">
        <v>11655</v>
      </c>
      <c r="C6396" t="s">
        <v>232</v>
      </c>
      <c r="D6396" s="3"/>
    </row>
    <row r="6397" spans="1:4">
      <c r="A6397" t="s">
        <v>11656</v>
      </c>
      <c r="B6397" t="s">
        <v>11657</v>
      </c>
      <c r="C6397" t="s">
        <v>232</v>
      </c>
      <c r="D6397" s="3"/>
    </row>
    <row r="6398" spans="1:4">
      <c r="A6398" t="s">
        <v>11658</v>
      </c>
      <c r="B6398" t="s">
        <v>11659</v>
      </c>
      <c r="C6398" t="s">
        <v>232</v>
      </c>
      <c r="D6398" s="3"/>
    </row>
    <row r="6399" spans="1:4">
      <c r="A6399" t="s">
        <v>11660</v>
      </c>
      <c r="B6399" t="s">
        <v>11661</v>
      </c>
      <c r="C6399" t="s">
        <v>232</v>
      </c>
      <c r="D6399" s="3">
        <v>4000</v>
      </c>
    </row>
    <row r="6400" spans="1:4">
      <c r="A6400" t="s">
        <v>11662</v>
      </c>
      <c r="B6400" t="s">
        <v>11663</v>
      </c>
      <c r="C6400" t="s">
        <v>232</v>
      </c>
      <c r="D6400" s="3"/>
    </row>
    <row r="6401" spans="1:4">
      <c r="A6401" t="s">
        <v>11664</v>
      </c>
      <c r="B6401" t="s">
        <v>11665</v>
      </c>
      <c r="C6401" t="s">
        <v>232</v>
      </c>
      <c r="D6401" s="3"/>
    </row>
    <row r="6402" spans="1:4">
      <c r="A6402" t="s">
        <v>11666</v>
      </c>
      <c r="B6402" t="s">
        <v>11667</v>
      </c>
      <c r="C6402" t="s">
        <v>232</v>
      </c>
      <c r="D6402" s="3"/>
    </row>
    <row r="6403" spans="1:4">
      <c r="A6403" t="s">
        <v>11668</v>
      </c>
      <c r="B6403" t="s">
        <v>11669</v>
      </c>
      <c r="C6403" t="s">
        <v>232</v>
      </c>
      <c r="D6403" s="3"/>
    </row>
    <row r="6404" spans="1:4">
      <c r="A6404" t="s">
        <v>11670</v>
      </c>
      <c r="B6404" t="s">
        <v>11671</v>
      </c>
      <c r="C6404" t="s">
        <v>232</v>
      </c>
      <c r="D6404" s="3"/>
    </row>
    <row r="6405" spans="1:4">
      <c r="A6405" t="s">
        <v>11672</v>
      </c>
      <c r="B6405" t="s">
        <v>11673</v>
      </c>
      <c r="C6405" t="s">
        <v>232</v>
      </c>
      <c r="D6405" s="3"/>
    </row>
    <row r="6406" spans="1:4">
      <c r="A6406" t="s">
        <v>11674</v>
      </c>
      <c r="B6406" t="s">
        <v>11675</v>
      </c>
      <c r="C6406" t="s">
        <v>232</v>
      </c>
      <c r="D6406" s="3"/>
    </row>
    <row r="6407" spans="1:4">
      <c r="A6407" t="s">
        <v>11676</v>
      </c>
      <c r="B6407" t="s">
        <v>11677</v>
      </c>
      <c r="C6407" t="s">
        <v>232</v>
      </c>
      <c r="D6407" s="3"/>
    </row>
    <row r="6408" spans="1:4">
      <c r="A6408" t="s">
        <v>11678</v>
      </c>
      <c r="B6408" t="s">
        <v>11679</v>
      </c>
      <c r="C6408" t="s">
        <v>232</v>
      </c>
      <c r="D6408" s="3"/>
    </row>
    <row r="6409" spans="1:4">
      <c r="A6409" t="s">
        <v>11680</v>
      </c>
      <c r="B6409" t="s">
        <v>11681</v>
      </c>
      <c r="C6409" t="s">
        <v>232</v>
      </c>
      <c r="D6409" s="3">
        <v>205</v>
      </c>
    </row>
    <row r="6410" spans="1:4">
      <c r="A6410" t="s">
        <v>11682</v>
      </c>
      <c r="B6410" t="s">
        <v>11683</v>
      </c>
      <c r="C6410" t="s">
        <v>232</v>
      </c>
      <c r="D6410" s="3"/>
    </row>
    <row r="6411" spans="1:4">
      <c r="A6411" t="s">
        <v>11684</v>
      </c>
      <c r="B6411" t="s">
        <v>11685</v>
      </c>
      <c r="C6411" t="s">
        <v>232</v>
      </c>
      <c r="D6411" s="3">
        <v>598.32852941176463</v>
      </c>
    </row>
    <row r="6412" spans="1:4">
      <c r="A6412" t="s">
        <v>11686</v>
      </c>
      <c r="B6412" t="s">
        <v>11687</v>
      </c>
      <c r="C6412" t="s">
        <v>232</v>
      </c>
      <c r="D6412" s="3">
        <v>400</v>
      </c>
    </row>
    <row r="6413" spans="1:4">
      <c r="A6413" t="s">
        <v>11688</v>
      </c>
      <c r="B6413" t="s">
        <v>11689</v>
      </c>
      <c r="C6413" t="s">
        <v>232</v>
      </c>
      <c r="D6413" s="3"/>
    </row>
    <row r="6414" spans="1:4">
      <c r="A6414" t="s">
        <v>11690</v>
      </c>
      <c r="B6414" t="s">
        <v>11691</v>
      </c>
      <c r="C6414" t="s">
        <v>232</v>
      </c>
      <c r="D6414" s="3">
        <v>340.80023809523806</v>
      </c>
    </row>
    <row r="6415" spans="1:4">
      <c r="A6415" t="s">
        <v>11692</v>
      </c>
      <c r="B6415" t="s">
        <v>11693</v>
      </c>
      <c r="C6415" t="s">
        <v>232</v>
      </c>
      <c r="D6415" s="3">
        <v>385</v>
      </c>
    </row>
    <row r="6416" spans="1:4">
      <c r="A6416" t="s">
        <v>11694</v>
      </c>
      <c r="B6416" t="s">
        <v>11695</v>
      </c>
      <c r="C6416" t="s">
        <v>232</v>
      </c>
      <c r="D6416" s="3"/>
    </row>
    <row r="6417" spans="1:4">
      <c r="A6417" t="s">
        <v>11696</v>
      </c>
      <c r="B6417" t="s">
        <v>11697</v>
      </c>
      <c r="C6417" t="s">
        <v>232</v>
      </c>
      <c r="D6417" s="3"/>
    </row>
    <row r="6418" spans="1:4">
      <c r="A6418" t="s">
        <v>11698</v>
      </c>
      <c r="B6418" t="s">
        <v>11699</v>
      </c>
      <c r="C6418" t="s">
        <v>232</v>
      </c>
      <c r="D6418" s="3"/>
    </row>
    <row r="6419" spans="1:4">
      <c r="A6419" t="s">
        <v>11700</v>
      </c>
      <c r="B6419" t="s">
        <v>11701</v>
      </c>
      <c r="C6419" t="s">
        <v>232</v>
      </c>
      <c r="D6419" s="3"/>
    </row>
    <row r="6420" spans="1:4">
      <c r="A6420" t="s">
        <v>11702</v>
      </c>
      <c r="B6420" t="s">
        <v>11703</v>
      </c>
      <c r="C6420" t="s">
        <v>232</v>
      </c>
      <c r="D6420" s="3"/>
    </row>
    <row r="6421" spans="1:4">
      <c r="A6421" t="s">
        <v>11704</v>
      </c>
      <c r="B6421" t="s">
        <v>11705</v>
      </c>
      <c r="C6421" t="s">
        <v>232</v>
      </c>
      <c r="D6421" s="3">
        <v>2250</v>
      </c>
    </row>
    <row r="6422" spans="1:4">
      <c r="A6422" t="s">
        <v>11706</v>
      </c>
      <c r="B6422" t="s">
        <v>11707</v>
      </c>
      <c r="C6422" t="s">
        <v>232</v>
      </c>
      <c r="D6422" s="3"/>
    </row>
    <row r="6423" spans="1:4">
      <c r="A6423" t="s">
        <v>11708</v>
      </c>
      <c r="B6423" t="s">
        <v>11709</v>
      </c>
      <c r="C6423" t="s">
        <v>232</v>
      </c>
      <c r="D6423" s="3"/>
    </row>
    <row r="6424" spans="1:4">
      <c r="A6424" t="s">
        <v>11710</v>
      </c>
      <c r="B6424" t="s">
        <v>11711</v>
      </c>
      <c r="C6424" t="s">
        <v>232</v>
      </c>
      <c r="D6424" s="3"/>
    </row>
    <row r="6425" spans="1:4">
      <c r="A6425" t="s">
        <v>11712</v>
      </c>
      <c r="B6425" t="s">
        <v>11713</v>
      </c>
      <c r="C6425" t="s">
        <v>232</v>
      </c>
      <c r="D6425" s="3">
        <v>376.52499999999992</v>
      </c>
    </row>
    <row r="6426" spans="1:4">
      <c r="A6426" t="s">
        <v>11714</v>
      </c>
      <c r="B6426" t="s">
        <v>11715</v>
      </c>
      <c r="C6426" t="s">
        <v>232</v>
      </c>
      <c r="D6426" s="3"/>
    </row>
    <row r="6427" spans="1:4">
      <c r="A6427" t="s">
        <v>11716</v>
      </c>
      <c r="B6427" t="s">
        <v>11717</v>
      </c>
      <c r="C6427" t="s">
        <v>232</v>
      </c>
      <c r="D6427" s="3">
        <v>189</v>
      </c>
    </row>
    <row r="6428" spans="1:4">
      <c r="A6428" t="s">
        <v>11718</v>
      </c>
      <c r="B6428" t="s">
        <v>11719</v>
      </c>
      <c r="C6428" t="s">
        <v>232</v>
      </c>
      <c r="D6428" s="3"/>
    </row>
    <row r="6429" spans="1:4">
      <c r="A6429" t="s">
        <v>11720</v>
      </c>
      <c r="B6429" t="s">
        <v>11721</v>
      </c>
      <c r="C6429" t="s">
        <v>232</v>
      </c>
      <c r="D6429" s="3">
        <v>110</v>
      </c>
    </row>
    <row r="6430" spans="1:4">
      <c r="A6430" t="s">
        <v>11722</v>
      </c>
      <c r="B6430" t="s">
        <v>11723</v>
      </c>
      <c r="C6430" t="s">
        <v>232</v>
      </c>
      <c r="D6430" s="3">
        <v>202.44444444444446</v>
      </c>
    </row>
    <row r="6431" spans="1:4">
      <c r="A6431" t="s">
        <v>11724</v>
      </c>
      <c r="B6431" t="s">
        <v>11725</v>
      </c>
      <c r="C6431" t="s">
        <v>232</v>
      </c>
      <c r="D6431" s="3">
        <v>204.375</v>
      </c>
    </row>
    <row r="6432" spans="1:4">
      <c r="A6432" t="s">
        <v>11726</v>
      </c>
      <c r="B6432" t="s">
        <v>11727</v>
      </c>
      <c r="C6432" t="s">
        <v>232</v>
      </c>
      <c r="D6432" s="3"/>
    </row>
    <row r="6433" spans="1:4">
      <c r="A6433" t="s">
        <v>11728</v>
      </c>
      <c r="B6433" t="s">
        <v>11729</v>
      </c>
      <c r="C6433" t="s">
        <v>232</v>
      </c>
      <c r="D6433" s="3">
        <v>380</v>
      </c>
    </row>
    <row r="6434" spans="1:4">
      <c r="A6434" t="s">
        <v>11730</v>
      </c>
      <c r="B6434" t="s">
        <v>11731</v>
      </c>
      <c r="C6434" t="s">
        <v>232</v>
      </c>
      <c r="D6434" s="3">
        <v>270.04142857142858</v>
      </c>
    </row>
    <row r="6435" spans="1:4">
      <c r="A6435" t="s">
        <v>11732</v>
      </c>
      <c r="B6435" t="s">
        <v>11733</v>
      </c>
      <c r="C6435" t="s">
        <v>232</v>
      </c>
      <c r="D6435" s="3">
        <v>192.07164179104475</v>
      </c>
    </row>
    <row r="6436" spans="1:4">
      <c r="A6436" t="s">
        <v>11734</v>
      </c>
      <c r="B6436" t="s">
        <v>11735</v>
      </c>
      <c r="C6436" t="s">
        <v>232</v>
      </c>
      <c r="D6436" s="3">
        <v>278.25</v>
      </c>
    </row>
    <row r="6437" spans="1:4">
      <c r="A6437" t="s">
        <v>11736</v>
      </c>
      <c r="B6437" t="s">
        <v>11737</v>
      </c>
      <c r="C6437" t="s">
        <v>232</v>
      </c>
      <c r="D6437" s="3">
        <v>226.84</v>
      </c>
    </row>
    <row r="6438" spans="1:4">
      <c r="A6438" t="s">
        <v>11738</v>
      </c>
      <c r="B6438" t="s">
        <v>11739</v>
      </c>
      <c r="C6438" t="s">
        <v>232</v>
      </c>
      <c r="D6438" s="3">
        <v>236</v>
      </c>
    </row>
    <row r="6439" spans="1:4">
      <c r="A6439" t="s">
        <v>11740</v>
      </c>
      <c r="B6439" t="s">
        <v>11741</v>
      </c>
      <c r="C6439" t="s">
        <v>232</v>
      </c>
      <c r="D6439" s="3"/>
    </row>
    <row r="6440" spans="1:4">
      <c r="A6440" t="s">
        <v>11742</v>
      </c>
      <c r="B6440" t="s">
        <v>11743</v>
      </c>
      <c r="C6440" t="s">
        <v>232</v>
      </c>
      <c r="D6440" s="3"/>
    </row>
    <row r="6441" spans="1:4">
      <c r="A6441" t="s">
        <v>11744</v>
      </c>
      <c r="B6441" t="s">
        <v>11745</v>
      </c>
      <c r="C6441" t="s">
        <v>232</v>
      </c>
      <c r="D6441" s="3">
        <v>3020.5882352941176</v>
      </c>
    </row>
    <row r="6442" spans="1:4">
      <c r="A6442" t="s">
        <v>11746</v>
      </c>
      <c r="B6442" t="s">
        <v>11747</v>
      </c>
      <c r="C6442" t="s">
        <v>232</v>
      </c>
      <c r="D6442" s="3"/>
    </row>
    <row r="6443" spans="1:4">
      <c r="A6443" t="s">
        <v>11748</v>
      </c>
      <c r="B6443" t="s">
        <v>11749</v>
      </c>
      <c r="C6443" t="s">
        <v>232</v>
      </c>
      <c r="D6443" s="3"/>
    </row>
    <row r="6444" spans="1:4">
      <c r="A6444" t="s">
        <v>11750</v>
      </c>
      <c r="B6444" t="s">
        <v>11751</v>
      </c>
      <c r="C6444" t="s">
        <v>232</v>
      </c>
      <c r="D6444" s="3"/>
    </row>
    <row r="6445" spans="1:4">
      <c r="A6445" t="s">
        <v>11752</v>
      </c>
      <c r="B6445" t="s">
        <v>11753</v>
      </c>
      <c r="C6445" t="s">
        <v>232</v>
      </c>
      <c r="D6445" s="3"/>
    </row>
    <row r="6446" spans="1:4">
      <c r="A6446" t="s">
        <v>11754</v>
      </c>
      <c r="B6446" t="s">
        <v>11755</v>
      </c>
      <c r="C6446" t="s">
        <v>232</v>
      </c>
      <c r="D6446" s="3"/>
    </row>
    <row r="6447" spans="1:4">
      <c r="A6447" t="s">
        <v>11756</v>
      </c>
      <c r="B6447" t="s">
        <v>11757</v>
      </c>
      <c r="C6447" t="s">
        <v>232</v>
      </c>
      <c r="D6447" s="3"/>
    </row>
    <row r="6448" spans="1:4">
      <c r="A6448" t="s">
        <v>11758</v>
      </c>
      <c r="B6448" t="s">
        <v>11759</v>
      </c>
      <c r="C6448" t="s">
        <v>232</v>
      </c>
      <c r="D6448" s="3"/>
    </row>
    <row r="6449" spans="1:4">
      <c r="A6449" t="s">
        <v>11760</v>
      </c>
      <c r="B6449" t="s">
        <v>11761</v>
      </c>
      <c r="C6449" t="s">
        <v>232</v>
      </c>
      <c r="D6449" s="3"/>
    </row>
    <row r="6450" spans="1:4">
      <c r="A6450" t="s">
        <v>11762</v>
      </c>
      <c r="B6450" t="s">
        <v>11763</v>
      </c>
      <c r="C6450" t="s">
        <v>232</v>
      </c>
      <c r="D6450" s="3"/>
    </row>
    <row r="6451" spans="1:4">
      <c r="A6451" t="s">
        <v>11764</v>
      </c>
      <c r="B6451" t="s">
        <v>11765</v>
      </c>
      <c r="C6451" t="s">
        <v>232</v>
      </c>
      <c r="D6451" s="3"/>
    </row>
    <row r="6452" spans="1:4">
      <c r="A6452" t="s">
        <v>11766</v>
      </c>
      <c r="B6452" t="s">
        <v>11765</v>
      </c>
      <c r="C6452" t="s">
        <v>232</v>
      </c>
      <c r="D6452" s="3"/>
    </row>
    <row r="6453" spans="1:4">
      <c r="A6453" t="s">
        <v>11767</v>
      </c>
      <c r="B6453" t="s">
        <v>11765</v>
      </c>
      <c r="C6453" t="s">
        <v>232</v>
      </c>
      <c r="D6453" s="3"/>
    </row>
    <row r="6454" spans="1:4">
      <c r="A6454" t="s">
        <v>11768</v>
      </c>
      <c r="B6454" t="s">
        <v>11765</v>
      </c>
      <c r="C6454" t="s">
        <v>232</v>
      </c>
      <c r="D6454" s="3"/>
    </row>
    <row r="6455" spans="1:4">
      <c r="A6455" t="s">
        <v>11769</v>
      </c>
      <c r="B6455" t="s">
        <v>11770</v>
      </c>
      <c r="C6455" t="s">
        <v>232</v>
      </c>
      <c r="D6455" s="3">
        <v>1850</v>
      </c>
    </row>
    <row r="6456" spans="1:4">
      <c r="A6456" t="s">
        <v>11771</v>
      </c>
      <c r="B6456" t="s">
        <v>11770</v>
      </c>
      <c r="C6456" t="s">
        <v>232</v>
      </c>
      <c r="D6456" s="3"/>
    </row>
    <row r="6457" spans="1:4">
      <c r="A6457" t="s">
        <v>11772</v>
      </c>
      <c r="B6457" t="s">
        <v>11770</v>
      </c>
      <c r="C6457" t="s">
        <v>232</v>
      </c>
      <c r="D6457" s="3"/>
    </row>
    <row r="6458" spans="1:4">
      <c r="A6458" t="s">
        <v>11773</v>
      </c>
      <c r="B6458" t="s">
        <v>11770</v>
      </c>
      <c r="C6458" t="s">
        <v>232</v>
      </c>
      <c r="D6458" s="3"/>
    </row>
    <row r="6459" spans="1:4">
      <c r="A6459" t="s">
        <v>11774</v>
      </c>
      <c r="B6459" t="s">
        <v>11775</v>
      </c>
      <c r="C6459" t="s">
        <v>232</v>
      </c>
      <c r="D6459" s="3"/>
    </row>
    <row r="6460" spans="1:4">
      <c r="A6460" t="s">
        <v>11776</v>
      </c>
      <c r="B6460" t="s">
        <v>11777</v>
      </c>
      <c r="C6460" t="s">
        <v>232</v>
      </c>
      <c r="D6460" s="3"/>
    </row>
    <row r="6461" spans="1:4">
      <c r="A6461" t="s">
        <v>11778</v>
      </c>
      <c r="B6461" t="s">
        <v>11779</v>
      </c>
      <c r="C6461" t="s">
        <v>232</v>
      </c>
      <c r="D6461" s="3"/>
    </row>
    <row r="6462" spans="1:4">
      <c r="A6462" t="s">
        <v>11780</v>
      </c>
      <c r="B6462" t="s">
        <v>11781</v>
      </c>
      <c r="C6462" t="s">
        <v>232</v>
      </c>
      <c r="D6462" s="3"/>
    </row>
    <row r="6463" spans="1:4">
      <c r="A6463" t="s">
        <v>11782</v>
      </c>
      <c r="B6463" t="s">
        <v>11783</v>
      </c>
      <c r="C6463" t="s">
        <v>232</v>
      </c>
      <c r="D6463" s="3"/>
    </row>
    <row r="6464" spans="1:4">
      <c r="A6464" t="s">
        <v>11784</v>
      </c>
      <c r="B6464" t="s">
        <v>11785</v>
      </c>
      <c r="C6464" t="s">
        <v>232</v>
      </c>
      <c r="D6464" s="3"/>
    </row>
    <row r="6465" spans="1:4">
      <c r="A6465" t="s">
        <v>11786</v>
      </c>
      <c r="B6465" t="s">
        <v>11787</v>
      </c>
      <c r="C6465" t="s">
        <v>232</v>
      </c>
      <c r="D6465" s="3"/>
    </row>
    <row r="6466" spans="1:4">
      <c r="A6466" t="s">
        <v>11788</v>
      </c>
      <c r="B6466" t="s">
        <v>11789</v>
      </c>
      <c r="C6466" t="s">
        <v>232</v>
      </c>
      <c r="D6466" s="3"/>
    </row>
    <row r="6467" spans="1:4">
      <c r="A6467" t="s">
        <v>11790</v>
      </c>
      <c r="B6467" t="s">
        <v>11791</v>
      </c>
      <c r="C6467" t="s">
        <v>232</v>
      </c>
      <c r="D6467" s="3"/>
    </row>
    <row r="6468" spans="1:4">
      <c r="A6468" t="s">
        <v>11792</v>
      </c>
      <c r="B6468" t="s">
        <v>11793</v>
      </c>
      <c r="C6468" t="s">
        <v>232</v>
      </c>
      <c r="D6468" s="3"/>
    </row>
    <row r="6469" spans="1:4">
      <c r="A6469" t="s">
        <v>11794</v>
      </c>
      <c r="B6469" t="s">
        <v>11795</v>
      </c>
      <c r="C6469" t="s">
        <v>232</v>
      </c>
      <c r="D6469" s="3"/>
    </row>
    <row r="6470" spans="1:4">
      <c r="A6470" t="s">
        <v>11796</v>
      </c>
      <c r="B6470" t="s">
        <v>11797</v>
      </c>
      <c r="C6470" t="s">
        <v>232</v>
      </c>
      <c r="D6470" s="3"/>
    </row>
    <row r="6471" spans="1:4">
      <c r="A6471" t="s">
        <v>11798</v>
      </c>
      <c r="B6471" t="s">
        <v>11799</v>
      </c>
      <c r="C6471" t="s">
        <v>232</v>
      </c>
      <c r="D6471" s="3"/>
    </row>
    <row r="6472" spans="1:4">
      <c r="A6472" t="s">
        <v>11800</v>
      </c>
      <c r="B6472" t="s">
        <v>11801</v>
      </c>
      <c r="C6472" t="s">
        <v>232</v>
      </c>
      <c r="D6472" s="3"/>
    </row>
    <row r="6473" spans="1:4">
      <c r="A6473" t="s">
        <v>11802</v>
      </c>
      <c r="B6473" t="s">
        <v>11803</v>
      </c>
      <c r="C6473" t="s">
        <v>232</v>
      </c>
      <c r="D6473" s="3"/>
    </row>
    <row r="6474" spans="1:4">
      <c r="A6474" t="s">
        <v>11804</v>
      </c>
      <c r="B6474" t="s">
        <v>11805</v>
      </c>
      <c r="C6474" t="s">
        <v>232</v>
      </c>
      <c r="D6474" s="3"/>
    </row>
    <row r="6475" spans="1:4">
      <c r="A6475" t="s">
        <v>11806</v>
      </c>
      <c r="B6475" t="s">
        <v>11807</v>
      </c>
      <c r="C6475" t="s">
        <v>232</v>
      </c>
      <c r="D6475" s="3">
        <v>1670</v>
      </c>
    </row>
    <row r="6476" spans="1:4">
      <c r="A6476" t="s">
        <v>11808</v>
      </c>
      <c r="B6476" t="s">
        <v>11809</v>
      </c>
      <c r="C6476" t="s">
        <v>232</v>
      </c>
      <c r="D6476" s="3"/>
    </row>
    <row r="6477" spans="1:4">
      <c r="A6477" t="s">
        <v>11810</v>
      </c>
      <c r="B6477" t="s">
        <v>11811</v>
      </c>
      <c r="C6477" t="s">
        <v>232</v>
      </c>
      <c r="D6477" s="3">
        <v>4000</v>
      </c>
    </row>
    <row r="6478" spans="1:4">
      <c r="A6478" t="s">
        <v>11812</v>
      </c>
      <c r="B6478" t="s">
        <v>11813</v>
      </c>
      <c r="C6478" t="s">
        <v>232</v>
      </c>
      <c r="D6478" s="3"/>
    </row>
    <row r="6479" spans="1:4">
      <c r="A6479" t="s">
        <v>11814</v>
      </c>
      <c r="B6479" t="s">
        <v>11815</v>
      </c>
      <c r="C6479" t="s">
        <v>232</v>
      </c>
      <c r="D6479" s="3"/>
    </row>
    <row r="6480" spans="1:4">
      <c r="A6480" t="s">
        <v>11816</v>
      </c>
      <c r="B6480" t="s">
        <v>11817</v>
      </c>
      <c r="C6480" t="s">
        <v>232</v>
      </c>
      <c r="D6480" s="3"/>
    </row>
    <row r="6481" spans="1:4">
      <c r="A6481" t="s">
        <v>11818</v>
      </c>
      <c r="B6481" t="s">
        <v>11819</v>
      </c>
      <c r="C6481" t="s">
        <v>232</v>
      </c>
      <c r="D6481" s="3"/>
    </row>
    <row r="6482" spans="1:4">
      <c r="A6482" t="s">
        <v>11820</v>
      </c>
      <c r="B6482" t="s">
        <v>11821</v>
      </c>
      <c r="C6482" t="s">
        <v>232</v>
      </c>
      <c r="D6482" s="3"/>
    </row>
    <row r="6483" spans="1:4">
      <c r="A6483" t="s">
        <v>11822</v>
      </c>
      <c r="B6483" t="s">
        <v>11821</v>
      </c>
      <c r="C6483" t="s">
        <v>232</v>
      </c>
      <c r="D6483" s="3"/>
    </row>
    <row r="6484" spans="1:4">
      <c r="A6484" t="s">
        <v>11823</v>
      </c>
      <c r="B6484" t="s">
        <v>11824</v>
      </c>
      <c r="C6484" t="s">
        <v>232</v>
      </c>
      <c r="D6484" s="3"/>
    </row>
    <row r="6485" spans="1:4">
      <c r="A6485" t="s">
        <v>11825</v>
      </c>
      <c r="B6485" t="s">
        <v>11826</v>
      </c>
      <c r="C6485" t="s">
        <v>232</v>
      </c>
      <c r="D6485" s="3"/>
    </row>
    <row r="6486" spans="1:4">
      <c r="A6486" t="s">
        <v>11827</v>
      </c>
      <c r="B6486" t="s">
        <v>11828</v>
      </c>
      <c r="C6486" t="s">
        <v>232</v>
      </c>
      <c r="D6486" s="3"/>
    </row>
    <row r="6487" spans="1:4">
      <c r="A6487" t="s">
        <v>11829</v>
      </c>
      <c r="B6487" t="s">
        <v>11830</v>
      </c>
      <c r="C6487" t="s">
        <v>232</v>
      </c>
      <c r="D6487" s="3"/>
    </row>
    <row r="6488" spans="1:4">
      <c r="A6488" t="s">
        <v>11831</v>
      </c>
      <c r="B6488" t="s">
        <v>11832</v>
      </c>
      <c r="C6488" t="s">
        <v>232</v>
      </c>
      <c r="D6488" s="3"/>
    </row>
    <row r="6489" spans="1:4">
      <c r="A6489" t="s">
        <v>11833</v>
      </c>
      <c r="B6489" t="s">
        <v>11834</v>
      </c>
      <c r="C6489" t="s">
        <v>232</v>
      </c>
      <c r="D6489" s="3"/>
    </row>
    <row r="6490" spans="1:4">
      <c r="A6490" t="s">
        <v>11835</v>
      </c>
      <c r="B6490" t="s">
        <v>11836</v>
      </c>
      <c r="C6490" t="s">
        <v>232</v>
      </c>
      <c r="D6490" s="3"/>
    </row>
    <row r="6491" spans="1:4">
      <c r="A6491" t="s">
        <v>11837</v>
      </c>
      <c r="B6491" t="s">
        <v>11838</v>
      </c>
      <c r="C6491" t="s">
        <v>232</v>
      </c>
      <c r="D6491" s="3"/>
    </row>
    <row r="6492" spans="1:4">
      <c r="A6492" t="s">
        <v>11839</v>
      </c>
      <c r="B6492" t="s">
        <v>11840</v>
      </c>
      <c r="C6492" t="s">
        <v>232</v>
      </c>
      <c r="D6492" s="3">
        <v>5139</v>
      </c>
    </row>
    <row r="6493" spans="1:4">
      <c r="A6493" t="s">
        <v>11841</v>
      </c>
      <c r="B6493" t="s">
        <v>11842</v>
      </c>
      <c r="C6493" t="s">
        <v>232</v>
      </c>
      <c r="D6493" s="3"/>
    </row>
    <row r="6494" spans="1:4">
      <c r="A6494" t="s">
        <v>11843</v>
      </c>
      <c r="B6494" t="s">
        <v>11844</v>
      </c>
      <c r="C6494" t="s">
        <v>232</v>
      </c>
      <c r="D6494" s="3"/>
    </row>
    <row r="6495" spans="1:4">
      <c r="A6495" t="s">
        <v>11845</v>
      </c>
      <c r="B6495" t="s">
        <v>11846</v>
      </c>
      <c r="C6495" t="s">
        <v>232</v>
      </c>
      <c r="D6495" s="3"/>
    </row>
    <row r="6496" spans="1:4">
      <c r="A6496" t="s">
        <v>11847</v>
      </c>
      <c r="B6496" t="s">
        <v>11848</v>
      </c>
      <c r="C6496" t="s">
        <v>232</v>
      </c>
      <c r="D6496" s="3"/>
    </row>
    <row r="6497" spans="1:4">
      <c r="A6497" t="s">
        <v>11849</v>
      </c>
      <c r="B6497" t="s">
        <v>11850</v>
      </c>
      <c r="C6497" t="s">
        <v>232</v>
      </c>
      <c r="D6497" s="3"/>
    </row>
    <row r="6498" spans="1:4">
      <c r="A6498" t="s">
        <v>11851</v>
      </c>
      <c r="B6498" t="s">
        <v>11852</v>
      </c>
      <c r="C6498" t="s">
        <v>232</v>
      </c>
      <c r="D6498" s="3"/>
    </row>
    <row r="6499" spans="1:4">
      <c r="A6499" t="s">
        <v>11853</v>
      </c>
      <c r="B6499" t="s">
        <v>11854</v>
      </c>
      <c r="C6499" t="s">
        <v>232</v>
      </c>
      <c r="D6499" s="3"/>
    </row>
    <row r="6500" spans="1:4">
      <c r="A6500" t="s">
        <v>11855</v>
      </c>
      <c r="B6500" t="s">
        <v>11856</v>
      </c>
      <c r="C6500" t="s">
        <v>232</v>
      </c>
      <c r="D6500" s="3"/>
    </row>
    <row r="6501" spans="1:4">
      <c r="A6501" t="s">
        <v>11857</v>
      </c>
      <c r="B6501" t="s">
        <v>11858</v>
      </c>
      <c r="C6501" t="s">
        <v>232</v>
      </c>
      <c r="D6501" s="3"/>
    </row>
    <row r="6502" spans="1:4">
      <c r="A6502" t="s">
        <v>11859</v>
      </c>
      <c r="B6502" t="s">
        <v>11860</v>
      </c>
      <c r="C6502" t="s">
        <v>232</v>
      </c>
      <c r="D6502" s="3"/>
    </row>
    <row r="6503" spans="1:4">
      <c r="A6503" t="s">
        <v>11861</v>
      </c>
      <c r="B6503" t="s">
        <v>11862</v>
      </c>
      <c r="C6503" t="s">
        <v>232</v>
      </c>
      <c r="D6503" s="3"/>
    </row>
    <row r="6504" spans="1:4">
      <c r="A6504" t="s">
        <v>11863</v>
      </c>
      <c r="B6504" t="s">
        <v>11864</v>
      </c>
      <c r="C6504" t="s">
        <v>232</v>
      </c>
      <c r="D6504" s="3"/>
    </row>
    <row r="6505" spans="1:4">
      <c r="A6505" t="s">
        <v>11865</v>
      </c>
      <c r="B6505" t="s">
        <v>11866</v>
      </c>
      <c r="C6505" t="s">
        <v>232</v>
      </c>
      <c r="D6505" s="3"/>
    </row>
    <row r="6506" spans="1:4">
      <c r="A6506" t="s">
        <v>11867</v>
      </c>
      <c r="B6506" t="s">
        <v>11868</v>
      </c>
      <c r="C6506" t="s">
        <v>232</v>
      </c>
      <c r="D6506" s="3"/>
    </row>
    <row r="6507" spans="1:4">
      <c r="A6507" t="s">
        <v>11869</v>
      </c>
      <c r="B6507" t="s">
        <v>11870</v>
      </c>
      <c r="C6507" t="s">
        <v>232</v>
      </c>
      <c r="D6507" s="3"/>
    </row>
    <row r="6508" spans="1:4">
      <c r="A6508" t="s">
        <v>11871</v>
      </c>
      <c r="B6508" t="s">
        <v>11872</v>
      </c>
      <c r="C6508" t="s">
        <v>232</v>
      </c>
      <c r="D6508" s="3"/>
    </row>
    <row r="6509" spans="1:4">
      <c r="A6509" t="s">
        <v>11873</v>
      </c>
      <c r="B6509" t="s">
        <v>11874</v>
      </c>
      <c r="C6509" t="s">
        <v>232</v>
      </c>
      <c r="D6509" s="3"/>
    </row>
    <row r="6510" spans="1:4">
      <c r="A6510" t="s">
        <v>11875</v>
      </c>
      <c r="B6510" t="s">
        <v>11876</v>
      </c>
      <c r="C6510" t="s">
        <v>232</v>
      </c>
      <c r="D6510" s="3"/>
    </row>
    <row r="6511" spans="1:4">
      <c r="A6511" t="s">
        <v>11877</v>
      </c>
      <c r="B6511" t="s">
        <v>11878</v>
      </c>
      <c r="C6511" t="s">
        <v>232</v>
      </c>
      <c r="D6511" s="3"/>
    </row>
    <row r="6512" spans="1:4">
      <c r="A6512" t="s">
        <v>11879</v>
      </c>
      <c r="B6512" t="s">
        <v>11880</v>
      </c>
      <c r="C6512" t="s">
        <v>232</v>
      </c>
      <c r="D6512" s="3"/>
    </row>
    <row r="6513" spans="1:4">
      <c r="A6513" t="s">
        <v>11881</v>
      </c>
      <c r="B6513" t="s">
        <v>11882</v>
      </c>
      <c r="C6513" t="s">
        <v>232</v>
      </c>
      <c r="D6513" s="3"/>
    </row>
    <row r="6514" spans="1:4">
      <c r="A6514" t="s">
        <v>11883</v>
      </c>
      <c r="B6514" t="s">
        <v>11884</v>
      </c>
      <c r="C6514" t="s">
        <v>232</v>
      </c>
      <c r="D6514" s="3"/>
    </row>
    <row r="6515" spans="1:4">
      <c r="A6515" t="s">
        <v>11885</v>
      </c>
      <c r="B6515" t="s">
        <v>11886</v>
      </c>
      <c r="C6515" t="s">
        <v>232</v>
      </c>
      <c r="D6515" s="3"/>
    </row>
    <row r="6516" spans="1:4">
      <c r="A6516" t="s">
        <v>11887</v>
      </c>
      <c r="B6516" t="s">
        <v>11888</v>
      </c>
      <c r="C6516" t="s">
        <v>232</v>
      </c>
      <c r="D6516" s="3"/>
    </row>
    <row r="6517" spans="1:4">
      <c r="A6517" t="s">
        <v>11889</v>
      </c>
      <c r="B6517" t="s">
        <v>11890</v>
      </c>
      <c r="C6517" t="s">
        <v>232</v>
      </c>
      <c r="D6517" s="3"/>
    </row>
    <row r="6518" spans="1:4">
      <c r="A6518" t="s">
        <v>11891</v>
      </c>
      <c r="B6518" t="s">
        <v>11892</v>
      </c>
      <c r="C6518" t="s">
        <v>232</v>
      </c>
      <c r="D6518" s="3"/>
    </row>
    <row r="6519" spans="1:4">
      <c r="A6519" t="s">
        <v>11893</v>
      </c>
      <c r="B6519" t="s">
        <v>11894</v>
      </c>
      <c r="C6519" t="s">
        <v>232</v>
      </c>
      <c r="D6519" s="3"/>
    </row>
    <row r="6520" spans="1:4">
      <c r="A6520" t="s">
        <v>11895</v>
      </c>
      <c r="B6520" t="s">
        <v>11896</v>
      </c>
      <c r="C6520" t="s">
        <v>232</v>
      </c>
      <c r="D6520" s="3"/>
    </row>
    <row r="6521" spans="1:4">
      <c r="A6521" t="s">
        <v>11897</v>
      </c>
      <c r="B6521" t="s">
        <v>11898</v>
      </c>
      <c r="C6521" t="s">
        <v>232</v>
      </c>
      <c r="D6521" s="3"/>
    </row>
    <row r="6522" spans="1:4">
      <c r="A6522" t="s">
        <v>11899</v>
      </c>
      <c r="B6522" t="s">
        <v>11900</v>
      </c>
      <c r="C6522" t="s">
        <v>232</v>
      </c>
      <c r="D6522" s="3"/>
    </row>
    <row r="6523" spans="1:4">
      <c r="A6523" t="s">
        <v>11901</v>
      </c>
      <c r="B6523" t="s">
        <v>11902</v>
      </c>
      <c r="C6523" t="s">
        <v>232</v>
      </c>
      <c r="D6523" s="3">
        <v>20520</v>
      </c>
    </row>
    <row r="6524" spans="1:4">
      <c r="A6524" t="s">
        <v>11903</v>
      </c>
      <c r="B6524" t="s">
        <v>11904</v>
      </c>
      <c r="C6524" t="s">
        <v>232</v>
      </c>
      <c r="D6524" s="3"/>
    </row>
    <row r="6525" spans="1:4">
      <c r="A6525" t="s">
        <v>11905</v>
      </c>
      <c r="B6525" t="s">
        <v>11906</v>
      </c>
      <c r="C6525" t="s">
        <v>232</v>
      </c>
      <c r="D6525" s="3"/>
    </row>
    <row r="6526" spans="1:4">
      <c r="A6526" t="s">
        <v>11907</v>
      </c>
      <c r="B6526" t="s">
        <v>11908</v>
      </c>
      <c r="C6526" t="s">
        <v>232</v>
      </c>
      <c r="D6526" s="3">
        <v>28272</v>
      </c>
    </row>
    <row r="6527" spans="1:4">
      <c r="A6527" t="s">
        <v>11909</v>
      </c>
      <c r="B6527" t="s">
        <v>11910</v>
      </c>
      <c r="C6527" t="s">
        <v>232</v>
      </c>
      <c r="D6527" s="3">
        <v>21669.599999999999</v>
      </c>
    </row>
    <row r="6528" spans="1:4">
      <c r="A6528" t="s">
        <v>11911</v>
      </c>
      <c r="B6528" t="s">
        <v>11912</v>
      </c>
      <c r="C6528" t="s">
        <v>232</v>
      </c>
      <c r="D6528" s="3"/>
    </row>
    <row r="6529" spans="1:4">
      <c r="A6529" t="s">
        <v>11913</v>
      </c>
      <c r="B6529" t="s">
        <v>11914</v>
      </c>
      <c r="C6529" t="s">
        <v>232</v>
      </c>
      <c r="D6529" s="3"/>
    </row>
    <row r="6530" spans="1:4">
      <c r="A6530" t="s">
        <v>11915</v>
      </c>
      <c r="B6530" t="s">
        <v>11916</v>
      </c>
      <c r="C6530" t="s">
        <v>232</v>
      </c>
      <c r="D6530" s="3"/>
    </row>
    <row r="6531" spans="1:4">
      <c r="A6531" t="s">
        <v>11917</v>
      </c>
      <c r="B6531" t="s">
        <v>11918</v>
      </c>
      <c r="C6531" t="s">
        <v>232</v>
      </c>
      <c r="D6531" s="3">
        <v>1072.090909090909</v>
      </c>
    </row>
    <row r="6532" spans="1:4">
      <c r="A6532" t="s">
        <v>11919</v>
      </c>
      <c r="B6532" t="s">
        <v>11920</v>
      </c>
      <c r="C6532" t="s">
        <v>232</v>
      </c>
      <c r="D6532" s="3"/>
    </row>
    <row r="6533" spans="1:4">
      <c r="A6533" t="s">
        <v>11921</v>
      </c>
      <c r="B6533" t="s">
        <v>11922</v>
      </c>
      <c r="C6533" t="s">
        <v>232</v>
      </c>
      <c r="D6533" s="3"/>
    </row>
    <row r="6534" spans="1:4">
      <c r="A6534" t="s">
        <v>11923</v>
      </c>
      <c r="B6534" t="s">
        <v>11924</v>
      </c>
      <c r="C6534" t="s">
        <v>232</v>
      </c>
      <c r="D6534" s="3"/>
    </row>
    <row r="6535" spans="1:4">
      <c r="A6535" t="s">
        <v>11925</v>
      </c>
      <c r="B6535" t="s">
        <v>11926</v>
      </c>
      <c r="C6535" t="s">
        <v>232</v>
      </c>
      <c r="D6535" s="3"/>
    </row>
    <row r="6536" spans="1:4">
      <c r="A6536" t="s">
        <v>11927</v>
      </c>
      <c r="B6536" t="s">
        <v>11928</v>
      </c>
      <c r="C6536" t="s">
        <v>232</v>
      </c>
      <c r="D6536" s="3"/>
    </row>
    <row r="6537" spans="1:4">
      <c r="A6537" t="s">
        <v>11929</v>
      </c>
      <c r="B6537" t="s">
        <v>11930</v>
      </c>
      <c r="C6537" t="s">
        <v>232</v>
      </c>
      <c r="D6537" s="3"/>
    </row>
    <row r="6538" spans="1:4">
      <c r="A6538" t="s">
        <v>11931</v>
      </c>
      <c r="B6538" t="s">
        <v>11932</v>
      </c>
      <c r="C6538" t="s">
        <v>232</v>
      </c>
      <c r="D6538" s="3"/>
    </row>
    <row r="6539" spans="1:4">
      <c r="A6539" t="s">
        <v>11933</v>
      </c>
      <c r="B6539" t="s">
        <v>11934</v>
      </c>
      <c r="C6539" t="s">
        <v>232</v>
      </c>
      <c r="D6539" s="3"/>
    </row>
    <row r="6540" spans="1:4">
      <c r="A6540" t="s">
        <v>11935</v>
      </c>
      <c r="B6540" t="s">
        <v>11936</v>
      </c>
      <c r="C6540" t="s">
        <v>232</v>
      </c>
      <c r="D6540" s="3"/>
    </row>
    <row r="6541" spans="1:4">
      <c r="A6541" t="s">
        <v>11937</v>
      </c>
      <c r="B6541" t="s">
        <v>11938</v>
      </c>
      <c r="C6541" t="s">
        <v>232</v>
      </c>
      <c r="D6541" s="3"/>
    </row>
    <row r="6542" spans="1:4">
      <c r="A6542" t="s">
        <v>11939</v>
      </c>
      <c r="B6542" t="s">
        <v>11940</v>
      </c>
      <c r="C6542" t="s">
        <v>232</v>
      </c>
      <c r="D6542" s="3"/>
    </row>
    <row r="6543" spans="1:4">
      <c r="A6543" t="s">
        <v>11941</v>
      </c>
      <c r="B6543" t="s">
        <v>11942</v>
      </c>
      <c r="C6543" t="s">
        <v>232</v>
      </c>
      <c r="D6543" s="3"/>
    </row>
    <row r="6544" spans="1:4">
      <c r="A6544" t="s">
        <v>11943</v>
      </c>
      <c r="B6544" t="s">
        <v>11944</v>
      </c>
      <c r="C6544" t="s">
        <v>232</v>
      </c>
      <c r="D6544" s="3"/>
    </row>
    <row r="6545" spans="1:4">
      <c r="A6545" t="s">
        <v>11945</v>
      </c>
      <c r="B6545" t="s">
        <v>11946</v>
      </c>
      <c r="C6545" t="s">
        <v>232</v>
      </c>
      <c r="D6545" s="3"/>
    </row>
    <row r="6546" spans="1:4">
      <c r="A6546" t="s">
        <v>11947</v>
      </c>
      <c r="B6546" t="s">
        <v>11948</v>
      </c>
      <c r="C6546" t="s">
        <v>232</v>
      </c>
      <c r="D6546" s="3"/>
    </row>
    <row r="6547" spans="1:4">
      <c r="A6547" t="s">
        <v>11949</v>
      </c>
      <c r="B6547" t="s">
        <v>11950</v>
      </c>
      <c r="C6547" t="s">
        <v>232</v>
      </c>
      <c r="D6547" s="3"/>
    </row>
    <row r="6548" spans="1:4">
      <c r="A6548" t="s">
        <v>11951</v>
      </c>
      <c r="B6548" t="s">
        <v>11952</v>
      </c>
      <c r="C6548" t="s">
        <v>232</v>
      </c>
      <c r="D6548" s="3"/>
    </row>
    <row r="6549" spans="1:4">
      <c r="A6549" t="s">
        <v>11953</v>
      </c>
      <c r="B6549" t="s">
        <v>11954</v>
      </c>
      <c r="C6549" t="s">
        <v>232</v>
      </c>
      <c r="D6549" s="3"/>
    </row>
    <row r="6550" spans="1:4">
      <c r="A6550" t="s">
        <v>11955</v>
      </c>
      <c r="B6550" t="s">
        <v>11956</v>
      </c>
      <c r="C6550" t="s">
        <v>232</v>
      </c>
      <c r="D6550" s="3"/>
    </row>
    <row r="6551" spans="1:4">
      <c r="A6551" t="s">
        <v>11957</v>
      </c>
      <c r="B6551" t="s">
        <v>11958</v>
      </c>
      <c r="C6551" t="s">
        <v>232</v>
      </c>
      <c r="D6551" s="3"/>
    </row>
    <row r="6552" spans="1:4">
      <c r="A6552" t="s">
        <v>11959</v>
      </c>
      <c r="B6552" t="s">
        <v>11960</v>
      </c>
      <c r="C6552" t="s">
        <v>232</v>
      </c>
      <c r="D6552" s="3"/>
    </row>
    <row r="6553" spans="1:4">
      <c r="A6553" t="s">
        <v>11961</v>
      </c>
      <c r="B6553" t="s">
        <v>11962</v>
      </c>
      <c r="C6553" t="s">
        <v>232</v>
      </c>
      <c r="D6553" s="3"/>
    </row>
    <row r="6554" spans="1:4">
      <c r="A6554" t="s">
        <v>11963</v>
      </c>
      <c r="B6554" t="s">
        <v>11964</v>
      </c>
      <c r="C6554" t="s">
        <v>232</v>
      </c>
      <c r="D6554" s="3"/>
    </row>
    <row r="6555" spans="1:4">
      <c r="A6555" t="s">
        <v>11965</v>
      </c>
      <c r="B6555" t="s">
        <v>11966</v>
      </c>
      <c r="C6555" t="s">
        <v>232</v>
      </c>
      <c r="D6555" s="3"/>
    </row>
    <row r="6556" spans="1:4">
      <c r="A6556" t="s">
        <v>11967</v>
      </c>
      <c r="B6556" t="s">
        <v>11968</v>
      </c>
      <c r="C6556" t="s">
        <v>232</v>
      </c>
      <c r="D6556" s="3"/>
    </row>
    <row r="6557" spans="1:4">
      <c r="A6557" t="s">
        <v>11969</v>
      </c>
      <c r="B6557" t="s">
        <v>11970</v>
      </c>
      <c r="C6557" t="s">
        <v>232</v>
      </c>
      <c r="D6557" s="3"/>
    </row>
    <row r="6558" spans="1:4">
      <c r="A6558" t="s">
        <v>11971</v>
      </c>
      <c r="B6558" t="s">
        <v>11972</v>
      </c>
      <c r="C6558" t="s">
        <v>232</v>
      </c>
      <c r="D6558" s="3"/>
    </row>
    <row r="6559" spans="1:4">
      <c r="A6559" t="s">
        <v>11973</v>
      </c>
      <c r="B6559" t="s">
        <v>11974</v>
      </c>
      <c r="C6559" t="s">
        <v>232</v>
      </c>
      <c r="D6559" s="3"/>
    </row>
    <row r="6560" spans="1:4">
      <c r="A6560" t="s">
        <v>11975</v>
      </c>
      <c r="B6560" t="s">
        <v>11976</v>
      </c>
      <c r="C6560" t="s">
        <v>232</v>
      </c>
      <c r="D6560" s="3"/>
    </row>
    <row r="6561" spans="1:4">
      <c r="A6561" t="s">
        <v>11977</v>
      </c>
      <c r="B6561" t="s">
        <v>11978</v>
      </c>
      <c r="C6561" t="s">
        <v>232</v>
      </c>
      <c r="D6561" s="3"/>
    </row>
    <row r="6562" spans="1:4">
      <c r="A6562" t="s">
        <v>11979</v>
      </c>
      <c r="B6562" t="s">
        <v>11980</v>
      </c>
      <c r="C6562" t="s">
        <v>232</v>
      </c>
      <c r="D6562" s="3"/>
    </row>
    <row r="6563" spans="1:4">
      <c r="A6563" t="s">
        <v>11981</v>
      </c>
      <c r="B6563" t="s">
        <v>11982</v>
      </c>
      <c r="C6563" t="s">
        <v>232</v>
      </c>
      <c r="D6563" s="3"/>
    </row>
    <row r="6564" spans="1:4">
      <c r="A6564" t="s">
        <v>11983</v>
      </c>
      <c r="B6564" t="s">
        <v>11984</v>
      </c>
      <c r="C6564" t="s">
        <v>232</v>
      </c>
      <c r="D6564" s="3"/>
    </row>
    <row r="6565" spans="1:4">
      <c r="A6565" t="s">
        <v>11985</v>
      </c>
      <c r="B6565" t="s">
        <v>11986</v>
      </c>
      <c r="C6565" t="s">
        <v>232</v>
      </c>
      <c r="D6565" s="3"/>
    </row>
    <row r="6566" spans="1:4">
      <c r="A6566" t="s">
        <v>11987</v>
      </c>
      <c r="B6566" t="s">
        <v>11988</v>
      </c>
      <c r="C6566" t="s">
        <v>232</v>
      </c>
      <c r="D6566" s="3"/>
    </row>
    <row r="6567" spans="1:4">
      <c r="A6567" t="s">
        <v>11989</v>
      </c>
      <c r="B6567" t="s">
        <v>11990</v>
      </c>
      <c r="C6567" t="s">
        <v>232</v>
      </c>
      <c r="D6567" s="3"/>
    </row>
    <row r="6568" spans="1:4">
      <c r="A6568" t="s">
        <v>11991</v>
      </c>
      <c r="B6568" t="s">
        <v>11992</v>
      </c>
      <c r="C6568" t="s">
        <v>438</v>
      </c>
      <c r="D6568" s="3"/>
    </row>
    <row r="6569" spans="1:4">
      <c r="A6569" t="s">
        <v>11993</v>
      </c>
      <c r="B6569" t="s">
        <v>11994</v>
      </c>
      <c r="C6569" t="s">
        <v>438</v>
      </c>
      <c r="D6569" s="3"/>
    </row>
    <row r="6570" spans="1:4">
      <c r="A6570" t="s">
        <v>11995</v>
      </c>
      <c r="B6570" t="s">
        <v>11996</v>
      </c>
      <c r="C6570" t="s">
        <v>438</v>
      </c>
      <c r="D6570" s="3"/>
    </row>
    <row r="6571" spans="1:4">
      <c r="A6571" t="s">
        <v>11997</v>
      </c>
      <c r="B6571" t="s">
        <v>11998</v>
      </c>
      <c r="C6571" t="s">
        <v>438</v>
      </c>
      <c r="D6571" s="3"/>
    </row>
    <row r="6572" spans="1:4">
      <c r="A6572" t="s">
        <v>11999</v>
      </c>
      <c r="B6572" t="s">
        <v>12000</v>
      </c>
      <c r="C6572" t="s">
        <v>438</v>
      </c>
      <c r="D6572" s="3"/>
    </row>
    <row r="6573" spans="1:4">
      <c r="A6573" t="s">
        <v>12001</v>
      </c>
      <c r="B6573" t="s">
        <v>12002</v>
      </c>
      <c r="C6573" t="s">
        <v>438</v>
      </c>
      <c r="D6573" s="3"/>
    </row>
    <row r="6574" spans="1:4">
      <c r="A6574" t="s">
        <v>12003</v>
      </c>
      <c r="B6574" t="s">
        <v>12004</v>
      </c>
      <c r="C6574" t="s">
        <v>438</v>
      </c>
      <c r="D6574" s="3"/>
    </row>
    <row r="6575" spans="1:4">
      <c r="A6575" t="s">
        <v>12005</v>
      </c>
      <c r="B6575" t="s">
        <v>12006</v>
      </c>
      <c r="C6575" t="s">
        <v>438</v>
      </c>
      <c r="D6575" s="3"/>
    </row>
    <row r="6576" spans="1:4">
      <c r="A6576" t="s">
        <v>12007</v>
      </c>
      <c r="B6576" t="s">
        <v>12008</v>
      </c>
      <c r="C6576" t="s">
        <v>438</v>
      </c>
      <c r="D6576" s="3"/>
    </row>
    <row r="6577" spans="1:4">
      <c r="A6577" t="s">
        <v>12009</v>
      </c>
      <c r="B6577" t="s">
        <v>12010</v>
      </c>
      <c r="C6577" t="s">
        <v>438</v>
      </c>
      <c r="D6577" s="3">
        <v>5.65</v>
      </c>
    </row>
    <row r="6578" spans="1:4">
      <c r="A6578" t="s">
        <v>12011</v>
      </c>
      <c r="B6578" t="s">
        <v>12012</v>
      </c>
      <c r="C6578" t="s">
        <v>438</v>
      </c>
      <c r="D6578" s="3"/>
    </row>
    <row r="6579" spans="1:4">
      <c r="A6579" t="s">
        <v>12013</v>
      </c>
      <c r="B6579" t="s">
        <v>12014</v>
      </c>
      <c r="C6579" t="s">
        <v>438</v>
      </c>
      <c r="D6579" s="3"/>
    </row>
    <row r="6580" spans="1:4">
      <c r="A6580" t="s">
        <v>12015</v>
      </c>
      <c r="B6580" t="s">
        <v>12016</v>
      </c>
      <c r="C6580" t="s">
        <v>438</v>
      </c>
      <c r="D6580" s="3"/>
    </row>
    <row r="6581" spans="1:4">
      <c r="A6581" t="s">
        <v>12017</v>
      </c>
      <c r="B6581" t="s">
        <v>12018</v>
      </c>
      <c r="C6581" t="s">
        <v>438</v>
      </c>
      <c r="D6581" s="3"/>
    </row>
    <row r="6582" spans="1:4">
      <c r="A6582" t="s">
        <v>12019</v>
      </c>
      <c r="B6582" t="s">
        <v>12020</v>
      </c>
      <c r="C6582" t="s">
        <v>438</v>
      </c>
      <c r="D6582" s="3"/>
    </row>
    <row r="6583" spans="1:4">
      <c r="A6583" t="s">
        <v>12021</v>
      </c>
      <c r="B6583" t="s">
        <v>12022</v>
      </c>
      <c r="C6583" t="s">
        <v>438</v>
      </c>
      <c r="D6583" s="3"/>
    </row>
    <row r="6584" spans="1:4">
      <c r="A6584" t="s">
        <v>12023</v>
      </c>
      <c r="B6584" t="s">
        <v>12024</v>
      </c>
      <c r="C6584" t="s">
        <v>438</v>
      </c>
      <c r="D6584" s="3"/>
    </row>
    <row r="6585" spans="1:4">
      <c r="A6585" t="s">
        <v>12025</v>
      </c>
      <c r="B6585" t="s">
        <v>12026</v>
      </c>
      <c r="C6585" t="s">
        <v>438</v>
      </c>
      <c r="D6585" s="3"/>
    </row>
    <row r="6586" spans="1:4">
      <c r="A6586" t="s">
        <v>12027</v>
      </c>
      <c r="B6586" t="s">
        <v>12028</v>
      </c>
      <c r="C6586" t="s">
        <v>438</v>
      </c>
      <c r="D6586" s="3">
        <v>8.7799999999999994</v>
      </c>
    </row>
    <row r="6587" spans="1:4">
      <c r="A6587" t="s">
        <v>12029</v>
      </c>
      <c r="B6587" t="s">
        <v>12030</v>
      </c>
      <c r="C6587" t="s">
        <v>438</v>
      </c>
      <c r="D6587" s="3"/>
    </row>
    <row r="6588" spans="1:4">
      <c r="A6588" t="s">
        <v>12031</v>
      </c>
      <c r="B6588" t="s">
        <v>12032</v>
      </c>
      <c r="C6588" t="s">
        <v>438</v>
      </c>
      <c r="D6588" s="3"/>
    </row>
    <row r="6589" spans="1:4">
      <c r="A6589" t="s">
        <v>12033</v>
      </c>
      <c r="B6589" t="s">
        <v>12034</v>
      </c>
      <c r="C6589" t="s">
        <v>438</v>
      </c>
      <c r="D6589" s="3"/>
    </row>
    <row r="6590" spans="1:4">
      <c r="A6590" t="s">
        <v>12035</v>
      </c>
      <c r="B6590" t="s">
        <v>12036</v>
      </c>
      <c r="C6590" t="s">
        <v>438</v>
      </c>
      <c r="D6590" s="3"/>
    </row>
    <row r="6591" spans="1:4">
      <c r="A6591" t="s">
        <v>12037</v>
      </c>
      <c r="B6591" t="s">
        <v>12038</v>
      </c>
      <c r="C6591" t="s">
        <v>438</v>
      </c>
      <c r="D6591" s="3"/>
    </row>
    <row r="6592" spans="1:4">
      <c r="A6592" t="s">
        <v>12039</v>
      </c>
      <c r="B6592" t="s">
        <v>12040</v>
      </c>
      <c r="C6592" t="s">
        <v>232</v>
      </c>
      <c r="D6592" s="3">
        <v>139.69</v>
      </c>
    </row>
    <row r="6593" spans="1:4">
      <c r="A6593" t="s">
        <v>12041</v>
      </c>
      <c r="B6593" t="s">
        <v>12042</v>
      </c>
      <c r="C6593" t="s">
        <v>232</v>
      </c>
      <c r="D6593" s="3"/>
    </row>
    <row r="6594" spans="1:4">
      <c r="A6594" t="s">
        <v>12043</v>
      </c>
      <c r="B6594" t="s">
        <v>12044</v>
      </c>
      <c r="C6594" t="s">
        <v>438</v>
      </c>
      <c r="D6594" s="3"/>
    </row>
    <row r="6595" spans="1:4">
      <c r="A6595" t="s">
        <v>12045</v>
      </c>
      <c r="B6595" t="s">
        <v>12046</v>
      </c>
      <c r="C6595" t="s">
        <v>438</v>
      </c>
      <c r="D6595" s="3"/>
    </row>
    <row r="6596" spans="1:4">
      <c r="A6596" t="s">
        <v>12047</v>
      </c>
      <c r="B6596" t="s">
        <v>12048</v>
      </c>
      <c r="C6596" t="s">
        <v>438</v>
      </c>
      <c r="D6596" s="3"/>
    </row>
    <row r="6597" spans="1:4">
      <c r="A6597" t="s">
        <v>12049</v>
      </c>
      <c r="B6597" t="s">
        <v>12050</v>
      </c>
      <c r="C6597" t="s">
        <v>438</v>
      </c>
      <c r="D6597" s="3"/>
    </row>
    <row r="6598" spans="1:4">
      <c r="A6598" t="s">
        <v>12051</v>
      </c>
      <c r="B6598" t="s">
        <v>12052</v>
      </c>
      <c r="C6598" t="s">
        <v>438</v>
      </c>
      <c r="D6598" s="3">
        <v>3.3568992448911028</v>
      </c>
    </row>
    <row r="6599" spans="1:4">
      <c r="A6599" t="s">
        <v>12053</v>
      </c>
      <c r="B6599" t="s">
        <v>12054</v>
      </c>
      <c r="C6599" t="s">
        <v>232</v>
      </c>
      <c r="D6599" s="3">
        <v>1356.8856310679612</v>
      </c>
    </row>
    <row r="6600" spans="1:4">
      <c r="A6600" t="s">
        <v>12055</v>
      </c>
      <c r="B6600" t="s">
        <v>12056</v>
      </c>
      <c r="C6600" t="s">
        <v>232</v>
      </c>
      <c r="D6600" s="3">
        <v>613.82358367346933</v>
      </c>
    </row>
    <row r="6601" spans="1:4">
      <c r="A6601" t="s">
        <v>12057</v>
      </c>
      <c r="B6601" t="s">
        <v>12058</v>
      </c>
      <c r="C6601" t="s">
        <v>438</v>
      </c>
      <c r="D6601" s="3">
        <v>3.8177575891867939</v>
      </c>
    </row>
    <row r="6602" spans="1:4">
      <c r="A6602" t="s">
        <v>12059</v>
      </c>
      <c r="B6602" t="s">
        <v>12060</v>
      </c>
      <c r="C6602" t="s">
        <v>232</v>
      </c>
      <c r="D6602" s="3"/>
    </row>
    <row r="6603" spans="1:4">
      <c r="A6603" t="s">
        <v>12061</v>
      </c>
      <c r="B6603" t="s">
        <v>12062</v>
      </c>
      <c r="C6603" t="s">
        <v>205</v>
      </c>
      <c r="D6603" s="3">
        <v>87446.088333333333</v>
      </c>
    </row>
    <row r="6604" spans="1:4">
      <c r="A6604" t="s">
        <v>12063</v>
      </c>
      <c r="B6604" t="s">
        <v>12064</v>
      </c>
      <c r="C6604" t="s">
        <v>232</v>
      </c>
      <c r="D6604" s="3"/>
    </row>
    <row r="6605" spans="1:4">
      <c r="A6605" t="s">
        <v>12065</v>
      </c>
      <c r="B6605" t="s">
        <v>12064</v>
      </c>
      <c r="C6605" t="s">
        <v>438</v>
      </c>
      <c r="D6605" s="3"/>
    </row>
    <row r="6606" spans="1:4">
      <c r="A6606" t="s">
        <v>12066</v>
      </c>
      <c r="B6606" t="s">
        <v>12064</v>
      </c>
      <c r="C6606" t="s">
        <v>205</v>
      </c>
      <c r="D6606" s="3"/>
    </row>
    <row r="6607" spans="1:4">
      <c r="A6607" t="s">
        <v>12067</v>
      </c>
      <c r="B6607" t="s">
        <v>12064</v>
      </c>
      <c r="C6607" t="s">
        <v>301</v>
      </c>
      <c r="D6607" s="3"/>
    </row>
    <row r="6608" spans="1:4">
      <c r="A6608" t="s">
        <v>12068</v>
      </c>
      <c r="B6608" t="s">
        <v>12069</v>
      </c>
      <c r="C6608" t="s">
        <v>438</v>
      </c>
      <c r="D6608" s="3"/>
    </row>
    <row r="6609" spans="1:4">
      <c r="A6609" t="s">
        <v>12070</v>
      </c>
      <c r="B6609" t="s">
        <v>12071</v>
      </c>
      <c r="C6609" t="s">
        <v>438</v>
      </c>
      <c r="D6609" s="3">
        <v>183.08024691358025</v>
      </c>
    </row>
    <row r="6610" spans="1:4">
      <c r="A6610" t="s">
        <v>12072</v>
      </c>
      <c r="B6610" t="s">
        <v>12073</v>
      </c>
      <c r="C6610" t="s">
        <v>438</v>
      </c>
      <c r="D6610" s="3">
        <v>132</v>
      </c>
    </row>
    <row r="6611" spans="1:4">
      <c r="A6611" t="s">
        <v>12074</v>
      </c>
      <c r="B6611" t="s">
        <v>12075</v>
      </c>
      <c r="C6611" t="s">
        <v>438</v>
      </c>
      <c r="D6611" s="3">
        <v>166.47354579207922</v>
      </c>
    </row>
    <row r="6612" spans="1:4">
      <c r="A6612" t="s">
        <v>12076</v>
      </c>
      <c r="B6612" t="s">
        <v>12077</v>
      </c>
      <c r="C6612" t="s">
        <v>438</v>
      </c>
      <c r="D6612" s="3">
        <v>252.09206263498919</v>
      </c>
    </row>
    <row r="6613" spans="1:4">
      <c r="A6613" t="s">
        <v>12078</v>
      </c>
      <c r="B6613" t="s">
        <v>12079</v>
      </c>
      <c r="C6613" t="s">
        <v>438</v>
      </c>
      <c r="D6613" s="3">
        <v>174</v>
      </c>
    </row>
    <row r="6614" spans="1:4">
      <c r="A6614" t="s">
        <v>12080</v>
      </c>
      <c r="B6614" t="s">
        <v>12081</v>
      </c>
      <c r="C6614" t="s">
        <v>438</v>
      </c>
      <c r="D6614" s="3"/>
    </row>
    <row r="6615" spans="1:4">
      <c r="A6615" t="s">
        <v>12082</v>
      </c>
      <c r="B6615" t="s">
        <v>12083</v>
      </c>
      <c r="C6615" t="s">
        <v>438</v>
      </c>
      <c r="D6615" s="3"/>
    </row>
    <row r="6616" spans="1:4">
      <c r="A6616" t="s">
        <v>12084</v>
      </c>
      <c r="B6616" t="s">
        <v>12085</v>
      </c>
      <c r="C6616" t="s">
        <v>438</v>
      </c>
      <c r="D6616" s="3">
        <v>1181.25</v>
      </c>
    </row>
    <row r="6617" spans="1:4">
      <c r="A6617" t="s">
        <v>12086</v>
      </c>
      <c r="B6617" t="s">
        <v>12087</v>
      </c>
      <c r="C6617" t="s">
        <v>438</v>
      </c>
      <c r="D6617" s="3"/>
    </row>
    <row r="6618" spans="1:4">
      <c r="A6618" t="s">
        <v>12088</v>
      </c>
      <c r="B6618" t="s">
        <v>12089</v>
      </c>
      <c r="C6618" t="s">
        <v>438</v>
      </c>
      <c r="D6618" s="3"/>
    </row>
    <row r="6619" spans="1:4">
      <c r="A6619" t="s">
        <v>12090</v>
      </c>
      <c r="B6619" t="s">
        <v>12091</v>
      </c>
      <c r="C6619" t="s">
        <v>438</v>
      </c>
      <c r="D6619" s="3"/>
    </row>
    <row r="6620" spans="1:4">
      <c r="A6620" t="s">
        <v>12092</v>
      </c>
      <c r="B6620" t="s">
        <v>12093</v>
      </c>
      <c r="C6620" t="s">
        <v>438</v>
      </c>
      <c r="D6620" s="3"/>
    </row>
    <row r="6621" spans="1:4">
      <c r="A6621" t="s">
        <v>12094</v>
      </c>
      <c r="B6621" t="s">
        <v>12095</v>
      </c>
      <c r="C6621" t="s">
        <v>438</v>
      </c>
      <c r="D6621" s="3"/>
    </row>
    <row r="6622" spans="1:4">
      <c r="A6622" t="s">
        <v>12096</v>
      </c>
      <c r="B6622" t="s">
        <v>12097</v>
      </c>
      <c r="C6622" t="s">
        <v>438</v>
      </c>
      <c r="D6622" s="3"/>
    </row>
    <row r="6623" spans="1:4">
      <c r="A6623" t="s">
        <v>12098</v>
      </c>
      <c r="B6623" t="s">
        <v>12099</v>
      </c>
      <c r="C6623" t="s">
        <v>438</v>
      </c>
      <c r="D6623" s="3"/>
    </row>
    <row r="6624" spans="1:4">
      <c r="A6624" t="s">
        <v>12100</v>
      </c>
      <c r="B6624" t="s">
        <v>12101</v>
      </c>
      <c r="C6624" t="s">
        <v>438</v>
      </c>
      <c r="D6624" s="3"/>
    </row>
    <row r="6625" spans="1:4">
      <c r="A6625" t="s">
        <v>12102</v>
      </c>
      <c r="B6625" t="s">
        <v>12103</v>
      </c>
      <c r="C6625" t="s">
        <v>438</v>
      </c>
      <c r="D6625" s="3"/>
    </row>
    <row r="6626" spans="1:4">
      <c r="A6626" t="s">
        <v>12104</v>
      </c>
      <c r="B6626" t="s">
        <v>12105</v>
      </c>
      <c r="C6626" t="s">
        <v>438</v>
      </c>
      <c r="D6626" s="3"/>
    </row>
    <row r="6627" spans="1:4">
      <c r="A6627" t="s">
        <v>12106</v>
      </c>
      <c r="B6627" t="s">
        <v>12107</v>
      </c>
      <c r="C6627" t="s">
        <v>438</v>
      </c>
      <c r="D6627" s="3">
        <v>30</v>
      </c>
    </row>
    <row r="6628" spans="1:4">
      <c r="A6628" t="s">
        <v>12108</v>
      </c>
      <c r="B6628" t="s">
        <v>12109</v>
      </c>
      <c r="C6628" t="s">
        <v>438</v>
      </c>
      <c r="D6628" s="3">
        <v>68.263201970443347</v>
      </c>
    </row>
    <row r="6629" spans="1:4">
      <c r="A6629" t="s">
        <v>12110</v>
      </c>
      <c r="B6629" t="s">
        <v>12111</v>
      </c>
      <c r="C6629" t="s">
        <v>438</v>
      </c>
      <c r="D6629" s="3"/>
    </row>
    <row r="6630" spans="1:4">
      <c r="A6630" t="s">
        <v>12112</v>
      </c>
      <c r="B6630" t="s">
        <v>12113</v>
      </c>
      <c r="C6630" t="s">
        <v>438</v>
      </c>
      <c r="D6630" s="3">
        <v>91.907263513513513</v>
      </c>
    </row>
    <row r="6631" spans="1:4">
      <c r="A6631" t="s">
        <v>12114</v>
      </c>
      <c r="B6631" t="s">
        <v>12115</v>
      </c>
      <c r="C6631" t="s">
        <v>438</v>
      </c>
      <c r="D6631" s="3">
        <v>126.85909090909091</v>
      </c>
    </row>
    <row r="6632" spans="1:4">
      <c r="A6632" t="s">
        <v>12116</v>
      </c>
      <c r="B6632" t="s">
        <v>12117</v>
      </c>
      <c r="C6632" t="s">
        <v>438</v>
      </c>
      <c r="D6632" s="3">
        <v>233.1</v>
      </c>
    </row>
    <row r="6633" spans="1:4">
      <c r="A6633" t="s">
        <v>12118</v>
      </c>
      <c r="B6633" t="s">
        <v>12119</v>
      </c>
      <c r="C6633" t="s">
        <v>438</v>
      </c>
      <c r="D6633" s="3"/>
    </row>
    <row r="6634" spans="1:4">
      <c r="A6634" t="s">
        <v>12120</v>
      </c>
      <c r="B6634" t="s">
        <v>12121</v>
      </c>
      <c r="C6634" t="s">
        <v>438</v>
      </c>
      <c r="D6634" s="3"/>
    </row>
    <row r="6635" spans="1:4">
      <c r="A6635" t="s">
        <v>12122</v>
      </c>
      <c r="B6635" t="s">
        <v>12123</v>
      </c>
      <c r="C6635" t="s">
        <v>438</v>
      </c>
      <c r="D6635" s="3">
        <v>11.95</v>
      </c>
    </row>
    <row r="6636" spans="1:4">
      <c r="A6636" t="s">
        <v>12124</v>
      </c>
      <c r="B6636" t="s">
        <v>12125</v>
      </c>
      <c r="C6636" t="s">
        <v>205</v>
      </c>
      <c r="D6636" s="3">
        <v>1279.18</v>
      </c>
    </row>
    <row r="6637" spans="1:4">
      <c r="A6637" t="s">
        <v>12126</v>
      </c>
      <c r="B6637" t="s">
        <v>12127</v>
      </c>
      <c r="C6637" t="s">
        <v>438</v>
      </c>
      <c r="D6637" s="3">
        <v>90</v>
      </c>
    </row>
    <row r="6638" spans="1:4">
      <c r="A6638" t="s">
        <v>12128</v>
      </c>
      <c r="B6638" t="s">
        <v>12129</v>
      </c>
      <c r="C6638" t="s">
        <v>438</v>
      </c>
      <c r="D6638" s="3">
        <v>67.431014150943398</v>
      </c>
    </row>
    <row r="6639" spans="1:4">
      <c r="A6639" t="s">
        <v>12130</v>
      </c>
      <c r="B6639" t="s">
        <v>12131</v>
      </c>
      <c r="C6639" t="s">
        <v>438</v>
      </c>
      <c r="D6639" s="3"/>
    </row>
    <row r="6640" spans="1:4">
      <c r="A6640" t="s">
        <v>12132</v>
      </c>
      <c r="B6640" t="s">
        <v>12133</v>
      </c>
      <c r="C6640" t="s">
        <v>438</v>
      </c>
      <c r="D6640" s="3">
        <v>74.876875721431318</v>
      </c>
    </row>
    <row r="6641" spans="1:4">
      <c r="A6641" t="s">
        <v>12134</v>
      </c>
      <c r="B6641" t="s">
        <v>12135</v>
      </c>
      <c r="C6641" t="s">
        <v>438</v>
      </c>
      <c r="D6641" s="3">
        <v>85.28</v>
      </c>
    </row>
    <row r="6642" spans="1:4">
      <c r="A6642" t="s">
        <v>12136</v>
      </c>
      <c r="B6642" t="s">
        <v>12137</v>
      </c>
      <c r="C6642" t="s">
        <v>438</v>
      </c>
      <c r="D6642" s="3"/>
    </row>
    <row r="6643" spans="1:4">
      <c r="A6643" t="s">
        <v>12138</v>
      </c>
      <c r="B6643" t="s">
        <v>12139</v>
      </c>
      <c r="C6643" t="s">
        <v>438</v>
      </c>
      <c r="D6643" s="3"/>
    </row>
    <row r="6644" spans="1:4">
      <c r="A6644" t="s">
        <v>12140</v>
      </c>
      <c r="B6644" t="s">
        <v>12141</v>
      </c>
      <c r="C6644" t="s">
        <v>438</v>
      </c>
      <c r="D6644" s="3"/>
    </row>
    <row r="6645" spans="1:4">
      <c r="A6645" t="s">
        <v>12142</v>
      </c>
      <c r="B6645" t="s">
        <v>12143</v>
      </c>
      <c r="C6645" t="s">
        <v>438</v>
      </c>
      <c r="D6645" s="3"/>
    </row>
    <row r="6646" spans="1:4">
      <c r="A6646" t="s">
        <v>12144</v>
      </c>
      <c r="B6646" t="s">
        <v>12143</v>
      </c>
      <c r="C6646" t="s">
        <v>438</v>
      </c>
      <c r="D6646" s="3"/>
    </row>
    <row r="6647" spans="1:4">
      <c r="A6647" t="s">
        <v>12145</v>
      </c>
      <c r="B6647" t="s">
        <v>12146</v>
      </c>
      <c r="C6647" t="s">
        <v>438</v>
      </c>
      <c r="D6647" s="3">
        <v>95</v>
      </c>
    </row>
    <row r="6648" spans="1:4">
      <c r="A6648" t="s">
        <v>12147</v>
      </c>
      <c r="B6648" t="s">
        <v>12148</v>
      </c>
      <c r="C6648" t="s">
        <v>438</v>
      </c>
      <c r="D6648" s="3">
        <v>78.683529411764695</v>
      </c>
    </row>
    <row r="6649" spans="1:4">
      <c r="A6649" t="s">
        <v>12149</v>
      </c>
      <c r="B6649" t="s">
        <v>12150</v>
      </c>
      <c r="C6649" t="s">
        <v>438</v>
      </c>
      <c r="D6649" s="3"/>
    </row>
    <row r="6650" spans="1:4">
      <c r="A6650" t="s">
        <v>12151</v>
      </c>
      <c r="B6650" t="s">
        <v>12152</v>
      </c>
      <c r="C6650" t="s">
        <v>438</v>
      </c>
      <c r="D6650" s="3">
        <v>191.12721417069244</v>
      </c>
    </row>
    <row r="6651" spans="1:4">
      <c r="A6651" t="s">
        <v>12153</v>
      </c>
      <c r="B6651" t="s">
        <v>12154</v>
      </c>
      <c r="C6651" t="s">
        <v>438</v>
      </c>
      <c r="D6651" s="3">
        <v>239.85</v>
      </c>
    </row>
    <row r="6652" spans="1:4">
      <c r="A6652" t="s">
        <v>12155</v>
      </c>
      <c r="B6652" t="s">
        <v>12156</v>
      </c>
      <c r="C6652" t="s">
        <v>438</v>
      </c>
      <c r="D6652" s="3"/>
    </row>
    <row r="6653" spans="1:4">
      <c r="A6653" t="s">
        <v>12157</v>
      </c>
      <c r="B6653" t="s">
        <v>12158</v>
      </c>
      <c r="C6653" t="s">
        <v>438</v>
      </c>
      <c r="D6653" s="3"/>
    </row>
    <row r="6654" spans="1:4">
      <c r="A6654" t="s">
        <v>12159</v>
      </c>
      <c r="B6654" t="s">
        <v>12160</v>
      </c>
      <c r="C6654" t="s">
        <v>438</v>
      </c>
      <c r="D6654" s="3"/>
    </row>
    <row r="6655" spans="1:4">
      <c r="A6655" t="s">
        <v>12161</v>
      </c>
      <c r="B6655" t="s">
        <v>12162</v>
      </c>
      <c r="C6655" t="s">
        <v>438</v>
      </c>
      <c r="D6655" s="3">
        <v>15.03</v>
      </c>
    </row>
    <row r="6656" spans="1:4">
      <c r="A6656" t="s">
        <v>12163</v>
      </c>
      <c r="B6656" t="s">
        <v>12164</v>
      </c>
      <c r="C6656" t="s">
        <v>438</v>
      </c>
      <c r="D6656" s="3"/>
    </row>
    <row r="6657" spans="1:4">
      <c r="A6657" t="s">
        <v>12165</v>
      </c>
      <c r="B6657" t="s">
        <v>12166</v>
      </c>
      <c r="C6657" t="s">
        <v>438</v>
      </c>
      <c r="D6657" s="3"/>
    </row>
    <row r="6658" spans="1:4">
      <c r="A6658" t="s">
        <v>12167</v>
      </c>
      <c r="B6658" t="s">
        <v>12168</v>
      </c>
      <c r="C6658" t="s">
        <v>438</v>
      </c>
      <c r="D6658" s="3"/>
    </row>
    <row r="6659" spans="1:4">
      <c r="A6659" t="s">
        <v>12169</v>
      </c>
      <c r="B6659" t="s">
        <v>12170</v>
      </c>
      <c r="C6659" t="s">
        <v>438</v>
      </c>
      <c r="D6659" s="3">
        <v>205.24598930481284</v>
      </c>
    </row>
    <row r="6660" spans="1:4">
      <c r="A6660" t="s">
        <v>12171</v>
      </c>
      <c r="B6660" t="s">
        <v>12172</v>
      </c>
      <c r="C6660" t="s">
        <v>438</v>
      </c>
      <c r="D6660" s="3"/>
    </row>
    <row r="6661" spans="1:4">
      <c r="A6661" t="s">
        <v>12173</v>
      </c>
      <c r="B6661" t="s">
        <v>12174</v>
      </c>
      <c r="C6661" t="s">
        <v>438</v>
      </c>
      <c r="D6661" s="3"/>
    </row>
    <row r="6662" spans="1:4">
      <c r="A6662" t="s">
        <v>12175</v>
      </c>
      <c r="B6662" t="s">
        <v>12176</v>
      </c>
      <c r="C6662" t="s">
        <v>438</v>
      </c>
      <c r="D6662" s="3"/>
    </row>
    <row r="6663" spans="1:4">
      <c r="A6663" t="s">
        <v>12177</v>
      </c>
      <c r="B6663" t="s">
        <v>12178</v>
      </c>
      <c r="C6663" t="s">
        <v>438</v>
      </c>
      <c r="D6663" s="3"/>
    </row>
    <row r="6664" spans="1:4">
      <c r="A6664" t="s">
        <v>12179</v>
      </c>
      <c r="B6664" t="s">
        <v>12180</v>
      </c>
      <c r="C6664" t="s">
        <v>438</v>
      </c>
      <c r="D6664" s="3"/>
    </row>
    <row r="6665" spans="1:4">
      <c r="A6665" t="s">
        <v>12181</v>
      </c>
      <c r="B6665" t="s">
        <v>12182</v>
      </c>
      <c r="C6665" t="s">
        <v>438</v>
      </c>
      <c r="D6665" s="3"/>
    </row>
    <row r="6666" spans="1:4">
      <c r="A6666" t="s">
        <v>12183</v>
      </c>
      <c r="B6666" t="s">
        <v>12184</v>
      </c>
      <c r="C6666" t="s">
        <v>438</v>
      </c>
      <c r="D6666" s="3"/>
    </row>
    <row r="6667" spans="1:4">
      <c r="A6667" t="s">
        <v>12185</v>
      </c>
      <c r="B6667" t="s">
        <v>12186</v>
      </c>
      <c r="C6667" t="s">
        <v>438</v>
      </c>
      <c r="D6667" s="3">
        <v>240</v>
      </c>
    </row>
    <row r="6668" spans="1:4">
      <c r="A6668" t="s">
        <v>12187</v>
      </c>
      <c r="B6668" t="s">
        <v>12188</v>
      </c>
      <c r="C6668" t="s">
        <v>438</v>
      </c>
      <c r="D6668" s="3">
        <v>327.16352941176473</v>
      </c>
    </row>
    <row r="6669" spans="1:4">
      <c r="A6669" t="s">
        <v>12189</v>
      </c>
      <c r="B6669" t="s">
        <v>12190</v>
      </c>
      <c r="C6669" t="s">
        <v>438</v>
      </c>
      <c r="D6669" s="3">
        <v>186</v>
      </c>
    </row>
    <row r="6670" spans="1:4">
      <c r="A6670" t="s">
        <v>12191</v>
      </c>
      <c r="B6670" t="s">
        <v>12192</v>
      </c>
      <c r="C6670" t="s">
        <v>438</v>
      </c>
      <c r="D6670" s="3"/>
    </row>
    <row r="6671" spans="1:4">
      <c r="A6671" t="s">
        <v>12193</v>
      </c>
      <c r="B6671" t="s">
        <v>12194</v>
      </c>
      <c r="C6671" t="s">
        <v>438</v>
      </c>
      <c r="D6671" s="3"/>
    </row>
    <row r="6672" spans="1:4">
      <c r="A6672" t="s">
        <v>12195</v>
      </c>
      <c r="B6672" t="s">
        <v>12196</v>
      </c>
      <c r="C6672" t="s">
        <v>438</v>
      </c>
      <c r="D6672" s="3">
        <v>1454.25</v>
      </c>
    </row>
    <row r="6673" spans="1:4">
      <c r="A6673" t="s">
        <v>12197</v>
      </c>
      <c r="B6673" t="s">
        <v>12198</v>
      </c>
      <c r="C6673" t="s">
        <v>438</v>
      </c>
      <c r="D6673" s="3"/>
    </row>
    <row r="6674" spans="1:4">
      <c r="A6674" t="s">
        <v>12199</v>
      </c>
      <c r="B6674" t="s">
        <v>12200</v>
      </c>
      <c r="C6674" t="s">
        <v>438</v>
      </c>
      <c r="D6674" s="3"/>
    </row>
    <row r="6675" spans="1:4">
      <c r="A6675" t="s">
        <v>12201</v>
      </c>
      <c r="B6675" t="s">
        <v>12202</v>
      </c>
      <c r="C6675" t="s">
        <v>438</v>
      </c>
      <c r="D6675" s="3">
        <v>304</v>
      </c>
    </row>
    <row r="6676" spans="1:4">
      <c r="A6676" t="s">
        <v>12203</v>
      </c>
      <c r="B6676" t="s">
        <v>12204</v>
      </c>
      <c r="C6676" t="s">
        <v>438</v>
      </c>
      <c r="D6676" s="3"/>
    </row>
    <row r="6677" spans="1:4">
      <c r="A6677" t="s">
        <v>12205</v>
      </c>
      <c r="B6677" t="s">
        <v>12206</v>
      </c>
      <c r="C6677" t="s">
        <v>438</v>
      </c>
      <c r="D6677" s="3"/>
    </row>
    <row r="6678" spans="1:4">
      <c r="A6678" t="s">
        <v>12207</v>
      </c>
      <c r="B6678" t="s">
        <v>12208</v>
      </c>
      <c r="C6678" t="s">
        <v>438</v>
      </c>
      <c r="D6678" s="3">
        <v>349</v>
      </c>
    </row>
    <row r="6679" spans="1:4">
      <c r="A6679" t="s">
        <v>12209</v>
      </c>
      <c r="B6679" t="s">
        <v>12210</v>
      </c>
      <c r="C6679" t="s">
        <v>438</v>
      </c>
      <c r="D6679" s="3"/>
    </row>
    <row r="6680" spans="1:4">
      <c r="A6680" t="s">
        <v>12211</v>
      </c>
      <c r="B6680" t="s">
        <v>12212</v>
      </c>
      <c r="C6680" t="s">
        <v>438</v>
      </c>
      <c r="D6680" s="3"/>
    </row>
    <row r="6681" spans="1:4">
      <c r="A6681" t="s">
        <v>12213</v>
      </c>
      <c r="B6681" t="s">
        <v>12214</v>
      </c>
      <c r="C6681" t="s">
        <v>438</v>
      </c>
      <c r="D6681" s="3"/>
    </row>
    <row r="6682" spans="1:4">
      <c r="A6682" t="s">
        <v>12215</v>
      </c>
      <c r="B6682" t="s">
        <v>12216</v>
      </c>
      <c r="C6682" t="s">
        <v>438</v>
      </c>
      <c r="D6682" s="3"/>
    </row>
    <row r="6683" spans="1:4">
      <c r="A6683" t="s">
        <v>12217</v>
      </c>
      <c r="B6683" t="s">
        <v>12218</v>
      </c>
      <c r="C6683" t="s">
        <v>438</v>
      </c>
      <c r="D6683" s="3"/>
    </row>
    <row r="6684" spans="1:4">
      <c r="A6684" t="s">
        <v>12219</v>
      </c>
      <c r="B6684" t="s">
        <v>12220</v>
      </c>
      <c r="C6684" t="s">
        <v>438</v>
      </c>
      <c r="D6684" s="3"/>
    </row>
    <row r="6685" spans="1:4">
      <c r="A6685" t="s">
        <v>12221</v>
      </c>
      <c r="B6685" t="s">
        <v>12222</v>
      </c>
      <c r="C6685" t="s">
        <v>438</v>
      </c>
      <c r="D6685" s="3"/>
    </row>
    <row r="6686" spans="1:4">
      <c r="A6686" t="s">
        <v>12223</v>
      </c>
      <c r="B6686" t="s">
        <v>12224</v>
      </c>
      <c r="C6686" t="s">
        <v>438</v>
      </c>
      <c r="D6686" s="3">
        <v>674.1</v>
      </c>
    </row>
    <row r="6687" spans="1:4">
      <c r="A6687" t="s">
        <v>12225</v>
      </c>
      <c r="B6687" t="s">
        <v>12226</v>
      </c>
      <c r="C6687" t="s">
        <v>438</v>
      </c>
      <c r="D6687" s="3"/>
    </row>
    <row r="6688" spans="1:4">
      <c r="A6688" t="s">
        <v>12227</v>
      </c>
      <c r="B6688" t="s">
        <v>12228</v>
      </c>
      <c r="C6688" t="s">
        <v>438</v>
      </c>
      <c r="D6688" s="3"/>
    </row>
    <row r="6689" spans="1:4">
      <c r="A6689" t="s">
        <v>12229</v>
      </c>
      <c r="B6689" t="s">
        <v>12230</v>
      </c>
      <c r="C6689" t="s">
        <v>438</v>
      </c>
      <c r="D6689" s="3"/>
    </row>
    <row r="6690" spans="1:4">
      <c r="A6690" t="s">
        <v>12231</v>
      </c>
      <c r="B6690" t="s">
        <v>12218</v>
      </c>
      <c r="C6690" t="s">
        <v>438</v>
      </c>
      <c r="D6690" s="3"/>
    </row>
    <row r="6691" spans="1:4">
      <c r="A6691" t="s">
        <v>12232</v>
      </c>
      <c r="B6691" t="s">
        <v>12220</v>
      </c>
      <c r="C6691" t="s">
        <v>438</v>
      </c>
      <c r="D6691" s="3"/>
    </row>
    <row r="6692" spans="1:4">
      <c r="A6692" t="s">
        <v>12233</v>
      </c>
      <c r="B6692" t="s">
        <v>12222</v>
      </c>
      <c r="C6692" t="s">
        <v>438</v>
      </c>
      <c r="D6692" s="3"/>
    </row>
    <row r="6693" spans="1:4">
      <c r="A6693" t="s">
        <v>12234</v>
      </c>
      <c r="B6693" t="s">
        <v>12224</v>
      </c>
      <c r="C6693" t="s">
        <v>438</v>
      </c>
      <c r="D6693" s="3"/>
    </row>
    <row r="6694" spans="1:4">
      <c r="A6694" t="s">
        <v>12235</v>
      </c>
      <c r="B6694" t="s">
        <v>12226</v>
      </c>
      <c r="C6694" t="s">
        <v>438</v>
      </c>
      <c r="D6694" s="3"/>
    </row>
    <row r="6695" spans="1:4">
      <c r="A6695" t="s">
        <v>12236</v>
      </c>
      <c r="B6695" t="s">
        <v>12228</v>
      </c>
      <c r="C6695" t="s">
        <v>438</v>
      </c>
      <c r="D6695" s="3"/>
    </row>
    <row r="6696" spans="1:4">
      <c r="A6696" t="s">
        <v>12237</v>
      </c>
      <c r="B6696" t="s">
        <v>12238</v>
      </c>
      <c r="C6696" t="s">
        <v>438</v>
      </c>
      <c r="D6696" s="3"/>
    </row>
    <row r="6697" spans="1:4">
      <c r="A6697" t="s">
        <v>12239</v>
      </c>
      <c r="B6697" t="s">
        <v>12240</v>
      </c>
      <c r="C6697" t="s">
        <v>438</v>
      </c>
      <c r="D6697" s="3"/>
    </row>
    <row r="6698" spans="1:4">
      <c r="A6698" t="s">
        <v>12241</v>
      </c>
      <c r="B6698" t="s">
        <v>12242</v>
      </c>
      <c r="C6698" t="s">
        <v>438</v>
      </c>
      <c r="D6698" s="3"/>
    </row>
    <row r="6699" spans="1:4">
      <c r="A6699" t="s">
        <v>12243</v>
      </c>
      <c r="B6699" t="s">
        <v>12244</v>
      </c>
      <c r="C6699" t="s">
        <v>438</v>
      </c>
      <c r="D6699" s="3"/>
    </row>
    <row r="6700" spans="1:4">
      <c r="A6700" t="s">
        <v>12245</v>
      </c>
      <c r="B6700" t="s">
        <v>12246</v>
      </c>
      <c r="C6700" t="s">
        <v>438</v>
      </c>
      <c r="D6700" s="3"/>
    </row>
    <row r="6701" spans="1:4">
      <c r="A6701" t="s">
        <v>12247</v>
      </c>
      <c r="B6701" t="s">
        <v>12248</v>
      </c>
      <c r="C6701" t="s">
        <v>438</v>
      </c>
      <c r="D6701" s="3"/>
    </row>
    <row r="6702" spans="1:4">
      <c r="A6702" t="s">
        <v>12249</v>
      </c>
      <c r="B6702" t="s">
        <v>12250</v>
      </c>
      <c r="C6702" t="s">
        <v>438</v>
      </c>
      <c r="D6702" s="3"/>
    </row>
    <row r="6703" spans="1:4">
      <c r="A6703" t="s">
        <v>12251</v>
      </c>
      <c r="B6703" t="s">
        <v>12252</v>
      </c>
      <c r="C6703" t="s">
        <v>438</v>
      </c>
      <c r="D6703" s="3"/>
    </row>
    <row r="6704" spans="1:4">
      <c r="A6704" t="s">
        <v>12253</v>
      </c>
      <c r="B6704" t="s">
        <v>12254</v>
      </c>
      <c r="C6704" t="s">
        <v>438</v>
      </c>
      <c r="D6704" s="3"/>
    </row>
    <row r="6705" spans="1:4">
      <c r="A6705" t="s">
        <v>12255</v>
      </c>
      <c r="B6705" t="s">
        <v>12256</v>
      </c>
      <c r="C6705" t="s">
        <v>438</v>
      </c>
      <c r="D6705" s="3"/>
    </row>
    <row r="6706" spans="1:4">
      <c r="A6706" t="s">
        <v>12257</v>
      </c>
      <c r="B6706" t="s">
        <v>12258</v>
      </c>
      <c r="C6706" t="s">
        <v>438</v>
      </c>
      <c r="D6706" s="3"/>
    </row>
    <row r="6707" spans="1:4">
      <c r="A6707" t="s">
        <v>12259</v>
      </c>
      <c r="B6707" t="s">
        <v>12260</v>
      </c>
      <c r="C6707" t="s">
        <v>438</v>
      </c>
      <c r="D6707" s="3"/>
    </row>
    <row r="6708" spans="1:4">
      <c r="A6708" t="s">
        <v>12261</v>
      </c>
      <c r="B6708" t="s">
        <v>12262</v>
      </c>
      <c r="C6708" t="s">
        <v>438</v>
      </c>
      <c r="D6708" s="3"/>
    </row>
    <row r="6709" spans="1:4">
      <c r="A6709" t="s">
        <v>12263</v>
      </c>
      <c r="B6709" t="s">
        <v>12264</v>
      </c>
      <c r="C6709" t="s">
        <v>438</v>
      </c>
      <c r="D6709" s="3">
        <v>326</v>
      </c>
    </row>
    <row r="6710" spans="1:4">
      <c r="A6710" t="s">
        <v>12265</v>
      </c>
      <c r="B6710" t="s">
        <v>12266</v>
      </c>
      <c r="C6710" t="s">
        <v>438</v>
      </c>
      <c r="D6710" s="3">
        <v>200</v>
      </c>
    </row>
    <row r="6711" spans="1:4">
      <c r="A6711" t="s">
        <v>12267</v>
      </c>
      <c r="B6711" t="s">
        <v>12268</v>
      </c>
      <c r="C6711" t="s">
        <v>438</v>
      </c>
      <c r="D6711" s="3">
        <v>236</v>
      </c>
    </row>
    <row r="6712" spans="1:4">
      <c r="A6712" t="s">
        <v>12269</v>
      </c>
      <c r="B6712" t="s">
        <v>12270</v>
      </c>
      <c r="C6712" t="s">
        <v>438</v>
      </c>
      <c r="D6712" s="3"/>
    </row>
    <row r="6713" spans="1:4">
      <c r="A6713" t="s">
        <v>12271</v>
      </c>
      <c r="B6713" t="s">
        <v>12272</v>
      </c>
      <c r="C6713" t="s">
        <v>438</v>
      </c>
      <c r="D6713" s="3"/>
    </row>
    <row r="6714" spans="1:4">
      <c r="A6714" t="s">
        <v>12273</v>
      </c>
      <c r="B6714" t="s">
        <v>12274</v>
      </c>
      <c r="C6714" t="s">
        <v>438</v>
      </c>
      <c r="D6714" s="3">
        <v>420</v>
      </c>
    </row>
    <row r="6715" spans="1:4">
      <c r="A6715" t="s">
        <v>12275</v>
      </c>
      <c r="B6715" t="s">
        <v>12276</v>
      </c>
      <c r="C6715" t="s">
        <v>438</v>
      </c>
      <c r="D6715" s="3"/>
    </row>
    <row r="6716" spans="1:4">
      <c r="A6716" t="s">
        <v>12277</v>
      </c>
      <c r="B6716" t="s">
        <v>12278</v>
      </c>
      <c r="C6716" t="s">
        <v>438</v>
      </c>
      <c r="D6716" s="3">
        <v>260</v>
      </c>
    </row>
    <row r="6717" spans="1:4">
      <c r="A6717" t="s">
        <v>12279</v>
      </c>
      <c r="B6717" t="s">
        <v>12280</v>
      </c>
      <c r="C6717" t="s">
        <v>438</v>
      </c>
      <c r="D6717" s="3"/>
    </row>
    <row r="6718" spans="1:4">
      <c r="A6718" t="s">
        <v>12281</v>
      </c>
      <c r="B6718" t="s">
        <v>12282</v>
      </c>
      <c r="C6718" t="s">
        <v>232</v>
      </c>
      <c r="D6718" s="3"/>
    </row>
    <row r="6719" spans="1:4">
      <c r="A6719" t="s">
        <v>12283</v>
      </c>
      <c r="B6719" t="s">
        <v>12284</v>
      </c>
      <c r="C6719" t="s">
        <v>232</v>
      </c>
      <c r="D6719" s="3">
        <v>3359.0241935483873</v>
      </c>
    </row>
    <row r="6720" spans="1:4">
      <c r="A6720" t="s">
        <v>12285</v>
      </c>
      <c r="B6720" t="s">
        <v>12286</v>
      </c>
      <c r="C6720" t="s">
        <v>232</v>
      </c>
      <c r="D6720" s="3">
        <v>4360.76</v>
      </c>
    </row>
    <row r="6721" spans="1:4">
      <c r="A6721" t="s">
        <v>12287</v>
      </c>
      <c r="B6721" t="s">
        <v>12288</v>
      </c>
      <c r="C6721" t="s">
        <v>232</v>
      </c>
      <c r="D6721" s="3">
        <v>6622.46</v>
      </c>
    </row>
    <row r="6722" spans="1:4">
      <c r="A6722" t="s">
        <v>12289</v>
      </c>
      <c r="B6722" t="s">
        <v>12290</v>
      </c>
      <c r="C6722" t="s">
        <v>232</v>
      </c>
      <c r="D6722" s="3">
        <v>22575</v>
      </c>
    </row>
    <row r="6723" spans="1:4">
      <c r="A6723" t="s">
        <v>12291</v>
      </c>
      <c r="B6723" t="s">
        <v>12292</v>
      </c>
      <c r="C6723" t="s">
        <v>232</v>
      </c>
      <c r="D6723" s="3"/>
    </row>
    <row r="6724" spans="1:4">
      <c r="A6724" t="s">
        <v>12293</v>
      </c>
      <c r="B6724" t="s">
        <v>12294</v>
      </c>
      <c r="C6724" t="s">
        <v>232</v>
      </c>
      <c r="D6724" s="3"/>
    </row>
    <row r="6725" spans="1:4">
      <c r="A6725" t="s">
        <v>12295</v>
      </c>
      <c r="B6725" t="s">
        <v>12296</v>
      </c>
      <c r="C6725" t="s">
        <v>232</v>
      </c>
      <c r="D6725" s="3"/>
    </row>
    <row r="6726" spans="1:4">
      <c r="A6726" t="s">
        <v>12297</v>
      </c>
      <c r="B6726" t="s">
        <v>12298</v>
      </c>
      <c r="C6726" t="s">
        <v>232</v>
      </c>
      <c r="D6726" s="3">
        <v>1915</v>
      </c>
    </row>
    <row r="6727" spans="1:4">
      <c r="A6727" t="s">
        <v>12299</v>
      </c>
      <c r="B6727" t="s">
        <v>12300</v>
      </c>
      <c r="C6727" t="s">
        <v>232</v>
      </c>
      <c r="D6727" s="3"/>
    </row>
    <row r="6728" spans="1:4">
      <c r="A6728" t="s">
        <v>12301</v>
      </c>
      <c r="B6728" t="s">
        <v>12302</v>
      </c>
      <c r="C6728" t="s">
        <v>232</v>
      </c>
      <c r="D6728" s="3"/>
    </row>
    <row r="6729" spans="1:4">
      <c r="A6729" t="s">
        <v>12303</v>
      </c>
      <c r="B6729" t="s">
        <v>12304</v>
      </c>
      <c r="C6729" t="s">
        <v>232</v>
      </c>
      <c r="D6729" s="3"/>
    </row>
    <row r="6730" spans="1:4">
      <c r="A6730" t="s">
        <v>12305</v>
      </c>
      <c r="B6730" t="s">
        <v>12306</v>
      </c>
      <c r="C6730" t="s">
        <v>232</v>
      </c>
      <c r="D6730" s="3"/>
    </row>
    <row r="6731" spans="1:4">
      <c r="A6731" t="s">
        <v>12307</v>
      </c>
      <c r="B6731" t="s">
        <v>12308</v>
      </c>
      <c r="C6731" t="s">
        <v>232</v>
      </c>
      <c r="D6731" s="3"/>
    </row>
    <row r="6732" spans="1:4">
      <c r="A6732" t="s">
        <v>12309</v>
      </c>
      <c r="B6732" t="s">
        <v>12310</v>
      </c>
      <c r="C6732" t="s">
        <v>232</v>
      </c>
      <c r="D6732" s="3">
        <v>73500</v>
      </c>
    </row>
    <row r="6733" spans="1:4">
      <c r="A6733" t="s">
        <v>12311</v>
      </c>
      <c r="B6733" t="s">
        <v>12312</v>
      </c>
      <c r="C6733" t="s">
        <v>232</v>
      </c>
      <c r="D6733" s="3"/>
    </row>
    <row r="6734" spans="1:4">
      <c r="A6734" t="s">
        <v>12313</v>
      </c>
      <c r="B6734" t="s">
        <v>12314</v>
      </c>
      <c r="C6734" t="s">
        <v>232</v>
      </c>
      <c r="D6734" s="3"/>
    </row>
    <row r="6735" spans="1:4">
      <c r="A6735" t="s">
        <v>12315</v>
      </c>
      <c r="B6735" t="s">
        <v>12316</v>
      </c>
      <c r="C6735" t="s">
        <v>232</v>
      </c>
      <c r="D6735" s="3"/>
    </row>
    <row r="6736" spans="1:4">
      <c r="A6736" t="s">
        <v>12317</v>
      </c>
      <c r="B6736" t="s">
        <v>12318</v>
      </c>
      <c r="C6736" t="s">
        <v>232</v>
      </c>
      <c r="D6736" s="3"/>
    </row>
    <row r="6737" spans="1:4">
      <c r="A6737" t="s">
        <v>12319</v>
      </c>
      <c r="B6737" t="s">
        <v>12320</v>
      </c>
      <c r="C6737" t="s">
        <v>232</v>
      </c>
      <c r="D6737" s="3"/>
    </row>
    <row r="6738" spans="1:4">
      <c r="A6738" t="s">
        <v>12321</v>
      </c>
      <c r="B6738" t="s">
        <v>12322</v>
      </c>
      <c r="C6738" t="s">
        <v>232</v>
      </c>
      <c r="D6738" s="3"/>
    </row>
    <row r="6739" spans="1:4">
      <c r="A6739" t="s">
        <v>12323</v>
      </c>
      <c r="B6739" t="s">
        <v>12324</v>
      </c>
      <c r="C6739" t="s">
        <v>232</v>
      </c>
      <c r="D6739" s="3">
        <v>10600.625</v>
      </c>
    </row>
    <row r="6740" spans="1:4">
      <c r="A6740" t="s">
        <v>12325</v>
      </c>
      <c r="B6740" t="s">
        <v>12326</v>
      </c>
      <c r="C6740" t="s">
        <v>232</v>
      </c>
      <c r="D6740" s="3">
        <v>47359.337857142855</v>
      </c>
    </row>
    <row r="6741" spans="1:4">
      <c r="A6741" t="s">
        <v>12327</v>
      </c>
      <c r="B6741" t="s">
        <v>12328</v>
      </c>
      <c r="C6741" t="s">
        <v>232</v>
      </c>
      <c r="D6741" s="3"/>
    </row>
    <row r="6742" spans="1:4">
      <c r="A6742" t="s">
        <v>12329</v>
      </c>
      <c r="B6742" t="s">
        <v>12330</v>
      </c>
      <c r="C6742" t="s">
        <v>232</v>
      </c>
      <c r="D6742" s="3">
        <v>96000</v>
      </c>
    </row>
    <row r="6743" spans="1:4">
      <c r="A6743" t="s">
        <v>12331</v>
      </c>
      <c r="B6743" t="s">
        <v>12332</v>
      </c>
      <c r="C6743" t="s">
        <v>232</v>
      </c>
      <c r="D6743" s="3"/>
    </row>
    <row r="6744" spans="1:4">
      <c r="A6744" t="s">
        <v>12333</v>
      </c>
      <c r="B6744" t="s">
        <v>12334</v>
      </c>
      <c r="C6744" t="s">
        <v>232</v>
      </c>
      <c r="D6744" s="3"/>
    </row>
    <row r="6745" spans="1:4">
      <c r="A6745" t="s">
        <v>12335</v>
      </c>
      <c r="B6745" t="s">
        <v>12336</v>
      </c>
      <c r="C6745" t="s">
        <v>232</v>
      </c>
      <c r="D6745" s="3"/>
    </row>
    <row r="6746" spans="1:4">
      <c r="A6746" t="s">
        <v>12337</v>
      </c>
      <c r="B6746" t="s">
        <v>12338</v>
      </c>
      <c r="C6746" t="s">
        <v>232</v>
      </c>
      <c r="D6746" s="3">
        <v>18500</v>
      </c>
    </row>
    <row r="6747" spans="1:4">
      <c r="A6747" t="s">
        <v>12339</v>
      </c>
      <c r="B6747" t="s">
        <v>12340</v>
      </c>
      <c r="C6747" t="s">
        <v>232</v>
      </c>
      <c r="D6747" s="3"/>
    </row>
    <row r="6748" spans="1:4">
      <c r="A6748" t="s">
        <v>12341</v>
      </c>
      <c r="B6748" t="s">
        <v>12342</v>
      </c>
      <c r="C6748" t="s">
        <v>232</v>
      </c>
      <c r="D6748" s="3"/>
    </row>
    <row r="6749" spans="1:4">
      <c r="A6749" t="s">
        <v>12343</v>
      </c>
      <c r="B6749" t="s">
        <v>12344</v>
      </c>
      <c r="C6749" t="s">
        <v>232</v>
      </c>
      <c r="D6749" s="3"/>
    </row>
    <row r="6750" spans="1:4">
      <c r="A6750" t="s">
        <v>12345</v>
      </c>
      <c r="B6750" t="s">
        <v>12346</v>
      </c>
      <c r="C6750" t="s">
        <v>232</v>
      </c>
      <c r="D6750" s="3"/>
    </row>
    <row r="6751" spans="1:4">
      <c r="A6751" t="s">
        <v>12347</v>
      </c>
      <c r="B6751" t="s">
        <v>12348</v>
      </c>
      <c r="C6751" t="s">
        <v>232</v>
      </c>
      <c r="D6751" s="3"/>
    </row>
    <row r="6752" spans="1:4">
      <c r="A6752" t="s">
        <v>12349</v>
      </c>
      <c r="B6752" t="s">
        <v>12350</v>
      </c>
      <c r="C6752" t="s">
        <v>232</v>
      </c>
      <c r="D6752" s="3"/>
    </row>
    <row r="6753" spans="1:4">
      <c r="A6753" t="s">
        <v>12351</v>
      </c>
      <c r="B6753" t="s">
        <v>12352</v>
      </c>
      <c r="C6753" t="s">
        <v>232</v>
      </c>
      <c r="D6753" s="3"/>
    </row>
    <row r="6754" spans="1:4">
      <c r="A6754" t="s">
        <v>12353</v>
      </c>
      <c r="B6754" t="s">
        <v>12354</v>
      </c>
      <c r="C6754" t="s">
        <v>232</v>
      </c>
      <c r="D6754" s="3"/>
    </row>
    <row r="6755" spans="1:4">
      <c r="A6755" t="s">
        <v>12355</v>
      </c>
      <c r="B6755" t="s">
        <v>12356</v>
      </c>
      <c r="C6755" t="s">
        <v>232</v>
      </c>
      <c r="D6755" s="3"/>
    </row>
    <row r="6756" spans="1:4">
      <c r="A6756" t="s">
        <v>12357</v>
      </c>
      <c r="B6756" t="s">
        <v>12358</v>
      </c>
      <c r="C6756" t="s">
        <v>232</v>
      </c>
      <c r="D6756" s="3"/>
    </row>
    <row r="6757" spans="1:4">
      <c r="A6757" t="s">
        <v>12359</v>
      </c>
      <c r="B6757" t="s">
        <v>12360</v>
      </c>
      <c r="C6757" t="s">
        <v>232</v>
      </c>
      <c r="D6757" s="3"/>
    </row>
    <row r="6758" spans="1:4">
      <c r="A6758" t="s">
        <v>12361</v>
      </c>
      <c r="B6758" t="s">
        <v>12362</v>
      </c>
      <c r="C6758" t="s">
        <v>232</v>
      </c>
      <c r="D6758" s="3">
        <v>6476.25</v>
      </c>
    </row>
    <row r="6759" spans="1:4">
      <c r="A6759" t="s">
        <v>12363</v>
      </c>
      <c r="B6759" t="s">
        <v>12364</v>
      </c>
      <c r="C6759" t="s">
        <v>232</v>
      </c>
      <c r="D6759" s="3"/>
    </row>
    <row r="6760" spans="1:4">
      <c r="A6760" t="s">
        <v>12365</v>
      </c>
      <c r="B6760" t="s">
        <v>12366</v>
      </c>
      <c r="C6760" t="s">
        <v>232</v>
      </c>
      <c r="D6760" s="3">
        <v>1254.0333333333333</v>
      </c>
    </row>
    <row r="6761" spans="1:4">
      <c r="A6761" t="s">
        <v>12367</v>
      </c>
      <c r="B6761" t="s">
        <v>12368</v>
      </c>
      <c r="C6761" t="s">
        <v>232</v>
      </c>
      <c r="D6761" s="3">
        <v>2054.7674418604652</v>
      </c>
    </row>
    <row r="6762" spans="1:4">
      <c r="A6762" t="s">
        <v>12369</v>
      </c>
      <c r="B6762" t="s">
        <v>12370</v>
      </c>
      <c r="C6762" t="s">
        <v>232</v>
      </c>
      <c r="D6762" s="3">
        <v>1501.4485714285713</v>
      </c>
    </row>
    <row r="6763" spans="1:4">
      <c r="A6763" t="s">
        <v>12371</v>
      </c>
      <c r="B6763" t="s">
        <v>12372</v>
      </c>
      <c r="C6763" t="s">
        <v>232</v>
      </c>
      <c r="D6763" s="3">
        <v>4200</v>
      </c>
    </row>
    <row r="6764" spans="1:4">
      <c r="A6764" t="s">
        <v>12373</v>
      </c>
      <c r="B6764" t="s">
        <v>12374</v>
      </c>
      <c r="C6764" t="s">
        <v>232</v>
      </c>
      <c r="D6764" s="3"/>
    </row>
    <row r="6765" spans="1:4">
      <c r="A6765" t="s">
        <v>12375</v>
      </c>
      <c r="B6765" t="s">
        <v>12376</v>
      </c>
      <c r="C6765" t="s">
        <v>232</v>
      </c>
      <c r="D6765" s="3"/>
    </row>
    <row r="6766" spans="1:4">
      <c r="A6766" t="s">
        <v>12377</v>
      </c>
      <c r="B6766" t="s">
        <v>12378</v>
      </c>
      <c r="C6766" t="s">
        <v>232</v>
      </c>
      <c r="D6766" s="3"/>
    </row>
    <row r="6767" spans="1:4">
      <c r="A6767" t="s">
        <v>12379</v>
      </c>
      <c r="B6767" t="s">
        <v>12380</v>
      </c>
      <c r="C6767" t="s">
        <v>232</v>
      </c>
      <c r="D6767" s="3"/>
    </row>
    <row r="6768" spans="1:4">
      <c r="A6768" t="s">
        <v>12381</v>
      </c>
      <c r="B6768" t="s">
        <v>12382</v>
      </c>
      <c r="C6768" t="s">
        <v>232</v>
      </c>
      <c r="D6768" s="3">
        <v>5284.4444444444443</v>
      </c>
    </row>
    <row r="6769" spans="1:4">
      <c r="A6769" t="s">
        <v>12383</v>
      </c>
      <c r="B6769" t="s">
        <v>12384</v>
      </c>
      <c r="C6769" t="s">
        <v>232</v>
      </c>
      <c r="D6769" s="3">
        <v>10960</v>
      </c>
    </row>
    <row r="6770" spans="1:4">
      <c r="A6770" t="s">
        <v>12385</v>
      </c>
      <c r="B6770" t="s">
        <v>12386</v>
      </c>
      <c r="C6770" t="s">
        <v>232</v>
      </c>
      <c r="D6770" s="3">
        <v>14615.357142857143</v>
      </c>
    </row>
    <row r="6771" spans="1:4">
      <c r="A6771" t="s">
        <v>12387</v>
      </c>
      <c r="B6771" t="s">
        <v>12388</v>
      </c>
      <c r="C6771" t="s">
        <v>232</v>
      </c>
      <c r="D6771" s="3"/>
    </row>
    <row r="6772" spans="1:4">
      <c r="A6772" t="s">
        <v>12389</v>
      </c>
      <c r="B6772" t="s">
        <v>12390</v>
      </c>
      <c r="C6772" t="s">
        <v>232</v>
      </c>
      <c r="D6772" s="3"/>
    </row>
    <row r="6773" spans="1:4">
      <c r="A6773" t="s">
        <v>12391</v>
      </c>
      <c r="B6773" t="s">
        <v>12392</v>
      </c>
      <c r="C6773" t="s">
        <v>232</v>
      </c>
      <c r="D6773" s="3">
        <v>97650</v>
      </c>
    </row>
    <row r="6774" spans="1:4">
      <c r="A6774" t="s">
        <v>12393</v>
      </c>
      <c r="B6774" t="s">
        <v>12394</v>
      </c>
      <c r="C6774" t="s">
        <v>232</v>
      </c>
      <c r="D6774" s="3"/>
    </row>
    <row r="6775" spans="1:4">
      <c r="A6775" t="s">
        <v>12395</v>
      </c>
      <c r="B6775" t="s">
        <v>12396</v>
      </c>
      <c r="C6775" t="s">
        <v>232</v>
      </c>
      <c r="D6775" s="3">
        <v>4450</v>
      </c>
    </row>
    <row r="6776" spans="1:4">
      <c r="A6776" t="s">
        <v>12397</v>
      </c>
      <c r="B6776" t="s">
        <v>12398</v>
      </c>
      <c r="C6776" t="s">
        <v>232</v>
      </c>
      <c r="D6776" s="3"/>
    </row>
    <row r="6777" spans="1:4">
      <c r="A6777" t="s">
        <v>12399</v>
      </c>
      <c r="B6777" t="s">
        <v>12400</v>
      </c>
      <c r="C6777" t="s">
        <v>232</v>
      </c>
      <c r="D6777" s="3"/>
    </row>
    <row r="6778" spans="1:4">
      <c r="A6778" t="s">
        <v>12401</v>
      </c>
      <c r="B6778" t="s">
        <v>12402</v>
      </c>
      <c r="C6778" t="s">
        <v>232</v>
      </c>
      <c r="D6778" s="3">
        <v>533.88888888888891</v>
      </c>
    </row>
    <row r="6779" spans="1:4">
      <c r="A6779" t="s">
        <v>12403</v>
      </c>
      <c r="B6779" t="s">
        <v>12404</v>
      </c>
      <c r="C6779" t="s">
        <v>232</v>
      </c>
      <c r="D6779" s="3"/>
    </row>
    <row r="6780" spans="1:4">
      <c r="A6780" t="s">
        <v>12405</v>
      </c>
      <c r="B6780" t="s">
        <v>12406</v>
      </c>
      <c r="C6780" t="s">
        <v>232</v>
      </c>
      <c r="D6780" s="3"/>
    </row>
    <row r="6781" spans="1:4">
      <c r="A6781" t="s">
        <v>12407</v>
      </c>
      <c r="B6781" t="s">
        <v>12408</v>
      </c>
      <c r="C6781" t="s">
        <v>232</v>
      </c>
      <c r="D6781" s="3"/>
    </row>
    <row r="6782" spans="1:4">
      <c r="A6782" t="s">
        <v>12409</v>
      </c>
      <c r="B6782" t="s">
        <v>12410</v>
      </c>
      <c r="C6782" t="s">
        <v>232</v>
      </c>
      <c r="D6782" s="3"/>
    </row>
    <row r="6783" spans="1:4">
      <c r="A6783" t="s">
        <v>12411</v>
      </c>
      <c r="B6783" t="s">
        <v>12412</v>
      </c>
      <c r="C6783" t="s">
        <v>232</v>
      </c>
      <c r="D6783" s="3"/>
    </row>
    <row r="6784" spans="1:4">
      <c r="A6784" t="s">
        <v>12413</v>
      </c>
      <c r="B6784" t="s">
        <v>12414</v>
      </c>
      <c r="C6784" t="s">
        <v>232</v>
      </c>
      <c r="D6784" s="3"/>
    </row>
    <row r="6785" spans="1:4">
      <c r="A6785" t="s">
        <v>12415</v>
      </c>
      <c r="B6785" t="s">
        <v>12416</v>
      </c>
      <c r="C6785" t="s">
        <v>232</v>
      </c>
      <c r="D6785" s="3"/>
    </row>
    <row r="6786" spans="1:4">
      <c r="A6786" t="s">
        <v>12417</v>
      </c>
      <c r="B6786" t="s">
        <v>12418</v>
      </c>
      <c r="C6786" t="s">
        <v>232</v>
      </c>
      <c r="D6786" s="3"/>
    </row>
    <row r="6787" spans="1:4">
      <c r="A6787" t="s">
        <v>12419</v>
      </c>
      <c r="B6787" t="s">
        <v>12420</v>
      </c>
      <c r="C6787" t="s">
        <v>232</v>
      </c>
      <c r="D6787" s="3"/>
    </row>
    <row r="6788" spans="1:4">
      <c r="A6788" t="s">
        <v>12421</v>
      </c>
      <c r="B6788" t="s">
        <v>12422</v>
      </c>
      <c r="C6788" t="s">
        <v>232</v>
      </c>
      <c r="D6788" s="3">
        <v>2097.1666666666665</v>
      </c>
    </row>
    <row r="6789" spans="1:4">
      <c r="A6789" t="s">
        <v>12423</v>
      </c>
      <c r="B6789" t="s">
        <v>12424</v>
      </c>
      <c r="C6789" t="s">
        <v>232</v>
      </c>
      <c r="D6789" s="3"/>
    </row>
    <row r="6790" spans="1:4">
      <c r="A6790" t="s">
        <v>12425</v>
      </c>
      <c r="B6790" t="s">
        <v>12426</v>
      </c>
      <c r="C6790" t="s">
        <v>232</v>
      </c>
      <c r="D6790" s="3"/>
    </row>
    <row r="6791" spans="1:4">
      <c r="A6791" t="s">
        <v>12427</v>
      </c>
      <c r="B6791" t="s">
        <v>12428</v>
      </c>
      <c r="C6791" t="s">
        <v>232</v>
      </c>
      <c r="D6791" s="3"/>
    </row>
    <row r="6792" spans="1:4">
      <c r="A6792" t="s">
        <v>12429</v>
      </c>
      <c r="B6792" t="s">
        <v>12430</v>
      </c>
      <c r="C6792" t="s">
        <v>438</v>
      </c>
      <c r="D6792" s="3">
        <v>97.117647058823536</v>
      </c>
    </row>
    <row r="6793" spans="1:4">
      <c r="A6793" t="s">
        <v>12431</v>
      </c>
      <c r="B6793" t="s">
        <v>12432</v>
      </c>
      <c r="C6793" t="s">
        <v>438</v>
      </c>
      <c r="D6793" s="3">
        <v>30.661955385151618</v>
      </c>
    </row>
    <row r="6794" spans="1:4">
      <c r="A6794" t="s">
        <v>12433</v>
      </c>
      <c r="B6794" t="s">
        <v>12434</v>
      </c>
      <c r="C6794" t="s">
        <v>438</v>
      </c>
      <c r="D6794" s="3">
        <v>154.09090909090909</v>
      </c>
    </row>
    <row r="6795" spans="1:4">
      <c r="A6795" t="s">
        <v>12435</v>
      </c>
      <c r="B6795" t="s">
        <v>12436</v>
      </c>
      <c r="C6795" t="s">
        <v>438</v>
      </c>
      <c r="D6795" s="3">
        <v>76.928571428571431</v>
      </c>
    </row>
    <row r="6796" spans="1:4">
      <c r="A6796" t="s">
        <v>12437</v>
      </c>
      <c r="B6796" t="s">
        <v>12438</v>
      </c>
      <c r="C6796" t="s">
        <v>438</v>
      </c>
      <c r="D6796" s="3">
        <v>125.19831223628692</v>
      </c>
    </row>
    <row r="6797" spans="1:4">
      <c r="A6797" t="s">
        <v>12439</v>
      </c>
      <c r="B6797" t="s">
        <v>12440</v>
      </c>
      <c r="C6797" t="s">
        <v>438</v>
      </c>
      <c r="D6797" s="3"/>
    </row>
    <row r="6798" spans="1:4">
      <c r="A6798" t="s">
        <v>12441</v>
      </c>
      <c r="B6798" t="s">
        <v>12442</v>
      </c>
      <c r="C6798" t="s">
        <v>438</v>
      </c>
      <c r="D6798" s="3">
        <v>137.46504782928625</v>
      </c>
    </row>
    <row r="6799" spans="1:4">
      <c r="A6799" t="s">
        <v>12443</v>
      </c>
      <c r="B6799" t="s">
        <v>12444</v>
      </c>
      <c r="C6799" t="s">
        <v>438</v>
      </c>
      <c r="D6799" s="3">
        <v>130</v>
      </c>
    </row>
    <row r="6800" spans="1:4">
      <c r="A6800" t="s">
        <v>12445</v>
      </c>
      <c r="B6800" t="s">
        <v>12446</v>
      </c>
      <c r="C6800" t="s">
        <v>438</v>
      </c>
      <c r="D6800" s="3"/>
    </row>
    <row r="6801" spans="1:4">
      <c r="A6801" t="s">
        <v>12447</v>
      </c>
      <c r="B6801" t="s">
        <v>12448</v>
      </c>
      <c r="C6801" t="s">
        <v>438</v>
      </c>
      <c r="D6801" s="3"/>
    </row>
    <row r="6802" spans="1:4">
      <c r="A6802" t="s">
        <v>12449</v>
      </c>
      <c r="B6802" t="s">
        <v>12450</v>
      </c>
      <c r="C6802" t="s">
        <v>438</v>
      </c>
      <c r="D6802" s="3">
        <v>125</v>
      </c>
    </row>
    <row r="6803" spans="1:4">
      <c r="A6803" t="s">
        <v>12451</v>
      </c>
      <c r="B6803" t="s">
        <v>12452</v>
      </c>
      <c r="C6803" t="s">
        <v>438</v>
      </c>
      <c r="D6803" s="3">
        <v>105.3255033557047</v>
      </c>
    </row>
    <row r="6804" spans="1:4">
      <c r="A6804" t="s">
        <v>12453</v>
      </c>
      <c r="B6804" t="s">
        <v>12454</v>
      </c>
      <c r="C6804" t="s">
        <v>438</v>
      </c>
      <c r="D6804" s="3">
        <v>166.90677966101694</v>
      </c>
    </row>
    <row r="6805" spans="1:4">
      <c r="A6805" t="s">
        <v>12455</v>
      </c>
      <c r="B6805" t="s">
        <v>12456</v>
      </c>
      <c r="C6805" t="s">
        <v>438</v>
      </c>
      <c r="D6805" s="3"/>
    </row>
    <row r="6806" spans="1:4">
      <c r="A6806" t="s">
        <v>12457</v>
      </c>
      <c r="B6806" t="s">
        <v>12458</v>
      </c>
      <c r="C6806" t="s">
        <v>438</v>
      </c>
      <c r="D6806" s="3">
        <v>190</v>
      </c>
    </row>
    <row r="6807" spans="1:4">
      <c r="A6807" t="s">
        <v>12459</v>
      </c>
      <c r="B6807" t="s">
        <v>12460</v>
      </c>
      <c r="C6807" t="s">
        <v>438</v>
      </c>
      <c r="D6807" s="3"/>
    </row>
    <row r="6808" spans="1:4">
      <c r="A6808" t="s">
        <v>12461</v>
      </c>
      <c r="B6808" t="s">
        <v>12462</v>
      </c>
      <c r="C6808" t="s">
        <v>438</v>
      </c>
      <c r="D6808" s="3">
        <v>211.27659574468086</v>
      </c>
    </row>
    <row r="6809" spans="1:4">
      <c r="A6809" t="s">
        <v>12463</v>
      </c>
      <c r="B6809" t="s">
        <v>12464</v>
      </c>
      <c r="C6809" t="s">
        <v>438</v>
      </c>
      <c r="D6809" s="3">
        <v>190</v>
      </c>
    </row>
    <row r="6810" spans="1:4">
      <c r="A6810" t="s">
        <v>12465</v>
      </c>
      <c r="B6810" t="s">
        <v>12466</v>
      </c>
      <c r="C6810" t="s">
        <v>438</v>
      </c>
      <c r="D6810" s="3"/>
    </row>
    <row r="6811" spans="1:4">
      <c r="A6811" t="s">
        <v>12467</v>
      </c>
      <c r="B6811" t="s">
        <v>12468</v>
      </c>
      <c r="C6811" t="s">
        <v>438</v>
      </c>
      <c r="D6811" s="3"/>
    </row>
    <row r="6812" spans="1:4">
      <c r="A6812" t="s">
        <v>12469</v>
      </c>
      <c r="B6812" t="s">
        <v>12470</v>
      </c>
      <c r="C6812" t="s">
        <v>438</v>
      </c>
      <c r="D6812" s="3"/>
    </row>
    <row r="6813" spans="1:4">
      <c r="A6813" t="s">
        <v>12471</v>
      </c>
      <c r="B6813" t="s">
        <v>12472</v>
      </c>
      <c r="C6813" t="s">
        <v>232</v>
      </c>
      <c r="D6813" s="3"/>
    </row>
    <row r="6814" spans="1:4">
      <c r="A6814" t="s">
        <v>12473</v>
      </c>
      <c r="B6814" t="s">
        <v>12474</v>
      </c>
      <c r="C6814" t="s">
        <v>438</v>
      </c>
      <c r="D6814" s="3"/>
    </row>
    <row r="6815" spans="1:4">
      <c r="A6815" t="s">
        <v>12475</v>
      </c>
      <c r="B6815" t="s">
        <v>12476</v>
      </c>
      <c r="C6815" t="s">
        <v>438</v>
      </c>
      <c r="D6815" s="3"/>
    </row>
    <row r="6816" spans="1:4">
      <c r="A6816" t="s">
        <v>12477</v>
      </c>
      <c r="B6816" t="s">
        <v>12478</v>
      </c>
      <c r="C6816" t="s">
        <v>232</v>
      </c>
      <c r="D6816" s="3"/>
    </row>
    <row r="6817" spans="1:4">
      <c r="A6817" t="s">
        <v>12479</v>
      </c>
      <c r="B6817" t="s">
        <v>12480</v>
      </c>
      <c r="C6817" t="s">
        <v>438</v>
      </c>
      <c r="D6817" s="3"/>
    </row>
    <row r="6818" spans="1:4">
      <c r="A6818" t="s">
        <v>12481</v>
      </c>
      <c r="B6818" t="s">
        <v>12482</v>
      </c>
      <c r="C6818" t="s">
        <v>232</v>
      </c>
      <c r="D6818" s="3">
        <v>1411.2676056338028</v>
      </c>
    </row>
    <row r="6819" spans="1:4">
      <c r="A6819" t="s">
        <v>12483</v>
      </c>
      <c r="B6819" t="s">
        <v>12484</v>
      </c>
      <c r="C6819" t="s">
        <v>438</v>
      </c>
      <c r="D6819" s="3">
        <v>32.561904761904763</v>
      </c>
    </row>
    <row r="6820" spans="1:4">
      <c r="A6820" t="s">
        <v>12485</v>
      </c>
      <c r="B6820" t="s">
        <v>12486</v>
      </c>
      <c r="C6820" t="s">
        <v>438</v>
      </c>
      <c r="D6820" s="3"/>
    </row>
    <row r="6821" spans="1:4">
      <c r="A6821" t="s">
        <v>12487</v>
      </c>
      <c r="B6821" t="s">
        <v>12488</v>
      </c>
      <c r="C6821" t="s">
        <v>232</v>
      </c>
      <c r="D6821" s="3"/>
    </row>
    <row r="6822" spans="1:4">
      <c r="A6822" t="s">
        <v>12489</v>
      </c>
      <c r="B6822" t="s">
        <v>10974</v>
      </c>
      <c r="C6822" t="s">
        <v>205</v>
      </c>
      <c r="D6822" s="3">
        <v>50000</v>
      </c>
    </row>
    <row r="6823" spans="1:4">
      <c r="A6823" t="s">
        <v>12490</v>
      </c>
      <c r="B6823" t="s">
        <v>12491</v>
      </c>
      <c r="C6823" t="s">
        <v>232</v>
      </c>
      <c r="D6823" s="3">
        <v>1117.2222222222222</v>
      </c>
    </row>
    <row r="6824" spans="1:4">
      <c r="A6824" t="s">
        <v>12492</v>
      </c>
      <c r="B6824" t="s">
        <v>12493</v>
      </c>
      <c r="C6824" t="s">
        <v>232</v>
      </c>
      <c r="D6824" s="3">
        <v>811.4</v>
      </c>
    </row>
    <row r="6825" spans="1:4">
      <c r="A6825" t="s">
        <v>12494</v>
      </c>
      <c r="B6825" t="s">
        <v>12495</v>
      </c>
      <c r="C6825" t="s">
        <v>232</v>
      </c>
      <c r="D6825" s="3"/>
    </row>
    <row r="6826" spans="1:4">
      <c r="A6826" t="s">
        <v>12496</v>
      </c>
      <c r="B6826" t="s">
        <v>12497</v>
      </c>
      <c r="C6826" t="s">
        <v>406</v>
      </c>
      <c r="D6826" s="3">
        <v>203.25925925925927</v>
      </c>
    </row>
    <row r="6827" spans="1:4">
      <c r="A6827" t="s">
        <v>12498</v>
      </c>
      <c r="B6827" t="s">
        <v>12499</v>
      </c>
      <c r="C6827" t="s">
        <v>406</v>
      </c>
      <c r="D6827" s="3">
        <v>352</v>
      </c>
    </row>
    <row r="6828" spans="1:4">
      <c r="A6828" t="s">
        <v>12500</v>
      </c>
      <c r="B6828" t="s">
        <v>12501</v>
      </c>
      <c r="C6828" t="s">
        <v>406</v>
      </c>
      <c r="D6828" s="3"/>
    </row>
    <row r="6829" spans="1:4">
      <c r="A6829" t="s">
        <v>12502</v>
      </c>
      <c r="B6829" t="s">
        <v>12503</v>
      </c>
      <c r="C6829" t="s">
        <v>232</v>
      </c>
      <c r="D6829" s="3"/>
    </row>
    <row r="6830" spans="1:4">
      <c r="A6830" t="s">
        <v>12504</v>
      </c>
      <c r="B6830" t="s">
        <v>12505</v>
      </c>
      <c r="C6830" t="s">
        <v>232</v>
      </c>
      <c r="D6830" s="3">
        <v>9290</v>
      </c>
    </row>
    <row r="6831" spans="1:4">
      <c r="A6831" t="s">
        <v>12506</v>
      </c>
      <c r="B6831" t="s">
        <v>12507</v>
      </c>
      <c r="C6831" t="s">
        <v>232</v>
      </c>
      <c r="D6831" s="3"/>
    </row>
    <row r="6832" spans="1:4">
      <c r="A6832" t="s">
        <v>12508</v>
      </c>
      <c r="B6832" t="s">
        <v>12509</v>
      </c>
      <c r="C6832" t="s">
        <v>232</v>
      </c>
      <c r="D6832" s="3"/>
    </row>
    <row r="6833" spans="1:4">
      <c r="A6833" t="s">
        <v>12510</v>
      </c>
      <c r="B6833" t="s">
        <v>12511</v>
      </c>
      <c r="C6833" t="s">
        <v>232</v>
      </c>
      <c r="D6833" s="3">
        <v>8000</v>
      </c>
    </row>
    <row r="6834" spans="1:4">
      <c r="A6834" t="s">
        <v>12512</v>
      </c>
      <c r="B6834" t="s">
        <v>12513</v>
      </c>
      <c r="C6834" t="s">
        <v>232</v>
      </c>
      <c r="D6834" s="3"/>
    </row>
    <row r="6835" spans="1:4">
      <c r="A6835" t="s">
        <v>12514</v>
      </c>
      <c r="B6835" t="s">
        <v>12515</v>
      </c>
      <c r="C6835" t="s">
        <v>232</v>
      </c>
      <c r="D6835" s="3"/>
    </row>
    <row r="6836" spans="1:4">
      <c r="A6836" t="s">
        <v>12516</v>
      </c>
      <c r="B6836" t="s">
        <v>12517</v>
      </c>
      <c r="C6836" t="s">
        <v>232</v>
      </c>
      <c r="D6836" s="3"/>
    </row>
    <row r="6837" spans="1:4">
      <c r="A6837" t="s">
        <v>12518</v>
      </c>
      <c r="B6837" t="s">
        <v>12519</v>
      </c>
      <c r="C6837" t="s">
        <v>232</v>
      </c>
      <c r="D6837" s="3"/>
    </row>
    <row r="6838" spans="1:4">
      <c r="A6838" t="s">
        <v>12520</v>
      </c>
      <c r="B6838" t="s">
        <v>12521</v>
      </c>
      <c r="C6838" t="s">
        <v>232</v>
      </c>
      <c r="D6838" s="3">
        <v>707.14285714285711</v>
      </c>
    </row>
    <row r="6839" spans="1:4">
      <c r="A6839" t="s">
        <v>12522</v>
      </c>
      <c r="B6839" t="s">
        <v>12523</v>
      </c>
      <c r="C6839" t="s">
        <v>232</v>
      </c>
      <c r="D6839" s="3"/>
    </row>
    <row r="6840" spans="1:4">
      <c r="A6840" t="s">
        <v>12524</v>
      </c>
      <c r="B6840" t="s">
        <v>12525</v>
      </c>
      <c r="C6840" t="s">
        <v>232</v>
      </c>
      <c r="D6840" s="3"/>
    </row>
    <row r="6841" spans="1:4">
      <c r="A6841" t="s">
        <v>12526</v>
      </c>
      <c r="B6841" t="s">
        <v>12527</v>
      </c>
      <c r="C6841" t="s">
        <v>232</v>
      </c>
      <c r="D6841" s="3">
        <v>1777.1621621621621</v>
      </c>
    </row>
    <row r="6842" spans="1:4">
      <c r="A6842" t="s">
        <v>12528</v>
      </c>
      <c r="B6842" t="s">
        <v>12529</v>
      </c>
      <c r="C6842" t="s">
        <v>232</v>
      </c>
      <c r="D6842" s="3">
        <v>2361.3333333333335</v>
      </c>
    </row>
    <row r="6843" spans="1:4">
      <c r="A6843" t="s">
        <v>12530</v>
      </c>
      <c r="B6843" t="s">
        <v>12531</v>
      </c>
      <c r="C6843" t="s">
        <v>232</v>
      </c>
      <c r="D6843" s="3">
        <v>1700</v>
      </c>
    </row>
    <row r="6844" spans="1:4">
      <c r="A6844" t="s">
        <v>12532</v>
      </c>
      <c r="B6844" t="s">
        <v>12533</v>
      </c>
      <c r="C6844" t="s">
        <v>232</v>
      </c>
      <c r="D6844" s="3"/>
    </row>
    <row r="6845" spans="1:4">
      <c r="A6845" t="s">
        <v>12534</v>
      </c>
      <c r="B6845" t="s">
        <v>12535</v>
      </c>
      <c r="C6845" t="s">
        <v>232</v>
      </c>
      <c r="D6845" s="3"/>
    </row>
    <row r="6846" spans="1:4">
      <c r="A6846" t="s">
        <v>12536</v>
      </c>
      <c r="B6846" t="s">
        <v>12537</v>
      </c>
      <c r="C6846" t="s">
        <v>232</v>
      </c>
      <c r="D6846" s="3"/>
    </row>
    <row r="6847" spans="1:4">
      <c r="A6847" t="s">
        <v>12538</v>
      </c>
      <c r="B6847" t="s">
        <v>12539</v>
      </c>
      <c r="C6847" t="s">
        <v>205</v>
      </c>
      <c r="D6847" s="3">
        <v>26476.666666666668</v>
      </c>
    </row>
    <row r="6848" spans="1:4">
      <c r="A6848" t="s">
        <v>12540</v>
      </c>
      <c r="B6848" t="s">
        <v>12541</v>
      </c>
      <c r="C6848" t="s">
        <v>232</v>
      </c>
      <c r="D6848" s="3"/>
    </row>
    <row r="6849" spans="1:4">
      <c r="A6849" t="s">
        <v>12542</v>
      </c>
      <c r="B6849" t="s">
        <v>12543</v>
      </c>
      <c r="C6849" t="s">
        <v>427</v>
      </c>
      <c r="D6849" s="3">
        <v>750</v>
      </c>
    </row>
    <row r="6850" spans="1:4">
      <c r="A6850" t="s">
        <v>12544</v>
      </c>
      <c r="B6850" t="s">
        <v>12545</v>
      </c>
      <c r="C6850" t="s">
        <v>232</v>
      </c>
      <c r="D6850" s="3"/>
    </row>
    <row r="6851" spans="1:4">
      <c r="A6851" t="s">
        <v>12546</v>
      </c>
      <c r="B6851" t="s">
        <v>12547</v>
      </c>
      <c r="C6851" t="s">
        <v>232</v>
      </c>
      <c r="D6851" s="3"/>
    </row>
    <row r="6852" spans="1:4">
      <c r="A6852" t="s">
        <v>12548</v>
      </c>
      <c r="B6852" t="s">
        <v>12549</v>
      </c>
      <c r="C6852" t="s">
        <v>232</v>
      </c>
      <c r="D6852" s="3"/>
    </row>
    <row r="6853" spans="1:4">
      <c r="A6853" t="s">
        <v>12550</v>
      </c>
      <c r="B6853" t="s">
        <v>12551</v>
      </c>
      <c r="C6853" t="s">
        <v>232</v>
      </c>
      <c r="D6853" s="3">
        <v>9690</v>
      </c>
    </row>
    <row r="6854" spans="1:4">
      <c r="A6854" t="s">
        <v>12552</v>
      </c>
      <c r="B6854" t="s">
        <v>12553</v>
      </c>
      <c r="C6854" t="s">
        <v>232</v>
      </c>
      <c r="D6854" s="3">
        <v>17530</v>
      </c>
    </row>
    <row r="6855" spans="1:4">
      <c r="A6855" t="s">
        <v>12554</v>
      </c>
      <c r="B6855" t="s">
        <v>12555</v>
      </c>
      <c r="C6855" t="s">
        <v>232</v>
      </c>
      <c r="D6855" s="3">
        <v>15050</v>
      </c>
    </row>
    <row r="6856" spans="1:4">
      <c r="A6856" t="s">
        <v>12556</v>
      </c>
      <c r="B6856" t="s">
        <v>12557</v>
      </c>
      <c r="C6856" t="s">
        <v>232</v>
      </c>
      <c r="D6856" s="3">
        <v>56700</v>
      </c>
    </row>
    <row r="6857" spans="1:4">
      <c r="A6857" t="s">
        <v>12558</v>
      </c>
      <c r="B6857" t="s">
        <v>12559</v>
      </c>
      <c r="C6857" t="s">
        <v>438</v>
      </c>
      <c r="D6857" s="3"/>
    </row>
    <row r="6858" spans="1:4">
      <c r="A6858" t="s">
        <v>12560</v>
      </c>
      <c r="B6858" t="s">
        <v>12561</v>
      </c>
      <c r="C6858" t="s">
        <v>438</v>
      </c>
      <c r="D6858" s="3"/>
    </row>
    <row r="6859" spans="1:4">
      <c r="A6859" t="s">
        <v>12562</v>
      </c>
      <c r="B6859" t="s">
        <v>12563</v>
      </c>
      <c r="C6859" t="s">
        <v>438</v>
      </c>
      <c r="D6859" s="3"/>
    </row>
    <row r="6860" spans="1:4">
      <c r="A6860" t="s">
        <v>12564</v>
      </c>
      <c r="B6860" t="s">
        <v>12565</v>
      </c>
      <c r="C6860" t="s">
        <v>205</v>
      </c>
      <c r="D6860" s="3">
        <v>76010</v>
      </c>
    </row>
    <row r="6861" spans="1:4">
      <c r="A6861" t="s">
        <v>12566</v>
      </c>
      <c r="B6861" t="s">
        <v>12567</v>
      </c>
      <c r="C6861" t="s">
        <v>631</v>
      </c>
      <c r="D6861" s="3"/>
    </row>
    <row r="6862" spans="1:4">
      <c r="A6862" t="s">
        <v>12568</v>
      </c>
      <c r="B6862" t="s">
        <v>12569</v>
      </c>
      <c r="C6862" t="s">
        <v>217</v>
      </c>
      <c r="D6862" s="3"/>
    </row>
    <row r="6863" spans="1:4">
      <c r="A6863" t="s">
        <v>12570</v>
      </c>
      <c r="B6863" t="s">
        <v>12571</v>
      </c>
      <c r="C6863" t="s">
        <v>217</v>
      </c>
      <c r="D6863" s="3"/>
    </row>
    <row r="6864" spans="1:4">
      <c r="A6864" t="s">
        <v>12572</v>
      </c>
      <c r="B6864" t="s">
        <v>9386</v>
      </c>
      <c r="C6864" t="s">
        <v>232</v>
      </c>
      <c r="D6864" s="3"/>
    </row>
    <row r="6865" spans="1:4">
      <c r="A6865" t="s">
        <v>12573</v>
      </c>
      <c r="B6865" t="s">
        <v>9388</v>
      </c>
      <c r="C6865" t="s">
        <v>232</v>
      </c>
      <c r="D6865" s="3">
        <v>2200</v>
      </c>
    </row>
    <row r="6866" spans="1:4">
      <c r="A6866" t="s">
        <v>12574</v>
      </c>
      <c r="B6866" t="s">
        <v>9390</v>
      </c>
      <c r="C6866" t="s">
        <v>232</v>
      </c>
      <c r="D6866" s="3"/>
    </row>
    <row r="6867" spans="1:4">
      <c r="A6867" t="s">
        <v>12575</v>
      </c>
      <c r="B6867" t="s">
        <v>9392</v>
      </c>
      <c r="C6867" t="s">
        <v>232</v>
      </c>
      <c r="D6867" s="3"/>
    </row>
    <row r="6868" spans="1:4">
      <c r="A6868" t="s">
        <v>12576</v>
      </c>
      <c r="B6868" t="s">
        <v>9428</v>
      </c>
      <c r="C6868" t="s">
        <v>232</v>
      </c>
      <c r="D6868" s="3"/>
    </row>
    <row r="6869" spans="1:4">
      <c r="A6869" t="s">
        <v>12577</v>
      </c>
      <c r="B6869" t="s">
        <v>9430</v>
      </c>
      <c r="C6869" t="s">
        <v>232</v>
      </c>
      <c r="D6869" s="3"/>
    </row>
    <row r="6870" spans="1:4">
      <c r="A6870" t="s">
        <v>12578</v>
      </c>
      <c r="B6870" t="s">
        <v>9432</v>
      </c>
      <c r="C6870" t="s">
        <v>232</v>
      </c>
      <c r="D6870" s="3">
        <v>3030</v>
      </c>
    </row>
    <row r="6871" spans="1:4">
      <c r="A6871" t="s">
        <v>12579</v>
      </c>
      <c r="B6871" t="s">
        <v>9434</v>
      </c>
      <c r="C6871" t="s">
        <v>232</v>
      </c>
      <c r="D6871" s="3">
        <v>3094.1921052631578</v>
      </c>
    </row>
    <row r="6872" spans="1:4">
      <c r="A6872" t="s">
        <v>12580</v>
      </c>
      <c r="B6872" t="s">
        <v>9436</v>
      </c>
      <c r="C6872" t="s">
        <v>232</v>
      </c>
      <c r="D6872" s="3"/>
    </row>
    <row r="6873" spans="1:4">
      <c r="A6873" t="s">
        <v>12581</v>
      </c>
      <c r="B6873" t="s">
        <v>9468</v>
      </c>
      <c r="C6873" t="s">
        <v>232</v>
      </c>
      <c r="D6873" s="3"/>
    </row>
    <row r="6874" spans="1:4">
      <c r="A6874" t="s">
        <v>12582</v>
      </c>
      <c r="B6874" t="s">
        <v>9470</v>
      </c>
      <c r="C6874" t="s">
        <v>232</v>
      </c>
      <c r="D6874" s="3">
        <v>3800</v>
      </c>
    </row>
    <row r="6875" spans="1:4">
      <c r="A6875" t="s">
        <v>12583</v>
      </c>
      <c r="B6875" t="s">
        <v>9472</v>
      </c>
      <c r="C6875" t="s">
        <v>232</v>
      </c>
      <c r="D6875" s="3">
        <v>2621.5934999999999</v>
      </c>
    </row>
    <row r="6876" spans="1:4">
      <c r="A6876" t="s">
        <v>12584</v>
      </c>
      <c r="B6876" t="s">
        <v>9474</v>
      </c>
      <c r="C6876" t="s">
        <v>232</v>
      </c>
      <c r="D6876" s="3">
        <v>4180</v>
      </c>
    </row>
    <row r="6877" spans="1:4">
      <c r="A6877" t="s">
        <v>12585</v>
      </c>
      <c r="B6877" t="s">
        <v>9506</v>
      </c>
      <c r="C6877" t="s">
        <v>232</v>
      </c>
      <c r="D6877" s="3"/>
    </row>
    <row r="6878" spans="1:4">
      <c r="A6878" t="s">
        <v>12586</v>
      </c>
      <c r="B6878" t="s">
        <v>9506</v>
      </c>
      <c r="C6878" t="s">
        <v>232</v>
      </c>
      <c r="D6878" s="3"/>
    </row>
    <row r="6879" spans="1:4">
      <c r="A6879" t="s">
        <v>12587</v>
      </c>
      <c r="B6879" t="s">
        <v>9508</v>
      </c>
      <c r="C6879" t="s">
        <v>232</v>
      </c>
      <c r="D6879" s="3"/>
    </row>
    <row r="6880" spans="1:4">
      <c r="A6880" t="s">
        <v>12588</v>
      </c>
      <c r="B6880" t="s">
        <v>9510</v>
      </c>
      <c r="C6880" t="s">
        <v>232</v>
      </c>
      <c r="D6880" s="3"/>
    </row>
    <row r="6881" spans="1:4">
      <c r="A6881" t="s">
        <v>12589</v>
      </c>
      <c r="B6881" t="s">
        <v>9512</v>
      </c>
      <c r="C6881" t="s">
        <v>232</v>
      </c>
      <c r="D6881" s="3"/>
    </row>
    <row r="6882" spans="1:4">
      <c r="A6882" t="s">
        <v>12590</v>
      </c>
      <c r="B6882" t="s">
        <v>9548</v>
      </c>
      <c r="C6882" t="s">
        <v>232</v>
      </c>
      <c r="D6882" s="3"/>
    </row>
    <row r="6883" spans="1:4">
      <c r="A6883" t="s">
        <v>12591</v>
      </c>
      <c r="B6883" t="s">
        <v>9550</v>
      </c>
      <c r="C6883" t="s">
        <v>232</v>
      </c>
      <c r="D6883" s="3">
        <v>3816.0333333333333</v>
      </c>
    </row>
    <row r="6884" spans="1:4">
      <c r="A6884" t="s">
        <v>12592</v>
      </c>
      <c r="B6884" t="s">
        <v>9552</v>
      </c>
      <c r="C6884" t="s">
        <v>232</v>
      </c>
      <c r="D6884" s="3"/>
    </row>
    <row r="6885" spans="1:4">
      <c r="A6885" t="s">
        <v>12593</v>
      </c>
      <c r="B6885" t="s">
        <v>9554</v>
      </c>
      <c r="C6885" t="s">
        <v>232</v>
      </c>
      <c r="D6885" s="3"/>
    </row>
    <row r="6886" spans="1:4">
      <c r="A6886" t="s">
        <v>12594</v>
      </c>
      <c r="B6886" t="s">
        <v>9582</v>
      </c>
      <c r="C6886" t="s">
        <v>232</v>
      </c>
      <c r="D6886" s="3">
        <v>2643.4960000000001</v>
      </c>
    </row>
    <row r="6887" spans="1:4">
      <c r="A6887" t="s">
        <v>12595</v>
      </c>
      <c r="B6887" t="s">
        <v>9584</v>
      </c>
      <c r="C6887" t="s">
        <v>232</v>
      </c>
      <c r="D6887" s="3">
        <v>5600</v>
      </c>
    </row>
    <row r="6888" spans="1:4">
      <c r="A6888" t="s">
        <v>12596</v>
      </c>
      <c r="B6888" t="s">
        <v>9586</v>
      </c>
      <c r="C6888" t="s">
        <v>232</v>
      </c>
      <c r="D6888" s="3"/>
    </row>
    <row r="6889" spans="1:4">
      <c r="A6889" t="s">
        <v>12597</v>
      </c>
      <c r="B6889" t="s">
        <v>9588</v>
      </c>
      <c r="C6889" t="s">
        <v>232</v>
      </c>
      <c r="D6889" s="3"/>
    </row>
    <row r="6890" spans="1:4">
      <c r="A6890" t="s">
        <v>12598</v>
      </c>
      <c r="B6890" t="s">
        <v>9620</v>
      </c>
      <c r="C6890" t="s">
        <v>232</v>
      </c>
      <c r="D6890" s="3">
        <v>1877.26</v>
      </c>
    </row>
    <row r="6891" spans="1:4">
      <c r="A6891" t="s">
        <v>12599</v>
      </c>
      <c r="B6891" t="s">
        <v>9622</v>
      </c>
      <c r="C6891" t="s">
        <v>232</v>
      </c>
      <c r="D6891" s="3">
        <v>6800</v>
      </c>
    </row>
    <row r="6892" spans="1:4">
      <c r="A6892" t="s">
        <v>12600</v>
      </c>
      <c r="B6892" t="s">
        <v>9624</v>
      </c>
      <c r="C6892" t="s">
        <v>232</v>
      </c>
      <c r="D6892" s="3"/>
    </row>
    <row r="6893" spans="1:4">
      <c r="A6893" t="s">
        <v>12601</v>
      </c>
      <c r="B6893" t="s">
        <v>9686</v>
      </c>
      <c r="C6893" t="s">
        <v>232</v>
      </c>
      <c r="D6893" s="3">
        <v>12600</v>
      </c>
    </row>
    <row r="6894" spans="1:4">
      <c r="A6894" t="s">
        <v>12602</v>
      </c>
      <c r="B6894" t="s">
        <v>9656</v>
      </c>
      <c r="C6894" t="s">
        <v>232</v>
      </c>
      <c r="D6894" s="3"/>
    </row>
    <row r="6895" spans="1:4">
      <c r="A6895" t="s">
        <v>12603</v>
      </c>
      <c r="B6895" t="s">
        <v>9658</v>
      </c>
      <c r="C6895" t="s">
        <v>232</v>
      </c>
      <c r="D6895" s="3"/>
    </row>
    <row r="6896" spans="1:4">
      <c r="A6896" t="s">
        <v>12604</v>
      </c>
      <c r="B6896" t="s">
        <v>12605</v>
      </c>
      <c r="C6896" t="s">
        <v>232</v>
      </c>
      <c r="D6896" s="3"/>
    </row>
    <row r="6897" spans="1:4">
      <c r="A6897" t="s">
        <v>12606</v>
      </c>
      <c r="B6897" t="s">
        <v>12605</v>
      </c>
      <c r="C6897" t="s">
        <v>232</v>
      </c>
      <c r="D6897" s="3"/>
    </row>
    <row r="6898" spans="1:4">
      <c r="A6898" t="s">
        <v>12607</v>
      </c>
      <c r="B6898" t="s">
        <v>12605</v>
      </c>
      <c r="C6898" t="s">
        <v>232</v>
      </c>
      <c r="D6898" s="3"/>
    </row>
    <row r="6899" spans="1:4">
      <c r="A6899" t="s">
        <v>12608</v>
      </c>
      <c r="B6899" t="s">
        <v>12605</v>
      </c>
      <c r="C6899" t="s">
        <v>232</v>
      </c>
      <c r="D6899" s="3"/>
    </row>
    <row r="6900" spans="1:4">
      <c r="A6900" t="s">
        <v>12609</v>
      </c>
      <c r="B6900" t="s">
        <v>12610</v>
      </c>
      <c r="C6900" t="s">
        <v>232</v>
      </c>
      <c r="D6900" s="3"/>
    </row>
    <row r="6901" spans="1:4">
      <c r="A6901" t="s">
        <v>12611</v>
      </c>
      <c r="B6901" t="s">
        <v>12612</v>
      </c>
      <c r="C6901" t="s">
        <v>232</v>
      </c>
      <c r="D6901" s="3"/>
    </row>
    <row r="6902" spans="1:4">
      <c r="A6902" t="s">
        <v>12613</v>
      </c>
      <c r="B6902" t="s">
        <v>12614</v>
      </c>
      <c r="C6902" t="s">
        <v>232</v>
      </c>
      <c r="D6902" s="3">
        <v>1000</v>
      </c>
    </row>
    <row r="6903" spans="1:4">
      <c r="A6903" t="s">
        <v>12615</v>
      </c>
      <c r="B6903" t="s">
        <v>12616</v>
      </c>
      <c r="C6903" t="s">
        <v>232</v>
      </c>
      <c r="D6903" s="3">
        <v>1450.663870967742</v>
      </c>
    </row>
    <row r="6904" spans="1:4">
      <c r="A6904" t="s">
        <v>12617</v>
      </c>
      <c r="B6904" t="s">
        <v>12618</v>
      </c>
      <c r="C6904" t="s">
        <v>232</v>
      </c>
      <c r="D6904" s="3">
        <v>1368.3880451127818</v>
      </c>
    </row>
    <row r="6905" spans="1:4">
      <c r="A6905" t="s">
        <v>12619</v>
      </c>
      <c r="B6905" t="s">
        <v>12620</v>
      </c>
      <c r="C6905" t="s">
        <v>232</v>
      </c>
      <c r="D6905" s="3">
        <v>612.41186440677973</v>
      </c>
    </row>
    <row r="6906" spans="1:4">
      <c r="A6906" t="s">
        <v>12621</v>
      </c>
      <c r="B6906" t="s">
        <v>12622</v>
      </c>
      <c r="C6906" t="s">
        <v>232</v>
      </c>
      <c r="D6906" s="3"/>
    </row>
    <row r="6907" spans="1:4">
      <c r="A6907" t="s">
        <v>12623</v>
      </c>
      <c r="B6907" t="s">
        <v>12624</v>
      </c>
      <c r="C6907" t="s">
        <v>232</v>
      </c>
      <c r="D6907" s="3"/>
    </row>
    <row r="6908" spans="1:4">
      <c r="A6908" t="s">
        <v>12625</v>
      </c>
      <c r="B6908" t="s">
        <v>12626</v>
      </c>
      <c r="C6908" t="s">
        <v>232</v>
      </c>
      <c r="D6908" s="3">
        <v>506.64285714285717</v>
      </c>
    </row>
    <row r="6909" spans="1:4">
      <c r="A6909" t="s">
        <v>12627</v>
      </c>
      <c r="B6909" t="s">
        <v>12628</v>
      </c>
      <c r="C6909" t="s">
        <v>232</v>
      </c>
      <c r="D6909" s="3">
        <v>673.024</v>
      </c>
    </row>
    <row r="6910" spans="1:4">
      <c r="A6910" t="s">
        <v>12629</v>
      </c>
      <c r="B6910" t="s">
        <v>12630</v>
      </c>
      <c r="C6910" t="s">
        <v>232</v>
      </c>
      <c r="D6910" s="3"/>
    </row>
    <row r="6911" spans="1:4">
      <c r="A6911" t="s">
        <v>12631</v>
      </c>
      <c r="B6911" t="s">
        <v>12630</v>
      </c>
      <c r="C6911" t="s">
        <v>232</v>
      </c>
      <c r="D6911" s="3"/>
    </row>
    <row r="6912" spans="1:4">
      <c r="A6912" t="s">
        <v>12632</v>
      </c>
      <c r="B6912" t="s">
        <v>12633</v>
      </c>
      <c r="C6912" t="s">
        <v>232</v>
      </c>
      <c r="D6912" s="3">
        <v>569.56333333333339</v>
      </c>
    </row>
    <row r="6913" spans="1:4">
      <c r="A6913" t="s">
        <v>12634</v>
      </c>
      <c r="B6913" t="s">
        <v>12633</v>
      </c>
      <c r="C6913" t="s">
        <v>438</v>
      </c>
      <c r="D6913" s="3"/>
    </row>
    <row r="6914" spans="1:4">
      <c r="A6914" t="s">
        <v>12635</v>
      </c>
      <c r="B6914" t="s">
        <v>12633</v>
      </c>
      <c r="C6914" t="s">
        <v>232</v>
      </c>
      <c r="D6914" s="3">
        <v>1060</v>
      </c>
    </row>
    <row r="6915" spans="1:4">
      <c r="A6915" t="s">
        <v>12636</v>
      </c>
      <c r="B6915" t="s">
        <v>12637</v>
      </c>
      <c r="C6915" t="s">
        <v>232</v>
      </c>
      <c r="D6915" s="3">
        <v>294.72847682119203</v>
      </c>
    </row>
    <row r="6916" spans="1:4">
      <c r="A6916" t="s">
        <v>12638</v>
      </c>
      <c r="B6916" t="s">
        <v>11992</v>
      </c>
      <c r="C6916" t="s">
        <v>438</v>
      </c>
      <c r="D6916" s="3">
        <v>3.1058444568038559</v>
      </c>
    </row>
    <row r="6917" spans="1:4">
      <c r="A6917" t="s">
        <v>12639</v>
      </c>
      <c r="B6917" t="s">
        <v>11994</v>
      </c>
      <c r="C6917" t="s">
        <v>438</v>
      </c>
      <c r="D6917" s="3">
        <v>3.352201482830385</v>
      </c>
    </row>
    <row r="6918" spans="1:4">
      <c r="A6918" t="s">
        <v>12640</v>
      </c>
      <c r="B6918" t="s">
        <v>11996</v>
      </c>
      <c r="C6918" t="s">
        <v>438</v>
      </c>
      <c r="D6918" s="3"/>
    </row>
    <row r="6919" spans="1:4">
      <c r="A6919" t="s">
        <v>12641</v>
      </c>
      <c r="B6919" t="s">
        <v>12642</v>
      </c>
      <c r="C6919" t="s">
        <v>438</v>
      </c>
      <c r="D6919" s="3"/>
    </row>
    <row r="6920" spans="1:4">
      <c r="A6920" t="s">
        <v>12643</v>
      </c>
      <c r="B6920" t="s">
        <v>12644</v>
      </c>
      <c r="C6920" t="s">
        <v>438</v>
      </c>
      <c r="D6920" s="3"/>
    </row>
    <row r="6921" spans="1:4">
      <c r="A6921" t="s">
        <v>12645</v>
      </c>
      <c r="B6921" t="s">
        <v>12646</v>
      </c>
      <c r="C6921" t="s">
        <v>438</v>
      </c>
      <c r="D6921" s="3"/>
    </row>
    <row r="6922" spans="1:4">
      <c r="A6922" t="s">
        <v>12647</v>
      </c>
      <c r="B6922" t="s">
        <v>12648</v>
      </c>
      <c r="C6922" t="s">
        <v>438</v>
      </c>
      <c r="D6922" s="3"/>
    </row>
    <row r="6923" spans="1:4">
      <c r="A6923" t="s">
        <v>12649</v>
      </c>
      <c r="B6923" t="s">
        <v>12650</v>
      </c>
      <c r="C6923" t="s">
        <v>438</v>
      </c>
      <c r="D6923" s="3"/>
    </row>
    <row r="6924" spans="1:4">
      <c r="A6924" t="s">
        <v>12651</v>
      </c>
      <c r="B6924" t="s">
        <v>12652</v>
      </c>
      <c r="C6924" t="s">
        <v>438</v>
      </c>
      <c r="D6924" s="3"/>
    </row>
    <row r="6925" spans="1:4">
      <c r="A6925" t="s">
        <v>12653</v>
      </c>
      <c r="B6925" t="s">
        <v>12654</v>
      </c>
      <c r="C6925" t="s">
        <v>438</v>
      </c>
      <c r="D6925" s="3">
        <v>9.52</v>
      </c>
    </row>
    <row r="6926" spans="1:4">
      <c r="A6926" t="s">
        <v>12655</v>
      </c>
      <c r="B6926" t="s">
        <v>12656</v>
      </c>
      <c r="C6926" t="s">
        <v>438</v>
      </c>
      <c r="D6926" s="3">
        <v>11.575709372312984</v>
      </c>
    </row>
    <row r="6927" spans="1:4">
      <c r="A6927" t="s">
        <v>12657</v>
      </c>
      <c r="B6927" t="s">
        <v>12658</v>
      </c>
      <c r="C6927" t="s">
        <v>438</v>
      </c>
      <c r="D6927" s="3"/>
    </row>
    <row r="6928" spans="1:4">
      <c r="A6928" t="s">
        <v>12659</v>
      </c>
      <c r="B6928" t="s">
        <v>12660</v>
      </c>
      <c r="C6928" t="s">
        <v>438</v>
      </c>
      <c r="D6928" s="3">
        <v>8.75</v>
      </c>
    </row>
    <row r="6929" spans="1:4">
      <c r="A6929" t="s">
        <v>12661</v>
      </c>
      <c r="B6929" t="s">
        <v>12662</v>
      </c>
      <c r="C6929" t="s">
        <v>438</v>
      </c>
      <c r="D6929" s="3"/>
    </row>
    <row r="6930" spans="1:4">
      <c r="A6930" t="s">
        <v>12663</v>
      </c>
      <c r="B6930" t="s">
        <v>12664</v>
      </c>
      <c r="C6930" t="s">
        <v>438</v>
      </c>
      <c r="D6930" s="3">
        <v>18.327183406113534</v>
      </c>
    </row>
    <row r="6931" spans="1:4">
      <c r="A6931" t="s">
        <v>12665</v>
      </c>
      <c r="B6931" t="s">
        <v>12666</v>
      </c>
      <c r="C6931" t="s">
        <v>438</v>
      </c>
      <c r="D6931" s="3">
        <v>34.288034188034182</v>
      </c>
    </row>
    <row r="6932" spans="1:4">
      <c r="A6932" t="s">
        <v>12667</v>
      </c>
      <c r="B6932" t="s">
        <v>12668</v>
      </c>
      <c r="C6932" t="s">
        <v>438</v>
      </c>
      <c r="D6932" s="3"/>
    </row>
    <row r="6933" spans="1:4">
      <c r="A6933" t="s">
        <v>12669</v>
      </c>
      <c r="B6933" t="s">
        <v>12670</v>
      </c>
      <c r="C6933" t="s">
        <v>438</v>
      </c>
      <c r="D6933" s="3">
        <v>35</v>
      </c>
    </row>
    <row r="6934" spans="1:4">
      <c r="A6934" t="s">
        <v>12671</v>
      </c>
      <c r="B6934" t="s">
        <v>12672</v>
      </c>
      <c r="C6934" t="s">
        <v>438</v>
      </c>
      <c r="D6934" s="3"/>
    </row>
    <row r="6935" spans="1:4">
      <c r="A6935" t="s">
        <v>12673</v>
      </c>
      <c r="B6935" t="s">
        <v>12674</v>
      </c>
      <c r="C6935" t="s">
        <v>438</v>
      </c>
      <c r="D6935" s="3"/>
    </row>
    <row r="6936" spans="1:4">
      <c r="A6936" t="s">
        <v>12675</v>
      </c>
      <c r="B6936" t="s">
        <v>12676</v>
      </c>
      <c r="C6936" t="s">
        <v>438</v>
      </c>
      <c r="D6936" s="3"/>
    </row>
    <row r="6937" spans="1:4">
      <c r="A6937" t="s">
        <v>12677</v>
      </c>
      <c r="B6937" t="s">
        <v>12678</v>
      </c>
      <c r="C6937" t="s">
        <v>438</v>
      </c>
      <c r="D6937" s="3">
        <v>5.87</v>
      </c>
    </row>
    <row r="6938" spans="1:4">
      <c r="A6938" t="s">
        <v>12679</v>
      </c>
      <c r="B6938" t="s">
        <v>12680</v>
      </c>
      <c r="C6938" t="s">
        <v>438</v>
      </c>
      <c r="D6938" s="3">
        <v>3.3873504652193178</v>
      </c>
    </row>
    <row r="6939" spans="1:4">
      <c r="A6939" t="s">
        <v>12681</v>
      </c>
      <c r="B6939" t="s">
        <v>12682</v>
      </c>
      <c r="C6939" t="s">
        <v>438</v>
      </c>
      <c r="D6939" s="3"/>
    </row>
    <row r="6940" spans="1:4">
      <c r="A6940" t="s">
        <v>12683</v>
      </c>
      <c r="B6940" t="s">
        <v>12684</v>
      </c>
      <c r="C6940" t="s">
        <v>438</v>
      </c>
      <c r="D6940" s="3"/>
    </row>
    <row r="6941" spans="1:4">
      <c r="A6941" t="s">
        <v>12685</v>
      </c>
      <c r="B6941" t="s">
        <v>12686</v>
      </c>
      <c r="C6941" t="s">
        <v>232</v>
      </c>
      <c r="D6941" s="3"/>
    </row>
    <row r="6942" spans="1:4">
      <c r="A6942" t="s">
        <v>12687</v>
      </c>
      <c r="B6942" t="s">
        <v>12688</v>
      </c>
      <c r="C6942" t="s">
        <v>232</v>
      </c>
      <c r="D6942" s="3"/>
    </row>
    <row r="6943" spans="1:4">
      <c r="A6943" t="s">
        <v>12689</v>
      </c>
      <c r="B6943" t="s">
        <v>12690</v>
      </c>
      <c r="C6943" t="s">
        <v>232</v>
      </c>
      <c r="D6943" s="3">
        <v>1064.7047368421051</v>
      </c>
    </row>
    <row r="6944" spans="1:4">
      <c r="A6944" t="s">
        <v>12691</v>
      </c>
      <c r="B6944" t="s">
        <v>12692</v>
      </c>
      <c r="C6944" t="s">
        <v>232</v>
      </c>
      <c r="D6944" s="3">
        <v>1462.3076923076924</v>
      </c>
    </row>
    <row r="6945" spans="1:4">
      <c r="A6945" t="s">
        <v>12693</v>
      </c>
      <c r="B6945" t="s">
        <v>12694</v>
      </c>
      <c r="C6945" t="s">
        <v>232</v>
      </c>
      <c r="D6945" s="3">
        <v>280.83333333333331</v>
      </c>
    </row>
    <row r="6946" spans="1:4">
      <c r="A6946" t="s">
        <v>12695</v>
      </c>
      <c r="B6946" t="s">
        <v>12696</v>
      </c>
      <c r="C6946" t="s">
        <v>232</v>
      </c>
      <c r="D6946" s="3"/>
    </row>
    <row r="6947" spans="1:4">
      <c r="A6947" t="s">
        <v>12697</v>
      </c>
      <c r="B6947" t="s">
        <v>12698</v>
      </c>
      <c r="C6947" t="s">
        <v>232</v>
      </c>
      <c r="D6947" s="3"/>
    </row>
    <row r="6948" spans="1:4">
      <c r="A6948" t="s">
        <v>12699</v>
      </c>
      <c r="B6948" t="s">
        <v>12700</v>
      </c>
      <c r="C6948" t="s">
        <v>232</v>
      </c>
      <c r="D6948" s="3"/>
    </row>
    <row r="6949" spans="1:4">
      <c r="A6949" t="s">
        <v>12701</v>
      </c>
      <c r="B6949" t="s">
        <v>12702</v>
      </c>
      <c r="C6949" t="s">
        <v>232</v>
      </c>
      <c r="D6949" s="3">
        <v>2350</v>
      </c>
    </row>
    <row r="6950" spans="1:4">
      <c r="A6950" t="s">
        <v>12703</v>
      </c>
      <c r="B6950" t="s">
        <v>12704</v>
      </c>
      <c r="C6950" t="s">
        <v>438</v>
      </c>
      <c r="D6950" s="3">
        <v>4.5</v>
      </c>
    </row>
    <row r="6951" spans="1:4">
      <c r="A6951" t="s">
        <v>12705</v>
      </c>
      <c r="B6951" t="s">
        <v>12706</v>
      </c>
      <c r="C6951" t="s">
        <v>232</v>
      </c>
      <c r="D6951" s="3">
        <v>120.36565977742448</v>
      </c>
    </row>
    <row r="6952" spans="1:4">
      <c r="A6952" t="s">
        <v>12707</v>
      </c>
      <c r="B6952" t="s">
        <v>12708</v>
      </c>
      <c r="C6952" t="s">
        <v>232</v>
      </c>
      <c r="D6952" s="3"/>
    </row>
    <row r="6953" spans="1:4">
      <c r="A6953" t="s">
        <v>12709</v>
      </c>
      <c r="B6953" t="s">
        <v>12710</v>
      </c>
      <c r="C6953" t="s">
        <v>232</v>
      </c>
      <c r="D6953" s="3"/>
    </row>
    <row r="6954" spans="1:4">
      <c r="A6954" t="s">
        <v>12711</v>
      </c>
      <c r="B6954" t="s">
        <v>12712</v>
      </c>
      <c r="C6954" t="s">
        <v>232</v>
      </c>
      <c r="D6954" s="3"/>
    </row>
    <row r="6955" spans="1:4">
      <c r="A6955" t="s">
        <v>12713</v>
      </c>
      <c r="B6955" t="s">
        <v>12714</v>
      </c>
      <c r="C6955" t="s">
        <v>232</v>
      </c>
      <c r="D6955" s="3"/>
    </row>
    <row r="6956" spans="1:4">
      <c r="A6956" t="s">
        <v>12715</v>
      </c>
      <c r="B6956" t="s">
        <v>12716</v>
      </c>
      <c r="C6956" t="s">
        <v>232</v>
      </c>
      <c r="D6956" s="3"/>
    </row>
    <row r="6957" spans="1:4">
      <c r="A6957" t="s">
        <v>12717</v>
      </c>
      <c r="B6957" t="s">
        <v>12718</v>
      </c>
      <c r="C6957" t="s">
        <v>232</v>
      </c>
      <c r="D6957" s="3"/>
    </row>
    <row r="6958" spans="1:4">
      <c r="A6958" t="s">
        <v>12719</v>
      </c>
      <c r="B6958" t="s">
        <v>12720</v>
      </c>
      <c r="C6958" t="s">
        <v>232</v>
      </c>
      <c r="D6958" s="3"/>
    </row>
    <row r="6959" spans="1:4">
      <c r="A6959" t="s">
        <v>12721</v>
      </c>
      <c r="B6959" t="s">
        <v>12722</v>
      </c>
      <c r="C6959" t="s">
        <v>232</v>
      </c>
      <c r="D6959" s="3"/>
    </row>
    <row r="6960" spans="1:4">
      <c r="A6960" t="s">
        <v>12723</v>
      </c>
      <c r="B6960" t="s">
        <v>12724</v>
      </c>
      <c r="C6960" t="s">
        <v>232</v>
      </c>
      <c r="D6960" s="3"/>
    </row>
    <row r="6961" spans="1:4">
      <c r="A6961" t="s">
        <v>12725</v>
      </c>
      <c r="B6961" t="s">
        <v>12726</v>
      </c>
      <c r="C6961" t="s">
        <v>232</v>
      </c>
      <c r="D6961" s="3"/>
    </row>
    <row r="6962" spans="1:4">
      <c r="A6962" t="s">
        <v>12727</v>
      </c>
      <c r="B6962" t="s">
        <v>12728</v>
      </c>
      <c r="C6962" t="s">
        <v>232</v>
      </c>
      <c r="D6962" s="3"/>
    </row>
    <row r="6963" spans="1:4">
      <c r="A6963" t="s">
        <v>12729</v>
      </c>
      <c r="B6963" t="s">
        <v>12730</v>
      </c>
      <c r="C6963" t="s">
        <v>232</v>
      </c>
      <c r="D6963" s="3"/>
    </row>
    <row r="6964" spans="1:4">
      <c r="A6964" t="s">
        <v>12731</v>
      </c>
      <c r="B6964" t="s">
        <v>12732</v>
      </c>
      <c r="C6964" t="s">
        <v>232</v>
      </c>
      <c r="D6964" s="3"/>
    </row>
    <row r="6965" spans="1:4">
      <c r="A6965" t="s">
        <v>12733</v>
      </c>
      <c r="B6965" t="s">
        <v>12734</v>
      </c>
      <c r="C6965" t="s">
        <v>232</v>
      </c>
      <c r="D6965" s="3"/>
    </row>
    <row r="6966" spans="1:4">
      <c r="A6966" t="s">
        <v>12735</v>
      </c>
      <c r="B6966" t="s">
        <v>12736</v>
      </c>
      <c r="C6966" t="s">
        <v>232</v>
      </c>
      <c r="D6966" s="3"/>
    </row>
    <row r="6967" spans="1:4">
      <c r="A6967" t="s">
        <v>12737</v>
      </c>
      <c r="B6967" t="s">
        <v>12738</v>
      </c>
      <c r="C6967" t="s">
        <v>232</v>
      </c>
      <c r="D6967" s="3"/>
    </row>
    <row r="6968" spans="1:4">
      <c r="A6968" t="s">
        <v>12739</v>
      </c>
      <c r="B6968" t="s">
        <v>12740</v>
      </c>
      <c r="C6968" t="s">
        <v>232</v>
      </c>
      <c r="D6968" s="3"/>
    </row>
    <row r="6969" spans="1:4">
      <c r="A6969" t="s">
        <v>12741</v>
      </c>
      <c r="B6969" t="s">
        <v>12742</v>
      </c>
      <c r="C6969" t="s">
        <v>232</v>
      </c>
      <c r="D6969" s="3"/>
    </row>
    <row r="6970" spans="1:4">
      <c r="A6970" t="s">
        <v>12743</v>
      </c>
      <c r="B6970" t="s">
        <v>12744</v>
      </c>
      <c r="C6970" t="s">
        <v>232</v>
      </c>
      <c r="D6970" s="3"/>
    </row>
    <row r="6971" spans="1:4">
      <c r="A6971" t="s">
        <v>12745</v>
      </c>
      <c r="B6971" t="s">
        <v>11998</v>
      </c>
      <c r="C6971" t="s">
        <v>438</v>
      </c>
      <c r="D6971" s="3">
        <v>1.7</v>
      </c>
    </row>
    <row r="6972" spans="1:4">
      <c r="A6972" t="s">
        <v>12746</v>
      </c>
      <c r="B6972" t="s">
        <v>12000</v>
      </c>
      <c r="C6972" t="s">
        <v>438</v>
      </c>
      <c r="D6972" s="3"/>
    </row>
    <row r="6973" spans="1:4">
      <c r="A6973" t="s">
        <v>12747</v>
      </c>
      <c r="B6973" t="s">
        <v>12002</v>
      </c>
      <c r="C6973" t="s">
        <v>438</v>
      </c>
      <c r="D6973" s="3"/>
    </row>
    <row r="6974" spans="1:4">
      <c r="A6974" t="s">
        <v>12748</v>
      </c>
      <c r="B6974" t="s">
        <v>12004</v>
      </c>
      <c r="C6974" t="s">
        <v>438</v>
      </c>
      <c r="D6974" s="3">
        <v>2.25</v>
      </c>
    </row>
    <row r="6975" spans="1:4">
      <c r="A6975" t="s">
        <v>12749</v>
      </c>
      <c r="B6975" t="s">
        <v>12006</v>
      </c>
      <c r="C6975" t="s">
        <v>438</v>
      </c>
      <c r="D6975" s="3">
        <v>4.4000000000000004</v>
      </c>
    </row>
    <row r="6976" spans="1:4">
      <c r="A6976" t="s">
        <v>12750</v>
      </c>
      <c r="B6976" t="s">
        <v>12008</v>
      </c>
      <c r="C6976" t="s">
        <v>438</v>
      </c>
      <c r="D6976" s="3"/>
    </row>
    <row r="6977" spans="1:4">
      <c r="A6977" t="s">
        <v>12751</v>
      </c>
      <c r="B6977" t="s">
        <v>12010</v>
      </c>
      <c r="C6977" t="s">
        <v>438</v>
      </c>
      <c r="D6977" s="3">
        <v>2.4500000000000002</v>
      </c>
    </row>
    <row r="6978" spans="1:4">
      <c r="A6978" t="s">
        <v>12752</v>
      </c>
      <c r="B6978" t="s">
        <v>12012</v>
      </c>
      <c r="C6978" t="s">
        <v>438</v>
      </c>
      <c r="D6978" s="3"/>
    </row>
    <row r="6979" spans="1:4">
      <c r="A6979" t="s">
        <v>12753</v>
      </c>
      <c r="B6979" t="s">
        <v>12014</v>
      </c>
      <c r="C6979" t="s">
        <v>438</v>
      </c>
      <c r="D6979" s="3"/>
    </row>
    <row r="6980" spans="1:4">
      <c r="A6980" t="s">
        <v>12754</v>
      </c>
      <c r="B6980" t="s">
        <v>12016</v>
      </c>
      <c r="C6980" t="s">
        <v>438</v>
      </c>
      <c r="D6980" s="3">
        <v>5.95</v>
      </c>
    </row>
    <row r="6981" spans="1:4">
      <c r="A6981" t="s">
        <v>12755</v>
      </c>
      <c r="B6981" t="s">
        <v>12018</v>
      </c>
      <c r="C6981" t="s">
        <v>438</v>
      </c>
      <c r="D6981" s="3"/>
    </row>
    <row r="6982" spans="1:4">
      <c r="A6982" t="s">
        <v>12756</v>
      </c>
      <c r="B6982" t="s">
        <v>12020</v>
      </c>
      <c r="C6982" t="s">
        <v>438</v>
      </c>
      <c r="D6982" s="3">
        <v>4.5</v>
      </c>
    </row>
    <row r="6983" spans="1:4">
      <c r="A6983" t="s">
        <v>12757</v>
      </c>
      <c r="B6983" t="s">
        <v>12022</v>
      </c>
      <c r="C6983" t="s">
        <v>438</v>
      </c>
      <c r="D6983" s="3"/>
    </row>
    <row r="6984" spans="1:4">
      <c r="A6984" t="s">
        <v>12758</v>
      </c>
      <c r="B6984" t="s">
        <v>12024</v>
      </c>
      <c r="C6984" t="s">
        <v>438</v>
      </c>
      <c r="D6984" s="3"/>
    </row>
    <row r="6985" spans="1:4">
      <c r="A6985" t="s">
        <v>12759</v>
      </c>
      <c r="B6985" t="s">
        <v>12026</v>
      </c>
      <c r="C6985" t="s">
        <v>438</v>
      </c>
      <c r="D6985" s="3"/>
    </row>
    <row r="6986" spans="1:4">
      <c r="A6986" t="s">
        <v>12760</v>
      </c>
      <c r="B6986" t="s">
        <v>12028</v>
      </c>
      <c r="C6986" t="s">
        <v>438</v>
      </c>
      <c r="D6986" s="3">
        <v>6.8</v>
      </c>
    </row>
    <row r="6987" spans="1:4">
      <c r="A6987" t="s">
        <v>12761</v>
      </c>
      <c r="B6987" t="s">
        <v>12030</v>
      </c>
      <c r="C6987" t="s">
        <v>438</v>
      </c>
      <c r="D6987" s="3">
        <v>3.25</v>
      </c>
    </row>
    <row r="6988" spans="1:4">
      <c r="A6988" t="s">
        <v>12762</v>
      </c>
      <c r="B6988" t="s">
        <v>12032</v>
      </c>
      <c r="C6988" t="s">
        <v>438</v>
      </c>
      <c r="D6988" s="3"/>
    </row>
    <row r="6989" spans="1:4">
      <c r="A6989" t="s">
        <v>12763</v>
      </c>
      <c r="B6989" t="s">
        <v>12034</v>
      </c>
      <c r="C6989" t="s">
        <v>438</v>
      </c>
      <c r="D6989" s="3">
        <v>3.7999999999999994</v>
      </c>
    </row>
    <row r="6990" spans="1:4">
      <c r="A6990" t="s">
        <v>12764</v>
      </c>
      <c r="B6990" t="s">
        <v>12036</v>
      </c>
      <c r="C6990" t="s">
        <v>438</v>
      </c>
      <c r="D6990" s="3"/>
    </row>
    <row r="6991" spans="1:4">
      <c r="A6991" t="s">
        <v>12765</v>
      </c>
      <c r="B6991" t="s">
        <v>12038</v>
      </c>
      <c r="C6991" t="s">
        <v>438</v>
      </c>
      <c r="D6991" s="3"/>
    </row>
    <row r="6992" spans="1:4">
      <c r="A6992" t="s">
        <v>12766</v>
      </c>
      <c r="B6992" t="s">
        <v>12040</v>
      </c>
      <c r="C6992" t="s">
        <v>232</v>
      </c>
      <c r="D6992" s="3">
        <v>743</v>
      </c>
    </row>
    <row r="6993" spans="1:4">
      <c r="A6993" t="s">
        <v>12767</v>
      </c>
      <c r="B6993" t="s">
        <v>12042</v>
      </c>
      <c r="C6993" t="s">
        <v>232</v>
      </c>
      <c r="D6993" s="3">
        <v>830.82758620689651</v>
      </c>
    </row>
    <row r="6994" spans="1:4">
      <c r="A6994" t="s">
        <v>12768</v>
      </c>
      <c r="B6994" t="s">
        <v>12769</v>
      </c>
      <c r="C6994" t="s">
        <v>232</v>
      </c>
      <c r="D6994" s="3">
        <v>48.923728813559322</v>
      </c>
    </row>
    <row r="6995" spans="1:4">
      <c r="A6995" t="s">
        <v>12770</v>
      </c>
      <c r="B6995" t="s">
        <v>12771</v>
      </c>
      <c r="C6995" t="s">
        <v>438</v>
      </c>
      <c r="D6995" s="3"/>
    </row>
    <row r="6996" spans="1:4">
      <c r="A6996" t="s">
        <v>12772</v>
      </c>
      <c r="B6996" t="s">
        <v>12773</v>
      </c>
      <c r="C6996" t="s">
        <v>438</v>
      </c>
      <c r="D6996" s="3"/>
    </row>
    <row r="6997" spans="1:4">
      <c r="A6997" t="s">
        <v>12774</v>
      </c>
      <c r="B6997" t="s">
        <v>12775</v>
      </c>
      <c r="C6997" t="s">
        <v>232</v>
      </c>
      <c r="D6997" s="3"/>
    </row>
    <row r="6998" spans="1:4">
      <c r="A6998" t="s">
        <v>12776</v>
      </c>
      <c r="B6998" t="s">
        <v>12777</v>
      </c>
      <c r="C6998" t="s">
        <v>438</v>
      </c>
      <c r="D6998" s="3"/>
    </row>
    <row r="6999" spans="1:4">
      <c r="A6999" t="s">
        <v>12778</v>
      </c>
      <c r="B6999" t="s">
        <v>12779</v>
      </c>
      <c r="C6999" t="s">
        <v>232</v>
      </c>
      <c r="D6999" s="3">
        <v>152</v>
      </c>
    </row>
    <row r="7000" spans="1:4">
      <c r="A7000" t="s">
        <v>12780</v>
      </c>
      <c r="B7000" t="s">
        <v>12781</v>
      </c>
      <c r="C7000" t="s">
        <v>232</v>
      </c>
      <c r="D7000" s="3"/>
    </row>
    <row r="7001" spans="1:4">
      <c r="A7001" t="s">
        <v>12782</v>
      </c>
      <c r="B7001" t="s">
        <v>12783</v>
      </c>
      <c r="C7001" t="s">
        <v>438</v>
      </c>
      <c r="D7001" s="3"/>
    </row>
    <row r="7002" spans="1:4">
      <c r="A7002" t="s">
        <v>12784</v>
      </c>
      <c r="B7002" t="s">
        <v>12785</v>
      </c>
      <c r="C7002" t="s">
        <v>232</v>
      </c>
      <c r="D7002" s="3"/>
    </row>
    <row r="7003" spans="1:4">
      <c r="A7003" t="s">
        <v>12786</v>
      </c>
      <c r="B7003" t="s">
        <v>12787</v>
      </c>
      <c r="C7003" t="s">
        <v>232</v>
      </c>
      <c r="D7003" s="3"/>
    </row>
    <row r="7004" spans="1:4">
      <c r="A7004" t="s">
        <v>12788</v>
      </c>
      <c r="B7004" t="s">
        <v>12789</v>
      </c>
      <c r="C7004" t="s">
        <v>232</v>
      </c>
      <c r="D7004" s="3"/>
    </row>
    <row r="7005" spans="1:4">
      <c r="A7005" t="s">
        <v>12790</v>
      </c>
      <c r="B7005" t="s">
        <v>12791</v>
      </c>
      <c r="C7005" t="s">
        <v>232</v>
      </c>
      <c r="D7005" s="3"/>
    </row>
    <row r="7006" spans="1:4">
      <c r="A7006" t="s">
        <v>12792</v>
      </c>
      <c r="B7006" t="s">
        <v>12793</v>
      </c>
      <c r="C7006" t="s">
        <v>232</v>
      </c>
      <c r="D7006" s="3"/>
    </row>
    <row r="7007" spans="1:4">
      <c r="A7007" t="s">
        <v>12794</v>
      </c>
      <c r="B7007" t="s">
        <v>12795</v>
      </c>
      <c r="C7007" t="s">
        <v>232</v>
      </c>
      <c r="D7007" s="3"/>
    </row>
    <row r="7008" spans="1:4">
      <c r="A7008" t="s">
        <v>12796</v>
      </c>
      <c r="B7008" t="s">
        <v>12797</v>
      </c>
      <c r="C7008" t="s">
        <v>232</v>
      </c>
      <c r="D7008" s="3">
        <v>1530</v>
      </c>
    </row>
    <row r="7009" spans="1:4">
      <c r="A7009" t="s">
        <v>12798</v>
      </c>
      <c r="B7009" t="s">
        <v>12799</v>
      </c>
      <c r="C7009" t="s">
        <v>438</v>
      </c>
      <c r="D7009" s="3"/>
    </row>
    <row r="7010" spans="1:4">
      <c r="A7010" t="s">
        <v>12800</v>
      </c>
      <c r="B7010" t="s">
        <v>12801</v>
      </c>
      <c r="C7010" t="s">
        <v>438</v>
      </c>
      <c r="D7010" s="3">
        <v>7.7000000000000011</v>
      </c>
    </row>
    <row r="7011" spans="1:4">
      <c r="A7011" t="s">
        <v>12802</v>
      </c>
      <c r="B7011" t="s">
        <v>12803</v>
      </c>
      <c r="C7011" t="s">
        <v>438</v>
      </c>
      <c r="D7011" s="3"/>
    </row>
    <row r="7012" spans="1:4">
      <c r="A7012" t="s">
        <v>12804</v>
      </c>
      <c r="B7012" t="s">
        <v>12805</v>
      </c>
      <c r="C7012" t="s">
        <v>438</v>
      </c>
      <c r="D7012" s="3">
        <v>15</v>
      </c>
    </row>
    <row r="7013" spans="1:4">
      <c r="A7013" t="s">
        <v>12806</v>
      </c>
      <c r="B7013" t="s">
        <v>12807</v>
      </c>
      <c r="C7013" t="s">
        <v>438</v>
      </c>
      <c r="D7013" s="3"/>
    </row>
    <row r="7014" spans="1:4">
      <c r="A7014" t="s">
        <v>12808</v>
      </c>
      <c r="B7014" t="s">
        <v>12809</v>
      </c>
      <c r="C7014" t="s">
        <v>438</v>
      </c>
      <c r="D7014" s="3">
        <v>25</v>
      </c>
    </row>
    <row r="7015" spans="1:4">
      <c r="A7015" t="s">
        <v>12810</v>
      </c>
      <c r="B7015" t="s">
        <v>12811</v>
      </c>
      <c r="C7015" t="s">
        <v>438</v>
      </c>
      <c r="D7015" s="3">
        <v>43</v>
      </c>
    </row>
    <row r="7016" spans="1:4">
      <c r="A7016" t="s">
        <v>12812</v>
      </c>
      <c r="B7016" t="s">
        <v>12813</v>
      </c>
      <c r="C7016" t="s">
        <v>438</v>
      </c>
      <c r="D7016" s="3"/>
    </row>
    <row r="7017" spans="1:4">
      <c r="A7017" t="s">
        <v>12814</v>
      </c>
      <c r="B7017" t="s">
        <v>12815</v>
      </c>
      <c r="C7017" t="s">
        <v>438</v>
      </c>
      <c r="D7017" s="3"/>
    </row>
    <row r="7018" spans="1:4">
      <c r="A7018" t="s">
        <v>12816</v>
      </c>
      <c r="B7018" t="s">
        <v>12817</v>
      </c>
      <c r="C7018" t="s">
        <v>438</v>
      </c>
      <c r="D7018" s="3"/>
    </row>
    <row r="7019" spans="1:4">
      <c r="A7019" t="s">
        <v>12818</v>
      </c>
      <c r="B7019" t="s">
        <v>12819</v>
      </c>
      <c r="C7019" t="s">
        <v>438</v>
      </c>
      <c r="D7019" s="3"/>
    </row>
    <row r="7020" spans="1:4">
      <c r="A7020" t="s">
        <v>12820</v>
      </c>
      <c r="B7020" t="s">
        <v>12821</v>
      </c>
      <c r="C7020" t="s">
        <v>438</v>
      </c>
      <c r="D7020" s="3"/>
    </row>
    <row r="7021" spans="1:4">
      <c r="A7021" t="s">
        <v>12822</v>
      </c>
      <c r="B7021" t="s">
        <v>12823</v>
      </c>
      <c r="C7021" t="s">
        <v>438</v>
      </c>
      <c r="D7021" s="3"/>
    </row>
    <row r="7022" spans="1:4">
      <c r="A7022" t="s">
        <v>12824</v>
      </c>
      <c r="B7022" t="s">
        <v>12825</v>
      </c>
      <c r="C7022" t="s">
        <v>438</v>
      </c>
      <c r="D7022" s="3"/>
    </row>
    <row r="7023" spans="1:4">
      <c r="A7023" t="s">
        <v>12826</v>
      </c>
      <c r="B7023" t="s">
        <v>12827</v>
      </c>
      <c r="C7023" t="s">
        <v>438</v>
      </c>
      <c r="D7023" s="3"/>
    </row>
    <row r="7024" spans="1:4">
      <c r="A7024" t="s">
        <v>12828</v>
      </c>
      <c r="B7024" t="s">
        <v>12829</v>
      </c>
      <c r="C7024" t="s">
        <v>438</v>
      </c>
      <c r="D7024" s="3"/>
    </row>
    <row r="7025" spans="1:4">
      <c r="A7025" t="s">
        <v>12830</v>
      </c>
      <c r="B7025" t="s">
        <v>12831</v>
      </c>
      <c r="C7025" t="s">
        <v>438</v>
      </c>
      <c r="D7025" s="3"/>
    </row>
    <row r="7026" spans="1:4">
      <c r="A7026" t="s">
        <v>12832</v>
      </c>
      <c r="B7026" t="s">
        <v>12833</v>
      </c>
      <c r="C7026" t="s">
        <v>438</v>
      </c>
      <c r="D7026" s="3"/>
    </row>
    <row r="7027" spans="1:4">
      <c r="A7027" t="s">
        <v>12834</v>
      </c>
      <c r="B7027" t="s">
        <v>12835</v>
      </c>
      <c r="C7027" t="s">
        <v>438</v>
      </c>
      <c r="D7027" s="3">
        <v>15</v>
      </c>
    </row>
    <row r="7028" spans="1:4">
      <c r="A7028" t="s">
        <v>12836</v>
      </c>
      <c r="B7028" t="s">
        <v>12837</v>
      </c>
      <c r="C7028" t="s">
        <v>438</v>
      </c>
      <c r="D7028" s="3"/>
    </row>
    <row r="7029" spans="1:4">
      <c r="A7029" t="s">
        <v>12838</v>
      </c>
      <c r="B7029" t="s">
        <v>12839</v>
      </c>
      <c r="C7029" t="s">
        <v>438</v>
      </c>
      <c r="D7029" s="3"/>
    </row>
    <row r="7030" spans="1:4">
      <c r="A7030" t="s">
        <v>12840</v>
      </c>
      <c r="B7030" t="s">
        <v>12841</v>
      </c>
      <c r="C7030" t="s">
        <v>438</v>
      </c>
      <c r="D7030" s="3"/>
    </row>
    <row r="7031" spans="1:4">
      <c r="A7031" t="s">
        <v>12842</v>
      </c>
      <c r="B7031" t="s">
        <v>12843</v>
      </c>
      <c r="C7031" t="s">
        <v>438</v>
      </c>
      <c r="D7031" s="3"/>
    </row>
    <row r="7032" spans="1:4">
      <c r="A7032" t="s">
        <v>12844</v>
      </c>
      <c r="B7032" t="s">
        <v>12845</v>
      </c>
      <c r="C7032" t="s">
        <v>438</v>
      </c>
      <c r="D7032" s="3"/>
    </row>
    <row r="7033" spans="1:4">
      <c r="A7033" t="s">
        <v>12846</v>
      </c>
      <c r="B7033" t="s">
        <v>12847</v>
      </c>
      <c r="C7033" t="s">
        <v>438</v>
      </c>
      <c r="D7033" s="3"/>
    </row>
    <row r="7034" spans="1:4">
      <c r="A7034" t="s">
        <v>12848</v>
      </c>
      <c r="B7034" t="s">
        <v>12849</v>
      </c>
      <c r="C7034" t="s">
        <v>438</v>
      </c>
      <c r="D7034" s="3">
        <v>516.5522580645162</v>
      </c>
    </row>
    <row r="7035" spans="1:4">
      <c r="A7035" t="s">
        <v>12850</v>
      </c>
      <c r="B7035" t="s">
        <v>12851</v>
      </c>
      <c r="C7035" t="s">
        <v>232</v>
      </c>
      <c r="D7035" s="3">
        <v>200</v>
      </c>
    </row>
    <row r="7036" spans="1:4">
      <c r="A7036" t="s">
        <v>12852</v>
      </c>
      <c r="B7036" t="s">
        <v>12853</v>
      </c>
      <c r="C7036" t="s">
        <v>232</v>
      </c>
      <c r="D7036" s="3"/>
    </row>
    <row r="7037" spans="1:4">
      <c r="A7037" t="s">
        <v>12854</v>
      </c>
      <c r="B7037" t="s">
        <v>12855</v>
      </c>
      <c r="C7037" t="s">
        <v>232</v>
      </c>
      <c r="D7037" s="3"/>
    </row>
    <row r="7038" spans="1:4">
      <c r="A7038" t="s">
        <v>12856</v>
      </c>
      <c r="B7038" t="s">
        <v>12857</v>
      </c>
      <c r="C7038" t="s">
        <v>232</v>
      </c>
      <c r="D7038" s="3">
        <v>606.25</v>
      </c>
    </row>
    <row r="7039" spans="1:4">
      <c r="A7039" t="s">
        <v>12858</v>
      </c>
      <c r="B7039" t="s">
        <v>12859</v>
      </c>
      <c r="C7039" t="s">
        <v>232</v>
      </c>
      <c r="D7039" s="3"/>
    </row>
    <row r="7040" spans="1:4">
      <c r="A7040" t="s">
        <v>12860</v>
      </c>
      <c r="B7040" t="s">
        <v>12861</v>
      </c>
      <c r="C7040" t="s">
        <v>232</v>
      </c>
      <c r="D7040" s="3">
        <v>1550</v>
      </c>
    </row>
    <row r="7041" spans="1:4">
      <c r="A7041" t="s">
        <v>12862</v>
      </c>
      <c r="B7041" t="s">
        <v>12863</v>
      </c>
      <c r="C7041" t="s">
        <v>232</v>
      </c>
      <c r="D7041" s="3"/>
    </row>
    <row r="7042" spans="1:4">
      <c r="A7042" t="s">
        <v>12864</v>
      </c>
      <c r="B7042" t="s">
        <v>12865</v>
      </c>
      <c r="C7042" t="s">
        <v>232</v>
      </c>
      <c r="D7042" s="3">
        <v>2181.37</v>
      </c>
    </row>
    <row r="7043" spans="1:4">
      <c r="A7043" t="s">
        <v>12866</v>
      </c>
      <c r="B7043" t="s">
        <v>12867</v>
      </c>
      <c r="C7043" t="s">
        <v>232</v>
      </c>
      <c r="D7043" s="3"/>
    </row>
    <row r="7044" spans="1:4">
      <c r="A7044" t="s">
        <v>12868</v>
      </c>
      <c r="B7044" t="s">
        <v>12869</v>
      </c>
      <c r="C7044" t="s">
        <v>232</v>
      </c>
      <c r="D7044" s="3">
        <v>2550</v>
      </c>
    </row>
    <row r="7045" spans="1:4">
      <c r="A7045" t="s">
        <v>12870</v>
      </c>
      <c r="B7045" t="s">
        <v>12871</v>
      </c>
      <c r="C7045" t="s">
        <v>232</v>
      </c>
      <c r="D7045" s="3"/>
    </row>
    <row r="7046" spans="1:4">
      <c r="A7046" t="s">
        <v>12872</v>
      </c>
      <c r="B7046" t="s">
        <v>12873</v>
      </c>
      <c r="C7046" t="s">
        <v>232</v>
      </c>
      <c r="D7046" s="3"/>
    </row>
    <row r="7047" spans="1:4">
      <c r="A7047" t="s">
        <v>12874</v>
      </c>
      <c r="B7047" t="s">
        <v>12875</v>
      </c>
      <c r="C7047" t="s">
        <v>232</v>
      </c>
      <c r="D7047" s="3">
        <v>244.85714285714286</v>
      </c>
    </row>
    <row r="7048" spans="1:4">
      <c r="A7048" t="s">
        <v>12876</v>
      </c>
      <c r="B7048" t="s">
        <v>12877</v>
      </c>
      <c r="C7048" t="s">
        <v>438</v>
      </c>
      <c r="D7048" s="3"/>
    </row>
    <row r="7049" spans="1:4">
      <c r="A7049" t="s">
        <v>12878</v>
      </c>
      <c r="B7049" t="s">
        <v>12879</v>
      </c>
      <c r="C7049" t="s">
        <v>438</v>
      </c>
      <c r="D7049" s="3"/>
    </row>
    <row r="7050" spans="1:4">
      <c r="A7050" t="s">
        <v>12880</v>
      </c>
      <c r="B7050" t="s">
        <v>12881</v>
      </c>
      <c r="C7050" t="s">
        <v>232</v>
      </c>
      <c r="D7050" s="3"/>
    </row>
    <row r="7051" spans="1:4">
      <c r="A7051" t="s">
        <v>12882</v>
      </c>
      <c r="B7051" t="s">
        <v>12883</v>
      </c>
      <c r="C7051" t="s">
        <v>232</v>
      </c>
      <c r="D7051" s="3">
        <v>7216.1111111111113</v>
      </c>
    </row>
    <row r="7052" spans="1:4">
      <c r="A7052" t="s">
        <v>12884</v>
      </c>
      <c r="B7052" t="s">
        <v>12885</v>
      </c>
      <c r="C7052" t="s">
        <v>232</v>
      </c>
      <c r="D7052" s="3"/>
    </row>
    <row r="7053" spans="1:4">
      <c r="A7053" t="s">
        <v>12886</v>
      </c>
      <c r="B7053" t="s">
        <v>12887</v>
      </c>
      <c r="C7053" t="s">
        <v>232</v>
      </c>
      <c r="D7053" s="3">
        <v>249.33816901408454</v>
      </c>
    </row>
    <row r="7054" spans="1:4">
      <c r="A7054" t="s">
        <v>12888</v>
      </c>
      <c r="B7054" t="s">
        <v>12889</v>
      </c>
      <c r="C7054" t="s">
        <v>232</v>
      </c>
      <c r="D7054" s="3">
        <v>8449.7577777777788</v>
      </c>
    </row>
    <row r="7055" spans="1:4">
      <c r="A7055" t="s">
        <v>12890</v>
      </c>
      <c r="B7055" t="s">
        <v>12891</v>
      </c>
      <c r="C7055" t="s">
        <v>232</v>
      </c>
      <c r="D7055" s="3"/>
    </row>
    <row r="7056" spans="1:4">
      <c r="A7056" t="s">
        <v>12892</v>
      </c>
      <c r="B7056" t="s">
        <v>12893</v>
      </c>
      <c r="C7056" t="s">
        <v>232</v>
      </c>
      <c r="D7056" s="3"/>
    </row>
    <row r="7057" spans="1:4">
      <c r="A7057" t="s">
        <v>12894</v>
      </c>
      <c r="B7057" t="s">
        <v>12895</v>
      </c>
      <c r="C7057" t="s">
        <v>232</v>
      </c>
      <c r="D7057" s="3">
        <v>18490.558421052632</v>
      </c>
    </row>
    <row r="7058" spans="1:4">
      <c r="A7058" t="s">
        <v>12896</v>
      </c>
      <c r="B7058" t="s">
        <v>12897</v>
      </c>
      <c r="C7058" t="s">
        <v>232</v>
      </c>
      <c r="D7058" s="3">
        <v>2352.2727272727275</v>
      </c>
    </row>
    <row r="7059" spans="1:4">
      <c r="A7059" t="s">
        <v>12898</v>
      </c>
      <c r="B7059" t="s">
        <v>12899</v>
      </c>
      <c r="C7059" t="s">
        <v>232</v>
      </c>
      <c r="D7059" s="3">
        <v>3900</v>
      </c>
    </row>
    <row r="7060" spans="1:4">
      <c r="A7060" t="s">
        <v>12900</v>
      </c>
      <c r="B7060" t="s">
        <v>12901</v>
      </c>
      <c r="C7060" t="s">
        <v>438</v>
      </c>
      <c r="D7060" s="3"/>
    </row>
    <row r="7061" spans="1:4">
      <c r="A7061" t="s">
        <v>12902</v>
      </c>
      <c r="B7061" t="s">
        <v>12903</v>
      </c>
      <c r="C7061" t="s">
        <v>232</v>
      </c>
      <c r="D7061" s="3">
        <v>1412.21</v>
      </c>
    </row>
    <row r="7062" spans="1:4">
      <c r="A7062" t="s">
        <v>12904</v>
      </c>
      <c r="B7062" t="s">
        <v>12905</v>
      </c>
      <c r="C7062" t="s">
        <v>232</v>
      </c>
      <c r="D7062" s="3"/>
    </row>
    <row r="7063" spans="1:4">
      <c r="A7063" t="s">
        <v>12906</v>
      </c>
      <c r="B7063" t="s">
        <v>12907</v>
      </c>
      <c r="C7063" t="s">
        <v>232</v>
      </c>
      <c r="D7063" s="3"/>
    </row>
    <row r="7064" spans="1:4">
      <c r="A7064" t="s">
        <v>12908</v>
      </c>
      <c r="B7064" t="s">
        <v>12897</v>
      </c>
      <c r="C7064" t="s">
        <v>232</v>
      </c>
      <c r="D7064" s="3">
        <v>1011.2285714285715</v>
      </c>
    </row>
    <row r="7065" spans="1:4">
      <c r="A7065" t="s">
        <v>12909</v>
      </c>
      <c r="B7065" t="s">
        <v>12910</v>
      </c>
      <c r="C7065" t="s">
        <v>232</v>
      </c>
      <c r="D7065" s="3"/>
    </row>
    <row r="7066" spans="1:4">
      <c r="A7066" t="s">
        <v>12911</v>
      </c>
      <c r="B7066" t="s">
        <v>12912</v>
      </c>
      <c r="C7066" t="s">
        <v>232</v>
      </c>
      <c r="D7066" s="3">
        <v>849.80526315789473</v>
      </c>
    </row>
    <row r="7067" spans="1:4">
      <c r="A7067" t="s">
        <v>12913</v>
      </c>
      <c r="B7067" t="s">
        <v>12914</v>
      </c>
      <c r="C7067" t="s">
        <v>232</v>
      </c>
      <c r="D7067" s="3">
        <v>1162.818</v>
      </c>
    </row>
    <row r="7068" spans="1:4">
      <c r="A7068" t="s">
        <v>12915</v>
      </c>
      <c r="B7068" t="s">
        <v>12916</v>
      </c>
      <c r="C7068" t="s">
        <v>438</v>
      </c>
      <c r="D7068" s="3">
        <v>10.5</v>
      </c>
    </row>
    <row r="7069" spans="1:4">
      <c r="A7069" t="s">
        <v>12917</v>
      </c>
      <c r="B7069" t="s">
        <v>12918</v>
      </c>
      <c r="C7069" t="s">
        <v>438</v>
      </c>
      <c r="D7069" s="3"/>
    </row>
    <row r="7070" spans="1:4">
      <c r="A7070" t="s">
        <v>12919</v>
      </c>
      <c r="B7070" t="s">
        <v>12920</v>
      </c>
      <c r="C7070" t="s">
        <v>438</v>
      </c>
      <c r="D7070" s="3">
        <v>35</v>
      </c>
    </row>
    <row r="7071" spans="1:4">
      <c r="A7071" t="s">
        <v>12921</v>
      </c>
      <c r="B7071" t="s">
        <v>12922</v>
      </c>
      <c r="C7071" t="s">
        <v>438</v>
      </c>
      <c r="D7071" s="3">
        <v>30.25</v>
      </c>
    </row>
    <row r="7072" spans="1:4">
      <c r="A7072" t="s">
        <v>12923</v>
      </c>
      <c r="B7072" t="s">
        <v>12924</v>
      </c>
      <c r="C7072" t="s">
        <v>438</v>
      </c>
      <c r="D7072" s="3">
        <v>28.5</v>
      </c>
    </row>
    <row r="7073" spans="1:4">
      <c r="A7073" t="s">
        <v>12925</v>
      </c>
      <c r="B7073" t="s">
        <v>12926</v>
      </c>
      <c r="C7073" t="s">
        <v>438</v>
      </c>
      <c r="D7073" s="3">
        <v>40.083521444695258</v>
      </c>
    </row>
    <row r="7074" spans="1:4">
      <c r="A7074" t="s">
        <v>12927</v>
      </c>
      <c r="B7074" t="s">
        <v>12928</v>
      </c>
      <c r="C7074" t="s">
        <v>438</v>
      </c>
      <c r="D7074" s="3">
        <v>22.5</v>
      </c>
    </row>
    <row r="7075" spans="1:4">
      <c r="A7075" t="s">
        <v>12929</v>
      </c>
      <c r="B7075" t="s">
        <v>12930</v>
      </c>
      <c r="C7075" t="s">
        <v>438</v>
      </c>
      <c r="D7075" s="3"/>
    </row>
    <row r="7076" spans="1:4">
      <c r="A7076" t="s">
        <v>12931</v>
      </c>
      <c r="B7076" t="s">
        <v>12932</v>
      </c>
      <c r="C7076" t="s">
        <v>438</v>
      </c>
      <c r="D7076" s="3"/>
    </row>
    <row r="7077" spans="1:4">
      <c r="A7077" t="s">
        <v>12933</v>
      </c>
      <c r="B7077" t="s">
        <v>12934</v>
      </c>
      <c r="C7077" t="s">
        <v>438</v>
      </c>
      <c r="D7077" s="3"/>
    </row>
    <row r="7078" spans="1:4">
      <c r="A7078" t="s">
        <v>12935</v>
      </c>
      <c r="B7078" t="s">
        <v>12936</v>
      </c>
      <c r="C7078" t="s">
        <v>438</v>
      </c>
      <c r="D7078" s="3"/>
    </row>
    <row r="7079" spans="1:4">
      <c r="A7079" t="s">
        <v>12937</v>
      </c>
      <c r="B7079" t="s">
        <v>12938</v>
      </c>
      <c r="C7079" t="s">
        <v>438</v>
      </c>
      <c r="D7079" s="3"/>
    </row>
    <row r="7080" spans="1:4">
      <c r="A7080" t="s">
        <v>12939</v>
      </c>
      <c r="B7080" t="s">
        <v>12940</v>
      </c>
      <c r="C7080" t="s">
        <v>438</v>
      </c>
      <c r="D7080" s="3"/>
    </row>
    <row r="7081" spans="1:4">
      <c r="A7081" t="s">
        <v>12941</v>
      </c>
      <c r="B7081" t="s">
        <v>12942</v>
      </c>
      <c r="C7081" t="s">
        <v>438</v>
      </c>
      <c r="D7081" s="3"/>
    </row>
    <row r="7082" spans="1:4">
      <c r="A7082" t="s">
        <v>12943</v>
      </c>
      <c r="B7082" t="s">
        <v>12944</v>
      </c>
      <c r="C7082" t="s">
        <v>438</v>
      </c>
      <c r="D7082" s="3"/>
    </row>
    <row r="7083" spans="1:4">
      <c r="A7083" t="s">
        <v>12945</v>
      </c>
      <c r="B7083" t="s">
        <v>12944</v>
      </c>
      <c r="C7083" t="s">
        <v>438</v>
      </c>
      <c r="D7083" s="3"/>
    </row>
    <row r="7084" spans="1:4">
      <c r="A7084" t="s">
        <v>12946</v>
      </c>
      <c r="B7084" t="s">
        <v>12944</v>
      </c>
      <c r="C7084" t="s">
        <v>438</v>
      </c>
      <c r="D7084" s="3"/>
    </row>
    <row r="7085" spans="1:4">
      <c r="A7085" t="s">
        <v>12947</v>
      </c>
      <c r="B7085" t="s">
        <v>12944</v>
      </c>
      <c r="C7085" t="s">
        <v>438</v>
      </c>
      <c r="D7085" s="3"/>
    </row>
    <row r="7086" spans="1:4">
      <c r="A7086" t="s">
        <v>12948</v>
      </c>
      <c r="B7086" t="s">
        <v>12949</v>
      </c>
      <c r="C7086" t="s">
        <v>438</v>
      </c>
      <c r="D7086" s="3"/>
    </row>
    <row r="7087" spans="1:4">
      <c r="A7087" t="s">
        <v>12950</v>
      </c>
      <c r="B7087" t="s">
        <v>12951</v>
      </c>
      <c r="C7087" t="s">
        <v>438</v>
      </c>
      <c r="D7087" s="3"/>
    </row>
    <row r="7088" spans="1:4">
      <c r="A7088" t="s">
        <v>12952</v>
      </c>
      <c r="B7088" t="s">
        <v>12953</v>
      </c>
      <c r="C7088" t="s">
        <v>438</v>
      </c>
      <c r="D7088" s="3"/>
    </row>
    <row r="7089" spans="1:4">
      <c r="A7089" t="s">
        <v>12954</v>
      </c>
      <c r="B7089" t="s">
        <v>12955</v>
      </c>
      <c r="C7089" t="s">
        <v>438</v>
      </c>
      <c r="D7089" s="3"/>
    </row>
    <row r="7090" spans="1:4">
      <c r="A7090" t="s">
        <v>12956</v>
      </c>
      <c r="B7090" t="s">
        <v>12957</v>
      </c>
      <c r="C7090" t="s">
        <v>438</v>
      </c>
      <c r="D7090" s="3"/>
    </row>
    <row r="7091" spans="1:4">
      <c r="A7091" t="s">
        <v>12958</v>
      </c>
      <c r="B7091" t="s">
        <v>12959</v>
      </c>
      <c r="C7091" t="s">
        <v>232</v>
      </c>
      <c r="D7091" s="3">
        <v>241</v>
      </c>
    </row>
    <row r="7092" spans="1:4">
      <c r="A7092" t="s">
        <v>12960</v>
      </c>
      <c r="B7092" t="s">
        <v>12961</v>
      </c>
      <c r="C7092" t="s">
        <v>438</v>
      </c>
      <c r="D7092" s="3">
        <v>16.450542155344102</v>
      </c>
    </row>
    <row r="7093" spans="1:4">
      <c r="A7093" t="s">
        <v>12962</v>
      </c>
      <c r="B7093" t="s">
        <v>12963</v>
      </c>
      <c r="C7093" t="s">
        <v>438</v>
      </c>
      <c r="D7093" s="3"/>
    </row>
    <row r="7094" spans="1:4">
      <c r="A7094" t="s">
        <v>12964</v>
      </c>
      <c r="B7094" t="s">
        <v>12965</v>
      </c>
      <c r="C7094" t="s">
        <v>438</v>
      </c>
      <c r="D7094" s="3">
        <v>27.540456989247311</v>
      </c>
    </row>
    <row r="7095" spans="1:4">
      <c r="A7095" t="s">
        <v>12966</v>
      </c>
      <c r="B7095" t="s">
        <v>12967</v>
      </c>
      <c r="C7095" t="s">
        <v>438</v>
      </c>
      <c r="D7095" s="3"/>
    </row>
    <row r="7096" spans="1:4">
      <c r="A7096" t="s">
        <v>12968</v>
      </c>
      <c r="B7096" t="s">
        <v>12969</v>
      </c>
      <c r="C7096" t="s">
        <v>438</v>
      </c>
      <c r="D7096" s="3"/>
    </row>
    <row r="7097" spans="1:4">
      <c r="A7097" t="s">
        <v>12970</v>
      </c>
      <c r="B7097" t="s">
        <v>12971</v>
      </c>
      <c r="C7097" t="s">
        <v>438</v>
      </c>
      <c r="D7097" s="3">
        <v>38.061247736873867</v>
      </c>
    </row>
    <row r="7098" spans="1:4">
      <c r="A7098" t="s">
        <v>12972</v>
      </c>
      <c r="B7098" t="s">
        <v>12973</v>
      </c>
      <c r="C7098" t="s">
        <v>438</v>
      </c>
      <c r="D7098" s="3"/>
    </row>
    <row r="7099" spans="1:4">
      <c r="A7099" t="s">
        <v>12974</v>
      </c>
      <c r="B7099" t="s">
        <v>12975</v>
      </c>
      <c r="C7099" t="s">
        <v>438</v>
      </c>
      <c r="D7099" s="3"/>
    </row>
    <row r="7100" spans="1:4">
      <c r="A7100" t="s">
        <v>12976</v>
      </c>
      <c r="B7100" t="s">
        <v>12977</v>
      </c>
      <c r="C7100" t="s">
        <v>438</v>
      </c>
      <c r="D7100" s="3"/>
    </row>
    <row r="7101" spans="1:4">
      <c r="A7101" t="s">
        <v>12978</v>
      </c>
      <c r="B7101" t="s">
        <v>12979</v>
      </c>
      <c r="C7101" t="s">
        <v>438</v>
      </c>
      <c r="D7101" s="3"/>
    </row>
    <row r="7102" spans="1:4">
      <c r="A7102" t="s">
        <v>12980</v>
      </c>
      <c r="B7102" t="s">
        <v>12981</v>
      </c>
      <c r="C7102" t="s">
        <v>438</v>
      </c>
      <c r="D7102" s="3">
        <v>51.426392320285757</v>
      </c>
    </row>
    <row r="7103" spans="1:4">
      <c r="A7103" t="s">
        <v>12982</v>
      </c>
      <c r="B7103" t="s">
        <v>12983</v>
      </c>
      <c r="C7103" t="s">
        <v>438</v>
      </c>
      <c r="D7103" s="3"/>
    </row>
    <row r="7104" spans="1:4">
      <c r="A7104" t="s">
        <v>12984</v>
      </c>
      <c r="B7104" t="s">
        <v>12985</v>
      </c>
      <c r="C7104" t="s">
        <v>438</v>
      </c>
      <c r="D7104" s="3"/>
    </row>
    <row r="7105" spans="1:4">
      <c r="A7105" t="s">
        <v>12986</v>
      </c>
      <c r="B7105" t="s">
        <v>12987</v>
      </c>
      <c r="C7105" t="s">
        <v>438</v>
      </c>
      <c r="D7105" s="3"/>
    </row>
    <row r="7106" spans="1:4">
      <c r="A7106" t="s">
        <v>12988</v>
      </c>
      <c r="B7106" t="s">
        <v>12989</v>
      </c>
      <c r="C7106" t="s">
        <v>438</v>
      </c>
      <c r="D7106" s="3"/>
    </row>
    <row r="7107" spans="1:4">
      <c r="A7107" t="s">
        <v>12990</v>
      </c>
      <c r="B7107" t="s">
        <v>12991</v>
      </c>
      <c r="C7107" t="s">
        <v>438</v>
      </c>
      <c r="D7107" s="3">
        <v>73.215686274509807</v>
      </c>
    </row>
    <row r="7108" spans="1:4">
      <c r="A7108" t="s">
        <v>12992</v>
      </c>
      <c r="B7108" t="s">
        <v>12993</v>
      </c>
      <c r="C7108" t="s">
        <v>438</v>
      </c>
      <c r="D7108" s="3"/>
    </row>
    <row r="7109" spans="1:4">
      <c r="A7109" t="s">
        <v>12994</v>
      </c>
      <c r="B7109" t="s">
        <v>12995</v>
      </c>
      <c r="C7109" t="s">
        <v>438</v>
      </c>
      <c r="D7109" s="3"/>
    </row>
    <row r="7110" spans="1:4">
      <c r="A7110" t="s">
        <v>12996</v>
      </c>
      <c r="B7110" t="s">
        <v>12997</v>
      </c>
      <c r="C7110" t="s">
        <v>438</v>
      </c>
      <c r="D7110" s="3"/>
    </row>
    <row r="7111" spans="1:4">
      <c r="A7111" t="s">
        <v>12998</v>
      </c>
      <c r="B7111" t="s">
        <v>12999</v>
      </c>
      <c r="C7111" t="s">
        <v>438</v>
      </c>
      <c r="D7111" s="3"/>
    </row>
    <row r="7112" spans="1:4">
      <c r="A7112" t="s">
        <v>13000</v>
      </c>
      <c r="B7112" t="s">
        <v>13001</v>
      </c>
      <c r="C7112" t="s">
        <v>438</v>
      </c>
      <c r="D7112" s="3">
        <v>116.4439024390244</v>
      </c>
    </row>
    <row r="7113" spans="1:4">
      <c r="A7113" t="s">
        <v>13002</v>
      </c>
      <c r="B7113" t="s">
        <v>13003</v>
      </c>
      <c r="C7113" t="s">
        <v>438</v>
      </c>
      <c r="D7113" s="3">
        <v>146.4</v>
      </c>
    </row>
    <row r="7114" spans="1:4">
      <c r="A7114" t="s">
        <v>13004</v>
      </c>
      <c r="B7114" t="s">
        <v>13005</v>
      </c>
      <c r="C7114" t="s">
        <v>438</v>
      </c>
      <c r="D7114" s="3">
        <v>195.6</v>
      </c>
    </row>
    <row r="7115" spans="1:4">
      <c r="A7115" t="s">
        <v>13006</v>
      </c>
      <c r="B7115" t="s">
        <v>13007</v>
      </c>
      <c r="C7115" t="s">
        <v>438</v>
      </c>
      <c r="D7115" s="3">
        <v>207.6</v>
      </c>
    </row>
    <row r="7116" spans="1:4">
      <c r="A7116" t="s">
        <v>13008</v>
      </c>
      <c r="B7116" t="s">
        <v>13009</v>
      </c>
      <c r="C7116" t="s">
        <v>438</v>
      </c>
      <c r="D7116" s="3"/>
    </row>
    <row r="7117" spans="1:4">
      <c r="A7117" t="s">
        <v>13010</v>
      </c>
      <c r="B7117" t="s">
        <v>13011</v>
      </c>
      <c r="C7117" t="s">
        <v>438</v>
      </c>
      <c r="D7117" s="3">
        <v>161</v>
      </c>
    </row>
    <row r="7118" spans="1:4">
      <c r="A7118" t="s">
        <v>13012</v>
      </c>
      <c r="B7118" t="s">
        <v>13013</v>
      </c>
      <c r="C7118" t="s">
        <v>438</v>
      </c>
      <c r="D7118" s="3"/>
    </row>
    <row r="7119" spans="1:4">
      <c r="A7119" t="s">
        <v>13014</v>
      </c>
      <c r="B7119" t="s">
        <v>13015</v>
      </c>
      <c r="C7119" t="s">
        <v>438</v>
      </c>
      <c r="D7119" s="3"/>
    </row>
    <row r="7120" spans="1:4">
      <c r="A7120" t="s">
        <v>13016</v>
      </c>
      <c r="B7120" t="s">
        <v>13017</v>
      </c>
      <c r="C7120" t="s">
        <v>438</v>
      </c>
      <c r="D7120" s="3"/>
    </row>
    <row r="7121" spans="1:4">
      <c r="A7121" t="s">
        <v>13018</v>
      </c>
      <c r="B7121" t="s">
        <v>13019</v>
      </c>
      <c r="C7121" t="s">
        <v>438</v>
      </c>
      <c r="D7121" s="3"/>
    </row>
    <row r="7122" spans="1:4">
      <c r="A7122" t="s">
        <v>13020</v>
      </c>
      <c r="B7122" t="s">
        <v>13021</v>
      </c>
      <c r="C7122" t="s">
        <v>438</v>
      </c>
      <c r="D7122" s="3">
        <v>270</v>
      </c>
    </row>
    <row r="7123" spans="1:4">
      <c r="A7123" t="s">
        <v>13022</v>
      </c>
      <c r="B7123" t="s">
        <v>13023</v>
      </c>
      <c r="C7123" t="s">
        <v>438</v>
      </c>
      <c r="D7123" s="3"/>
    </row>
    <row r="7124" spans="1:4">
      <c r="A7124" t="s">
        <v>13024</v>
      </c>
      <c r="B7124" t="s">
        <v>13025</v>
      </c>
      <c r="C7124" t="s">
        <v>438</v>
      </c>
      <c r="D7124" s="3"/>
    </row>
    <row r="7125" spans="1:4">
      <c r="A7125" t="s">
        <v>13026</v>
      </c>
      <c r="B7125" t="s">
        <v>13027</v>
      </c>
      <c r="C7125" t="s">
        <v>438</v>
      </c>
      <c r="D7125" s="3"/>
    </row>
    <row r="7126" spans="1:4">
      <c r="A7126" t="s">
        <v>13028</v>
      </c>
      <c r="B7126" t="s">
        <v>13029</v>
      </c>
      <c r="C7126" t="s">
        <v>438</v>
      </c>
      <c r="D7126" s="3"/>
    </row>
    <row r="7127" spans="1:4">
      <c r="A7127" t="s">
        <v>13030</v>
      </c>
      <c r="B7127" t="s">
        <v>13031</v>
      </c>
      <c r="C7127" t="s">
        <v>438</v>
      </c>
      <c r="D7127" s="3">
        <v>360</v>
      </c>
    </row>
    <row r="7128" spans="1:4">
      <c r="A7128" t="s">
        <v>13032</v>
      </c>
      <c r="B7128" t="s">
        <v>13033</v>
      </c>
      <c r="C7128" t="s">
        <v>438</v>
      </c>
      <c r="D7128" s="3"/>
    </row>
    <row r="7129" spans="1:4">
      <c r="A7129" t="s">
        <v>13034</v>
      </c>
      <c r="B7129" t="s">
        <v>13035</v>
      </c>
      <c r="C7129" t="s">
        <v>438</v>
      </c>
      <c r="D7129" s="3"/>
    </row>
    <row r="7130" spans="1:4">
      <c r="A7130" t="s">
        <v>13036</v>
      </c>
      <c r="B7130" t="s">
        <v>13037</v>
      </c>
      <c r="C7130" t="s">
        <v>438</v>
      </c>
      <c r="D7130" s="3"/>
    </row>
    <row r="7131" spans="1:4">
      <c r="A7131" t="s">
        <v>13038</v>
      </c>
      <c r="B7131" t="s">
        <v>13039</v>
      </c>
      <c r="C7131" t="s">
        <v>438</v>
      </c>
      <c r="D7131" s="3"/>
    </row>
    <row r="7132" spans="1:4">
      <c r="A7132" t="s">
        <v>13040</v>
      </c>
      <c r="B7132" t="s">
        <v>13041</v>
      </c>
      <c r="C7132" t="s">
        <v>438</v>
      </c>
      <c r="D7132" s="3"/>
    </row>
    <row r="7133" spans="1:4">
      <c r="A7133" t="s">
        <v>13042</v>
      </c>
      <c r="B7133" t="s">
        <v>13043</v>
      </c>
      <c r="C7133" t="s">
        <v>438</v>
      </c>
      <c r="D7133" s="3"/>
    </row>
    <row r="7134" spans="1:4">
      <c r="A7134" t="s">
        <v>13044</v>
      </c>
      <c r="B7134" t="s">
        <v>13045</v>
      </c>
      <c r="C7134" t="s">
        <v>438</v>
      </c>
      <c r="D7134" s="3"/>
    </row>
    <row r="7135" spans="1:4">
      <c r="A7135" t="s">
        <v>13046</v>
      </c>
      <c r="B7135" t="s">
        <v>13047</v>
      </c>
      <c r="C7135" t="s">
        <v>438</v>
      </c>
      <c r="D7135" s="3"/>
    </row>
    <row r="7136" spans="1:4">
      <c r="A7136" t="s">
        <v>13048</v>
      </c>
      <c r="B7136" t="s">
        <v>13049</v>
      </c>
      <c r="C7136" t="s">
        <v>438</v>
      </c>
      <c r="D7136" s="3">
        <v>142.87</v>
      </c>
    </row>
    <row r="7137" spans="1:4">
      <c r="A7137" t="s">
        <v>13050</v>
      </c>
      <c r="B7137" t="s">
        <v>13049</v>
      </c>
      <c r="C7137" t="s">
        <v>438</v>
      </c>
      <c r="D7137" s="3"/>
    </row>
    <row r="7138" spans="1:4">
      <c r="A7138" t="s">
        <v>13051</v>
      </c>
      <c r="B7138" t="s">
        <v>13049</v>
      </c>
      <c r="C7138" t="s">
        <v>438</v>
      </c>
      <c r="D7138" s="3"/>
    </row>
    <row r="7139" spans="1:4">
      <c r="A7139" t="s">
        <v>13052</v>
      </c>
      <c r="B7139" t="s">
        <v>13049</v>
      </c>
      <c r="C7139" t="s">
        <v>438</v>
      </c>
      <c r="D7139" s="3"/>
    </row>
    <row r="7140" spans="1:4">
      <c r="A7140" t="s">
        <v>13053</v>
      </c>
      <c r="B7140" t="s">
        <v>13054</v>
      </c>
      <c r="C7140" t="s">
        <v>438</v>
      </c>
      <c r="D7140" s="3">
        <v>36.400495867768598</v>
      </c>
    </row>
    <row r="7141" spans="1:4">
      <c r="A7141" t="s">
        <v>13055</v>
      </c>
      <c r="B7141" t="s">
        <v>13056</v>
      </c>
      <c r="C7141" t="s">
        <v>438</v>
      </c>
      <c r="D7141" s="3">
        <v>11.628877284595301</v>
      </c>
    </row>
    <row r="7142" spans="1:4">
      <c r="A7142" t="s">
        <v>13057</v>
      </c>
      <c r="B7142" t="s">
        <v>13058</v>
      </c>
      <c r="C7142" t="s">
        <v>232</v>
      </c>
      <c r="D7142" s="3">
        <v>34001.699999999997</v>
      </c>
    </row>
    <row r="7143" spans="1:4">
      <c r="A7143" t="s">
        <v>13059</v>
      </c>
      <c r="B7143" t="s">
        <v>13060</v>
      </c>
      <c r="C7143" t="s">
        <v>232</v>
      </c>
      <c r="D7143" s="3"/>
    </row>
    <row r="7144" spans="1:4">
      <c r="A7144" t="s">
        <v>13061</v>
      </c>
      <c r="B7144" t="s">
        <v>13062</v>
      </c>
      <c r="C7144" t="s">
        <v>232</v>
      </c>
      <c r="D7144" s="3">
        <v>29600</v>
      </c>
    </row>
    <row r="7145" spans="1:4">
      <c r="A7145" t="s">
        <v>13063</v>
      </c>
      <c r="B7145" t="s">
        <v>13064</v>
      </c>
      <c r="C7145" t="s">
        <v>301</v>
      </c>
      <c r="D7145" s="3"/>
    </row>
    <row r="7146" spans="1:4">
      <c r="A7146" t="s">
        <v>13065</v>
      </c>
      <c r="B7146" t="s">
        <v>13066</v>
      </c>
      <c r="C7146" t="s">
        <v>232</v>
      </c>
      <c r="D7146" s="3">
        <v>27861.200000000001</v>
      </c>
    </row>
    <row r="7147" spans="1:4">
      <c r="A7147" t="s">
        <v>13067</v>
      </c>
      <c r="B7147" t="s">
        <v>13066</v>
      </c>
      <c r="C7147" t="s">
        <v>232</v>
      </c>
      <c r="D7147" s="3"/>
    </row>
    <row r="7148" spans="1:4">
      <c r="A7148" t="s">
        <v>13068</v>
      </c>
      <c r="B7148" t="s">
        <v>13069</v>
      </c>
      <c r="C7148" t="s">
        <v>205</v>
      </c>
      <c r="D7148" s="3"/>
    </row>
    <row r="7149" spans="1:4">
      <c r="A7149" t="s">
        <v>13070</v>
      </c>
      <c r="B7149" t="s">
        <v>13071</v>
      </c>
      <c r="C7149" t="s">
        <v>232</v>
      </c>
      <c r="D7149" s="3">
        <v>352.12121212121212</v>
      </c>
    </row>
    <row r="7150" spans="1:4">
      <c r="A7150" t="s">
        <v>13072</v>
      </c>
      <c r="B7150" t="s">
        <v>12044</v>
      </c>
      <c r="C7150" t="s">
        <v>438</v>
      </c>
      <c r="D7150" s="3"/>
    </row>
    <row r="7151" spans="1:4">
      <c r="A7151" t="s">
        <v>13073</v>
      </c>
      <c r="B7151" t="s">
        <v>12046</v>
      </c>
      <c r="C7151" t="s">
        <v>438</v>
      </c>
      <c r="D7151" s="3">
        <v>17.607359457671958</v>
      </c>
    </row>
    <row r="7152" spans="1:4">
      <c r="A7152" t="s">
        <v>13074</v>
      </c>
      <c r="B7152" t="s">
        <v>12048</v>
      </c>
      <c r="C7152" t="s">
        <v>438</v>
      </c>
      <c r="D7152" s="3">
        <v>4.5918249114901837</v>
      </c>
    </row>
    <row r="7153" spans="1:4">
      <c r="A7153" t="s">
        <v>13075</v>
      </c>
      <c r="B7153" t="s">
        <v>12050</v>
      </c>
      <c r="C7153" t="s">
        <v>438</v>
      </c>
      <c r="D7153" s="3">
        <v>4.7874999999999996</v>
      </c>
    </row>
    <row r="7154" spans="1:4">
      <c r="A7154" t="s">
        <v>13076</v>
      </c>
      <c r="B7154" t="s">
        <v>13077</v>
      </c>
      <c r="C7154" t="s">
        <v>232</v>
      </c>
      <c r="D7154" s="3"/>
    </row>
    <row r="7155" spans="1:4">
      <c r="A7155" t="s">
        <v>13078</v>
      </c>
      <c r="B7155" t="s">
        <v>13079</v>
      </c>
      <c r="C7155" t="s">
        <v>232</v>
      </c>
      <c r="D7155" s="3"/>
    </row>
    <row r="7156" spans="1:4">
      <c r="A7156" t="s">
        <v>13080</v>
      </c>
      <c r="B7156" t="s">
        <v>12959</v>
      </c>
      <c r="C7156" t="s">
        <v>232</v>
      </c>
      <c r="D7156" s="3"/>
    </row>
    <row r="7157" spans="1:4">
      <c r="A7157" t="s">
        <v>13081</v>
      </c>
      <c r="B7157" t="s">
        <v>13082</v>
      </c>
      <c r="C7157" t="s">
        <v>438</v>
      </c>
      <c r="D7157" s="3"/>
    </row>
    <row r="7158" spans="1:4">
      <c r="A7158" t="s">
        <v>13083</v>
      </c>
      <c r="B7158" t="s">
        <v>13084</v>
      </c>
      <c r="C7158" t="s">
        <v>438</v>
      </c>
      <c r="D7158" s="3">
        <v>18.343512511584802</v>
      </c>
    </row>
    <row r="7159" spans="1:4">
      <c r="A7159" t="s">
        <v>13085</v>
      </c>
      <c r="B7159" t="s">
        <v>13086</v>
      </c>
      <c r="C7159" t="s">
        <v>232</v>
      </c>
      <c r="D7159" s="3">
        <v>18512.953333333335</v>
      </c>
    </row>
    <row r="7160" spans="1:4">
      <c r="A7160" t="s">
        <v>13087</v>
      </c>
      <c r="B7160" t="s">
        <v>13088</v>
      </c>
      <c r="C7160" t="s">
        <v>438</v>
      </c>
      <c r="D7160" s="3">
        <v>1.32</v>
      </c>
    </row>
    <row r="7161" spans="1:4">
      <c r="A7161" t="s">
        <v>13089</v>
      </c>
      <c r="B7161" t="s">
        <v>13090</v>
      </c>
      <c r="C7161" t="s">
        <v>438</v>
      </c>
      <c r="D7161" s="3"/>
    </row>
    <row r="7162" spans="1:4">
      <c r="A7162" t="s">
        <v>13091</v>
      </c>
      <c r="B7162" t="s">
        <v>13092</v>
      </c>
      <c r="C7162" t="s">
        <v>438</v>
      </c>
      <c r="D7162" s="3"/>
    </row>
    <row r="7163" spans="1:4">
      <c r="A7163" t="s">
        <v>13093</v>
      </c>
      <c r="B7163" t="s">
        <v>13094</v>
      </c>
      <c r="C7163" t="s">
        <v>232</v>
      </c>
      <c r="D7163" s="3"/>
    </row>
    <row r="7164" spans="1:4">
      <c r="A7164" t="s">
        <v>13095</v>
      </c>
      <c r="B7164" t="s">
        <v>13096</v>
      </c>
      <c r="C7164" t="s">
        <v>232</v>
      </c>
      <c r="D7164" s="3"/>
    </row>
    <row r="7165" spans="1:4">
      <c r="A7165" t="s">
        <v>13097</v>
      </c>
      <c r="B7165" t="s">
        <v>13098</v>
      </c>
      <c r="C7165" t="s">
        <v>232</v>
      </c>
      <c r="D7165" s="3">
        <v>1750</v>
      </c>
    </row>
    <row r="7166" spans="1:4">
      <c r="A7166" t="s">
        <v>13099</v>
      </c>
      <c r="B7166" t="s">
        <v>13100</v>
      </c>
      <c r="C7166" t="s">
        <v>232</v>
      </c>
      <c r="D7166" s="3"/>
    </row>
    <row r="7167" spans="1:4">
      <c r="A7167" t="s">
        <v>13101</v>
      </c>
      <c r="B7167" t="s">
        <v>13102</v>
      </c>
      <c r="C7167" t="s">
        <v>232</v>
      </c>
      <c r="D7167" s="3">
        <v>411.45373134328361</v>
      </c>
    </row>
    <row r="7168" spans="1:4">
      <c r="A7168" t="s">
        <v>13103</v>
      </c>
      <c r="B7168" t="s">
        <v>13104</v>
      </c>
      <c r="C7168" t="s">
        <v>232</v>
      </c>
      <c r="D7168" s="3"/>
    </row>
    <row r="7169" spans="1:4">
      <c r="A7169" t="s">
        <v>13105</v>
      </c>
      <c r="B7169" t="s">
        <v>13106</v>
      </c>
      <c r="C7169" t="s">
        <v>232</v>
      </c>
      <c r="D7169" s="3"/>
    </row>
    <row r="7170" spans="1:4">
      <c r="A7170" t="s">
        <v>13107</v>
      </c>
      <c r="B7170" t="s">
        <v>13108</v>
      </c>
      <c r="C7170" t="s">
        <v>232</v>
      </c>
      <c r="D7170" s="3"/>
    </row>
    <row r="7171" spans="1:4">
      <c r="A7171" t="s">
        <v>13109</v>
      </c>
      <c r="B7171" t="s">
        <v>13110</v>
      </c>
      <c r="C7171" t="s">
        <v>232</v>
      </c>
      <c r="D7171" s="3"/>
    </row>
    <row r="7172" spans="1:4">
      <c r="A7172" t="s">
        <v>13111</v>
      </c>
      <c r="B7172" t="s">
        <v>13112</v>
      </c>
      <c r="C7172" t="s">
        <v>232</v>
      </c>
      <c r="D7172" s="3"/>
    </row>
    <row r="7173" spans="1:4">
      <c r="A7173" t="s">
        <v>13113</v>
      </c>
      <c r="B7173" t="s">
        <v>13114</v>
      </c>
      <c r="C7173" t="s">
        <v>232</v>
      </c>
      <c r="D7173" s="3"/>
    </row>
    <row r="7174" spans="1:4">
      <c r="A7174" t="s">
        <v>13115</v>
      </c>
      <c r="B7174" t="s">
        <v>13116</v>
      </c>
      <c r="C7174" t="s">
        <v>438</v>
      </c>
      <c r="D7174" s="3"/>
    </row>
    <row r="7175" spans="1:4">
      <c r="A7175" t="s">
        <v>13117</v>
      </c>
      <c r="B7175" t="s">
        <v>13118</v>
      </c>
      <c r="C7175" t="s">
        <v>438</v>
      </c>
      <c r="D7175" s="3"/>
    </row>
    <row r="7176" spans="1:4">
      <c r="A7176" t="s">
        <v>13119</v>
      </c>
      <c r="B7176" t="s">
        <v>13120</v>
      </c>
      <c r="C7176" t="s">
        <v>438</v>
      </c>
      <c r="D7176" s="3"/>
    </row>
    <row r="7177" spans="1:4">
      <c r="A7177" t="s">
        <v>13121</v>
      </c>
      <c r="B7177" t="s">
        <v>13122</v>
      </c>
      <c r="C7177" t="s">
        <v>438</v>
      </c>
      <c r="D7177" s="3"/>
    </row>
    <row r="7178" spans="1:4">
      <c r="A7178" t="s">
        <v>13123</v>
      </c>
      <c r="B7178" t="s">
        <v>13124</v>
      </c>
      <c r="C7178" t="s">
        <v>232</v>
      </c>
      <c r="D7178" s="3">
        <v>6750</v>
      </c>
    </row>
    <row r="7179" spans="1:4">
      <c r="A7179" t="s">
        <v>13125</v>
      </c>
      <c r="B7179" t="s">
        <v>13126</v>
      </c>
      <c r="C7179" t="s">
        <v>438</v>
      </c>
      <c r="D7179" s="3">
        <v>31.2</v>
      </c>
    </row>
    <row r="7180" spans="1:4">
      <c r="A7180" t="s">
        <v>13127</v>
      </c>
      <c r="B7180" t="s">
        <v>13128</v>
      </c>
      <c r="C7180" t="s">
        <v>438</v>
      </c>
      <c r="D7180" s="3"/>
    </row>
    <row r="7181" spans="1:4">
      <c r="A7181" t="s">
        <v>13129</v>
      </c>
      <c r="B7181" t="s">
        <v>13130</v>
      </c>
      <c r="C7181" t="s">
        <v>438</v>
      </c>
      <c r="D7181" s="3">
        <v>90.187699638224643</v>
      </c>
    </row>
    <row r="7182" spans="1:4">
      <c r="A7182" t="s">
        <v>13131</v>
      </c>
      <c r="B7182" t="s">
        <v>13132</v>
      </c>
      <c r="C7182" t="s">
        <v>438</v>
      </c>
      <c r="D7182" s="3"/>
    </row>
    <row r="7183" spans="1:4">
      <c r="A7183" t="s">
        <v>13133</v>
      </c>
      <c r="B7183" t="s">
        <v>13134</v>
      </c>
      <c r="C7183" t="s">
        <v>438</v>
      </c>
      <c r="D7183" s="3"/>
    </row>
    <row r="7184" spans="1:4">
      <c r="A7184" t="s">
        <v>13135</v>
      </c>
      <c r="B7184" t="s">
        <v>13136</v>
      </c>
      <c r="C7184" t="s">
        <v>438</v>
      </c>
      <c r="D7184" s="3"/>
    </row>
    <row r="7185" spans="1:4">
      <c r="A7185" t="s">
        <v>13137</v>
      </c>
      <c r="B7185" t="s">
        <v>13138</v>
      </c>
      <c r="C7185" t="s">
        <v>438</v>
      </c>
      <c r="D7185" s="3">
        <v>483.18000000000006</v>
      </c>
    </row>
    <row r="7186" spans="1:4">
      <c r="A7186" t="s">
        <v>13139</v>
      </c>
      <c r="B7186" t="s">
        <v>13140</v>
      </c>
      <c r="C7186" t="s">
        <v>438</v>
      </c>
      <c r="D7186" s="3"/>
    </row>
    <row r="7187" spans="1:4">
      <c r="A7187" t="s">
        <v>13141</v>
      </c>
      <c r="B7187" t="s">
        <v>13142</v>
      </c>
      <c r="C7187" t="s">
        <v>438</v>
      </c>
      <c r="D7187" s="3"/>
    </row>
    <row r="7188" spans="1:4">
      <c r="A7188" t="s">
        <v>13143</v>
      </c>
      <c r="B7188" t="s">
        <v>13144</v>
      </c>
      <c r="C7188" t="s">
        <v>438</v>
      </c>
      <c r="D7188" s="3"/>
    </row>
    <row r="7189" spans="1:4">
      <c r="A7189" t="s">
        <v>13145</v>
      </c>
      <c r="B7189" t="s">
        <v>13146</v>
      </c>
      <c r="C7189" t="s">
        <v>438</v>
      </c>
      <c r="D7189" s="3"/>
    </row>
    <row r="7190" spans="1:4">
      <c r="A7190" t="s">
        <v>13147</v>
      </c>
      <c r="B7190" t="s">
        <v>13148</v>
      </c>
      <c r="C7190" t="s">
        <v>438</v>
      </c>
      <c r="D7190" s="3"/>
    </row>
    <row r="7191" spans="1:4">
      <c r="A7191" t="s">
        <v>13149</v>
      </c>
      <c r="B7191" t="s">
        <v>13150</v>
      </c>
      <c r="C7191" t="s">
        <v>438</v>
      </c>
      <c r="D7191" s="3"/>
    </row>
    <row r="7192" spans="1:4">
      <c r="A7192" t="s">
        <v>13151</v>
      </c>
      <c r="B7192" t="s">
        <v>13152</v>
      </c>
      <c r="C7192" t="s">
        <v>438</v>
      </c>
      <c r="D7192" s="3"/>
    </row>
    <row r="7193" spans="1:4">
      <c r="A7193" t="s">
        <v>13153</v>
      </c>
      <c r="B7193" t="s">
        <v>13154</v>
      </c>
      <c r="C7193" t="s">
        <v>438</v>
      </c>
      <c r="D7193" s="3">
        <v>1790.17</v>
      </c>
    </row>
    <row r="7194" spans="1:4">
      <c r="A7194" t="s">
        <v>13155</v>
      </c>
      <c r="B7194" t="s">
        <v>13156</v>
      </c>
      <c r="C7194" t="s">
        <v>438</v>
      </c>
      <c r="D7194" s="3"/>
    </row>
    <row r="7195" spans="1:4">
      <c r="A7195" t="s">
        <v>13157</v>
      </c>
      <c r="B7195" t="s">
        <v>13158</v>
      </c>
      <c r="C7195" t="s">
        <v>438</v>
      </c>
      <c r="D7195" s="3"/>
    </row>
    <row r="7196" spans="1:4">
      <c r="A7196" t="s">
        <v>13159</v>
      </c>
      <c r="B7196" t="s">
        <v>13160</v>
      </c>
      <c r="C7196" t="s">
        <v>438</v>
      </c>
      <c r="D7196" s="3"/>
    </row>
    <row r="7197" spans="1:4">
      <c r="A7197" t="s">
        <v>13161</v>
      </c>
      <c r="B7197" t="s">
        <v>13162</v>
      </c>
      <c r="C7197" t="s">
        <v>232</v>
      </c>
      <c r="D7197" s="3"/>
    </row>
    <row r="7198" spans="1:4">
      <c r="A7198" t="s">
        <v>13163</v>
      </c>
      <c r="B7198" t="s">
        <v>13164</v>
      </c>
      <c r="C7198" t="s">
        <v>232</v>
      </c>
      <c r="D7198" s="3">
        <v>2000</v>
      </c>
    </row>
    <row r="7199" spans="1:4">
      <c r="A7199" t="s">
        <v>13165</v>
      </c>
      <c r="B7199" t="s">
        <v>13166</v>
      </c>
      <c r="C7199" t="s">
        <v>232</v>
      </c>
      <c r="D7199" s="3">
        <v>825.7538461538461</v>
      </c>
    </row>
    <row r="7200" spans="1:4">
      <c r="A7200" t="s">
        <v>13167</v>
      </c>
      <c r="B7200" t="s">
        <v>13168</v>
      </c>
      <c r="C7200" t="s">
        <v>438</v>
      </c>
      <c r="D7200" s="3"/>
    </row>
    <row r="7201" spans="1:4">
      <c r="A7201" t="s">
        <v>13169</v>
      </c>
      <c r="B7201" t="s">
        <v>13170</v>
      </c>
      <c r="C7201" t="s">
        <v>438</v>
      </c>
      <c r="D7201" s="3"/>
    </row>
    <row r="7202" spans="1:4">
      <c r="A7202" t="s">
        <v>13171</v>
      </c>
      <c r="B7202" t="s">
        <v>13172</v>
      </c>
      <c r="C7202" t="s">
        <v>438</v>
      </c>
      <c r="D7202" s="3">
        <v>120</v>
      </c>
    </row>
    <row r="7203" spans="1:4">
      <c r="A7203" t="s">
        <v>13173</v>
      </c>
      <c r="B7203" t="s">
        <v>13174</v>
      </c>
      <c r="C7203" t="s">
        <v>438</v>
      </c>
      <c r="D7203" s="3"/>
    </row>
    <row r="7204" spans="1:4">
      <c r="A7204" t="s">
        <v>13175</v>
      </c>
      <c r="B7204" t="s">
        <v>13176</v>
      </c>
      <c r="C7204" t="s">
        <v>438</v>
      </c>
      <c r="D7204" s="3"/>
    </row>
    <row r="7205" spans="1:4">
      <c r="A7205" t="s">
        <v>13177</v>
      </c>
      <c r="B7205" t="s">
        <v>13178</v>
      </c>
      <c r="C7205" t="s">
        <v>438</v>
      </c>
      <c r="D7205" s="3">
        <v>30</v>
      </c>
    </row>
    <row r="7206" spans="1:4">
      <c r="A7206" t="s">
        <v>13179</v>
      </c>
      <c r="B7206" t="s">
        <v>13180</v>
      </c>
      <c r="C7206" t="s">
        <v>438</v>
      </c>
      <c r="D7206" s="3"/>
    </row>
    <row r="7207" spans="1:4">
      <c r="A7207" t="s">
        <v>13181</v>
      </c>
      <c r="B7207" t="s">
        <v>13182</v>
      </c>
      <c r="C7207" t="s">
        <v>438</v>
      </c>
      <c r="D7207" s="3">
        <v>31.36</v>
      </c>
    </row>
    <row r="7208" spans="1:4">
      <c r="A7208" t="s">
        <v>13183</v>
      </c>
      <c r="B7208" t="s">
        <v>13184</v>
      </c>
      <c r="C7208" t="s">
        <v>438</v>
      </c>
      <c r="D7208" s="3"/>
    </row>
    <row r="7209" spans="1:4">
      <c r="A7209" t="s">
        <v>13185</v>
      </c>
      <c r="B7209" t="s">
        <v>12497</v>
      </c>
      <c r="C7209" t="s">
        <v>406</v>
      </c>
      <c r="D7209" s="3"/>
    </row>
    <row r="7210" spans="1:4">
      <c r="A7210" t="s">
        <v>13186</v>
      </c>
      <c r="B7210" t="s">
        <v>12499</v>
      </c>
      <c r="C7210" t="s">
        <v>406</v>
      </c>
      <c r="D7210" s="3">
        <v>6750</v>
      </c>
    </row>
    <row r="7211" spans="1:4">
      <c r="A7211" t="s">
        <v>13187</v>
      </c>
      <c r="B7211" t="s">
        <v>12501</v>
      </c>
      <c r="C7211" t="s">
        <v>406</v>
      </c>
      <c r="D7211" s="3"/>
    </row>
    <row r="7212" spans="1:4">
      <c r="A7212" t="s">
        <v>13188</v>
      </c>
      <c r="B7212" t="s">
        <v>13189</v>
      </c>
      <c r="C7212" t="s">
        <v>438</v>
      </c>
      <c r="D7212" s="3">
        <v>2.5230169469682324</v>
      </c>
    </row>
    <row r="7213" spans="1:4">
      <c r="A7213" t="s">
        <v>13190</v>
      </c>
      <c r="B7213" t="s">
        <v>13191</v>
      </c>
      <c r="C7213" t="s">
        <v>232</v>
      </c>
      <c r="D7213" s="3"/>
    </row>
    <row r="7214" spans="1:4">
      <c r="A7214" t="s">
        <v>13192</v>
      </c>
      <c r="B7214" t="s">
        <v>13193</v>
      </c>
      <c r="C7214" t="s">
        <v>232</v>
      </c>
      <c r="D7214" s="3"/>
    </row>
    <row r="7215" spans="1:4">
      <c r="A7215" t="s">
        <v>13194</v>
      </c>
      <c r="B7215" t="s">
        <v>13195</v>
      </c>
      <c r="C7215" t="s">
        <v>232</v>
      </c>
      <c r="D7215" s="3">
        <v>750.12002770083109</v>
      </c>
    </row>
    <row r="7216" spans="1:4">
      <c r="A7216" t="s">
        <v>13196</v>
      </c>
      <c r="B7216" t="s">
        <v>13197</v>
      </c>
      <c r="C7216" t="s">
        <v>438</v>
      </c>
      <c r="D7216" s="3">
        <v>41.140216937838964</v>
      </c>
    </row>
    <row r="7217" spans="1:4">
      <c r="A7217" t="s">
        <v>13198</v>
      </c>
      <c r="B7217" t="s">
        <v>13199</v>
      </c>
      <c r="C7217" t="s">
        <v>232</v>
      </c>
      <c r="D7217" s="3">
        <v>280.30975609756092</v>
      </c>
    </row>
    <row r="7218" spans="1:4">
      <c r="A7218" t="s">
        <v>13200</v>
      </c>
      <c r="B7218" t="s">
        <v>13201</v>
      </c>
      <c r="C7218" t="s">
        <v>232</v>
      </c>
      <c r="D7218" s="3">
        <v>96.05</v>
      </c>
    </row>
    <row r="7219" spans="1:4">
      <c r="A7219" t="s">
        <v>13202</v>
      </c>
      <c r="B7219" t="s">
        <v>13203</v>
      </c>
      <c r="C7219" t="s">
        <v>232</v>
      </c>
      <c r="D7219" s="3">
        <v>280.80860759493675</v>
      </c>
    </row>
    <row r="7220" spans="1:4">
      <c r="A7220" t="s">
        <v>13204</v>
      </c>
      <c r="B7220" t="s">
        <v>12062</v>
      </c>
      <c r="C7220" t="s">
        <v>205</v>
      </c>
      <c r="D7220" s="3"/>
    </row>
    <row r="7221" spans="1:4">
      <c r="A7221" t="s">
        <v>13205</v>
      </c>
      <c r="B7221" t="s">
        <v>13206</v>
      </c>
      <c r="C7221" t="s">
        <v>438</v>
      </c>
      <c r="D7221" s="3"/>
    </row>
    <row r="7222" spans="1:4">
      <c r="A7222" t="s">
        <v>13207</v>
      </c>
      <c r="B7222" t="s">
        <v>13208</v>
      </c>
      <c r="C7222" t="s">
        <v>438</v>
      </c>
      <c r="D7222" s="3">
        <v>170.75397877984085</v>
      </c>
    </row>
    <row r="7223" spans="1:4">
      <c r="A7223" t="s">
        <v>13209</v>
      </c>
      <c r="B7223" t="s">
        <v>13210</v>
      </c>
      <c r="C7223" t="s">
        <v>438</v>
      </c>
      <c r="D7223" s="3">
        <v>121.52830188679245</v>
      </c>
    </row>
    <row r="7224" spans="1:4">
      <c r="A7224" t="s">
        <v>13211</v>
      </c>
      <c r="B7224" t="s">
        <v>13212</v>
      </c>
      <c r="C7224" t="s">
        <v>438</v>
      </c>
      <c r="D7224" s="3">
        <v>142.07543997898605</v>
      </c>
    </row>
    <row r="7225" spans="1:4">
      <c r="A7225" t="s">
        <v>13213</v>
      </c>
      <c r="B7225" t="s">
        <v>13214</v>
      </c>
      <c r="C7225" t="s">
        <v>438</v>
      </c>
      <c r="D7225" s="3">
        <v>72.37014624306606</v>
      </c>
    </row>
    <row r="7226" spans="1:4">
      <c r="A7226" t="s">
        <v>13215</v>
      </c>
      <c r="B7226" t="s">
        <v>13216</v>
      </c>
      <c r="C7226" t="s">
        <v>438</v>
      </c>
      <c r="D7226" s="3">
        <v>187.38431351808759</v>
      </c>
    </row>
    <row r="7227" spans="1:4">
      <c r="A7227" t="s">
        <v>13217</v>
      </c>
      <c r="B7227" t="s">
        <v>13218</v>
      </c>
      <c r="C7227" t="s">
        <v>438</v>
      </c>
      <c r="D7227" s="3">
        <v>117.26440943966519</v>
      </c>
    </row>
    <row r="7228" spans="1:4">
      <c r="A7228" t="s">
        <v>13219</v>
      </c>
      <c r="B7228" t="s">
        <v>13220</v>
      </c>
      <c r="C7228" t="s">
        <v>438</v>
      </c>
      <c r="D7228" s="3">
        <v>208.07499999999999</v>
      </c>
    </row>
    <row r="7229" spans="1:4">
      <c r="A7229" t="s">
        <v>13221</v>
      </c>
      <c r="B7229" t="s">
        <v>13222</v>
      </c>
      <c r="C7229" t="s">
        <v>438</v>
      </c>
      <c r="D7229" s="3">
        <v>116.66763848396502</v>
      </c>
    </row>
    <row r="7230" spans="1:4">
      <c r="A7230" t="s">
        <v>13223</v>
      </c>
      <c r="B7230" t="s">
        <v>13224</v>
      </c>
      <c r="C7230" t="s">
        <v>438</v>
      </c>
      <c r="D7230" s="3">
        <v>198.53029922683001</v>
      </c>
    </row>
    <row r="7231" spans="1:4">
      <c r="A7231" t="s">
        <v>13225</v>
      </c>
      <c r="B7231" t="s">
        <v>13226</v>
      </c>
      <c r="C7231" t="s">
        <v>438</v>
      </c>
      <c r="D7231" s="3">
        <v>109.60583906895258</v>
      </c>
    </row>
    <row r="7232" spans="1:4">
      <c r="A7232" t="s">
        <v>13227</v>
      </c>
      <c r="B7232" t="s">
        <v>13228</v>
      </c>
      <c r="C7232" t="s">
        <v>438</v>
      </c>
      <c r="D7232" s="3">
        <v>269.85000000000002</v>
      </c>
    </row>
    <row r="7233" spans="1:4">
      <c r="A7233" t="s">
        <v>13229</v>
      </c>
      <c r="B7233" t="s">
        <v>13230</v>
      </c>
      <c r="C7233" t="s">
        <v>438</v>
      </c>
      <c r="D7233" s="3"/>
    </row>
    <row r="7234" spans="1:4">
      <c r="A7234" t="s">
        <v>13231</v>
      </c>
      <c r="B7234" t="s">
        <v>13232</v>
      </c>
      <c r="C7234" t="s">
        <v>438</v>
      </c>
      <c r="D7234" s="3">
        <v>363.03876739562622</v>
      </c>
    </row>
    <row r="7235" spans="1:4">
      <c r="A7235" t="s">
        <v>13233</v>
      </c>
      <c r="B7235" t="s">
        <v>13234</v>
      </c>
      <c r="C7235" t="s">
        <v>438</v>
      </c>
      <c r="D7235" s="3">
        <v>209.260249013058</v>
      </c>
    </row>
    <row r="7236" spans="1:4">
      <c r="A7236" t="s">
        <v>13235</v>
      </c>
      <c r="B7236" t="s">
        <v>13236</v>
      </c>
      <c r="C7236" t="s">
        <v>438</v>
      </c>
      <c r="D7236" s="3"/>
    </row>
    <row r="7237" spans="1:4">
      <c r="A7237" t="s">
        <v>13237</v>
      </c>
      <c r="B7237" t="s">
        <v>13238</v>
      </c>
      <c r="C7237" t="s">
        <v>438</v>
      </c>
      <c r="D7237" s="3"/>
    </row>
    <row r="7238" spans="1:4">
      <c r="A7238" t="s">
        <v>13239</v>
      </c>
      <c r="B7238" t="s">
        <v>13240</v>
      </c>
      <c r="C7238" t="s">
        <v>438</v>
      </c>
      <c r="D7238" s="3"/>
    </row>
    <row r="7239" spans="1:4">
      <c r="A7239" t="s">
        <v>13241</v>
      </c>
      <c r="B7239" t="s">
        <v>13242</v>
      </c>
      <c r="C7239" t="s">
        <v>438</v>
      </c>
      <c r="D7239" s="3"/>
    </row>
    <row r="7240" spans="1:4">
      <c r="A7240" t="s">
        <v>13243</v>
      </c>
      <c r="B7240" t="s">
        <v>13244</v>
      </c>
      <c r="C7240" t="s">
        <v>438</v>
      </c>
      <c r="D7240" s="3">
        <v>447.38182713132505</v>
      </c>
    </row>
    <row r="7241" spans="1:4">
      <c r="A7241" t="s">
        <v>13245</v>
      </c>
      <c r="B7241" t="s">
        <v>13246</v>
      </c>
      <c r="C7241" t="s">
        <v>438</v>
      </c>
      <c r="D7241" s="3">
        <v>194.85</v>
      </c>
    </row>
    <row r="7242" spans="1:4">
      <c r="A7242" t="s">
        <v>13247</v>
      </c>
      <c r="B7242" t="s">
        <v>13248</v>
      </c>
      <c r="C7242" t="s">
        <v>438</v>
      </c>
      <c r="D7242" s="3"/>
    </row>
    <row r="7243" spans="1:4">
      <c r="A7243" t="s">
        <v>13249</v>
      </c>
      <c r="B7243" t="s">
        <v>13250</v>
      </c>
      <c r="C7243" t="s">
        <v>438</v>
      </c>
      <c r="D7243" s="3"/>
    </row>
    <row r="7244" spans="1:4">
      <c r="A7244" t="s">
        <v>13251</v>
      </c>
      <c r="B7244" t="s">
        <v>13252</v>
      </c>
      <c r="C7244" t="s">
        <v>438</v>
      </c>
      <c r="D7244" s="3"/>
    </row>
    <row r="7245" spans="1:4">
      <c r="A7245" t="s">
        <v>13253</v>
      </c>
      <c r="B7245" t="s">
        <v>13254</v>
      </c>
      <c r="C7245" t="s">
        <v>438</v>
      </c>
      <c r="D7245" s="3"/>
    </row>
    <row r="7246" spans="1:4">
      <c r="A7246" t="s">
        <v>13255</v>
      </c>
      <c r="B7246" t="s">
        <v>13256</v>
      </c>
      <c r="C7246" t="s">
        <v>438</v>
      </c>
      <c r="D7246" s="3"/>
    </row>
    <row r="7247" spans="1:4">
      <c r="A7247" t="s">
        <v>13257</v>
      </c>
      <c r="B7247" t="s">
        <v>13258</v>
      </c>
      <c r="C7247" t="s">
        <v>438</v>
      </c>
      <c r="D7247" s="3"/>
    </row>
    <row r="7248" spans="1:4">
      <c r="A7248" t="s">
        <v>13259</v>
      </c>
      <c r="B7248" t="s">
        <v>13260</v>
      </c>
      <c r="C7248" t="s">
        <v>438</v>
      </c>
      <c r="D7248" s="3">
        <v>356.60714285714283</v>
      </c>
    </row>
    <row r="7249" spans="1:4">
      <c r="A7249" t="s">
        <v>13261</v>
      </c>
      <c r="B7249" t="s">
        <v>13262</v>
      </c>
      <c r="C7249" t="s">
        <v>438</v>
      </c>
      <c r="D7249" s="3"/>
    </row>
    <row r="7250" spans="1:4">
      <c r="A7250" t="s">
        <v>13263</v>
      </c>
      <c r="B7250" t="s">
        <v>13264</v>
      </c>
      <c r="C7250" t="s">
        <v>438</v>
      </c>
      <c r="D7250" s="3">
        <v>60</v>
      </c>
    </row>
    <row r="7251" spans="1:4">
      <c r="A7251" t="s">
        <v>13265</v>
      </c>
      <c r="B7251" t="s">
        <v>13266</v>
      </c>
      <c r="C7251" t="s">
        <v>438</v>
      </c>
      <c r="D7251" s="3">
        <v>24</v>
      </c>
    </row>
    <row r="7252" spans="1:4">
      <c r="A7252" t="s">
        <v>13267</v>
      </c>
      <c r="B7252" t="s">
        <v>13268</v>
      </c>
      <c r="C7252" t="s">
        <v>438</v>
      </c>
      <c r="D7252" s="3">
        <v>100</v>
      </c>
    </row>
    <row r="7253" spans="1:4">
      <c r="A7253" t="s">
        <v>13269</v>
      </c>
      <c r="B7253" t="s">
        <v>13270</v>
      </c>
      <c r="C7253" t="s">
        <v>438</v>
      </c>
      <c r="D7253" s="3">
        <v>303.93580246913581</v>
      </c>
    </row>
    <row r="7254" spans="1:4">
      <c r="A7254" t="s">
        <v>13271</v>
      </c>
      <c r="B7254" t="s">
        <v>13272</v>
      </c>
      <c r="C7254" t="s">
        <v>438</v>
      </c>
      <c r="D7254" s="3">
        <v>455.11</v>
      </c>
    </row>
    <row r="7255" spans="1:4">
      <c r="A7255" t="s">
        <v>13273</v>
      </c>
      <c r="B7255" t="s">
        <v>13274</v>
      </c>
      <c r="C7255" t="s">
        <v>438</v>
      </c>
      <c r="D7255" s="3"/>
    </row>
    <row r="7256" spans="1:4">
      <c r="A7256" t="s">
        <v>13275</v>
      </c>
      <c r="B7256" t="s">
        <v>13276</v>
      </c>
      <c r="C7256" t="s">
        <v>438</v>
      </c>
      <c r="D7256" s="3">
        <v>192.77616033755274</v>
      </c>
    </row>
    <row r="7257" spans="1:4">
      <c r="A7257" t="s">
        <v>13277</v>
      </c>
      <c r="B7257" t="s">
        <v>13278</v>
      </c>
      <c r="C7257" t="s">
        <v>438</v>
      </c>
      <c r="D7257" s="3"/>
    </row>
    <row r="7258" spans="1:4">
      <c r="A7258" t="s">
        <v>13279</v>
      </c>
      <c r="B7258" t="s">
        <v>13280</v>
      </c>
      <c r="C7258" t="s">
        <v>438</v>
      </c>
      <c r="D7258" s="3"/>
    </row>
    <row r="7259" spans="1:4">
      <c r="A7259" t="s">
        <v>13281</v>
      </c>
      <c r="B7259" t="s">
        <v>13282</v>
      </c>
      <c r="C7259" t="s">
        <v>438</v>
      </c>
      <c r="D7259" s="3"/>
    </row>
    <row r="7260" spans="1:4">
      <c r="A7260" t="s">
        <v>13283</v>
      </c>
      <c r="B7260" t="s">
        <v>13284</v>
      </c>
      <c r="C7260" t="s">
        <v>438</v>
      </c>
      <c r="D7260" s="3"/>
    </row>
    <row r="7261" spans="1:4">
      <c r="A7261" t="s">
        <v>13285</v>
      </c>
      <c r="B7261" t="s">
        <v>13286</v>
      </c>
      <c r="C7261" t="s">
        <v>438</v>
      </c>
      <c r="D7261" s="3"/>
    </row>
    <row r="7262" spans="1:4">
      <c r="A7262" t="s">
        <v>13287</v>
      </c>
      <c r="B7262" t="s">
        <v>13288</v>
      </c>
      <c r="C7262" t="s">
        <v>438</v>
      </c>
      <c r="D7262" s="3"/>
    </row>
    <row r="7263" spans="1:4">
      <c r="A7263" t="s">
        <v>13289</v>
      </c>
      <c r="B7263" t="s">
        <v>13290</v>
      </c>
      <c r="C7263" t="s">
        <v>438</v>
      </c>
      <c r="D7263" s="3"/>
    </row>
    <row r="7264" spans="1:4">
      <c r="A7264" t="s">
        <v>13291</v>
      </c>
      <c r="B7264" t="s">
        <v>13292</v>
      </c>
      <c r="C7264" t="s">
        <v>438</v>
      </c>
      <c r="D7264" s="3">
        <v>140</v>
      </c>
    </row>
    <row r="7265" spans="1:4">
      <c r="A7265" t="s">
        <v>13293</v>
      </c>
      <c r="B7265" t="s">
        <v>13294</v>
      </c>
      <c r="C7265" t="s">
        <v>438</v>
      </c>
      <c r="D7265" s="3"/>
    </row>
    <row r="7266" spans="1:4">
      <c r="A7266" t="s">
        <v>13295</v>
      </c>
      <c r="B7266" t="s">
        <v>13296</v>
      </c>
      <c r="C7266" t="s">
        <v>438</v>
      </c>
      <c r="D7266" s="3">
        <v>51.45</v>
      </c>
    </row>
    <row r="7267" spans="1:4">
      <c r="A7267" t="s">
        <v>13297</v>
      </c>
      <c r="B7267" t="s">
        <v>13298</v>
      </c>
      <c r="C7267" t="s">
        <v>438</v>
      </c>
      <c r="D7267" s="3"/>
    </row>
    <row r="7268" spans="1:4">
      <c r="A7268" t="s">
        <v>13299</v>
      </c>
      <c r="B7268" t="s">
        <v>13300</v>
      </c>
      <c r="C7268" t="s">
        <v>438</v>
      </c>
      <c r="D7268" s="3">
        <v>74.943576622677085</v>
      </c>
    </row>
    <row r="7269" spans="1:4">
      <c r="A7269" t="s">
        <v>13301</v>
      </c>
      <c r="B7269" t="s">
        <v>13302</v>
      </c>
      <c r="C7269" t="s">
        <v>438</v>
      </c>
      <c r="D7269" s="3">
        <v>83.588839941262847</v>
      </c>
    </row>
    <row r="7270" spans="1:4">
      <c r="A7270" t="s">
        <v>13303</v>
      </c>
      <c r="B7270" t="s">
        <v>13304</v>
      </c>
      <c r="C7270" t="s">
        <v>438</v>
      </c>
      <c r="D7270" s="3">
        <v>113.35</v>
      </c>
    </row>
    <row r="7271" spans="1:4">
      <c r="A7271" t="s">
        <v>13305</v>
      </c>
      <c r="B7271" t="s">
        <v>13306</v>
      </c>
      <c r="C7271" t="s">
        <v>438</v>
      </c>
      <c r="D7271" s="3"/>
    </row>
    <row r="7272" spans="1:4">
      <c r="A7272" t="s">
        <v>13307</v>
      </c>
      <c r="B7272" t="s">
        <v>13308</v>
      </c>
      <c r="C7272" t="s">
        <v>438</v>
      </c>
      <c r="D7272" s="3"/>
    </row>
    <row r="7273" spans="1:4">
      <c r="A7273" t="s">
        <v>13309</v>
      </c>
      <c r="B7273" t="s">
        <v>13310</v>
      </c>
      <c r="C7273" t="s">
        <v>438</v>
      </c>
      <c r="D7273" s="3"/>
    </row>
    <row r="7274" spans="1:4">
      <c r="A7274" t="s">
        <v>13311</v>
      </c>
      <c r="B7274" t="s">
        <v>13312</v>
      </c>
      <c r="C7274" t="s">
        <v>438</v>
      </c>
      <c r="D7274" s="3"/>
    </row>
    <row r="7275" spans="1:4">
      <c r="A7275" t="s">
        <v>13313</v>
      </c>
      <c r="B7275" t="s">
        <v>13314</v>
      </c>
      <c r="C7275" t="s">
        <v>438</v>
      </c>
      <c r="D7275" s="3"/>
    </row>
    <row r="7276" spans="1:4">
      <c r="A7276" t="s">
        <v>13315</v>
      </c>
      <c r="B7276" t="s">
        <v>13316</v>
      </c>
      <c r="C7276" t="s">
        <v>438</v>
      </c>
      <c r="D7276" s="3"/>
    </row>
    <row r="7277" spans="1:4">
      <c r="A7277" t="s">
        <v>13317</v>
      </c>
      <c r="B7277" t="s">
        <v>13318</v>
      </c>
      <c r="C7277" t="s">
        <v>438</v>
      </c>
      <c r="D7277" s="3"/>
    </row>
    <row r="7278" spans="1:4">
      <c r="A7278" t="s">
        <v>13319</v>
      </c>
      <c r="B7278" t="s">
        <v>13320</v>
      </c>
      <c r="C7278" t="s">
        <v>438</v>
      </c>
      <c r="D7278" s="3"/>
    </row>
    <row r="7279" spans="1:4">
      <c r="A7279" t="s">
        <v>13321</v>
      </c>
      <c r="B7279" t="s">
        <v>13322</v>
      </c>
      <c r="C7279" t="s">
        <v>438</v>
      </c>
      <c r="D7279" s="3"/>
    </row>
    <row r="7280" spans="1:4">
      <c r="A7280" t="s">
        <v>13323</v>
      </c>
      <c r="B7280" t="s">
        <v>13324</v>
      </c>
      <c r="C7280" t="s">
        <v>438</v>
      </c>
      <c r="D7280" s="3">
        <v>96</v>
      </c>
    </row>
    <row r="7281" spans="1:4">
      <c r="A7281" t="s">
        <v>13325</v>
      </c>
      <c r="B7281" t="s">
        <v>13326</v>
      </c>
      <c r="C7281" t="s">
        <v>438</v>
      </c>
      <c r="D7281" s="3">
        <v>90.724233983286908</v>
      </c>
    </row>
    <row r="7282" spans="1:4">
      <c r="A7282" t="s">
        <v>13327</v>
      </c>
      <c r="B7282" t="s">
        <v>13328</v>
      </c>
      <c r="C7282" t="s">
        <v>438</v>
      </c>
      <c r="D7282" s="3"/>
    </row>
    <row r="7283" spans="1:4">
      <c r="A7283" t="s">
        <v>13329</v>
      </c>
      <c r="B7283" t="s">
        <v>13330</v>
      </c>
      <c r="C7283" t="s">
        <v>438</v>
      </c>
      <c r="D7283" s="3">
        <v>175</v>
      </c>
    </row>
    <row r="7284" spans="1:4">
      <c r="A7284" t="s">
        <v>13331</v>
      </c>
      <c r="B7284" t="s">
        <v>13332</v>
      </c>
      <c r="C7284" t="s">
        <v>438</v>
      </c>
      <c r="D7284" s="3"/>
    </row>
    <row r="7285" spans="1:4">
      <c r="A7285" t="s">
        <v>13333</v>
      </c>
      <c r="B7285" t="s">
        <v>13334</v>
      </c>
      <c r="C7285" t="s">
        <v>438</v>
      </c>
      <c r="D7285" s="3"/>
    </row>
    <row r="7286" spans="1:4">
      <c r="A7286" t="s">
        <v>13335</v>
      </c>
      <c r="B7286" t="s">
        <v>13336</v>
      </c>
      <c r="C7286" t="s">
        <v>438</v>
      </c>
      <c r="D7286" s="3"/>
    </row>
    <row r="7287" spans="1:4">
      <c r="A7287" t="s">
        <v>13337</v>
      </c>
      <c r="B7287" t="s">
        <v>13338</v>
      </c>
      <c r="C7287" t="s">
        <v>438</v>
      </c>
      <c r="D7287" s="3"/>
    </row>
    <row r="7288" spans="1:4">
      <c r="A7288" t="s">
        <v>13339</v>
      </c>
      <c r="B7288" t="s">
        <v>13340</v>
      </c>
      <c r="C7288" t="s">
        <v>438</v>
      </c>
      <c r="D7288" s="3"/>
    </row>
    <row r="7289" spans="1:4">
      <c r="A7289" t="s">
        <v>13341</v>
      </c>
      <c r="B7289" t="s">
        <v>13342</v>
      </c>
      <c r="C7289" t="s">
        <v>438</v>
      </c>
      <c r="D7289" s="3"/>
    </row>
    <row r="7290" spans="1:4">
      <c r="A7290" t="s">
        <v>13343</v>
      </c>
      <c r="B7290" t="s">
        <v>13344</v>
      </c>
      <c r="C7290" t="s">
        <v>438</v>
      </c>
      <c r="D7290" s="3"/>
    </row>
    <row r="7291" spans="1:4">
      <c r="A7291" t="s">
        <v>13345</v>
      </c>
      <c r="B7291" t="s">
        <v>13346</v>
      </c>
      <c r="C7291" t="s">
        <v>438</v>
      </c>
      <c r="D7291" s="3"/>
    </row>
    <row r="7292" spans="1:4">
      <c r="A7292" t="s">
        <v>13347</v>
      </c>
      <c r="B7292" t="s">
        <v>13348</v>
      </c>
      <c r="C7292" t="s">
        <v>438</v>
      </c>
      <c r="D7292" s="3"/>
    </row>
    <row r="7293" spans="1:4">
      <c r="A7293" t="s">
        <v>13349</v>
      </c>
      <c r="B7293" t="s">
        <v>13350</v>
      </c>
      <c r="C7293" t="s">
        <v>438</v>
      </c>
      <c r="D7293" s="3"/>
    </row>
    <row r="7294" spans="1:4">
      <c r="A7294" t="s">
        <v>13351</v>
      </c>
      <c r="B7294" t="s">
        <v>13352</v>
      </c>
      <c r="C7294" t="s">
        <v>438</v>
      </c>
      <c r="D7294" s="3"/>
    </row>
    <row r="7295" spans="1:4">
      <c r="A7295" t="s">
        <v>13353</v>
      </c>
      <c r="B7295" t="s">
        <v>13354</v>
      </c>
      <c r="C7295" t="s">
        <v>438</v>
      </c>
      <c r="D7295" s="3"/>
    </row>
    <row r="7296" spans="1:4">
      <c r="A7296" t="s">
        <v>13355</v>
      </c>
      <c r="B7296" t="s">
        <v>13356</v>
      </c>
      <c r="C7296" t="s">
        <v>438</v>
      </c>
      <c r="D7296" s="3"/>
    </row>
    <row r="7297" spans="1:4">
      <c r="A7297" t="s">
        <v>13357</v>
      </c>
      <c r="B7297" t="s">
        <v>13358</v>
      </c>
      <c r="C7297" t="s">
        <v>438</v>
      </c>
      <c r="D7297" s="3">
        <v>65</v>
      </c>
    </row>
    <row r="7298" spans="1:4">
      <c r="A7298" t="s">
        <v>13359</v>
      </c>
      <c r="B7298" t="s">
        <v>13360</v>
      </c>
      <c r="C7298" t="s">
        <v>438</v>
      </c>
      <c r="D7298" s="3"/>
    </row>
    <row r="7299" spans="1:4">
      <c r="A7299" t="s">
        <v>13361</v>
      </c>
      <c r="B7299" t="s">
        <v>13362</v>
      </c>
      <c r="C7299" t="s">
        <v>438</v>
      </c>
      <c r="D7299" s="3"/>
    </row>
    <row r="7300" spans="1:4">
      <c r="A7300" t="s">
        <v>13363</v>
      </c>
      <c r="B7300" t="s">
        <v>13364</v>
      </c>
      <c r="C7300" t="s">
        <v>438</v>
      </c>
      <c r="D7300" s="3"/>
    </row>
    <row r="7301" spans="1:4">
      <c r="A7301" t="s">
        <v>13365</v>
      </c>
      <c r="B7301" t="s">
        <v>13366</v>
      </c>
      <c r="C7301" t="s">
        <v>438</v>
      </c>
      <c r="D7301" s="3">
        <v>240</v>
      </c>
    </row>
    <row r="7302" spans="1:4">
      <c r="A7302" t="s">
        <v>13367</v>
      </c>
      <c r="B7302" t="s">
        <v>13368</v>
      </c>
      <c r="C7302" t="s">
        <v>438</v>
      </c>
      <c r="D7302" s="3"/>
    </row>
    <row r="7303" spans="1:4">
      <c r="A7303" t="s">
        <v>13369</v>
      </c>
      <c r="B7303" t="s">
        <v>13370</v>
      </c>
      <c r="C7303" t="s">
        <v>438</v>
      </c>
      <c r="D7303" s="3">
        <v>323.8</v>
      </c>
    </row>
    <row r="7304" spans="1:4">
      <c r="A7304" t="s">
        <v>13371</v>
      </c>
      <c r="B7304" t="s">
        <v>13372</v>
      </c>
      <c r="C7304" t="s">
        <v>438</v>
      </c>
      <c r="D7304" s="3"/>
    </row>
    <row r="7305" spans="1:4">
      <c r="A7305" t="s">
        <v>13373</v>
      </c>
      <c r="B7305" t="s">
        <v>13374</v>
      </c>
      <c r="C7305" t="s">
        <v>438</v>
      </c>
      <c r="D7305" s="3">
        <v>1561.35</v>
      </c>
    </row>
    <row r="7306" spans="1:4">
      <c r="A7306" t="s">
        <v>13375</v>
      </c>
      <c r="B7306" t="s">
        <v>13376</v>
      </c>
      <c r="C7306" t="s">
        <v>438</v>
      </c>
      <c r="D7306" s="3"/>
    </row>
    <row r="7307" spans="1:4">
      <c r="A7307" t="s">
        <v>13377</v>
      </c>
      <c r="B7307" t="s">
        <v>13378</v>
      </c>
      <c r="C7307" t="s">
        <v>438</v>
      </c>
      <c r="D7307" s="3">
        <v>660</v>
      </c>
    </row>
    <row r="7308" spans="1:4">
      <c r="A7308" t="s">
        <v>13379</v>
      </c>
      <c r="B7308" t="s">
        <v>13380</v>
      </c>
      <c r="C7308" t="s">
        <v>438</v>
      </c>
      <c r="D7308" s="3"/>
    </row>
    <row r="7309" spans="1:4">
      <c r="A7309" t="s">
        <v>13381</v>
      </c>
      <c r="B7309" t="s">
        <v>13382</v>
      </c>
      <c r="C7309" t="s">
        <v>438</v>
      </c>
      <c r="D7309" s="3">
        <v>108.54761904761905</v>
      </c>
    </row>
    <row r="7310" spans="1:4">
      <c r="A7310" t="s">
        <v>13383</v>
      </c>
      <c r="B7310" t="s">
        <v>13384</v>
      </c>
      <c r="C7310" t="s">
        <v>438</v>
      </c>
      <c r="D7310" s="3"/>
    </row>
    <row r="7311" spans="1:4">
      <c r="A7311" t="s">
        <v>13385</v>
      </c>
      <c r="B7311" t="s">
        <v>13386</v>
      </c>
      <c r="C7311" t="s">
        <v>438</v>
      </c>
      <c r="D7311" s="3"/>
    </row>
    <row r="7312" spans="1:4">
      <c r="A7312" t="s">
        <v>13387</v>
      </c>
      <c r="B7312" t="s">
        <v>13388</v>
      </c>
      <c r="C7312" t="s">
        <v>438</v>
      </c>
      <c r="D7312" s="3"/>
    </row>
    <row r="7313" spans="1:4">
      <c r="A7313" t="s">
        <v>13389</v>
      </c>
      <c r="B7313" t="s">
        <v>13390</v>
      </c>
      <c r="C7313" t="s">
        <v>438</v>
      </c>
      <c r="D7313" s="3"/>
    </row>
    <row r="7314" spans="1:4">
      <c r="A7314" t="s">
        <v>13391</v>
      </c>
      <c r="B7314" t="s">
        <v>13392</v>
      </c>
      <c r="C7314" t="s">
        <v>438</v>
      </c>
      <c r="D7314" s="3"/>
    </row>
    <row r="7315" spans="1:4">
      <c r="A7315" t="s">
        <v>13393</v>
      </c>
      <c r="B7315" t="s">
        <v>13394</v>
      </c>
      <c r="C7315" t="s">
        <v>438</v>
      </c>
      <c r="D7315" s="3"/>
    </row>
    <row r="7316" spans="1:4">
      <c r="A7316" t="s">
        <v>13395</v>
      </c>
      <c r="B7316" t="s">
        <v>13396</v>
      </c>
      <c r="C7316" t="s">
        <v>438</v>
      </c>
      <c r="D7316" s="3"/>
    </row>
    <row r="7317" spans="1:4">
      <c r="A7317" t="s">
        <v>13397</v>
      </c>
      <c r="B7317" t="s">
        <v>13398</v>
      </c>
      <c r="C7317" t="s">
        <v>438</v>
      </c>
      <c r="D7317" s="3"/>
    </row>
    <row r="7318" spans="1:4">
      <c r="A7318" t="s">
        <v>13399</v>
      </c>
      <c r="B7318" t="s">
        <v>13400</v>
      </c>
      <c r="C7318" t="s">
        <v>438</v>
      </c>
      <c r="D7318" s="3">
        <v>1800</v>
      </c>
    </row>
    <row r="7319" spans="1:4">
      <c r="A7319" t="s">
        <v>13401</v>
      </c>
      <c r="B7319" t="s">
        <v>13402</v>
      </c>
      <c r="C7319" t="s">
        <v>438</v>
      </c>
      <c r="D7319" s="3">
        <v>1557.15</v>
      </c>
    </row>
    <row r="7320" spans="1:4">
      <c r="A7320" t="s">
        <v>13403</v>
      </c>
      <c r="B7320" t="s">
        <v>13404</v>
      </c>
      <c r="C7320" t="s">
        <v>438</v>
      </c>
      <c r="D7320" s="3"/>
    </row>
    <row r="7321" spans="1:4">
      <c r="A7321" t="s">
        <v>13405</v>
      </c>
      <c r="B7321" t="s">
        <v>13406</v>
      </c>
      <c r="C7321" t="s">
        <v>438</v>
      </c>
      <c r="D7321" s="3"/>
    </row>
    <row r="7322" spans="1:4">
      <c r="A7322" t="s">
        <v>13407</v>
      </c>
      <c r="B7322" t="s">
        <v>13408</v>
      </c>
      <c r="C7322" t="s">
        <v>438</v>
      </c>
      <c r="D7322" s="3"/>
    </row>
    <row r="7323" spans="1:4">
      <c r="A7323" t="s">
        <v>13409</v>
      </c>
      <c r="B7323" t="s">
        <v>13410</v>
      </c>
      <c r="C7323" t="s">
        <v>438</v>
      </c>
      <c r="D7323" s="3"/>
    </row>
    <row r="7324" spans="1:4">
      <c r="A7324" t="s">
        <v>13411</v>
      </c>
      <c r="B7324" t="s">
        <v>13412</v>
      </c>
      <c r="C7324" t="s">
        <v>438</v>
      </c>
      <c r="D7324" s="3"/>
    </row>
    <row r="7325" spans="1:4">
      <c r="A7325" t="s">
        <v>13413</v>
      </c>
      <c r="B7325" t="s">
        <v>13414</v>
      </c>
      <c r="C7325" t="s">
        <v>438</v>
      </c>
      <c r="D7325" s="3"/>
    </row>
    <row r="7326" spans="1:4">
      <c r="A7326" t="s">
        <v>13415</v>
      </c>
      <c r="B7326" t="s">
        <v>13414</v>
      </c>
      <c r="C7326" t="s">
        <v>438</v>
      </c>
      <c r="D7326" s="3"/>
    </row>
    <row r="7327" spans="1:4">
      <c r="A7327" t="s">
        <v>13416</v>
      </c>
      <c r="B7327" t="s">
        <v>13417</v>
      </c>
      <c r="C7327" t="s">
        <v>438</v>
      </c>
      <c r="D7327" s="3"/>
    </row>
    <row r="7328" spans="1:4">
      <c r="A7328" t="s">
        <v>13418</v>
      </c>
      <c r="B7328" t="s">
        <v>13419</v>
      </c>
      <c r="C7328" t="s">
        <v>438</v>
      </c>
      <c r="D7328" s="3"/>
    </row>
    <row r="7329" spans="1:4">
      <c r="A7329" t="s">
        <v>13420</v>
      </c>
      <c r="B7329" t="s">
        <v>13421</v>
      </c>
      <c r="C7329" t="s">
        <v>438</v>
      </c>
      <c r="D7329" s="3"/>
    </row>
    <row r="7330" spans="1:4">
      <c r="A7330" t="s">
        <v>13422</v>
      </c>
      <c r="B7330" t="s">
        <v>13423</v>
      </c>
      <c r="C7330" t="s">
        <v>438</v>
      </c>
      <c r="D7330" s="3"/>
    </row>
    <row r="7331" spans="1:4">
      <c r="A7331" t="s">
        <v>13424</v>
      </c>
      <c r="B7331" t="s">
        <v>13425</v>
      </c>
      <c r="C7331" t="s">
        <v>438</v>
      </c>
      <c r="D7331" s="3"/>
    </row>
    <row r="7332" spans="1:4">
      <c r="A7332" t="s">
        <v>13426</v>
      </c>
      <c r="B7332" t="s">
        <v>13427</v>
      </c>
      <c r="C7332" t="s">
        <v>438</v>
      </c>
      <c r="D7332" s="3"/>
    </row>
    <row r="7333" spans="1:4">
      <c r="A7333" t="s">
        <v>13428</v>
      </c>
      <c r="B7333" t="s">
        <v>13429</v>
      </c>
      <c r="C7333" t="s">
        <v>438</v>
      </c>
      <c r="D7333" s="3"/>
    </row>
    <row r="7334" spans="1:4">
      <c r="A7334" t="s">
        <v>13430</v>
      </c>
      <c r="B7334" t="s">
        <v>13431</v>
      </c>
      <c r="C7334" t="s">
        <v>438</v>
      </c>
      <c r="D7334" s="3"/>
    </row>
    <row r="7335" spans="1:4">
      <c r="A7335" t="s">
        <v>13432</v>
      </c>
      <c r="B7335" t="s">
        <v>13433</v>
      </c>
      <c r="C7335" t="s">
        <v>438</v>
      </c>
      <c r="D7335" s="3"/>
    </row>
    <row r="7336" spans="1:4">
      <c r="A7336" t="s">
        <v>13434</v>
      </c>
      <c r="B7336" t="s">
        <v>13435</v>
      </c>
      <c r="C7336" t="s">
        <v>438</v>
      </c>
      <c r="D7336" s="3"/>
    </row>
    <row r="7337" spans="1:4">
      <c r="A7337" t="s">
        <v>13436</v>
      </c>
      <c r="B7337" t="s">
        <v>13437</v>
      </c>
      <c r="C7337" t="s">
        <v>438</v>
      </c>
      <c r="D7337" s="3"/>
    </row>
    <row r="7338" spans="1:4">
      <c r="A7338" t="s">
        <v>13438</v>
      </c>
      <c r="B7338" t="s">
        <v>13439</v>
      </c>
      <c r="C7338" t="s">
        <v>438</v>
      </c>
      <c r="D7338" s="3"/>
    </row>
    <row r="7339" spans="1:4">
      <c r="A7339" t="s">
        <v>13440</v>
      </c>
      <c r="B7339" t="s">
        <v>13441</v>
      </c>
      <c r="C7339" t="s">
        <v>438</v>
      </c>
      <c r="D7339" s="3"/>
    </row>
    <row r="7340" spans="1:4">
      <c r="A7340" t="s">
        <v>13442</v>
      </c>
      <c r="B7340" t="s">
        <v>13443</v>
      </c>
      <c r="C7340" t="s">
        <v>438</v>
      </c>
      <c r="D7340" s="3"/>
    </row>
    <row r="7341" spans="1:4">
      <c r="A7341" t="s">
        <v>13444</v>
      </c>
      <c r="B7341" t="s">
        <v>13445</v>
      </c>
      <c r="C7341" t="s">
        <v>438</v>
      </c>
      <c r="D7341" s="3"/>
    </row>
    <row r="7342" spans="1:4">
      <c r="A7342" t="s">
        <v>13446</v>
      </c>
      <c r="B7342" t="s">
        <v>13447</v>
      </c>
      <c r="C7342" t="s">
        <v>438</v>
      </c>
      <c r="D7342" s="3"/>
    </row>
    <row r="7343" spans="1:4">
      <c r="A7343" t="s">
        <v>13448</v>
      </c>
      <c r="B7343" t="s">
        <v>13449</v>
      </c>
      <c r="C7343" t="s">
        <v>438</v>
      </c>
      <c r="D7343" s="3"/>
    </row>
    <row r="7344" spans="1:4">
      <c r="A7344" t="s">
        <v>13450</v>
      </c>
      <c r="B7344" t="s">
        <v>13451</v>
      </c>
      <c r="C7344" t="s">
        <v>438</v>
      </c>
      <c r="D7344" s="3"/>
    </row>
    <row r="7345" spans="1:4">
      <c r="A7345" t="s">
        <v>13452</v>
      </c>
      <c r="B7345" t="s">
        <v>13453</v>
      </c>
      <c r="C7345" t="s">
        <v>438</v>
      </c>
      <c r="D7345" s="3"/>
    </row>
    <row r="7346" spans="1:4">
      <c r="A7346" t="s">
        <v>13454</v>
      </c>
      <c r="B7346" t="s">
        <v>13455</v>
      </c>
      <c r="C7346" t="s">
        <v>438</v>
      </c>
      <c r="D7346" s="3"/>
    </row>
    <row r="7347" spans="1:4">
      <c r="A7347" t="s">
        <v>13456</v>
      </c>
      <c r="B7347" t="s">
        <v>13457</v>
      </c>
      <c r="C7347" t="s">
        <v>438</v>
      </c>
      <c r="D7347" s="3"/>
    </row>
    <row r="7348" spans="1:4">
      <c r="A7348" t="s">
        <v>13458</v>
      </c>
      <c r="B7348" t="s">
        <v>13459</v>
      </c>
      <c r="C7348" t="s">
        <v>438</v>
      </c>
      <c r="D7348" s="3"/>
    </row>
    <row r="7349" spans="1:4">
      <c r="A7349" t="s">
        <v>13460</v>
      </c>
      <c r="B7349" t="s">
        <v>13461</v>
      </c>
      <c r="C7349" t="s">
        <v>438</v>
      </c>
      <c r="D7349" s="3"/>
    </row>
    <row r="7350" spans="1:4">
      <c r="A7350" t="s">
        <v>13462</v>
      </c>
      <c r="B7350" t="s">
        <v>13463</v>
      </c>
      <c r="C7350" t="s">
        <v>438</v>
      </c>
      <c r="D7350" s="3"/>
    </row>
    <row r="7351" spans="1:4">
      <c r="A7351" t="s">
        <v>13464</v>
      </c>
      <c r="B7351" t="s">
        <v>13465</v>
      </c>
      <c r="C7351" t="s">
        <v>438</v>
      </c>
      <c r="D7351" s="3"/>
    </row>
    <row r="7352" spans="1:4">
      <c r="A7352" t="s">
        <v>13466</v>
      </c>
      <c r="B7352" t="s">
        <v>13467</v>
      </c>
      <c r="C7352" t="s">
        <v>438</v>
      </c>
      <c r="D7352" s="3"/>
    </row>
    <row r="7353" spans="1:4">
      <c r="A7353" t="s">
        <v>13468</v>
      </c>
      <c r="B7353" t="s">
        <v>13469</v>
      </c>
      <c r="C7353" t="s">
        <v>438</v>
      </c>
      <c r="D7353" s="3"/>
    </row>
    <row r="7354" spans="1:4">
      <c r="A7354" t="s">
        <v>13470</v>
      </c>
      <c r="B7354" t="s">
        <v>13471</v>
      </c>
      <c r="C7354" t="s">
        <v>438</v>
      </c>
      <c r="D7354" s="3"/>
    </row>
    <row r="7355" spans="1:4">
      <c r="A7355" t="s">
        <v>13472</v>
      </c>
      <c r="B7355" t="s">
        <v>13473</v>
      </c>
      <c r="C7355" t="s">
        <v>438</v>
      </c>
      <c r="D7355" s="3">
        <v>500</v>
      </c>
    </row>
    <row r="7356" spans="1:4">
      <c r="A7356" t="s">
        <v>13474</v>
      </c>
      <c r="B7356" t="s">
        <v>13475</v>
      </c>
      <c r="C7356" t="s">
        <v>438</v>
      </c>
      <c r="D7356" s="3"/>
    </row>
    <row r="7357" spans="1:4">
      <c r="A7357" t="s">
        <v>13476</v>
      </c>
      <c r="B7357" t="s">
        <v>13477</v>
      </c>
      <c r="C7357" t="s">
        <v>438</v>
      </c>
      <c r="D7357" s="3">
        <v>482.28850855745719</v>
      </c>
    </row>
    <row r="7358" spans="1:4">
      <c r="A7358" t="s">
        <v>13478</v>
      </c>
      <c r="B7358" t="s">
        <v>13479</v>
      </c>
      <c r="C7358" t="s">
        <v>438</v>
      </c>
      <c r="D7358" s="3"/>
    </row>
    <row r="7359" spans="1:4">
      <c r="A7359" t="s">
        <v>13480</v>
      </c>
      <c r="B7359" t="s">
        <v>13481</v>
      </c>
      <c r="C7359" t="s">
        <v>438</v>
      </c>
      <c r="D7359" s="3">
        <v>814.59249999999997</v>
      </c>
    </row>
    <row r="7360" spans="1:4">
      <c r="A7360" t="s">
        <v>13482</v>
      </c>
      <c r="B7360" t="s">
        <v>13483</v>
      </c>
      <c r="C7360" t="s">
        <v>438</v>
      </c>
      <c r="D7360" s="3"/>
    </row>
    <row r="7361" spans="1:4">
      <c r="A7361" t="s">
        <v>13484</v>
      </c>
      <c r="B7361" t="s">
        <v>13485</v>
      </c>
      <c r="C7361" t="s">
        <v>438</v>
      </c>
      <c r="D7361" s="3">
        <v>602.79103053435119</v>
      </c>
    </row>
    <row r="7362" spans="1:4">
      <c r="A7362" t="s">
        <v>13486</v>
      </c>
      <c r="B7362" t="s">
        <v>13487</v>
      </c>
      <c r="C7362" t="s">
        <v>438</v>
      </c>
      <c r="D7362" s="3">
        <v>1262.7114269141532</v>
      </c>
    </row>
    <row r="7363" spans="1:4">
      <c r="A7363" t="s">
        <v>13488</v>
      </c>
      <c r="B7363" t="s">
        <v>13489</v>
      </c>
      <c r="C7363" t="s">
        <v>438</v>
      </c>
      <c r="D7363" s="3">
        <v>1206.7241379310344</v>
      </c>
    </row>
    <row r="7364" spans="1:4">
      <c r="A7364" t="s">
        <v>13490</v>
      </c>
      <c r="B7364" t="s">
        <v>13491</v>
      </c>
      <c r="C7364" t="s">
        <v>438</v>
      </c>
      <c r="D7364" s="3"/>
    </row>
    <row r="7365" spans="1:4">
      <c r="A7365" t="s">
        <v>13492</v>
      </c>
      <c r="B7365" t="s">
        <v>13493</v>
      </c>
      <c r="C7365" t="s">
        <v>438</v>
      </c>
      <c r="D7365" s="3">
        <v>1697.2</v>
      </c>
    </row>
    <row r="7366" spans="1:4">
      <c r="A7366" t="s">
        <v>13494</v>
      </c>
      <c r="B7366" t="s">
        <v>13493</v>
      </c>
      <c r="C7366" t="s">
        <v>438</v>
      </c>
      <c r="D7366" s="3"/>
    </row>
    <row r="7367" spans="1:4">
      <c r="A7367" t="s">
        <v>13495</v>
      </c>
      <c r="B7367" t="s">
        <v>13493</v>
      </c>
      <c r="C7367" t="s">
        <v>438</v>
      </c>
      <c r="D7367" s="3"/>
    </row>
    <row r="7368" spans="1:4">
      <c r="A7368" t="s">
        <v>13496</v>
      </c>
      <c r="B7368" t="s">
        <v>13497</v>
      </c>
      <c r="C7368" t="s">
        <v>438</v>
      </c>
      <c r="D7368" s="3"/>
    </row>
    <row r="7369" spans="1:4">
      <c r="A7369" t="s">
        <v>13498</v>
      </c>
      <c r="B7369" t="s">
        <v>13499</v>
      </c>
      <c r="C7369" t="s">
        <v>438</v>
      </c>
      <c r="D7369" s="3"/>
    </row>
    <row r="7370" spans="1:4">
      <c r="A7370" t="s">
        <v>13500</v>
      </c>
      <c r="B7370" t="s">
        <v>13501</v>
      </c>
      <c r="C7370" t="s">
        <v>438</v>
      </c>
      <c r="D7370" s="3"/>
    </row>
    <row r="7371" spans="1:4">
      <c r="A7371" t="s">
        <v>13502</v>
      </c>
      <c r="B7371" t="s">
        <v>13503</v>
      </c>
      <c r="C7371" t="s">
        <v>438</v>
      </c>
      <c r="D7371" s="3"/>
    </row>
    <row r="7372" spans="1:4">
      <c r="A7372" t="s">
        <v>13504</v>
      </c>
      <c r="B7372" t="s">
        <v>13505</v>
      </c>
      <c r="C7372" t="s">
        <v>438</v>
      </c>
      <c r="D7372" s="3"/>
    </row>
    <row r="7373" spans="1:4">
      <c r="A7373" t="s">
        <v>13506</v>
      </c>
      <c r="B7373" t="s">
        <v>13507</v>
      </c>
      <c r="C7373" t="s">
        <v>438</v>
      </c>
      <c r="D7373" s="3">
        <v>1122.189349112426</v>
      </c>
    </row>
    <row r="7374" spans="1:4">
      <c r="A7374" t="s">
        <v>13508</v>
      </c>
      <c r="B7374" t="s">
        <v>13509</v>
      </c>
      <c r="C7374" t="s">
        <v>438</v>
      </c>
      <c r="D7374" s="3"/>
    </row>
    <row r="7375" spans="1:4">
      <c r="A7375" t="s">
        <v>13510</v>
      </c>
      <c r="B7375" t="s">
        <v>13511</v>
      </c>
      <c r="C7375" t="s">
        <v>438</v>
      </c>
      <c r="D7375" s="3"/>
    </row>
    <row r="7376" spans="1:4">
      <c r="A7376" t="s">
        <v>13512</v>
      </c>
      <c r="B7376" t="s">
        <v>13513</v>
      </c>
      <c r="C7376" t="s">
        <v>438</v>
      </c>
      <c r="D7376" s="3">
        <v>1218</v>
      </c>
    </row>
    <row r="7377" spans="1:4">
      <c r="A7377" t="s">
        <v>13514</v>
      </c>
      <c r="B7377" t="s">
        <v>13515</v>
      </c>
      <c r="C7377" t="s">
        <v>438</v>
      </c>
      <c r="D7377" s="3"/>
    </row>
    <row r="7378" spans="1:4">
      <c r="A7378" t="s">
        <v>13516</v>
      </c>
      <c r="B7378" t="s">
        <v>13517</v>
      </c>
      <c r="C7378" t="s">
        <v>438</v>
      </c>
      <c r="D7378" s="3"/>
    </row>
    <row r="7379" spans="1:4">
      <c r="A7379" t="s">
        <v>13518</v>
      </c>
      <c r="B7379" t="s">
        <v>13519</v>
      </c>
      <c r="C7379" t="s">
        <v>438</v>
      </c>
      <c r="D7379" s="3"/>
    </row>
    <row r="7380" spans="1:4">
      <c r="A7380" t="s">
        <v>13520</v>
      </c>
      <c r="B7380" t="s">
        <v>13521</v>
      </c>
      <c r="C7380" t="s">
        <v>438</v>
      </c>
      <c r="D7380" s="3"/>
    </row>
    <row r="7381" spans="1:4">
      <c r="A7381" t="s">
        <v>13522</v>
      </c>
      <c r="B7381" t="s">
        <v>13521</v>
      </c>
      <c r="C7381" t="s">
        <v>438</v>
      </c>
      <c r="D7381" s="3"/>
    </row>
    <row r="7382" spans="1:4">
      <c r="A7382" t="s">
        <v>13523</v>
      </c>
      <c r="B7382" t="s">
        <v>13521</v>
      </c>
      <c r="C7382" t="s">
        <v>438</v>
      </c>
      <c r="D7382" s="3"/>
    </row>
    <row r="7383" spans="1:4">
      <c r="A7383" t="s">
        <v>13524</v>
      </c>
      <c r="B7383" t="s">
        <v>13525</v>
      </c>
      <c r="C7383" t="s">
        <v>438</v>
      </c>
      <c r="D7383" s="3"/>
    </row>
    <row r="7384" spans="1:4">
      <c r="A7384" t="s">
        <v>13526</v>
      </c>
      <c r="B7384" t="s">
        <v>13527</v>
      </c>
      <c r="C7384" t="s">
        <v>438</v>
      </c>
      <c r="D7384" s="3"/>
    </row>
    <row r="7385" spans="1:4">
      <c r="A7385" t="s">
        <v>13528</v>
      </c>
      <c r="B7385" t="s">
        <v>13529</v>
      </c>
      <c r="C7385" t="s">
        <v>427</v>
      </c>
      <c r="D7385" s="3">
        <v>482.25</v>
      </c>
    </row>
    <row r="7386" spans="1:4">
      <c r="A7386" t="s">
        <v>13530</v>
      </c>
      <c r="B7386" t="s">
        <v>13531</v>
      </c>
      <c r="C7386" t="s">
        <v>232</v>
      </c>
      <c r="D7386" s="3">
        <v>2077.5</v>
      </c>
    </row>
    <row r="7387" spans="1:4">
      <c r="A7387" t="s">
        <v>13532</v>
      </c>
      <c r="B7387" t="s">
        <v>13533</v>
      </c>
      <c r="C7387" t="s">
        <v>232</v>
      </c>
      <c r="D7387" s="3">
        <v>2800</v>
      </c>
    </row>
    <row r="7388" spans="1:4">
      <c r="A7388" t="s">
        <v>13534</v>
      </c>
      <c r="B7388" t="s">
        <v>13535</v>
      </c>
      <c r="C7388" t="s">
        <v>232</v>
      </c>
      <c r="D7388" s="3">
        <v>3407.3333333333335</v>
      </c>
    </row>
    <row r="7389" spans="1:4">
      <c r="A7389" t="s">
        <v>13536</v>
      </c>
      <c r="B7389" t="s">
        <v>13537</v>
      </c>
      <c r="C7389" t="s">
        <v>232</v>
      </c>
      <c r="D7389" s="3">
        <v>4439.0666666666666</v>
      </c>
    </row>
    <row r="7390" spans="1:4">
      <c r="A7390" t="s">
        <v>13538</v>
      </c>
      <c r="B7390" t="s">
        <v>13539</v>
      </c>
      <c r="C7390" t="s">
        <v>232</v>
      </c>
      <c r="D7390" s="3">
        <v>6295.4852941176468</v>
      </c>
    </row>
    <row r="7391" spans="1:4">
      <c r="A7391" t="s">
        <v>13540</v>
      </c>
      <c r="B7391" t="s">
        <v>13541</v>
      </c>
      <c r="C7391" t="s">
        <v>232</v>
      </c>
      <c r="D7391" s="3">
        <v>6907.5142857142855</v>
      </c>
    </row>
    <row r="7392" spans="1:4">
      <c r="A7392" t="s">
        <v>13542</v>
      </c>
      <c r="B7392" t="s">
        <v>13543</v>
      </c>
      <c r="C7392" t="s">
        <v>232</v>
      </c>
      <c r="D7392" s="3">
        <v>8006.0447619047618</v>
      </c>
    </row>
    <row r="7393" spans="1:4">
      <c r="A7393" t="s">
        <v>13544</v>
      </c>
      <c r="B7393" t="s">
        <v>13545</v>
      </c>
      <c r="C7393" t="s">
        <v>232</v>
      </c>
      <c r="D7393" s="3">
        <v>5775</v>
      </c>
    </row>
    <row r="7394" spans="1:4">
      <c r="A7394" t="s">
        <v>13546</v>
      </c>
      <c r="B7394" t="s">
        <v>13547</v>
      </c>
      <c r="C7394" t="s">
        <v>232</v>
      </c>
      <c r="D7394" s="3">
        <v>10377.5</v>
      </c>
    </row>
    <row r="7395" spans="1:4">
      <c r="A7395" t="s">
        <v>13548</v>
      </c>
      <c r="B7395" t="s">
        <v>13549</v>
      </c>
      <c r="C7395" t="s">
        <v>232</v>
      </c>
      <c r="D7395" s="3"/>
    </row>
    <row r="7396" spans="1:4">
      <c r="A7396" t="s">
        <v>13550</v>
      </c>
      <c r="B7396" t="s">
        <v>13551</v>
      </c>
      <c r="C7396" t="s">
        <v>232</v>
      </c>
      <c r="D7396" s="3"/>
    </row>
    <row r="7397" spans="1:4">
      <c r="A7397" t="s">
        <v>13552</v>
      </c>
      <c r="B7397" t="s">
        <v>13553</v>
      </c>
      <c r="C7397" t="s">
        <v>232</v>
      </c>
      <c r="D7397" s="3">
        <v>16145</v>
      </c>
    </row>
    <row r="7398" spans="1:4">
      <c r="A7398" t="s">
        <v>13554</v>
      </c>
      <c r="B7398" t="s">
        <v>13555</v>
      </c>
      <c r="C7398" t="s">
        <v>232</v>
      </c>
      <c r="D7398" s="3"/>
    </row>
    <row r="7399" spans="1:4">
      <c r="A7399" t="s">
        <v>13556</v>
      </c>
      <c r="B7399" t="s">
        <v>13557</v>
      </c>
      <c r="C7399" t="s">
        <v>232</v>
      </c>
      <c r="D7399" s="3"/>
    </row>
    <row r="7400" spans="1:4">
      <c r="A7400" t="s">
        <v>13558</v>
      </c>
      <c r="B7400" t="s">
        <v>13559</v>
      </c>
      <c r="C7400" t="s">
        <v>232</v>
      </c>
      <c r="D7400" s="3">
        <v>1106.6666666666667</v>
      </c>
    </row>
    <row r="7401" spans="1:4">
      <c r="A7401" t="s">
        <v>13560</v>
      </c>
      <c r="B7401" t="s">
        <v>13561</v>
      </c>
      <c r="C7401" t="s">
        <v>232</v>
      </c>
      <c r="D7401" s="3"/>
    </row>
    <row r="7402" spans="1:4">
      <c r="A7402" t="s">
        <v>13562</v>
      </c>
      <c r="B7402" t="s">
        <v>13563</v>
      </c>
      <c r="C7402" t="s">
        <v>232</v>
      </c>
      <c r="D7402" s="3"/>
    </row>
    <row r="7403" spans="1:4">
      <c r="A7403" t="s">
        <v>13564</v>
      </c>
      <c r="B7403" t="s">
        <v>13565</v>
      </c>
      <c r="C7403" t="s">
        <v>232</v>
      </c>
      <c r="D7403" s="3">
        <v>1407.5923076923077</v>
      </c>
    </row>
    <row r="7404" spans="1:4">
      <c r="A7404" t="s">
        <v>13566</v>
      </c>
      <c r="B7404" t="s">
        <v>13567</v>
      </c>
      <c r="C7404" t="s">
        <v>232</v>
      </c>
      <c r="D7404" s="3">
        <v>668</v>
      </c>
    </row>
    <row r="7405" spans="1:4">
      <c r="A7405" t="s">
        <v>13568</v>
      </c>
      <c r="B7405" t="s">
        <v>13569</v>
      </c>
      <c r="C7405" t="s">
        <v>232</v>
      </c>
      <c r="D7405" s="3">
        <v>2552.418947368421</v>
      </c>
    </row>
    <row r="7406" spans="1:4">
      <c r="A7406" t="s">
        <v>13570</v>
      </c>
      <c r="B7406" t="s">
        <v>13571</v>
      </c>
      <c r="C7406" t="s">
        <v>232</v>
      </c>
      <c r="D7406" s="3">
        <v>2427.1999999999998</v>
      </c>
    </row>
    <row r="7407" spans="1:4">
      <c r="A7407" t="s">
        <v>13572</v>
      </c>
      <c r="B7407" t="s">
        <v>13573</v>
      </c>
      <c r="C7407" t="s">
        <v>232</v>
      </c>
      <c r="D7407" s="3">
        <v>3944.9996774193551</v>
      </c>
    </row>
    <row r="7408" spans="1:4">
      <c r="A7408" t="s">
        <v>13574</v>
      </c>
      <c r="B7408" t="s">
        <v>13575</v>
      </c>
      <c r="C7408" t="s">
        <v>232</v>
      </c>
      <c r="D7408" s="3">
        <v>2859.2</v>
      </c>
    </row>
    <row r="7409" spans="1:4">
      <c r="A7409" t="s">
        <v>13576</v>
      </c>
      <c r="B7409" t="s">
        <v>13577</v>
      </c>
      <c r="C7409" t="s">
        <v>232</v>
      </c>
      <c r="D7409" s="3">
        <v>2131.98</v>
      </c>
    </row>
    <row r="7410" spans="1:4">
      <c r="A7410" t="s">
        <v>13578</v>
      </c>
      <c r="B7410" t="s">
        <v>13579</v>
      </c>
      <c r="C7410" t="s">
        <v>232</v>
      </c>
      <c r="D7410" s="3">
        <v>3330.4569230769234</v>
      </c>
    </row>
    <row r="7411" spans="1:4">
      <c r="A7411" t="s">
        <v>13580</v>
      </c>
      <c r="B7411" t="s">
        <v>13581</v>
      </c>
      <c r="C7411" t="s">
        <v>232</v>
      </c>
      <c r="D7411" s="3">
        <v>5264</v>
      </c>
    </row>
    <row r="7412" spans="1:4">
      <c r="A7412" t="s">
        <v>13582</v>
      </c>
      <c r="B7412" t="s">
        <v>13583</v>
      </c>
      <c r="C7412" t="s">
        <v>232</v>
      </c>
      <c r="D7412" s="3">
        <v>1300</v>
      </c>
    </row>
    <row r="7413" spans="1:4">
      <c r="A7413" t="s">
        <v>13584</v>
      </c>
      <c r="B7413" t="s">
        <v>13585</v>
      </c>
      <c r="C7413" t="s">
        <v>232</v>
      </c>
      <c r="D7413" s="3"/>
    </row>
    <row r="7414" spans="1:4">
      <c r="A7414" t="s">
        <v>13586</v>
      </c>
      <c r="B7414" t="s">
        <v>13587</v>
      </c>
      <c r="C7414" t="s">
        <v>232</v>
      </c>
      <c r="D7414" s="3"/>
    </row>
    <row r="7415" spans="1:4">
      <c r="A7415" t="s">
        <v>13588</v>
      </c>
      <c r="B7415" t="s">
        <v>13589</v>
      </c>
      <c r="C7415" t="s">
        <v>232</v>
      </c>
      <c r="D7415" s="3">
        <v>11282.857142857143</v>
      </c>
    </row>
    <row r="7416" spans="1:4">
      <c r="A7416" t="s">
        <v>13590</v>
      </c>
      <c r="B7416" t="s">
        <v>13591</v>
      </c>
      <c r="C7416" t="s">
        <v>232</v>
      </c>
      <c r="D7416" s="3"/>
    </row>
    <row r="7417" spans="1:4">
      <c r="A7417" t="s">
        <v>13592</v>
      </c>
      <c r="B7417" t="s">
        <v>13593</v>
      </c>
      <c r="C7417" t="s">
        <v>232</v>
      </c>
      <c r="D7417" s="3"/>
    </row>
    <row r="7418" spans="1:4">
      <c r="A7418" t="s">
        <v>13594</v>
      </c>
      <c r="B7418" t="s">
        <v>13595</v>
      </c>
      <c r="C7418" t="s">
        <v>232</v>
      </c>
      <c r="D7418" s="3"/>
    </row>
    <row r="7419" spans="1:4">
      <c r="A7419" t="s">
        <v>13596</v>
      </c>
      <c r="B7419" t="s">
        <v>13597</v>
      </c>
      <c r="C7419" t="s">
        <v>232</v>
      </c>
      <c r="D7419" s="3">
        <v>7210.5</v>
      </c>
    </row>
    <row r="7420" spans="1:4">
      <c r="A7420" t="s">
        <v>13598</v>
      </c>
      <c r="B7420" t="s">
        <v>13599</v>
      </c>
      <c r="C7420" t="s">
        <v>232</v>
      </c>
      <c r="D7420" s="3"/>
    </row>
    <row r="7421" spans="1:4">
      <c r="A7421" t="s">
        <v>13600</v>
      </c>
      <c r="B7421" t="s">
        <v>13601</v>
      </c>
      <c r="C7421" t="s">
        <v>232</v>
      </c>
      <c r="D7421" s="3">
        <v>6589.9111111111106</v>
      </c>
    </row>
    <row r="7422" spans="1:4">
      <c r="A7422" t="s">
        <v>13602</v>
      </c>
      <c r="B7422" t="s">
        <v>13603</v>
      </c>
      <c r="C7422" t="s">
        <v>232</v>
      </c>
      <c r="D7422" s="3"/>
    </row>
    <row r="7423" spans="1:4">
      <c r="A7423" t="s">
        <v>13604</v>
      </c>
      <c r="B7423" t="s">
        <v>13605</v>
      </c>
      <c r="C7423" t="s">
        <v>232</v>
      </c>
      <c r="D7423" s="3"/>
    </row>
    <row r="7424" spans="1:4">
      <c r="A7424" t="s">
        <v>13606</v>
      </c>
      <c r="B7424" t="s">
        <v>13607</v>
      </c>
      <c r="C7424" t="s">
        <v>232</v>
      </c>
      <c r="D7424" s="3">
        <v>11457.142857142857</v>
      </c>
    </row>
    <row r="7425" spans="1:4">
      <c r="A7425" t="s">
        <v>13608</v>
      </c>
      <c r="B7425" t="s">
        <v>13609</v>
      </c>
      <c r="C7425" t="s">
        <v>232</v>
      </c>
      <c r="D7425" s="3"/>
    </row>
    <row r="7426" spans="1:4">
      <c r="A7426" t="s">
        <v>13610</v>
      </c>
      <c r="B7426" t="s">
        <v>13611</v>
      </c>
      <c r="C7426" t="s">
        <v>232</v>
      </c>
      <c r="D7426" s="3"/>
    </row>
    <row r="7427" spans="1:4">
      <c r="A7427" t="s">
        <v>13612</v>
      </c>
      <c r="B7427" t="s">
        <v>13613</v>
      </c>
      <c r="C7427" t="s">
        <v>232</v>
      </c>
      <c r="D7427" s="3"/>
    </row>
    <row r="7428" spans="1:4">
      <c r="A7428" t="s">
        <v>13614</v>
      </c>
      <c r="B7428" t="s">
        <v>13615</v>
      </c>
      <c r="C7428" t="s">
        <v>232</v>
      </c>
      <c r="D7428" s="3"/>
    </row>
    <row r="7429" spans="1:4">
      <c r="A7429" t="s">
        <v>13616</v>
      </c>
      <c r="B7429" t="s">
        <v>13617</v>
      </c>
      <c r="C7429" t="s">
        <v>232</v>
      </c>
      <c r="D7429" s="3"/>
    </row>
    <row r="7430" spans="1:4">
      <c r="A7430" t="s">
        <v>13618</v>
      </c>
      <c r="B7430" t="s">
        <v>13619</v>
      </c>
      <c r="C7430" t="s">
        <v>232</v>
      </c>
      <c r="D7430" s="3"/>
    </row>
    <row r="7431" spans="1:4">
      <c r="A7431" t="s">
        <v>13620</v>
      </c>
      <c r="B7431" t="s">
        <v>13621</v>
      </c>
      <c r="C7431" t="s">
        <v>232</v>
      </c>
      <c r="D7431" s="3">
        <v>10320</v>
      </c>
    </row>
    <row r="7432" spans="1:4">
      <c r="A7432" t="s">
        <v>13622</v>
      </c>
      <c r="B7432" t="s">
        <v>13623</v>
      </c>
      <c r="C7432" t="s">
        <v>232</v>
      </c>
      <c r="D7432" s="3"/>
    </row>
    <row r="7433" spans="1:4">
      <c r="A7433" t="s">
        <v>13624</v>
      </c>
      <c r="B7433" t="s">
        <v>13625</v>
      </c>
      <c r="C7433" t="s">
        <v>232</v>
      </c>
      <c r="D7433" s="3">
        <v>16400</v>
      </c>
    </row>
    <row r="7434" spans="1:4">
      <c r="A7434" t="s">
        <v>13626</v>
      </c>
      <c r="B7434" t="s">
        <v>13627</v>
      </c>
      <c r="C7434" t="s">
        <v>232</v>
      </c>
      <c r="D7434" s="3"/>
    </row>
    <row r="7435" spans="1:4">
      <c r="A7435" t="s">
        <v>13628</v>
      </c>
      <c r="B7435" t="s">
        <v>13629</v>
      </c>
      <c r="C7435" t="s">
        <v>232</v>
      </c>
      <c r="D7435" s="3"/>
    </row>
    <row r="7436" spans="1:4">
      <c r="A7436" t="s">
        <v>13630</v>
      </c>
      <c r="B7436" t="s">
        <v>13631</v>
      </c>
      <c r="C7436" t="s">
        <v>232</v>
      </c>
      <c r="D7436" s="3"/>
    </row>
    <row r="7437" spans="1:4">
      <c r="A7437" t="s">
        <v>13632</v>
      </c>
      <c r="B7437" t="s">
        <v>13633</v>
      </c>
      <c r="C7437" t="s">
        <v>232</v>
      </c>
      <c r="D7437" s="3"/>
    </row>
    <row r="7438" spans="1:4">
      <c r="A7438" t="s">
        <v>13634</v>
      </c>
      <c r="B7438" t="s">
        <v>13635</v>
      </c>
      <c r="C7438" t="s">
        <v>232</v>
      </c>
      <c r="D7438" s="3"/>
    </row>
    <row r="7439" spans="1:4">
      <c r="A7439" t="s">
        <v>13636</v>
      </c>
      <c r="B7439" t="s">
        <v>13637</v>
      </c>
      <c r="C7439" t="s">
        <v>232</v>
      </c>
      <c r="D7439" s="3">
        <v>48000</v>
      </c>
    </row>
    <row r="7440" spans="1:4">
      <c r="A7440" t="s">
        <v>13638</v>
      </c>
      <c r="B7440" t="s">
        <v>13639</v>
      </c>
      <c r="C7440" t="s">
        <v>232</v>
      </c>
      <c r="D7440" s="3"/>
    </row>
    <row r="7441" spans="1:4">
      <c r="A7441" t="s">
        <v>13640</v>
      </c>
      <c r="B7441" t="s">
        <v>13641</v>
      </c>
      <c r="C7441" t="s">
        <v>232</v>
      </c>
      <c r="D7441" s="3"/>
    </row>
    <row r="7442" spans="1:4">
      <c r="A7442" t="s">
        <v>13642</v>
      </c>
      <c r="B7442" t="s">
        <v>13643</v>
      </c>
      <c r="C7442" t="s">
        <v>232</v>
      </c>
      <c r="D7442" s="3"/>
    </row>
    <row r="7443" spans="1:4">
      <c r="A7443" t="s">
        <v>13644</v>
      </c>
      <c r="B7443" t="s">
        <v>13645</v>
      </c>
      <c r="C7443" t="s">
        <v>232</v>
      </c>
      <c r="D7443" s="3"/>
    </row>
    <row r="7444" spans="1:4">
      <c r="A7444" t="s">
        <v>13646</v>
      </c>
      <c r="B7444" t="s">
        <v>13647</v>
      </c>
      <c r="C7444" t="s">
        <v>232</v>
      </c>
      <c r="D7444" s="3"/>
    </row>
    <row r="7445" spans="1:4">
      <c r="A7445" t="s">
        <v>13648</v>
      </c>
      <c r="B7445" t="s">
        <v>13649</v>
      </c>
      <c r="C7445" t="s">
        <v>232</v>
      </c>
      <c r="D7445" s="3">
        <v>20100</v>
      </c>
    </row>
    <row r="7446" spans="1:4">
      <c r="A7446" t="s">
        <v>13650</v>
      </c>
      <c r="B7446" t="s">
        <v>13651</v>
      </c>
      <c r="C7446" t="s">
        <v>232</v>
      </c>
      <c r="D7446" s="3">
        <v>14198.5</v>
      </c>
    </row>
    <row r="7447" spans="1:4">
      <c r="A7447" t="s">
        <v>13652</v>
      </c>
      <c r="B7447" t="s">
        <v>13653</v>
      </c>
      <c r="C7447" t="s">
        <v>232</v>
      </c>
      <c r="D7447" s="3"/>
    </row>
    <row r="7448" spans="1:4">
      <c r="A7448" t="s">
        <v>13654</v>
      </c>
      <c r="B7448" t="s">
        <v>13655</v>
      </c>
      <c r="C7448" t="s">
        <v>232</v>
      </c>
      <c r="D7448" s="3"/>
    </row>
    <row r="7449" spans="1:4">
      <c r="A7449" t="s">
        <v>13656</v>
      </c>
      <c r="B7449" t="s">
        <v>13657</v>
      </c>
      <c r="C7449" t="s">
        <v>232</v>
      </c>
      <c r="D7449" s="3"/>
    </row>
    <row r="7450" spans="1:4">
      <c r="A7450" t="s">
        <v>13658</v>
      </c>
      <c r="B7450" t="s">
        <v>13659</v>
      </c>
      <c r="C7450" t="s">
        <v>232</v>
      </c>
      <c r="D7450" s="3"/>
    </row>
    <row r="7451" spans="1:4">
      <c r="A7451" t="s">
        <v>13660</v>
      </c>
      <c r="B7451" t="s">
        <v>13661</v>
      </c>
      <c r="C7451" t="s">
        <v>232</v>
      </c>
      <c r="D7451" s="3"/>
    </row>
    <row r="7452" spans="1:4">
      <c r="A7452" t="s">
        <v>13662</v>
      </c>
      <c r="B7452" t="s">
        <v>13663</v>
      </c>
      <c r="C7452" t="s">
        <v>232</v>
      </c>
      <c r="D7452" s="3"/>
    </row>
    <row r="7453" spans="1:4">
      <c r="A7453" t="s">
        <v>13664</v>
      </c>
      <c r="B7453" t="s">
        <v>13663</v>
      </c>
      <c r="C7453" t="s">
        <v>232</v>
      </c>
      <c r="D7453" s="3"/>
    </row>
    <row r="7454" spans="1:4">
      <c r="A7454" t="s">
        <v>13665</v>
      </c>
      <c r="B7454" t="s">
        <v>13663</v>
      </c>
      <c r="C7454" t="s">
        <v>232</v>
      </c>
      <c r="D7454" s="3"/>
    </row>
    <row r="7455" spans="1:4">
      <c r="A7455" t="s">
        <v>13666</v>
      </c>
      <c r="B7455" t="s">
        <v>13667</v>
      </c>
      <c r="C7455" t="s">
        <v>232</v>
      </c>
      <c r="D7455" s="3">
        <v>1927.5</v>
      </c>
    </row>
    <row r="7456" spans="1:4">
      <c r="A7456" t="s">
        <v>13668</v>
      </c>
      <c r="B7456" t="s">
        <v>13669</v>
      </c>
      <c r="C7456" t="s">
        <v>232</v>
      </c>
      <c r="D7456" s="3">
        <v>2590</v>
      </c>
    </row>
    <row r="7457" spans="1:4">
      <c r="A7457" t="s">
        <v>13670</v>
      </c>
      <c r="B7457" t="s">
        <v>13671</v>
      </c>
      <c r="C7457" t="s">
        <v>232</v>
      </c>
      <c r="D7457" s="3">
        <v>2404.7733333333331</v>
      </c>
    </row>
    <row r="7458" spans="1:4">
      <c r="A7458" t="s">
        <v>13672</v>
      </c>
      <c r="B7458" t="s">
        <v>13673</v>
      </c>
      <c r="C7458" t="s">
        <v>232</v>
      </c>
      <c r="D7458" s="3">
        <v>2984.6171249999998</v>
      </c>
    </row>
    <row r="7459" spans="1:4">
      <c r="A7459" t="s">
        <v>13674</v>
      </c>
      <c r="B7459" t="s">
        <v>13675</v>
      </c>
      <c r="C7459" t="s">
        <v>232</v>
      </c>
      <c r="D7459" s="3">
        <v>4014.4168627450981</v>
      </c>
    </row>
    <row r="7460" spans="1:4">
      <c r="A7460" t="s">
        <v>13676</v>
      </c>
      <c r="B7460" t="s">
        <v>13677</v>
      </c>
      <c r="C7460" t="s">
        <v>232</v>
      </c>
      <c r="D7460" s="3">
        <v>5831.8550000000005</v>
      </c>
    </row>
    <row r="7461" spans="1:4">
      <c r="A7461" t="s">
        <v>13678</v>
      </c>
      <c r="B7461" t="s">
        <v>13679</v>
      </c>
      <c r="C7461" t="s">
        <v>232</v>
      </c>
      <c r="D7461" s="3"/>
    </row>
    <row r="7462" spans="1:4">
      <c r="A7462" t="s">
        <v>13680</v>
      </c>
      <c r="B7462" t="s">
        <v>13681</v>
      </c>
      <c r="C7462" t="s">
        <v>232</v>
      </c>
      <c r="D7462" s="3">
        <v>13353.174285714285</v>
      </c>
    </row>
    <row r="7463" spans="1:4">
      <c r="A7463" t="s">
        <v>13682</v>
      </c>
      <c r="B7463" t="s">
        <v>13683</v>
      </c>
      <c r="C7463" t="s">
        <v>232</v>
      </c>
      <c r="D7463" s="3">
        <v>7116.1142857142859</v>
      </c>
    </row>
    <row r="7464" spans="1:4">
      <c r="A7464" t="s">
        <v>13684</v>
      </c>
      <c r="B7464" t="s">
        <v>13685</v>
      </c>
      <c r="C7464" t="s">
        <v>232</v>
      </c>
      <c r="D7464" s="3"/>
    </row>
    <row r="7465" spans="1:4">
      <c r="A7465" t="s">
        <v>13686</v>
      </c>
      <c r="B7465" t="s">
        <v>13687</v>
      </c>
      <c r="C7465" t="s">
        <v>232</v>
      </c>
      <c r="D7465" s="3"/>
    </row>
    <row r="7466" spans="1:4">
      <c r="A7466" t="s">
        <v>13688</v>
      </c>
      <c r="B7466" t="s">
        <v>13689</v>
      </c>
      <c r="C7466" t="s">
        <v>232</v>
      </c>
      <c r="D7466" s="3"/>
    </row>
    <row r="7467" spans="1:4">
      <c r="A7467" t="s">
        <v>13690</v>
      </c>
      <c r="B7467" t="s">
        <v>13691</v>
      </c>
      <c r="C7467" t="s">
        <v>232</v>
      </c>
      <c r="D7467" s="3">
        <v>20043.099999999999</v>
      </c>
    </row>
    <row r="7468" spans="1:4">
      <c r="A7468" t="s">
        <v>13692</v>
      </c>
      <c r="B7468" t="s">
        <v>13693</v>
      </c>
      <c r="C7468" t="s">
        <v>232</v>
      </c>
      <c r="D7468" s="3">
        <v>8000</v>
      </c>
    </row>
    <row r="7469" spans="1:4">
      <c r="A7469" t="s">
        <v>13694</v>
      </c>
      <c r="B7469" t="s">
        <v>13695</v>
      </c>
      <c r="C7469" t="s">
        <v>232</v>
      </c>
      <c r="D7469" s="3"/>
    </row>
    <row r="7470" spans="1:4">
      <c r="A7470" t="s">
        <v>13696</v>
      </c>
      <c r="B7470" t="s">
        <v>13697</v>
      </c>
      <c r="C7470" t="s">
        <v>232</v>
      </c>
      <c r="D7470" s="3"/>
    </row>
    <row r="7471" spans="1:4">
      <c r="A7471" t="s">
        <v>13698</v>
      </c>
      <c r="B7471" t="s">
        <v>13699</v>
      </c>
      <c r="C7471" t="s">
        <v>232</v>
      </c>
      <c r="D7471" s="3"/>
    </row>
    <row r="7472" spans="1:4">
      <c r="A7472" t="s">
        <v>13700</v>
      </c>
      <c r="B7472" t="s">
        <v>13701</v>
      </c>
      <c r="C7472" t="s">
        <v>232</v>
      </c>
      <c r="D7472" s="3"/>
    </row>
    <row r="7473" spans="1:4">
      <c r="A7473" t="s">
        <v>13702</v>
      </c>
      <c r="B7473" t="s">
        <v>13703</v>
      </c>
      <c r="C7473" t="s">
        <v>232</v>
      </c>
      <c r="D7473" s="3">
        <v>14890</v>
      </c>
    </row>
    <row r="7474" spans="1:4">
      <c r="A7474" t="s">
        <v>13704</v>
      </c>
      <c r="B7474" t="s">
        <v>13705</v>
      </c>
      <c r="C7474" t="s">
        <v>232</v>
      </c>
      <c r="D7474" s="3">
        <v>41980</v>
      </c>
    </row>
    <row r="7475" spans="1:4">
      <c r="A7475" t="s">
        <v>13706</v>
      </c>
      <c r="B7475" t="s">
        <v>13707</v>
      </c>
      <c r="C7475" t="s">
        <v>232</v>
      </c>
      <c r="D7475" s="3"/>
    </row>
    <row r="7476" spans="1:4">
      <c r="A7476" t="s">
        <v>13708</v>
      </c>
      <c r="B7476" t="s">
        <v>13709</v>
      </c>
      <c r="C7476" t="s">
        <v>232</v>
      </c>
      <c r="D7476" s="3"/>
    </row>
    <row r="7477" spans="1:4">
      <c r="A7477" t="s">
        <v>13710</v>
      </c>
      <c r="B7477" t="s">
        <v>13711</v>
      </c>
      <c r="C7477" t="s">
        <v>232</v>
      </c>
      <c r="D7477" s="3"/>
    </row>
    <row r="7478" spans="1:4">
      <c r="A7478" t="s">
        <v>13712</v>
      </c>
      <c r="B7478" t="s">
        <v>13713</v>
      </c>
      <c r="C7478" t="s">
        <v>232</v>
      </c>
      <c r="D7478" s="3"/>
    </row>
    <row r="7479" spans="1:4">
      <c r="A7479" t="s">
        <v>13714</v>
      </c>
      <c r="B7479" t="s">
        <v>13715</v>
      </c>
      <c r="C7479" t="s">
        <v>232</v>
      </c>
      <c r="D7479" s="3"/>
    </row>
    <row r="7480" spans="1:4">
      <c r="A7480" t="s">
        <v>13716</v>
      </c>
      <c r="B7480" t="s">
        <v>13717</v>
      </c>
      <c r="C7480" t="s">
        <v>232</v>
      </c>
      <c r="D7480" s="3"/>
    </row>
    <row r="7481" spans="1:4">
      <c r="A7481" t="s">
        <v>13718</v>
      </c>
      <c r="B7481" t="s">
        <v>13719</v>
      </c>
      <c r="C7481" t="s">
        <v>232</v>
      </c>
      <c r="D7481" s="3"/>
    </row>
    <row r="7482" spans="1:4">
      <c r="A7482" t="s">
        <v>13720</v>
      </c>
      <c r="B7482" t="s">
        <v>13721</v>
      </c>
      <c r="C7482" t="s">
        <v>232</v>
      </c>
      <c r="D7482" s="3"/>
    </row>
    <row r="7483" spans="1:4">
      <c r="A7483" t="s">
        <v>13722</v>
      </c>
      <c r="B7483" t="s">
        <v>13723</v>
      </c>
      <c r="C7483" t="s">
        <v>438</v>
      </c>
      <c r="D7483" s="3"/>
    </row>
    <row r="7484" spans="1:4">
      <c r="A7484" t="s">
        <v>13724</v>
      </c>
      <c r="B7484" t="s">
        <v>13725</v>
      </c>
      <c r="C7484" t="s">
        <v>232</v>
      </c>
      <c r="D7484" s="3"/>
    </row>
    <row r="7485" spans="1:4">
      <c r="A7485" t="s">
        <v>13726</v>
      </c>
      <c r="B7485" t="s">
        <v>13727</v>
      </c>
      <c r="C7485" t="s">
        <v>232</v>
      </c>
      <c r="D7485" s="3"/>
    </row>
    <row r="7486" spans="1:4">
      <c r="A7486" t="s">
        <v>13728</v>
      </c>
      <c r="B7486" t="s">
        <v>13729</v>
      </c>
      <c r="C7486" t="s">
        <v>232</v>
      </c>
      <c r="D7486" s="3">
        <v>2384.2815789473684</v>
      </c>
    </row>
    <row r="7487" spans="1:4">
      <c r="A7487" t="s">
        <v>13730</v>
      </c>
      <c r="B7487" t="s">
        <v>13731</v>
      </c>
      <c r="C7487" t="s">
        <v>232</v>
      </c>
      <c r="D7487" s="3">
        <v>1320.8483333333334</v>
      </c>
    </row>
    <row r="7488" spans="1:4">
      <c r="A7488" t="s">
        <v>13732</v>
      </c>
      <c r="B7488" t="s">
        <v>13733</v>
      </c>
      <c r="C7488" t="s">
        <v>232</v>
      </c>
      <c r="D7488" s="3">
        <v>2350.5500000000002</v>
      </c>
    </row>
    <row r="7489" spans="1:4">
      <c r="A7489" t="s">
        <v>13734</v>
      </c>
      <c r="B7489" t="s">
        <v>13735</v>
      </c>
      <c r="C7489" t="s">
        <v>232</v>
      </c>
      <c r="D7489" s="3">
        <v>9379.4375</v>
      </c>
    </row>
    <row r="7490" spans="1:4">
      <c r="A7490" t="s">
        <v>13736</v>
      </c>
      <c r="B7490" t="s">
        <v>13737</v>
      </c>
      <c r="C7490" t="s">
        <v>232</v>
      </c>
      <c r="D7490" s="3"/>
    </row>
    <row r="7491" spans="1:4">
      <c r="A7491" t="s">
        <v>13738</v>
      </c>
      <c r="B7491" t="s">
        <v>13739</v>
      </c>
      <c r="C7491" t="s">
        <v>232</v>
      </c>
      <c r="D7491" s="3"/>
    </row>
    <row r="7492" spans="1:4">
      <c r="A7492" t="s">
        <v>13740</v>
      </c>
      <c r="B7492" t="s">
        <v>13741</v>
      </c>
      <c r="C7492" t="s">
        <v>232</v>
      </c>
      <c r="D7492" s="3"/>
    </row>
    <row r="7493" spans="1:4">
      <c r="A7493" t="s">
        <v>13742</v>
      </c>
      <c r="B7493" t="s">
        <v>13743</v>
      </c>
      <c r="C7493" t="s">
        <v>232</v>
      </c>
      <c r="D7493" s="3">
        <v>63850</v>
      </c>
    </row>
    <row r="7494" spans="1:4">
      <c r="A7494" t="s">
        <v>13744</v>
      </c>
      <c r="B7494" t="s">
        <v>13745</v>
      </c>
      <c r="C7494" t="s">
        <v>232</v>
      </c>
      <c r="D7494" s="3">
        <v>1970.8356164383561</v>
      </c>
    </row>
    <row r="7495" spans="1:4">
      <c r="A7495" t="s">
        <v>13746</v>
      </c>
      <c r="B7495" t="s">
        <v>13747</v>
      </c>
      <c r="C7495" t="s">
        <v>232</v>
      </c>
      <c r="D7495" s="3">
        <v>1470</v>
      </c>
    </row>
    <row r="7496" spans="1:4">
      <c r="A7496" t="s">
        <v>13748</v>
      </c>
      <c r="B7496" t="s">
        <v>13749</v>
      </c>
      <c r="C7496" t="s">
        <v>438</v>
      </c>
      <c r="D7496" s="3">
        <v>58.1</v>
      </c>
    </row>
    <row r="7497" spans="1:4">
      <c r="A7497" t="s">
        <v>13750</v>
      </c>
      <c r="B7497" t="s">
        <v>13751</v>
      </c>
      <c r="C7497" t="s">
        <v>438</v>
      </c>
      <c r="D7497" s="3">
        <v>112.46909307875896</v>
      </c>
    </row>
    <row r="7498" spans="1:4">
      <c r="A7498" t="s">
        <v>13752</v>
      </c>
      <c r="B7498" t="s">
        <v>13753</v>
      </c>
      <c r="C7498" t="s">
        <v>438</v>
      </c>
      <c r="D7498" s="3"/>
    </row>
    <row r="7499" spans="1:4">
      <c r="A7499" t="s">
        <v>13754</v>
      </c>
      <c r="B7499" t="s">
        <v>13755</v>
      </c>
      <c r="C7499" t="s">
        <v>438</v>
      </c>
      <c r="D7499" s="3">
        <v>112.29439252336448</v>
      </c>
    </row>
    <row r="7500" spans="1:4">
      <c r="A7500" t="s">
        <v>13756</v>
      </c>
      <c r="B7500" t="s">
        <v>12480</v>
      </c>
      <c r="C7500" t="s">
        <v>438</v>
      </c>
      <c r="D7500" s="3">
        <v>14</v>
      </c>
    </row>
    <row r="7501" spans="1:4">
      <c r="A7501" t="s">
        <v>13757</v>
      </c>
      <c r="B7501" t="s">
        <v>13758</v>
      </c>
      <c r="C7501" t="s">
        <v>438</v>
      </c>
      <c r="D7501" s="3"/>
    </row>
    <row r="7502" spans="1:4">
      <c r="A7502" t="s">
        <v>13759</v>
      </c>
      <c r="B7502" t="s">
        <v>13760</v>
      </c>
      <c r="C7502" t="s">
        <v>438</v>
      </c>
      <c r="D7502" s="3"/>
    </row>
    <row r="7503" spans="1:4">
      <c r="A7503" t="s">
        <v>13761</v>
      </c>
      <c r="B7503" t="s">
        <v>13762</v>
      </c>
      <c r="C7503" t="s">
        <v>438</v>
      </c>
      <c r="D7503" s="3"/>
    </row>
    <row r="7504" spans="1:4">
      <c r="A7504" t="s">
        <v>13763</v>
      </c>
      <c r="B7504" t="s">
        <v>13764</v>
      </c>
      <c r="C7504" t="s">
        <v>438</v>
      </c>
      <c r="D7504" s="3"/>
    </row>
    <row r="7505" spans="1:4">
      <c r="A7505" t="s">
        <v>13765</v>
      </c>
      <c r="B7505" t="s">
        <v>13766</v>
      </c>
      <c r="C7505" t="s">
        <v>438</v>
      </c>
      <c r="D7505" s="3">
        <v>18.21</v>
      </c>
    </row>
    <row r="7506" spans="1:4">
      <c r="A7506" t="s">
        <v>13767</v>
      </c>
      <c r="B7506" t="s">
        <v>13768</v>
      </c>
      <c r="C7506" t="s">
        <v>438</v>
      </c>
      <c r="D7506" s="3"/>
    </row>
    <row r="7507" spans="1:4">
      <c r="A7507" t="s">
        <v>13769</v>
      </c>
      <c r="B7507" t="s">
        <v>13770</v>
      </c>
      <c r="C7507" t="s">
        <v>438</v>
      </c>
      <c r="D7507" s="3"/>
    </row>
    <row r="7508" spans="1:4">
      <c r="A7508" t="s">
        <v>13771</v>
      </c>
      <c r="B7508" t="s">
        <v>13772</v>
      </c>
      <c r="C7508" t="s">
        <v>438</v>
      </c>
      <c r="D7508" s="3"/>
    </row>
    <row r="7509" spans="1:4">
      <c r="A7509" t="s">
        <v>13773</v>
      </c>
      <c r="B7509" t="s">
        <v>13774</v>
      </c>
      <c r="C7509" t="s">
        <v>438</v>
      </c>
      <c r="D7509" s="3"/>
    </row>
    <row r="7510" spans="1:4">
      <c r="A7510" t="s">
        <v>13775</v>
      </c>
      <c r="B7510" t="s">
        <v>13776</v>
      </c>
      <c r="C7510" t="s">
        <v>438</v>
      </c>
      <c r="D7510" s="3"/>
    </row>
    <row r="7511" spans="1:4">
      <c r="A7511" t="s">
        <v>13777</v>
      </c>
      <c r="B7511" t="s">
        <v>13778</v>
      </c>
      <c r="C7511" t="s">
        <v>438</v>
      </c>
      <c r="D7511" s="3"/>
    </row>
    <row r="7512" spans="1:4">
      <c r="A7512" t="s">
        <v>13779</v>
      </c>
      <c r="B7512" t="s">
        <v>13780</v>
      </c>
      <c r="C7512" t="s">
        <v>438</v>
      </c>
      <c r="D7512" s="3"/>
    </row>
    <row r="7513" spans="1:4">
      <c r="A7513" t="s">
        <v>13781</v>
      </c>
      <c r="B7513" t="s">
        <v>13782</v>
      </c>
      <c r="C7513" t="s">
        <v>438</v>
      </c>
      <c r="D7513" s="3">
        <v>91.378048780487802</v>
      </c>
    </row>
    <row r="7514" spans="1:4">
      <c r="A7514" t="s">
        <v>13783</v>
      </c>
      <c r="B7514" t="s">
        <v>13784</v>
      </c>
      <c r="C7514" t="s">
        <v>438</v>
      </c>
      <c r="D7514" s="3">
        <v>70.353571428571428</v>
      </c>
    </row>
    <row r="7515" spans="1:4">
      <c r="A7515" t="s">
        <v>13785</v>
      </c>
      <c r="B7515" t="s">
        <v>13786</v>
      </c>
      <c r="C7515" t="s">
        <v>438</v>
      </c>
      <c r="D7515" s="3"/>
    </row>
    <row r="7516" spans="1:4">
      <c r="A7516" t="s">
        <v>13787</v>
      </c>
      <c r="B7516" t="s">
        <v>13788</v>
      </c>
      <c r="C7516" t="s">
        <v>438</v>
      </c>
      <c r="D7516" s="3"/>
    </row>
    <row r="7517" spans="1:4">
      <c r="A7517" t="s">
        <v>13789</v>
      </c>
      <c r="B7517" t="s">
        <v>13790</v>
      </c>
      <c r="C7517" t="s">
        <v>438</v>
      </c>
      <c r="D7517" s="3"/>
    </row>
    <row r="7518" spans="1:4">
      <c r="A7518" t="s">
        <v>13791</v>
      </c>
      <c r="B7518" t="s">
        <v>13792</v>
      </c>
      <c r="C7518" t="s">
        <v>438</v>
      </c>
      <c r="D7518" s="3"/>
    </row>
    <row r="7519" spans="1:4">
      <c r="A7519" t="s">
        <v>13793</v>
      </c>
      <c r="B7519" t="s">
        <v>13794</v>
      </c>
      <c r="C7519" t="s">
        <v>438</v>
      </c>
      <c r="D7519" s="3">
        <v>25.2</v>
      </c>
    </row>
    <row r="7520" spans="1:4">
      <c r="A7520" t="s">
        <v>13795</v>
      </c>
      <c r="B7520" t="s">
        <v>13796</v>
      </c>
      <c r="C7520" t="s">
        <v>438</v>
      </c>
      <c r="D7520" s="3">
        <v>40.950000000000003</v>
      </c>
    </row>
    <row r="7521" spans="1:4">
      <c r="A7521" t="s">
        <v>13797</v>
      </c>
      <c r="B7521" t="s">
        <v>13798</v>
      </c>
      <c r="C7521" t="s">
        <v>438</v>
      </c>
      <c r="D7521" s="3">
        <v>105</v>
      </c>
    </row>
    <row r="7522" spans="1:4">
      <c r="A7522" t="s">
        <v>13799</v>
      </c>
      <c r="B7522" t="s">
        <v>13800</v>
      </c>
      <c r="C7522" t="s">
        <v>438</v>
      </c>
      <c r="D7522" s="3"/>
    </row>
    <row r="7523" spans="1:4">
      <c r="A7523" t="s">
        <v>13801</v>
      </c>
      <c r="B7523" t="s">
        <v>13802</v>
      </c>
      <c r="C7523" t="s">
        <v>438</v>
      </c>
      <c r="D7523" s="3"/>
    </row>
    <row r="7524" spans="1:4">
      <c r="A7524" t="s">
        <v>13803</v>
      </c>
      <c r="B7524" t="s">
        <v>13804</v>
      </c>
      <c r="C7524" t="s">
        <v>438</v>
      </c>
      <c r="D7524" s="3"/>
    </row>
    <row r="7525" spans="1:4">
      <c r="A7525" t="s">
        <v>13805</v>
      </c>
      <c r="B7525" t="s">
        <v>13806</v>
      </c>
      <c r="C7525" t="s">
        <v>438</v>
      </c>
      <c r="D7525" s="3"/>
    </row>
    <row r="7526" spans="1:4">
      <c r="A7526" t="s">
        <v>13807</v>
      </c>
      <c r="B7526" t="s">
        <v>12482</v>
      </c>
      <c r="C7526" t="s">
        <v>232</v>
      </c>
      <c r="D7526" s="3">
        <v>858.23103448275867</v>
      </c>
    </row>
    <row r="7527" spans="1:4">
      <c r="A7527" t="s">
        <v>13808</v>
      </c>
      <c r="B7527" t="s">
        <v>13809</v>
      </c>
      <c r="C7527" t="s">
        <v>438</v>
      </c>
      <c r="D7527" s="3"/>
    </row>
    <row r="7528" spans="1:4">
      <c r="A7528" t="s">
        <v>13810</v>
      </c>
      <c r="B7528" t="s">
        <v>13811</v>
      </c>
      <c r="C7528" t="s">
        <v>438</v>
      </c>
      <c r="D7528" s="3"/>
    </row>
    <row r="7529" spans="1:4">
      <c r="A7529" t="s">
        <v>13812</v>
      </c>
      <c r="B7529" t="s">
        <v>13813</v>
      </c>
      <c r="C7529" t="s">
        <v>438</v>
      </c>
      <c r="D7529" s="3">
        <v>61.472297297297295</v>
      </c>
    </row>
    <row r="7530" spans="1:4">
      <c r="A7530" t="s">
        <v>13814</v>
      </c>
      <c r="B7530" t="s">
        <v>13815</v>
      </c>
      <c r="C7530" t="s">
        <v>438</v>
      </c>
      <c r="D7530" s="3"/>
    </row>
    <row r="7531" spans="1:4">
      <c r="A7531" t="s">
        <v>13816</v>
      </c>
      <c r="B7531" t="s">
        <v>13817</v>
      </c>
      <c r="C7531" t="s">
        <v>438</v>
      </c>
      <c r="D7531" s="3"/>
    </row>
    <row r="7532" spans="1:4">
      <c r="A7532" t="s">
        <v>13818</v>
      </c>
      <c r="B7532" t="s">
        <v>13819</v>
      </c>
      <c r="C7532" t="s">
        <v>438</v>
      </c>
      <c r="D7532" s="3"/>
    </row>
    <row r="7533" spans="1:4">
      <c r="A7533" t="s">
        <v>13820</v>
      </c>
      <c r="B7533" t="s">
        <v>13821</v>
      </c>
      <c r="C7533" t="s">
        <v>438</v>
      </c>
      <c r="D7533" s="3">
        <v>82.932692307692307</v>
      </c>
    </row>
    <row r="7534" spans="1:4">
      <c r="A7534" t="s">
        <v>13822</v>
      </c>
      <c r="B7534" t="s">
        <v>13823</v>
      </c>
      <c r="C7534" t="s">
        <v>232</v>
      </c>
      <c r="D7534" s="3"/>
    </row>
    <row r="7535" spans="1:4">
      <c r="A7535" t="s">
        <v>13824</v>
      </c>
      <c r="B7535" t="s">
        <v>13825</v>
      </c>
      <c r="C7535" t="s">
        <v>438</v>
      </c>
      <c r="D7535" s="3"/>
    </row>
    <row r="7536" spans="1:4">
      <c r="A7536" t="s">
        <v>13826</v>
      </c>
      <c r="B7536" t="s">
        <v>13827</v>
      </c>
      <c r="C7536" t="s">
        <v>232</v>
      </c>
      <c r="D7536" s="3"/>
    </row>
    <row r="7537" spans="1:4">
      <c r="A7537" t="s">
        <v>13828</v>
      </c>
      <c r="B7537" t="s">
        <v>13829</v>
      </c>
      <c r="C7537" t="s">
        <v>438</v>
      </c>
      <c r="D7537" s="3"/>
    </row>
    <row r="7538" spans="1:4">
      <c r="A7538" t="s">
        <v>13830</v>
      </c>
      <c r="B7538" t="s">
        <v>13831</v>
      </c>
      <c r="C7538" t="s">
        <v>232</v>
      </c>
      <c r="D7538" s="3">
        <v>1651.5</v>
      </c>
    </row>
    <row r="7539" spans="1:4">
      <c r="A7539" t="s">
        <v>13832</v>
      </c>
      <c r="B7539" t="s">
        <v>13833</v>
      </c>
      <c r="C7539" t="s">
        <v>232</v>
      </c>
      <c r="D7539" s="3"/>
    </row>
    <row r="7540" spans="1:4">
      <c r="A7540" t="s">
        <v>13834</v>
      </c>
      <c r="B7540" t="s">
        <v>13835</v>
      </c>
      <c r="C7540" t="s">
        <v>232</v>
      </c>
      <c r="D7540" s="3">
        <v>5153.4925000000003</v>
      </c>
    </row>
    <row r="7541" spans="1:4">
      <c r="A7541" t="s">
        <v>13836</v>
      </c>
      <c r="B7541" t="s">
        <v>13837</v>
      </c>
      <c r="C7541" t="s">
        <v>232</v>
      </c>
      <c r="D7541" s="3">
        <v>1500</v>
      </c>
    </row>
    <row r="7542" spans="1:4">
      <c r="A7542" t="s">
        <v>13838</v>
      </c>
      <c r="B7542" t="s">
        <v>13839</v>
      </c>
      <c r="C7542" t="s">
        <v>232</v>
      </c>
      <c r="D7542" s="3">
        <v>7234.4283333333333</v>
      </c>
    </row>
    <row r="7543" spans="1:4">
      <c r="A7543" t="s">
        <v>13840</v>
      </c>
      <c r="B7543" t="s">
        <v>13841</v>
      </c>
      <c r="C7543" t="s">
        <v>232</v>
      </c>
      <c r="D7543" s="3">
        <v>4263.96</v>
      </c>
    </row>
    <row r="7544" spans="1:4">
      <c r="A7544" t="s">
        <v>13842</v>
      </c>
      <c r="B7544" t="s">
        <v>13843</v>
      </c>
      <c r="C7544" t="s">
        <v>232</v>
      </c>
      <c r="D7544" s="3"/>
    </row>
    <row r="7545" spans="1:4">
      <c r="A7545" t="s">
        <v>13844</v>
      </c>
      <c r="B7545" t="s">
        <v>13845</v>
      </c>
      <c r="C7545" t="s">
        <v>232</v>
      </c>
      <c r="D7545" s="3"/>
    </row>
    <row r="7546" spans="1:4">
      <c r="A7546" t="s">
        <v>13846</v>
      </c>
      <c r="B7546" t="s">
        <v>13847</v>
      </c>
      <c r="C7546" t="s">
        <v>232</v>
      </c>
      <c r="D7546" s="3">
        <v>32450</v>
      </c>
    </row>
    <row r="7547" spans="1:4">
      <c r="A7547" t="s">
        <v>13848</v>
      </c>
      <c r="B7547" t="s">
        <v>13849</v>
      </c>
      <c r="C7547" t="s">
        <v>232</v>
      </c>
      <c r="D7547" s="3"/>
    </row>
    <row r="7548" spans="1:4">
      <c r="A7548" t="s">
        <v>13850</v>
      </c>
      <c r="B7548" t="s">
        <v>13851</v>
      </c>
      <c r="C7548" t="s">
        <v>232</v>
      </c>
      <c r="D7548" s="3"/>
    </row>
    <row r="7549" spans="1:4">
      <c r="A7549" t="s">
        <v>13852</v>
      </c>
      <c r="B7549" t="s">
        <v>13853</v>
      </c>
      <c r="C7549" t="s">
        <v>232</v>
      </c>
      <c r="D7549" s="3"/>
    </row>
    <row r="7550" spans="1:4">
      <c r="A7550" t="s">
        <v>13854</v>
      </c>
      <c r="B7550" t="s">
        <v>13855</v>
      </c>
      <c r="C7550" t="s">
        <v>232</v>
      </c>
      <c r="D7550" s="3"/>
    </row>
    <row r="7551" spans="1:4">
      <c r="A7551" t="s">
        <v>13856</v>
      </c>
      <c r="B7551" t="s">
        <v>13857</v>
      </c>
      <c r="C7551" t="s">
        <v>232</v>
      </c>
      <c r="D7551" s="3"/>
    </row>
    <row r="7552" spans="1:4">
      <c r="A7552" t="s">
        <v>13858</v>
      </c>
      <c r="B7552" t="s">
        <v>13859</v>
      </c>
      <c r="C7552" t="s">
        <v>232</v>
      </c>
      <c r="D7552" s="3"/>
    </row>
    <row r="7553" spans="1:4">
      <c r="A7553" t="s">
        <v>13860</v>
      </c>
      <c r="B7553" t="s">
        <v>13685</v>
      </c>
      <c r="C7553" t="s">
        <v>232</v>
      </c>
      <c r="D7553" s="3"/>
    </row>
    <row r="7554" spans="1:4">
      <c r="A7554" t="s">
        <v>13861</v>
      </c>
      <c r="B7554" t="s">
        <v>13862</v>
      </c>
      <c r="C7554" t="s">
        <v>232</v>
      </c>
      <c r="D7554" s="3"/>
    </row>
    <row r="7555" spans="1:4">
      <c r="A7555" t="s">
        <v>13863</v>
      </c>
      <c r="B7555" t="s">
        <v>13864</v>
      </c>
      <c r="C7555" t="s">
        <v>232</v>
      </c>
      <c r="D7555" s="3"/>
    </row>
    <row r="7556" spans="1:4">
      <c r="A7556" t="s">
        <v>13865</v>
      </c>
      <c r="B7556" t="s">
        <v>13866</v>
      </c>
      <c r="C7556" t="s">
        <v>232</v>
      </c>
      <c r="D7556" s="3">
        <v>2900</v>
      </c>
    </row>
    <row r="7557" spans="1:4">
      <c r="A7557" t="s">
        <v>13867</v>
      </c>
      <c r="B7557" t="s">
        <v>13868</v>
      </c>
      <c r="C7557" t="s">
        <v>232</v>
      </c>
      <c r="D7557" s="3">
        <v>4746.636363636364</v>
      </c>
    </row>
    <row r="7558" spans="1:4">
      <c r="A7558" t="s">
        <v>13869</v>
      </c>
      <c r="B7558" t="s">
        <v>13870</v>
      </c>
      <c r="C7558" t="s">
        <v>232</v>
      </c>
      <c r="D7558" s="3">
        <v>9347.7301351351362</v>
      </c>
    </row>
    <row r="7559" spans="1:4">
      <c r="A7559" t="s">
        <v>13871</v>
      </c>
      <c r="B7559" t="s">
        <v>13872</v>
      </c>
      <c r="C7559" t="s">
        <v>232</v>
      </c>
      <c r="D7559" s="3"/>
    </row>
    <row r="7560" spans="1:4">
      <c r="A7560" t="s">
        <v>13873</v>
      </c>
      <c r="B7560" t="s">
        <v>13874</v>
      </c>
      <c r="C7560" t="s">
        <v>232</v>
      </c>
      <c r="D7560" s="3"/>
    </row>
    <row r="7561" spans="1:4">
      <c r="A7561" t="s">
        <v>13875</v>
      </c>
      <c r="B7561" t="s">
        <v>13876</v>
      </c>
      <c r="C7561" t="s">
        <v>232</v>
      </c>
      <c r="D7561" s="3"/>
    </row>
    <row r="7562" spans="1:4">
      <c r="A7562" t="s">
        <v>13877</v>
      </c>
      <c r="B7562" t="s">
        <v>13878</v>
      </c>
      <c r="C7562" t="s">
        <v>232</v>
      </c>
      <c r="D7562" s="3">
        <v>37190</v>
      </c>
    </row>
    <row r="7563" spans="1:4">
      <c r="A7563" t="s">
        <v>13879</v>
      </c>
      <c r="B7563" t="s">
        <v>13880</v>
      </c>
      <c r="C7563" t="s">
        <v>232</v>
      </c>
      <c r="D7563" s="3">
        <v>19730</v>
      </c>
    </row>
    <row r="7564" spans="1:4">
      <c r="A7564" t="s">
        <v>13881</v>
      </c>
      <c r="B7564" t="s">
        <v>13882</v>
      </c>
      <c r="C7564" t="s">
        <v>225</v>
      </c>
      <c r="D7564" s="3"/>
    </row>
    <row r="7565" spans="1:4">
      <c r="A7565" t="s">
        <v>13883</v>
      </c>
      <c r="B7565" t="s">
        <v>13884</v>
      </c>
      <c r="C7565" t="s">
        <v>438</v>
      </c>
      <c r="D7565" s="3">
        <v>7.7827446478017155</v>
      </c>
    </row>
    <row r="7566" spans="1:4">
      <c r="A7566" t="s">
        <v>13885</v>
      </c>
      <c r="B7566" t="s">
        <v>13886</v>
      </c>
      <c r="C7566" t="s">
        <v>232</v>
      </c>
      <c r="D7566" s="3">
        <v>1401.2111111111112</v>
      </c>
    </row>
    <row r="7567" spans="1:4">
      <c r="A7567" t="s">
        <v>13887</v>
      </c>
      <c r="B7567" t="s">
        <v>13888</v>
      </c>
      <c r="C7567" t="s">
        <v>205</v>
      </c>
      <c r="D7567" s="3">
        <v>23493.276666666665</v>
      </c>
    </row>
    <row r="7568" spans="1:4">
      <c r="A7568" t="s">
        <v>13889</v>
      </c>
      <c r="B7568" t="s">
        <v>13890</v>
      </c>
      <c r="C7568" t="s">
        <v>205</v>
      </c>
      <c r="D7568" s="3">
        <v>38690</v>
      </c>
    </row>
    <row r="7569" spans="1:4">
      <c r="A7569" t="s">
        <v>13891</v>
      </c>
      <c r="B7569" t="s">
        <v>13892</v>
      </c>
      <c r="C7569" t="s">
        <v>205</v>
      </c>
      <c r="D7569" s="3">
        <v>1540</v>
      </c>
    </row>
    <row r="7570" spans="1:4">
      <c r="A7570" t="s">
        <v>13893</v>
      </c>
      <c r="B7570" t="s">
        <v>13894</v>
      </c>
      <c r="C7570" t="s">
        <v>232</v>
      </c>
      <c r="D7570" s="3">
        <v>2000</v>
      </c>
    </row>
    <row r="7571" spans="1:4">
      <c r="A7571" t="s">
        <v>13895</v>
      </c>
      <c r="B7571" t="s">
        <v>13896</v>
      </c>
      <c r="C7571" t="s">
        <v>232</v>
      </c>
      <c r="D7571" s="3"/>
    </row>
    <row r="7572" spans="1:4">
      <c r="A7572" t="s">
        <v>13897</v>
      </c>
      <c r="B7572" t="s">
        <v>13898</v>
      </c>
      <c r="C7572" t="s">
        <v>232</v>
      </c>
      <c r="D7572" s="3">
        <v>688.52941176470586</v>
      </c>
    </row>
    <row r="7573" spans="1:4">
      <c r="A7573" t="s">
        <v>13899</v>
      </c>
      <c r="B7573" t="s">
        <v>13900</v>
      </c>
      <c r="C7573" t="s">
        <v>205</v>
      </c>
      <c r="D7573" s="3"/>
    </row>
    <row r="7574" spans="1:4">
      <c r="A7574" t="s">
        <v>13901</v>
      </c>
      <c r="B7574" t="s">
        <v>13902</v>
      </c>
      <c r="C7574" t="s">
        <v>232</v>
      </c>
      <c r="D7574" s="3"/>
    </row>
    <row r="7575" spans="1:4">
      <c r="A7575" t="s">
        <v>13903</v>
      </c>
      <c r="B7575" t="s">
        <v>13904</v>
      </c>
      <c r="C7575" t="s">
        <v>232</v>
      </c>
      <c r="D7575" s="3"/>
    </row>
    <row r="7576" spans="1:4">
      <c r="A7576" t="s">
        <v>13905</v>
      </c>
      <c r="B7576" t="s">
        <v>13906</v>
      </c>
      <c r="C7576" t="s">
        <v>1135</v>
      </c>
      <c r="D7576" s="3">
        <v>13.98128186909638</v>
      </c>
    </row>
    <row r="7577" spans="1:4">
      <c r="A7577" t="s">
        <v>13907</v>
      </c>
      <c r="B7577" t="s">
        <v>13908</v>
      </c>
      <c r="C7577" t="s">
        <v>1135</v>
      </c>
      <c r="D7577" s="3">
        <v>15.246484375</v>
      </c>
    </row>
    <row r="7578" spans="1:4">
      <c r="A7578" t="s">
        <v>13909</v>
      </c>
      <c r="B7578" t="s">
        <v>13910</v>
      </c>
      <c r="C7578" t="s">
        <v>1135</v>
      </c>
      <c r="D7578" s="3"/>
    </row>
    <row r="7579" spans="1:4">
      <c r="A7579" t="s">
        <v>13911</v>
      </c>
      <c r="B7579" t="s">
        <v>13912</v>
      </c>
      <c r="C7579" t="s">
        <v>205</v>
      </c>
      <c r="D7579" s="3">
        <v>260200</v>
      </c>
    </row>
    <row r="7580" spans="1:4">
      <c r="A7580" t="s">
        <v>13913</v>
      </c>
      <c r="B7580" t="s">
        <v>13914</v>
      </c>
      <c r="C7580" t="s">
        <v>205</v>
      </c>
      <c r="D7580" s="3">
        <v>114125</v>
      </c>
    </row>
    <row r="7581" spans="1:4">
      <c r="A7581" t="s">
        <v>13915</v>
      </c>
      <c r="B7581" t="s">
        <v>13914</v>
      </c>
      <c r="C7581" t="s">
        <v>205</v>
      </c>
      <c r="D7581" s="3"/>
    </row>
    <row r="7582" spans="1:4">
      <c r="A7582" t="s">
        <v>13916</v>
      </c>
      <c r="B7582" t="s">
        <v>13914</v>
      </c>
      <c r="C7582" t="s">
        <v>205</v>
      </c>
      <c r="D7582" s="3">
        <v>35000</v>
      </c>
    </row>
    <row r="7583" spans="1:4">
      <c r="A7583" t="s">
        <v>13917</v>
      </c>
      <c r="B7583" t="s">
        <v>13914</v>
      </c>
      <c r="C7583" t="s">
        <v>205</v>
      </c>
      <c r="D7583" s="3"/>
    </row>
    <row r="7584" spans="1:4">
      <c r="A7584" t="s">
        <v>13918</v>
      </c>
      <c r="B7584" t="s">
        <v>13919</v>
      </c>
      <c r="C7584" t="s">
        <v>232</v>
      </c>
      <c r="D7584" s="3"/>
    </row>
    <row r="7585" spans="1:4">
      <c r="A7585" t="s">
        <v>13920</v>
      </c>
      <c r="B7585" t="s">
        <v>13921</v>
      </c>
      <c r="C7585" t="s">
        <v>232</v>
      </c>
      <c r="D7585" s="3"/>
    </row>
    <row r="7586" spans="1:4">
      <c r="A7586" t="s">
        <v>13922</v>
      </c>
      <c r="B7586" t="s">
        <v>12543</v>
      </c>
      <c r="C7586" t="s">
        <v>427</v>
      </c>
      <c r="D7586" s="3">
        <v>352.27272727272725</v>
      </c>
    </row>
    <row r="7587" spans="1:4">
      <c r="A7587" t="s">
        <v>13923</v>
      </c>
      <c r="B7587" t="s">
        <v>13924</v>
      </c>
      <c r="C7587" t="s">
        <v>427</v>
      </c>
      <c r="D7587" s="3">
        <v>500</v>
      </c>
    </row>
    <row r="7588" spans="1:4">
      <c r="A7588" t="s">
        <v>13925</v>
      </c>
      <c r="B7588" t="s">
        <v>13926</v>
      </c>
      <c r="C7588" t="s">
        <v>427</v>
      </c>
      <c r="D7588" s="3">
        <v>1105.4021739130435</v>
      </c>
    </row>
    <row r="7589" spans="1:4">
      <c r="A7589" t="s">
        <v>13927</v>
      </c>
      <c r="B7589" t="s">
        <v>13928</v>
      </c>
      <c r="C7589" t="s">
        <v>232</v>
      </c>
      <c r="D7589" s="3"/>
    </row>
    <row r="7590" spans="1:4">
      <c r="A7590" t="s">
        <v>13929</v>
      </c>
      <c r="B7590" t="s">
        <v>13930</v>
      </c>
      <c r="C7590" t="s">
        <v>438</v>
      </c>
      <c r="D7590" s="3">
        <v>118</v>
      </c>
    </row>
    <row r="7591" spans="1:4">
      <c r="A7591" t="s">
        <v>13931</v>
      </c>
      <c r="B7591" t="s">
        <v>13932</v>
      </c>
      <c r="C7591" t="s">
        <v>232</v>
      </c>
      <c r="D7591" s="3"/>
    </row>
    <row r="7592" spans="1:4">
      <c r="A7592" t="s">
        <v>13933</v>
      </c>
      <c r="B7592" t="s">
        <v>13934</v>
      </c>
      <c r="C7592" t="s">
        <v>232</v>
      </c>
      <c r="D7592" s="3">
        <v>103333.33333333333</v>
      </c>
    </row>
    <row r="7593" spans="1:4">
      <c r="A7593" t="s">
        <v>13935</v>
      </c>
      <c r="B7593" t="s">
        <v>12497</v>
      </c>
      <c r="C7593" t="s">
        <v>406</v>
      </c>
      <c r="D7593" s="3">
        <v>162.33010563380282</v>
      </c>
    </row>
    <row r="7594" spans="1:4">
      <c r="A7594" t="s">
        <v>13936</v>
      </c>
      <c r="B7594" t="s">
        <v>12499</v>
      </c>
      <c r="C7594" t="s">
        <v>406</v>
      </c>
      <c r="D7594" s="3">
        <v>213.03482587064676</v>
      </c>
    </row>
    <row r="7595" spans="1:4">
      <c r="A7595" t="s">
        <v>13937</v>
      </c>
      <c r="B7595" t="s">
        <v>12501</v>
      </c>
      <c r="C7595" t="s">
        <v>406</v>
      </c>
      <c r="D7595" s="3">
        <v>26.226244343891402</v>
      </c>
    </row>
    <row r="7596" spans="1:4">
      <c r="A7596" t="s">
        <v>13938</v>
      </c>
      <c r="B7596" t="s">
        <v>13939</v>
      </c>
      <c r="C7596" t="s">
        <v>205</v>
      </c>
      <c r="D7596" s="3"/>
    </row>
    <row r="7597" spans="1:4">
      <c r="A7597" t="s">
        <v>13940</v>
      </c>
      <c r="B7597" t="s">
        <v>13941</v>
      </c>
      <c r="C7597" t="s">
        <v>438</v>
      </c>
      <c r="D7597" s="3">
        <v>260</v>
      </c>
    </row>
    <row r="7598" spans="1:4">
      <c r="A7598" t="s">
        <v>13942</v>
      </c>
      <c r="B7598" t="s">
        <v>13943</v>
      </c>
      <c r="C7598" t="s">
        <v>438</v>
      </c>
      <c r="D7598" s="3">
        <v>267.04801980198022</v>
      </c>
    </row>
    <row r="7599" spans="1:4">
      <c r="A7599" t="s">
        <v>13944</v>
      </c>
      <c r="B7599" t="s">
        <v>13945</v>
      </c>
      <c r="C7599" t="s">
        <v>438</v>
      </c>
      <c r="D7599" s="3">
        <v>200</v>
      </c>
    </row>
    <row r="7600" spans="1:4">
      <c r="A7600" t="s">
        <v>13946</v>
      </c>
      <c r="B7600" t="s">
        <v>13947</v>
      </c>
      <c r="C7600" t="s">
        <v>438</v>
      </c>
      <c r="D7600" s="3">
        <v>347.78333333333336</v>
      </c>
    </row>
    <row r="7601" spans="1:4">
      <c r="A7601" t="s">
        <v>13948</v>
      </c>
      <c r="B7601" t="s">
        <v>13949</v>
      </c>
      <c r="C7601" t="s">
        <v>438</v>
      </c>
      <c r="D7601" s="3"/>
    </row>
    <row r="7602" spans="1:4">
      <c r="A7602" t="s">
        <v>13950</v>
      </c>
      <c r="B7602" t="s">
        <v>13951</v>
      </c>
      <c r="C7602" t="s">
        <v>438</v>
      </c>
      <c r="D7602" s="3"/>
    </row>
    <row r="7603" spans="1:4">
      <c r="A7603" t="s">
        <v>13952</v>
      </c>
      <c r="B7603" t="s">
        <v>13953</v>
      </c>
      <c r="C7603" t="s">
        <v>438</v>
      </c>
      <c r="D7603" s="3">
        <v>415.9837385620915</v>
      </c>
    </row>
    <row r="7604" spans="1:4">
      <c r="A7604" t="s">
        <v>13954</v>
      </c>
      <c r="B7604" t="s">
        <v>13955</v>
      </c>
      <c r="C7604" t="s">
        <v>438</v>
      </c>
      <c r="D7604" s="3"/>
    </row>
    <row r="7605" spans="1:4">
      <c r="A7605" t="s">
        <v>13956</v>
      </c>
      <c r="B7605" t="s">
        <v>13957</v>
      </c>
      <c r="C7605" t="s">
        <v>438</v>
      </c>
      <c r="D7605" s="3"/>
    </row>
    <row r="7606" spans="1:4">
      <c r="A7606" t="s">
        <v>13958</v>
      </c>
      <c r="B7606" t="s">
        <v>13959</v>
      </c>
      <c r="C7606" t="s">
        <v>438</v>
      </c>
      <c r="D7606" s="3">
        <v>647.69927536231887</v>
      </c>
    </row>
    <row r="7607" spans="1:4">
      <c r="A7607" t="s">
        <v>13960</v>
      </c>
      <c r="B7607" t="s">
        <v>13961</v>
      </c>
      <c r="C7607" t="s">
        <v>438</v>
      </c>
      <c r="D7607" s="3"/>
    </row>
    <row r="7608" spans="1:4">
      <c r="A7608" t="s">
        <v>13962</v>
      </c>
      <c r="B7608" t="s">
        <v>13963</v>
      </c>
      <c r="C7608" t="s">
        <v>438</v>
      </c>
      <c r="D7608" s="3"/>
    </row>
    <row r="7609" spans="1:4">
      <c r="A7609" t="s">
        <v>13964</v>
      </c>
      <c r="B7609" t="s">
        <v>13965</v>
      </c>
      <c r="C7609" t="s">
        <v>438</v>
      </c>
      <c r="D7609" s="3"/>
    </row>
    <row r="7610" spans="1:4">
      <c r="A7610" t="s">
        <v>13966</v>
      </c>
      <c r="B7610" t="s">
        <v>13967</v>
      </c>
      <c r="C7610" t="s">
        <v>438</v>
      </c>
      <c r="D7610" s="3"/>
    </row>
    <row r="7611" spans="1:4">
      <c r="A7611" t="s">
        <v>13968</v>
      </c>
      <c r="B7611" t="s">
        <v>13969</v>
      </c>
      <c r="C7611" t="s">
        <v>438</v>
      </c>
      <c r="D7611" s="3"/>
    </row>
    <row r="7612" spans="1:4">
      <c r="A7612" t="s">
        <v>13970</v>
      </c>
      <c r="B7612" t="s">
        <v>13971</v>
      </c>
      <c r="C7612" t="s">
        <v>438</v>
      </c>
      <c r="D7612" s="3"/>
    </row>
    <row r="7613" spans="1:4">
      <c r="A7613" t="s">
        <v>13972</v>
      </c>
      <c r="B7613" t="s">
        <v>13973</v>
      </c>
      <c r="C7613" t="s">
        <v>438</v>
      </c>
      <c r="D7613" s="3"/>
    </row>
    <row r="7614" spans="1:4">
      <c r="A7614" t="s">
        <v>13974</v>
      </c>
      <c r="B7614" t="s">
        <v>13975</v>
      </c>
      <c r="C7614" t="s">
        <v>438</v>
      </c>
      <c r="D7614" s="3"/>
    </row>
    <row r="7615" spans="1:4">
      <c r="A7615" t="s">
        <v>13976</v>
      </c>
      <c r="B7615" t="s">
        <v>13977</v>
      </c>
      <c r="C7615" t="s">
        <v>438</v>
      </c>
      <c r="D7615" s="3">
        <v>339.45846153846156</v>
      </c>
    </row>
    <row r="7616" spans="1:4">
      <c r="A7616" t="s">
        <v>13978</v>
      </c>
      <c r="B7616" t="s">
        <v>13979</v>
      </c>
      <c r="C7616" t="s">
        <v>205</v>
      </c>
      <c r="D7616" s="3"/>
    </row>
    <row r="7617" spans="1:4">
      <c r="A7617" t="s">
        <v>13980</v>
      </c>
      <c r="B7617" t="s">
        <v>12559</v>
      </c>
      <c r="C7617" t="s">
        <v>438</v>
      </c>
      <c r="D7617" s="3"/>
    </row>
    <row r="7618" spans="1:4">
      <c r="A7618" t="s">
        <v>13981</v>
      </c>
      <c r="B7618" t="s">
        <v>13982</v>
      </c>
      <c r="C7618" t="s">
        <v>232</v>
      </c>
      <c r="D7618" s="3"/>
    </row>
    <row r="7619" spans="1:4">
      <c r="A7619" t="s">
        <v>13983</v>
      </c>
      <c r="B7619" t="s">
        <v>13984</v>
      </c>
      <c r="C7619" t="s">
        <v>232</v>
      </c>
      <c r="D7619" s="3"/>
    </row>
    <row r="7620" spans="1:4">
      <c r="A7620" t="s">
        <v>13985</v>
      </c>
      <c r="B7620" t="s">
        <v>13986</v>
      </c>
      <c r="C7620" t="s">
        <v>232</v>
      </c>
      <c r="D7620" s="3"/>
    </row>
    <row r="7621" spans="1:4">
      <c r="A7621" t="s">
        <v>13987</v>
      </c>
      <c r="B7621" t="s">
        <v>13988</v>
      </c>
      <c r="C7621" t="s">
        <v>232</v>
      </c>
      <c r="D7621" s="3"/>
    </row>
    <row r="7622" spans="1:4">
      <c r="A7622" t="s">
        <v>13989</v>
      </c>
      <c r="B7622" t="s">
        <v>13990</v>
      </c>
      <c r="C7622" t="s">
        <v>232</v>
      </c>
      <c r="D7622" s="3">
        <v>3200</v>
      </c>
    </row>
    <row r="7623" spans="1:4">
      <c r="A7623" t="s">
        <v>13991</v>
      </c>
      <c r="B7623" t="s">
        <v>13992</v>
      </c>
      <c r="C7623" t="s">
        <v>232</v>
      </c>
      <c r="D7623" s="3">
        <v>5850</v>
      </c>
    </row>
    <row r="7624" spans="1:4">
      <c r="A7624" t="s">
        <v>13993</v>
      </c>
      <c r="B7624" t="s">
        <v>13994</v>
      </c>
      <c r="C7624" t="s">
        <v>232</v>
      </c>
      <c r="D7624" s="3"/>
    </row>
    <row r="7625" spans="1:4">
      <c r="A7625" t="s">
        <v>13995</v>
      </c>
      <c r="B7625" t="s">
        <v>13996</v>
      </c>
      <c r="C7625" t="s">
        <v>232</v>
      </c>
      <c r="D7625" s="3"/>
    </row>
    <row r="7626" spans="1:4">
      <c r="A7626" t="s">
        <v>13997</v>
      </c>
      <c r="B7626" t="s">
        <v>13998</v>
      </c>
      <c r="C7626" t="s">
        <v>232</v>
      </c>
      <c r="D7626" s="3"/>
    </row>
    <row r="7627" spans="1:4">
      <c r="A7627" t="s">
        <v>13999</v>
      </c>
      <c r="B7627" t="s">
        <v>14000</v>
      </c>
      <c r="C7627" t="s">
        <v>232</v>
      </c>
      <c r="D7627" s="3"/>
    </row>
    <row r="7628" spans="1:4">
      <c r="A7628" t="s">
        <v>14001</v>
      </c>
      <c r="B7628" t="s">
        <v>14002</v>
      </c>
      <c r="C7628" t="s">
        <v>232</v>
      </c>
      <c r="D7628" s="3"/>
    </row>
    <row r="7629" spans="1:4">
      <c r="A7629" t="s">
        <v>14003</v>
      </c>
      <c r="B7629" t="s">
        <v>14004</v>
      </c>
      <c r="C7629" t="s">
        <v>232</v>
      </c>
      <c r="D7629" s="3"/>
    </row>
    <row r="7630" spans="1:4">
      <c r="A7630" t="s">
        <v>14005</v>
      </c>
      <c r="B7630" t="s">
        <v>14006</v>
      </c>
      <c r="C7630" t="s">
        <v>232</v>
      </c>
      <c r="D7630" s="3"/>
    </row>
    <row r="7631" spans="1:4">
      <c r="A7631" t="s">
        <v>14007</v>
      </c>
      <c r="B7631" t="s">
        <v>12482</v>
      </c>
      <c r="C7631" t="s">
        <v>232</v>
      </c>
      <c r="D7631" s="3">
        <v>1570</v>
      </c>
    </row>
    <row r="7632" spans="1:4">
      <c r="A7632" t="s">
        <v>14008</v>
      </c>
      <c r="B7632" t="s">
        <v>14009</v>
      </c>
      <c r="C7632" t="s">
        <v>205</v>
      </c>
      <c r="D7632" s="3">
        <v>6215</v>
      </c>
    </row>
    <row r="7633" spans="1:4">
      <c r="A7633" t="s">
        <v>14010</v>
      </c>
      <c r="B7633" t="s">
        <v>14011</v>
      </c>
      <c r="C7633" t="s">
        <v>205</v>
      </c>
      <c r="D7633" s="3">
        <v>7500</v>
      </c>
    </row>
    <row r="7634" spans="1:4">
      <c r="A7634" t="s">
        <v>14012</v>
      </c>
      <c r="B7634" t="s">
        <v>14013</v>
      </c>
      <c r="C7634" t="s">
        <v>438</v>
      </c>
      <c r="D7634" s="3"/>
    </row>
    <row r="7635" spans="1:4">
      <c r="A7635" t="s">
        <v>14014</v>
      </c>
      <c r="B7635" t="s">
        <v>14015</v>
      </c>
      <c r="C7635" t="s">
        <v>438</v>
      </c>
      <c r="D7635" s="3"/>
    </row>
    <row r="7636" spans="1:4">
      <c r="A7636" t="s">
        <v>14016</v>
      </c>
      <c r="B7636" t="s">
        <v>14017</v>
      </c>
      <c r="C7636" t="s">
        <v>438</v>
      </c>
      <c r="D7636" s="3"/>
    </row>
    <row r="7637" spans="1:4">
      <c r="A7637" t="s">
        <v>14018</v>
      </c>
      <c r="B7637" t="s">
        <v>14019</v>
      </c>
      <c r="C7637" t="s">
        <v>205</v>
      </c>
      <c r="D7637" s="3"/>
    </row>
    <row r="7638" spans="1:4">
      <c r="A7638" t="s">
        <v>14020</v>
      </c>
      <c r="B7638" t="s">
        <v>14021</v>
      </c>
      <c r="C7638" t="s">
        <v>438</v>
      </c>
      <c r="D7638" s="3"/>
    </row>
    <row r="7639" spans="1:4">
      <c r="A7639" t="s">
        <v>14022</v>
      </c>
      <c r="B7639" t="s">
        <v>14023</v>
      </c>
      <c r="C7639" t="s">
        <v>438</v>
      </c>
      <c r="D7639" s="3">
        <v>95</v>
      </c>
    </row>
    <row r="7640" spans="1:4">
      <c r="A7640" t="s">
        <v>14024</v>
      </c>
      <c r="B7640" t="s">
        <v>14025</v>
      </c>
      <c r="C7640" t="s">
        <v>438</v>
      </c>
      <c r="D7640" s="3"/>
    </row>
    <row r="7641" spans="1:4">
      <c r="A7641" t="s">
        <v>14026</v>
      </c>
      <c r="B7641" t="s">
        <v>14027</v>
      </c>
      <c r="C7641" t="s">
        <v>438</v>
      </c>
      <c r="D7641" s="3">
        <v>130</v>
      </c>
    </row>
    <row r="7642" spans="1:4">
      <c r="A7642" t="s">
        <v>14028</v>
      </c>
      <c r="B7642" t="s">
        <v>14029</v>
      </c>
      <c r="C7642" t="s">
        <v>438</v>
      </c>
      <c r="D7642" s="3">
        <v>135</v>
      </c>
    </row>
    <row r="7643" spans="1:4">
      <c r="A7643" t="s">
        <v>14030</v>
      </c>
      <c r="B7643" t="s">
        <v>14031</v>
      </c>
      <c r="C7643" t="s">
        <v>438</v>
      </c>
      <c r="D7643" s="3"/>
    </row>
    <row r="7644" spans="1:4">
      <c r="A7644" t="s">
        <v>14032</v>
      </c>
      <c r="B7644" t="s">
        <v>14033</v>
      </c>
      <c r="C7644" t="s">
        <v>438</v>
      </c>
      <c r="D7644" s="3"/>
    </row>
    <row r="7645" spans="1:4">
      <c r="A7645" t="s">
        <v>14034</v>
      </c>
      <c r="B7645" t="s">
        <v>14035</v>
      </c>
      <c r="C7645" t="s">
        <v>438</v>
      </c>
      <c r="D7645" s="3"/>
    </row>
    <row r="7646" spans="1:4">
      <c r="A7646" t="s">
        <v>14036</v>
      </c>
      <c r="B7646" t="s">
        <v>14037</v>
      </c>
      <c r="C7646" t="s">
        <v>438</v>
      </c>
      <c r="D7646" s="3"/>
    </row>
    <row r="7647" spans="1:4">
      <c r="A7647" t="s">
        <v>14038</v>
      </c>
      <c r="B7647" t="s">
        <v>14039</v>
      </c>
      <c r="C7647" t="s">
        <v>438</v>
      </c>
      <c r="D7647" s="3"/>
    </row>
    <row r="7648" spans="1:4">
      <c r="A7648" t="s">
        <v>14040</v>
      </c>
      <c r="B7648" t="s">
        <v>14041</v>
      </c>
      <c r="C7648" t="s">
        <v>438</v>
      </c>
      <c r="D7648" s="3"/>
    </row>
    <row r="7649" spans="1:4">
      <c r="A7649" t="s">
        <v>14042</v>
      </c>
      <c r="B7649" t="s">
        <v>14043</v>
      </c>
      <c r="C7649" t="s">
        <v>438</v>
      </c>
      <c r="D7649" s="3"/>
    </row>
    <row r="7650" spans="1:4">
      <c r="A7650" t="s">
        <v>14044</v>
      </c>
      <c r="B7650" t="s">
        <v>14045</v>
      </c>
      <c r="C7650" t="s">
        <v>205</v>
      </c>
      <c r="D7650" s="3"/>
    </row>
    <row r="7651" spans="1:4">
      <c r="A7651" t="s">
        <v>14046</v>
      </c>
      <c r="B7651" t="s">
        <v>14047</v>
      </c>
      <c r="C7651" t="s">
        <v>205</v>
      </c>
      <c r="D7651" s="3"/>
    </row>
    <row r="7652" spans="1:4">
      <c r="A7652" t="s">
        <v>14048</v>
      </c>
      <c r="B7652" t="s">
        <v>12567</v>
      </c>
      <c r="C7652" t="s">
        <v>631</v>
      </c>
      <c r="D7652" s="3"/>
    </row>
    <row r="7653" spans="1:4">
      <c r="A7653" t="s">
        <v>14049</v>
      </c>
      <c r="B7653" t="s">
        <v>14047</v>
      </c>
      <c r="C7653" t="s">
        <v>232</v>
      </c>
      <c r="D7653" s="3"/>
    </row>
    <row r="7654" spans="1:4">
      <c r="A7654" t="s">
        <v>14050</v>
      </c>
      <c r="B7654" t="s">
        <v>14051</v>
      </c>
      <c r="C7654" t="s">
        <v>232</v>
      </c>
      <c r="D7654" s="3"/>
    </row>
    <row r="7655" spans="1:4">
      <c r="A7655" t="s">
        <v>14052</v>
      </c>
      <c r="B7655" t="s">
        <v>14053</v>
      </c>
      <c r="C7655" t="s">
        <v>438</v>
      </c>
      <c r="D7655" s="3"/>
    </row>
    <row r="7656" spans="1:4">
      <c r="A7656" t="s">
        <v>14054</v>
      </c>
      <c r="B7656" t="s">
        <v>14055</v>
      </c>
      <c r="C7656" t="s">
        <v>438</v>
      </c>
      <c r="D7656" s="3"/>
    </row>
    <row r="7657" spans="1:4">
      <c r="A7657" t="s">
        <v>14056</v>
      </c>
      <c r="B7657" t="s">
        <v>14057</v>
      </c>
      <c r="C7657" t="s">
        <v>232</v>
      </c>
      <c r="D7657" s="3">
        <v>9130</v>
      </c>
    </row>
    <row r="7658" spans="1:4">
      <c r="A7658" t="s">
        <v>14058</v>
      </c>
      <c r="B7658" t="s">
        <v>14059</v>
      </c>
      <c r="C7658" t="s">
        <v>232</v>
      </c>
      <c r="D7658" s="3">
        <v>10430</v>
      </c>
    </row>
    <row r="7659" spans="1:4">
      <c r="A7659" t="s">
        <v>14060</v>
      </c>
      <c r="B7659" t="s">
        <v>14061</v>
      </c>
      <c r="C7659" t="s">
        <v>232</v>
      </c>
      <c r="D7659" s="3">
        <v>22840</v>
      </c>
    </row>
    <row r="7660" spans="1:4">
      <c r="A7660" t="s">
        <v>14062</v>
      </c>
      <c r="B7660" t="s">
        <v>14063</v>
      </c>
      <c r="C7660" t="s">
        <v>438</v>
      </c>
      <c r="D7660" s="3"/>
    </row>
    <row r="7661" spans="1:4">
      <c r="A7661" t="s">
        <v>14064</v>
      </c>
      <c r="B7661" t="s">
        <v>14065</v>
      </c>
      <c r="C7661" t="s">
        <v>438</v>
      </c>
      <c r="D7661" s="3"/>
    </row>
    <row r="7662" spans="1:4">
      <c r="A7662" t="s">
        <v>14066</v>
      </c>
      <c r="B7662" t="s">
        <v>14067</v>
      </c>
      <c r="C7662" t="s">
        <v>438</v>
      </c>
      <c r="D7662" s="3"/>
    </row>
    <row r="7663" spans="1:4">
      <c r="A7663" t="s">
        <v>14068</v>
      </c>
      <c r="B7663" t="s">
        <v>14069</v>
      </c>
      <c r="C7663" t="s">
        <v>438</v>
      </c>
      <c r="D7663" s="3"/>
    </row>
    <row r="7664" spans="1:4">
      <c r="A7664" t="s">
        <v>14070</v>
      </c>
      <c r="B7664" t="s">
        <v>14071</v>
      </c>
      <c r="C7664" t="s">
        <v>438</v>
      </c>
      <c r="D7664" s="3"/>
    </row>
    <row r="7665" spans="1:4">
      <c r="A7665" t="s">
        <v>14072</v>
      </c>
      <c r="B7665" t="s">
        <v>14073</v>
      </c>
      <c r="C7665" t="s">
        <v>438</v>
      </c>
      <c r="D7665" s="3"/>
    </row>
    <row r="7666" spans="1:4">
      <c r="A7666" t="s">
        <v>14074</v>
      </c>
      <c r="B7666" t="s">
        <v>14075</v>
      </c>
      <c r="C7666" t="s">
        <v>438</v>
      </c>
      <c r="D7666" s="3"/>
    </row>
    <row r="7667" spans="1:4">
      <c r="A7667" t="s">
        <v>14076</v>
      </c>
      <c r="B7667" t="s">
        <v>14077</v>
      </c>
      <c r="C7667" t="s">
        <v>438</v>
      </c>
      <c r="D7667" s="3"/>
    </row>
    <row r="7668" spans="1:4">
      <c r="A7668" t="s">
        <v>14078</v>
      </c>
      <c r="B7668" t="s">
        <v>14079</v>
      </c>
      <c r="C7668" t="s">
        <v>438</v>
      </c>
      <c r="D7668" s="3"/>
    </row>
    <row r="7669" spans="1:4">
      <c r="A7669" t="s">
        <v>14080</v>
      </c>
      <c r="B7669" t="s">
        <v>14081</v>
      </c>
      <c r="C7669" t="s">
        <v>438</v>
      </c>
      <c r="D7669" s="3"/>
    </row>
    <row r="7670" spans="1:4">
      <c r="A7670" t="s">
        <v>14082</v>
      </c>
      <c r="B7670" t="s">
        <v>14083</v>
      </c>
      <c r="C7670" t="s">
        <v>438</v>
      </c>
      <c r="D7670" s="3"/>
    </row>
    <row r="7671" spans="1:4">
      <c r="A7671" t="s">
        <v>14084</v>
      </c>
      <c r="B7671" t="s">
        <v>14085</v>
      </c>
      <c r="C7671" t="s">
        <v>438</v>
      </c>
      <c r="D7671" s="3"/>
    </row>
    <row r="7672" spans="1:4">
      <c r="A7672" t="s">
        <v>14086</v>
      </c>
      <c r="B7672" t="s">
        <v>14087</v>
      </c>
      <c r="C7672" t="s">
        <v>438</v>
      </c>
      <c r="D7672" s="3"/>
    </row>
    <row r="7673" spans="1:4">
      <c r="A7673" t="s">
        <v>14088</v>
      </c>
      <c r="B7673" t="s">
        <v>14089</v>
      </c>
      <c r="C7673" t="s">
        <v>438</v>
      </c>
      <c r="D7673" s="3"/>
    </row>
    <row r="7674" spans="1:4">
      <c r="A7674" t="s">
        <v>14090</v>
      </c>
      <c r="B7674" t="s">
        <v>14091</v>
      </c>
      <c r="C7674" t="s">
        <v>438</v>
      </c>
      <c r="D7674" s="3"/>
    </row>
    <row r="7675" spans="1:4">
      <c r="A7675" t="s">
        <v>14092</v>
      </c>
      <c r="B7675" t="s">
        <v>14093</v>
      </c>
      <c r="C7675" t="s">
        <v>438</v>
      </c>
      <c r="D7675" s="3"/>
    </row>
    <row r="7676" spans="1:4">
      <c r="A7676" t="s">
        <v>14094</v>
      </c>
      <c r="B7676" t="s">
        <v>14095</v>
      </c>
      <c r="C7676" t="s">
        <v>438</v>
      </c>
      <c r="D7676" s="3"/>
    </row>
    <row r="7677" spans="1:4">
      <c r="A7677" t="s">
        <v>14096</v>
      </c>
      <c r="B7677" t="s">
        <v>14097</v>
      </c>
      <c r="C7677" t="s">
        <v>438</v>
      </c>
      <c r="D7677" s="3"/>
    </row>
    <row r="7678" spans="1:4">
      <c r="A7678" t="s">
        <v>14098</v>
      </c>
      <c r="B7678" t="s">
        <v>14099</v>
      </c>
      <c r="C7678" t="s">
        <v>438</v>
      </c>
      <c r="D7678" s="3"/>
    </row>
    <row r="7679" spans="1:4">
      <c r="A7679" t="s">
        <v>14100</v>
      </c>
      <c r="B7679" t="s">
        <v>14101</v>
      </c>
      <c r="C7679" t="s">
        <v>438</v>
      </c>
      <c r="D7679" s="3"/>
    </row>
    <row r="7680" spans="1:4">
      <c r="A7680" t="s">
        <v>14102</v>
      </c>
      <c r="B7680" t="s">
        <v>14103</v>
      </c>
      <c r="C7680" t="s">
        <v>438</v>
      </c>
      <c r="D7680" s="3"/>
    </row>
    <row r="7681" spans="1:4">
      <c r="A7681" t="s">
        <v>14104</v>
      </c>
      <c r="B7681" t="s">
        <v>14105</v>
      </c>
      <c r="C7681" t="s">
        <v>438</v>
      </c>
      <c r="D7681" s="3"/>
    </row>
    <row r="7682" spans="1:4">
      <c r="A7682" t="s">
        <v>14106</v>
      </c>
      <c r="B7682" t="s">
        <v>14107</v>
      </c>
      <c r="C7682" t="s">
        <v>427</v>
      </c>
      <c r="D7682" s="3"/>
    </row>
    <row r="7683" spans="1:4">
      <c r="A7683" t="s">
        <v>14108</v>
      </c>
      <c r="B7683" t="s">
        <v>14109</v>
      </c>
      <c r="C7683" t="s">
        <v>438</v>
      </c>
      <c r="D7683" s="3"/>
    </row>
    <row r="7684" spans="1:4">
      <c r="A7684" t="s">
        <v>14110</v>
      </c>
      <c r="B7684" t="s">
        <v>14111</v>
      </c>
      <c r="C7684" t="s">
        <v>232</v>
      </c>
      <c r="D7684" s="3"/>
    </row>
    <row r="7685" spans="1:4">
      <c r="A7685" t="s">
        <v>14112</v>
      </c>
      <c r="B7685" t="s">
        <v>14113</v>
      </c>
      <c r="C7685" t="s">
        <v>232</v>
      </c>
      <c r="D7685" s="3"/>
    </row>
    <row r="7686" spans="1:4">
      <c r="A7686" t="s">
        <v>14114</v>
      </c>
      <c r="B7686" t="s">
        <v>14115</v>
      </c>
      <c r="C7686" t="s">
        <v>232</v>
      </c>
      <c r="D7686" s="3"/>
    </row>
    <row r="7687" spans="1:4">
      <c r="A7687" t="s">
        <v>14116</v>
      </c>
      <c r="B7687" t="s">
        <v>14117</v>
      </c>
      <c r="C7687" t="s">
        <v>438</v>
      </c>
      <c r="D7687" s="3"/>
    </row>
    <row r="7688" spans="1:4">
      <c r="A7688" t="s">
        <v>14118</v>
      </c>
      <c r="B7688" t="s">
        <v>14119</v>
      </c>
      <c r="C7688" t="s">
        <v>438</v>
      </c>
      <c r="D7688" s="3"/>
    </row>
    <row r="7689" spans="1:4">
      <c r="A7689" t="s">
        <v>14120</v>
      </c>
      <c r="B7689" t="s">
        <v>14121</v>
      </c>
      <c r="C7689" t="s">
        <v>438</v>
      </c>
      <c r="D7689" s="3"/>
    </row>
    <row r="7690" spans="1:4">
      <c r="A7690" t="s">
        <v>14122</v>
      </c>
      <c r="B7690" t="s">
        <v>14123</v>
      </c>
      <c r="C7690" t="s">
        <v>438</v>
      </c>
      <c r="D7690" s="3"/>
    </row>
    <row r="7691" spans="1:4">
      <c r="A7691" t="s">
        <v>14124</v>
      </c>
      <c r="B7691" t="s">
        <v>14125</v>
      </c>
      <c r="C7691" t="s">
        <v>438</v>
      </c>
      <c r="D7691" s="3"/>
    </row>
    <row r="7692" spans="1:4">
      <c r="A7692" t="s">
        <v>14126</v>
      </c>
      <c r="B7692" t="s">
        <v>14127</v>
      </c>
      <c r="C7692" t="s">
        <v>438</v>
      </c>
      <c r="D7692" s="3">
        <v>110</v>
      </c>
    </row>
    <row r="7693" spans="1:4">
      <c r="A7693" t="s">
        <v>14128</v>
      </c>
      <c r="B7693" t="s">
        <v>14129</v>
      </c>
      <c r="C7693" t="s">
        <v>438</v>
      </c>
      <c r="D7693" s="3"/>
    </row>
    <row r="7694" spans="1:4">
      <c r="A7694" t="s">
        <v>14130</v>
      </c>
      <c r="B7694" t="s">
        <v>14131</v>
      </c>
      <c r="C7694" t="s">
        <v>438</v>
      </c>
      <c r="D7694" s="3"/>
    </row>
    <row r="7695" spans="1:4">
      <c r="A7695" t="s">
        <v>14132</v>
      </c>
      <c r="B7695" t="s">
        <v>14133</v>
      </c>
      <c r="C7695" t="s">
        <v>438</v>
      </c>
      <c r="D7695" s="3"/>
    </row>
    <row r="7696" spans="1:4">
      <c r="A7696" t="s">
        <v>14134</v>
      </c>
      <c r="B7696" t="s">
        <v>14135</v>
      </c>
      <c r="C7696" t="s">
        <v>438</v>
      </c>
      <c r="D7696" s="3"/>
    </row>
    <row r="7697" spans="1:4">
      <c r="A7697" t="s">
        <v>14136</v>
      </c>
      <c r="B7697" t="s">
        <v>14137</v>
      </c>
      <c r="C7697" t="s">
        <v>438</v>
      </c>
      <c r="D7697" s="3">
        <v>192.25999999999996</v>
      </c>
    </row>
    <row r="7698" spans="1:4">
      <c r="A7698" t="s">
        <v>14138</v>
      </c>
      <c r="B7698" t="s">
        <v>14139</v>
      </c>
      <c r="C7698" t="s">
        <v>438</v>
      </c>
      <c r="D7698" s="3"/>
    </row>
    <row r="7699" spans="1:4">
      <c r="A7699" t="s">
        <v>14140</v>
      </c>
      <c r="B7699" t="s">
        <v>14141</v>
      </c>
      <c r="C7699" t="s">
        <v>438</v>
      </c>
      <c r="D7699" s="3"/>
    </row>
    <row r="7700" spans="1:4">
      <c r="A7700" t="s">
        <v>14142</v>
      </c>
      <c r="B7700" t="s">
        <v>14143</v>
      </c>
      <c r="C7700" t="s">
        <v>438</v>
      </c>
      <c r="D7700" s="3"/>
    </row>
    <row r="7701" spans="1:4">
      <c r="A7701" t="s">
        <v>14144</v>
      </c>
      <c r="B7701" t="s">
        <v>14145</v>
      </c>
      <c r="C7701" t="s">
        <v>438</v>
      </c>
      <c r="D7701" s="3"/>
    </row>
    <row r="7702" spans="1:4">
      <c r="A7702" t="s">
        <v>14146</v>
      </c>
      <c r="B7702" t="s">
        <v>14147</v>
      </c>
      <c r="C7702" t="s">
        <v>438</v>
      </c>
      <c r="D7702" s="3"/>
    </row>
    <row r="7703" spans="1:4">
      <c r="A7703" t="s">
        <v>14148</v>
      </c>
      <c r="B7703" t="s">
        <v>14149</v>
      </c>
      <c r="C7703" t="s">
        <v>438</v>
      </c>
      <c r="D7703" s="3"/>
    </row>
    <row r="7704" spans="1:4">
      <c r="A7704" t="s">
        <v>14150</v>
      </c>
      <c r="B7704" t="s">
        <v>14151</v>
      </c>
      <c r="C7704" t="s">
        <v>438</v>
      </c>
      <c r="D7704" s="3"/>
    </row>
    <row r="7705" spans="1:4">
      <c r="A7705" t="s">
        <v>14152</v>
      </c>
      <c r="B7705" t="s">
        <v>14153</v>
      </c>
      <c r="C7705" t="s">
        <v>438</v>
      </c>
      <c r="D7705" s="3"/>
    </row>
    <row r="7706" spans="1:4">
      <c r="A7706" t="s">
        <v>14154</v>
      </c>
      <c r="B7706" t="s">
        <v>14155</v>
      </c>
      <c r="C7706" t="s">
        <v>438</v>
      </c>
      <c r="D7706" s="3"/>
    </row>
    <row r="7707" spans="1:4">
      <c r="A7707" t="s">
        <v>14156</v>
      </c>
      <c r="B7707" t="s">
        <v>14157</v>
      </c>
      <c r="C7707" t="s">
        <v>438</v>
      </c>
      <c r="D7707" s="3"/>
    </row>
    <row r="7708" spans="1:4">
      <c r="A7708" t="s">
        <v>14158</v>
      </c>
      <c r="B7708" t="s">
        <v>14159</v>
      </c>
      <c r="C7708" t="s">
        <v>438</v>
      </c>
      <c r="D7708" s="3"/>
    </row>
    <row r="7709" spans="1:4">
      <c r="A7709" t="s">
        <v>14160</v>
      </c>
      <c r="B7709" t="s">
        <v>14161</v>
      </c>
      <c r="C7709" t="s">
        <v>438</v>
      </c>
      <c r="D7709" s="3"/>
    </row>
    <row r="7710" spans="1:4">
      <c r="A7710" t="s">
        <v>14162</v>
      </c>
      <c r="B7710" t="s">
        <v>14163</v>
      </c>
      <c r="C7710" t="s">
        <v>438</v>
      </c>
      <c r="D7710" s="3"/>
    </row>
    <row r="7711" spans="1:4">
      <c r="A7711" t="s">
        <v>14164</v>
      </c>
      <c r="B7711" t="s">
        <v>14165</v>
      </c>
      <c r="C7711" t="s">
        <v>438</v>
      </c>
      <c r="D7711" s="3">
        <v>68.25</v>
      </c>
    </row>
    <row r="7712" spans="1:4">
      <c r="A7712" t="s">
        <v>14166</v>
      </c>
      <c r="B7712" t="s">
        <v>14167</v>
      </c>
      <c r="C7712" t="s">
        <v>438</v>
      </c>
      <c r="D7712" s="3"/>
    </row>
    <row r="7713" spans="1:4">
      <c r="A7713" t="s">
        <v>14168</v>
      </c>
      <c r="B7713" t="s">
        <v>14169</v>
      </c>
      <c r="C7713" t="s">
        <v>438</v>
      </c>
      <c r="D7713" s="3">
        <v>66.276912691269118</v>
      </c>
    </row>
    <row r="7714" spans="1:4">
      <c r="A7714" t="s">
        <v>14170</v>
      </c>
      <c r="B7714" t="s">
        <v>14171</v>
      </c>
      <c r="C7714" t="s">
        <v>438</v>
      </c>
      <c r="D7714" s="3">
        <v>112</v>
      </c>
    </row>
    <row r="7715" spans="1:4">
      <c r="A7715" t="s">
        <v>14172</v>
      </c>
      <c r="B7715" t="s">
        <v>14173</v>
      </c>
      <c r="C7715" t="s">
        <v>438</v>
      </c>
      <c r="D7715" s="3"/>
    </row>
    <row r="7716" spans="1:4">
      <c r="A7716" t="s">
        <v>14174</v>
      </c>
      <c r="B7716" t="s">
        <v>14175</v>
      </c>
      <c r="C7716" t="s">
        <v>438</v>
      </c>
      <c r="D7716" s="3">
        <v>240</v>
      </c>
    </row>
    <row r="7717" spans="1:4">
      <c r="A7717" t="s">
        <v>14176</v>
      </c>
      <c r="B7717" t="s">
        <v>14177</v>
      </c>
      <c r="C7717" t="s">
        <v>438</v>
      </c>
      <c r="D7717" s="3"/>
    </row>
    <row r="7718" spans="1:4">
      <c r="A7718" t="s">
        <v>14178</v>
      </c>
      <c r="B7718" t="s">
        <v>14179</v>
      </c>
      <c r="C7718" t="s">
        <v>438</v>
      </c>
      <c r="D7718" s="3"/>
    </row>
    <row r="7719" spans="1:4">
      <c r="A7719" t="s">
        <v>14180</v>
      </c>
      <c r="B7719" t="s">
        <v>14181</v>
      </c>
      <c r="C7719" t="s">
        <v>438</v>
      </c>
      <c r="D7719" s="3"/>
    </row>
    <row r="7720" spans="1:4">
      <c r="A7720" t="s">
        <v>14182</v>
      </c>
      <c r="B7720" t="s">
        <v>14183</v>
      </c>
      <c r="C7720" t="s">
        <v>438</v>
      </c>
      <c r="D7720" s="3"/>
    </row>
    <row r="7721" spans="1:4">
      <c r="A7721" t="s">
        <v>14184</v>
      </c>
      <c r="B7721" t="s">
        <v>14185</v>
      </c>
      <c r="C7721" t="s">
        <v>438</v>
      </c>
      <c r="D7721" s="3"/>
    </row>
    <row r="7722" spans="1:4">
      <c r="A7722" t="s">
        <v>14186</v>
      </c>
      <c r="B7722" t="s">
        <v>14187</v>
      </c>
      <c r="C7722" t="s">
        <v>438</v>
      </c>
      <c r="D7722" s="3"/>
    </row>
    <row r="7723" spans="1:4">
      <c r="A7723" t="s">
        <v>14188</v>
      </c>
      <c r="B7723" t="s">
        <v>14189</v>
      </c>
      <c r="C7723" t="s">
        <v>438</v>
      </c>
      <c r="D7723" s="3"/>
    </row>
    <row r="7724" spans="1:4">
      <c r="A7724" t="s">
        <v>14190</v>
      </c>
      <c r="B7724" t="s">
        <v>14191</v>
      </c>
      <c r="C7724" t="s">
        <v>438</v>
      </c>
      <c r="D7724" s="3"/>
    </row>
    <row r="7725" spans="1:4">
      <c r="A7725" t="s">
        <v>14192</v>
      </c>
      <c r="B7725" t="s">
        <v>14193</v>
      </c>
      <c r="C7725" t="s">
        <v>438</v>
      </c>
      <c r="D7725" s="3"/>
    </row>
    <row r="7726" spans="1:4">
      <c r="A7726" t="s">
        <v>14194</v>
      </c>
      <c r="B7726" t="s">
        <v>14195</v>
      </c>
      <c r="C7726" t="s">
        <v>438</v>
      </c>
      <c r="D7726" s="3"/>
    </row>
    <row r="7727" spans="1:4">
      <c r="A7727" t="s">
        <v>14196</v>
      </c>
      <c r="B7727" t="s">
        <v>14197</v>
      </c>
      <c r="C7727" t="s">
        <v>438</v>
      </c>
      <c r="D7727" s="3"/>
    </row>
    <row r="7728" spans="1:4">
      <c r="A7728" t="s">
        <v>14198</v>
      </c>
      <c r="B7728" t="s">
        <v>14199</v>
      </c>
      <c r="C7728" t="s">
        <v>438</v>
      </c>
      <c r="D7728" s="3"/>
    </row>
    <row r="7729" spans="1:4">
      <c r="A7729" t="s">
        <v>14200</v>
      </c>
      <c r="B7729" t="s">
        <v>14201</v>
      </c>
      <c r="C7729" t="s">
        <v>438</v>
      </c>
      <c r="D7729" s="3"/>
    </row>
    <row r="7730" spans="1:4">
      <c r="A7730" t="s">
        <v>14202</v>
      </c>
      <c r="B7730" t="s">
        <v>14203</v>
      </c>
      <c r="C7730" t="s">
        <v>438</v>
      </c>
      <c r="D7730" s="3"/>
    </row>
    <row r="7731" spans="1:4">
      <c r="A7731" t="s">
        <v>14204</v>
      </c>
      <c r="B7731" t="s">
        <v>14205</v>
      </c>
      <c r="C7731" t="s">
        <v>438</v>
      </c>
      <c r="D7731" s="3"/>
    </row>
    <row r="7732" spans="1:4">
      <c r="A7732" t="s">
        <v>14206</v>
      </c>
      <c r="B7732" t="s">
        <v>14207</v>
      </c>
      <c r="C7732" t="s">
        <v>438</v>
      </c>
      <c r="D7732" s="3"/>
    </row>
    <row r="7733" spans="1:4">
      <c r="A7733" t="s">
        <v>14208</v>
      </c>
      <c r="B7733" t="s">
        <v>14209</v>
      </c>
      <c r="C7733" t="s">
        <v>438</v>
      </c>
      <c r="D7733" s="3"/>
    </row>
    <row r="7734" spans="1:4">
      <c r="A7734" t="s">
        <v>14210</v>
      </c>
      <c r="B7734" t="s">
        <v>14211</v>
      </c>
      <c r="C7734" t="s">
        <v>438</v>
      </c>
      <c r="D7734" s="3"/>
    </row>
    <row r="7735" spans="1:4">
      <c r="A7735" t="s">
        <v>14212</v>
      </c>
      <c r="B7735" t="s">
        <v>14213</v>
      </c>
      <c r="C7735" t="s">
        <v>438</v>
      </c>
      <c r="D7735" s="3"/>
    </row>
    <row r="7736" spans="1:4">
      <c r="A7736" t="s">
        <v>14214</v>
      </c>
      <c r="B7736" t="s">
        <v>14215</v>
      </c>
      <c r="C7736" t="s">
        <v>438</v>
      </c>
      <c r="D7736" s="3"/>
    </row>
    <row r="7737" spans="1:4">
      <c r="A7737" t="s">
        <v>14216</v>
      </c>
      <c r="B7737" t="s">
        <v>14217</v>
      </c>
      <c r="C7737" t="s">
        <v>438</v>
      </c>
      <c r="D7737" s="3"/>
    </row>
    <row r="7738" spans="1:4">
      <c r="A7738" t="s">
        <v>14218</v>
      </c>
      <c r="B7738" t="s">
        <v>14219</v>
      </c>
      <c r="C7738" t="s">
        <v>438</v>
      </c>
      <c r="D7738" s="3"/>
    </row>
    <row r="7739" spans="1:4">
      <c r="A7739" t="s">
        <v>14220</v>
      </c>
      <c r="B7739" t="s">
        <v>14221</v>
      </c>
      <c r="C7739" t="s">
        <v>438</v>
      </c>
      <c r="D7739" s="3"/>
    </row>
    <row r="7740" spans="1:4">
      <c r="A7740" t="s">
        <v>14222</v>
      </c>
      <c r="B7740" t="s">
        <v>14223</v>
      </c>
      <c r="C7740" t="s">
        <v>438</v>
      </c>
      <c r="D7740" s="3"/>
    </row>
    <row r="7741" spans="1:4">
      <c r="A7741" t="s">
        <v>14224</v>
      </c>
      <c r="B7741" t="s">
        <v>14225</v>
      </c>
      <c r="C7741" t="s">
        <v>438</v>
      </c>
      <c r="D7741" s="3"/>
    </row>
    <row r="7742" spans="1:4">
      <c r="A7742" t="s">
        <v>14226</v>
      </c>
      <c r="B7742" t="s">
        <v>14227</v>
      </c>
      <c r="C7742" t="s">
        <v>438</v>
      </c>
      <c r="D7742" s="3"/>
    </row>
    <row r="7743" spans="1:4">
      <c r="A7743" t="s">
        <v>14228</v>
      </c>
      <c r="B7743" t="s">
        <v>14229</v>
      </c>
      <c r="C7743" t="s">
        <v>438</v>
      </c>
      <c r="D7743" s="3"/>
    </row>
    <row r="7744" spans="1:4">
      <c r="A7744" t="s">
        <v>14230</v>
      </c>
      <c r="B7744" t="s">
        <v>14231</v>
      </c>
      <c r="C7744" t="s">
        <v>438</v>
      </c>
      <c r="D7744" s="3"/>
    </row>
    <row r="7745" spans="1:4">
      <c r="A7745" t="s">
        <v>14232</v>
      </c>
      <c r="B7745" t="s">
        <v>14233</v>
      </c>
      <c r="C7745" t="s">
        <v>438</v>
      </c>
      <c r="D7745" s="3"/>
    </row>
    <row r="7746" spans="1:4">
      <c r="A7746" t="s">
        <v>14234</v>
      </c>
      <c r="B7746" t="s">
        <v>14235</v>
      </c>
      <c r="C7746" t="s">
        <v>438</v>
      </c>
      <c r="D7746" s="3"/>
    </row>
    <row r="7747" spans="1:4">
      <c r="A7747" t="s">
        <v>14236</v>
      </c>
      <c r="B7747" t="s">
        <v>14237</v>
      </c>
      <c r="C7747" t="s">
        <v>438</v>
      </c>
      <c r="D7747" s="3"/>
    </row>
    <row r="7748" spans="1:4">
      <c r="A7748" t="s">
        <v>14238</v>
      </c>
      <c r="B7748" t="s">
        <v>14239</v>
      </c>
      <c r="C7748" t="s">
        <v>438</v>
      </c>
      <c r="D7748" s="3"/>
    </row>
    <row r="7749" spans="1:4">
      <c r="A7749" t="s">
        <v>14240</v>
      </c>
      <c r="B7749" t="s">
        <v>14241</v>
      </c>
      <c r="C7749" t="s">
        <v>438</v>
      </c>
      <c r="D7749" s="3"/>
    </row>
    <row r="7750" spans="1:4">
      <c r="A7750" t="s">
        <v>14242</v>
      </c>
      <c r="B7750" t="s">
        <v>14243</v>
      </c>
      <c r="C7750" t="s">
        <v>438</v>
      </c>
      <c r="D7750" s="3"/>
    </row>
    <row r="7751" spans="1:4">
      <c r="A7751" t="s">
        <v>14244</v>
      </c>
      <c r="B7751" t="s">
        <v>14245</v>
      </c>
      <c r="C7751" t="s">
        <v>438</v>
      </c>
      <c r="D7751" s="3"/>
    </row>
    <row r="7752" spans="1:4">
      <c r="A7752" t="s">
        <v>14246</v>
      </c>
      <c r="B7752" t="s">
        <v>14247</v>
      </c>
      <c r="C7752" t="s">
        <v>438</v>
      </c>
      <c r="D7752" s="3"/>
    </row>
    <row r="7753" spans="1:4">
      <c r="A7753" t="s">
        <v>14248</v>
      </c>
      <c r="B7753" t="s">
        <v>14249</v>
      </c>
      <c r="C7753" t="s">
        <v>438</v>
      </c>
      <c r="D7753" s="3"/>
    </row>
    <row r="7754" spans="1:4">
      <c r="A7754" t="s">
        <v>14250</v>
      </c>
      <c r="B7754" t="s">
        <v>14251</v>
      </c>
      <c r="C7754" t="s">
        <v>438</v>
      </c>
      <c r="D7754" s="3"/>
    </row>
    <row r="7755" spans="1:4">
      <c r="A7755" t="s">
        <v>14252</v>
      </c>
      <c r="B7755" t="s">
        <v>14253</v>
      </c>
      <c r="C7755" t="s">
        <v>438</v>
      </c>
      <c r="D7755" s="3"/>
    </row>
    <row r="7756" spans="1:4">
      <c r="A7756" t="s">
        <v>14254</v>
      </c>
      <c r="B7756" t="s">
        <v>14255</v>
      </c>
      <c r="C7756" t="s">
        <v>438</v>
      </c>
      <c r="D7756" s="3"/>
    </row>
    <row r="7757" spans="1:4">
      <c r="A7757" t="s">
        <v>14256</v>
      </c>
      <c r="B7757" t="s">
        <v>14257</v>
      </c>
      <c r="C7757" t="s">
        <v>438</v>
      </c>
      <c r="D7757" s="3"/>
    </row>
    <row r="7758" spans="1:4">
      <c r="A7758" t="s">
        <v>14258</v>
      </c>
      <c r="B7758" t="s">
        <v>14259</v>
      </c>
      <c r="C7758" t="s">
        <v>438</v>
      </c>
      <c r="D7758" s="3"/>
    </row>
    <row r="7759" spans="1:4">
      <c r="A7759" t="s">
        <v>14260</v>
      </c>
      <c r="B7759" t="s">
        <v>14261</v>
      </c>
      <c r="C7759" t="s">
        <v>438</v>
      </c>
      <c r="D7759" s="3"/>
    </row>
    <row r="7760" spans="1:4">
      <c r="A7760" t="s">
        <v>14262</v>
      </c>
      <c r="B7760" t="s">
        <v>14263</v>
      </c>
      <c r="C7760" t="s">
        <v>438</v>
      </c>
      <c r="D7760" s="3"/>
    </row>
    <row r="7761" spans="1:4">
      <c r="A7761" t="s">
        <v>14264</v>
      </c>
      <c r="B7761" t="s">
        <v>14265</v>
      </c>
      <c r="C7761" t="s">
        <v>438</v>
      </c>
      <c r="D7761" s="3"/>
    </row>
    <row r="7762" spans="1:4">
      <c r="A7762" t="s">
        <v>14266</v>
      </c>
      <c r="B7762" t="s">
        <v>14267</v>
      </c>
      <c r="C7762" t="s">
        <v>438</v>
      </c>
      <c r="D7762" s="3"/>
    </row>
    <row r="7763" spans="1:4">
      <c r="A7763" t="s">
        <v>14268</v>
      </c>
      <c r="B7763" t="s">
        <v>14269</v>
      </c>
      <c r="C7763" t="s">
        <v>438</v>
      </c>
      <c r="D7763" s="3">
        <v>250</v>
      </c>
    </row>
    <row r="7764" spans="1:4">
      <c r="A7764" t="s">
        <v>14270</v>
      </c>
      <c r="B7764" t="s">
        <v>14271</v>
      </c>
      <c r="C7764" t="s">
        <v>438</v>
      </c>
      <c r="D7764" s="3"/>
    </row>
    <row r="7765" spans="1:4">
      <c r="A7765" t="s">
        <v>14272</v>
      </c>
      <c r="B7765" t="s">
        <v>14273</v>
      </c>
      <c r="C7765" t="s">
        <v>438</v>
      </c>
      <c r="D7765" s="3"/>
    </row>
    <row r="7766" spans="1:4">
      <c r="A7766" t="s">
        <v>14274</v>
      </c>
      <c r="B7766" t="s">
        <v>14275</v>
      </c>
      <c r="C7766" t="s">
        <v>438</v>
      </c>
      <c r="D7766" s="3"/>
    </row>
    <row r="7767" spans="1:4">
      <c r="A7767" t="s">
        <v>14276</v>
      </c>
      <c r="B7767" t="s">
        <v>14277</v>
      </c>
      <c r="C7767" t="s">
        <v>438</v>
      </c>
      <c r="D7767" s="3"/>
    </row>
    <row r="7768" spans="1:4">
      <c r="A7768" t="s">
        <v>14278</v>
      </c>
      <c r="B7768" t="s">
        <v>14279</v>
      </c>
      <c r="C7768" t="s">
        <v>438</v>
      </c>
      <c r="D7768" s="3"/>
    </row>
    <row r="7769" spans="1:4">
      <c r="A7769" t="s">
        <v>14280</v>
      </c>
      <c r="B7769" t="s">
        <v>14281</v>
      </c>
      <c r="C7769" t="s">
        <v>438</v>
      </c>
      <c r="D7769" s="3"/>
    </row>
    <row r="7770" spans="1:4">
      <c r="A7770" t="s">
        <v>14282</v>
      </c>
      <c r="B7770" t="s">
        <v>14283</v>
      </c>
      <c r="C7770" t="s">
        <v>438</v>
      </c>
      <c r="D7770" s="3"/>
    </row>
    <row r="7771" spans="1:4">
      <c r="A7771" t="s">
        <v>14284</v>
      </c>
      <c r="B7771" t="s">
        <v>14285</v>
      </c>
      <c r="C7771" t="s">
        <v>438</v>
      </c>
      <c r="D7771" s="3"/>
    </row>
    <row r="7772" spans="1:4">
      <c r="A7772" t="s">
        <v>14286</v>
      </c>
      <c r="B7772" t="s">
        <v>14287</v>
      </c>
      <c r="C7772" t="s">
        <v>438</v>
      </c>
      <c r="D7772" s="3"/>
    </row>
    <row r="7773" spans="1:4">
      <c r="A7773" t="s">
        <v>14288</v>
      </c>
      <c r="B7773" t="s">
        <v>14289</v>
      </c>
      <c r="C7773" t="s">
        <v>438</v>
      </c>
      <c r="D7773" s="3">
        <v>218.36052631578949</v>
      </c>
    </row>
    <row r="7774" spans="1:4">
      <c r="A7774" t="s">
        <v>14290</v>
      </c>
      <c r="B7774" t="s">
        <v>14291</v>
      </c>
      <c r="C7774" t="s">
        <v>438</v>
      </c>
      <c r="D7774" s="3">
        <v>189.3639553429027</v>
      </c>
    </row>
    <row r="7775" spans="1:4">
      <c r="A7775" t="s">
        <v>14292</v>
      </c>
      <c r="B7775" t="s">
        <v>14293</v>
      </c>
      <c r="C7775" t="s">
        <v>438</v>
      </c>
      <c r="D7775" s="3">
        <v>296.01950704225351</v>
      </c>
    </row>
    <row r="7776" spans="1:4">
      <c r="A7776" t="s">
        <v>14294</v>
      </c>
      <c r="B7776" t="s">
        <v>14295</v>
      </c>
      <c r="C7776" t="s">
        <v>438</v>
      </c>
      <c r="D7776" s="3">
        <v>1240</v>
      </c>
    </row>
    <row r="7777" spans="1:4">
      <c r="A7777" t="s">
        <v>14296</v>
      </c>
      <c r="B7777" t="s">
        <v>14297</v>
      </c>
      <c r="C7777" t="s">
        <v>438</v>
      </c>
      <c r="D7777" s="3"/>
    </row>
    <row r="7778" spans="1:4">
      <c r="A7778" t="s">
        <v>14298</v>
      </c>
      <c r="B7778" t="s">
        <v>14299</v>
      </c>
      <c r="C7778" t="s">
        <v>438</v>
      </c>
      <c r="D7778" s="3">
        <v>177.34</v>
      </c>
    </row>
    <row r="7779" spans="1:4">
      <c r="A7779" t="s">
        <v>14300</v>
      </c>
      <c r="B7779" t="s">
        <v>14301</v>
      </c>
      <c r="C7779" t="s">
        <v>438</v>
      </c>
      <c r="D7779" s="3">
        <v>194.71</v>
      </c>
    </row>
    <row r="7780" spans="1:4">
      <c r="A7780" t="s">
        <v>14302</v>
      </c>
      <c r="B7780" t="s">
        <v>14303</v>
      </c>
      <c r="C7780" t="s">
        <v>438</v>
      </c>
      <c r="D7780" s="3">
        <v>280.35000000000002</v>
      </c>
    </row>
    <row r="7781" spans="1:4">
      <c r="A7781" t="s">
        <v>14304</v>
      </c>
      <c r="B7781" t="s">
        <v>14305</v>
      </c>
      <c r="C7781" t="s">
        <v>438</v>
      </c>
      <c r="D7781" s="3"/>
    </row>
    <row r="7782" spans="1:4">
      <c r="A7782" t="s">
        <v>14306</v>
      </c>
      <c r="B7782" t="s">
        <v>14307</v>
      </c>
      <c r="C7782" t="s">
        <v>438</v>
      </c>
      <c r="D7782" s="3">
        <v>201.93</v>
      </c>
    </row>
    <row r="7783" spans="1:4">
      <c r="A7783" t="s">
        <v>14308</v>
      </c>
      <c r="B7783" t="s">
        <v>14309</v>
      </c>
      <c r="C7783" t="s">
        <v>438</v>
      </c>
      <c r="D7783" s="3">
        <v>195</v>
      </c>
    </row>
    <row r="7784" spans="1:4">
      <c r="A7784" t="s">
        <v>14310</v>
      </c>
      <c r="B7784" t="s">
        <v>14311</v>
      </c>
      <c r="C7784" t="s">
        <v>438</v>
      </c>
      <c r="D7784" s="3">
        <v>250</v>
      </c>
    </row>
    <row r="7785" spans="1:4">
      <c r="A7785" t="s">
        <v>14312</v>
      </c>
      <c r="B7785" t="s">
        <v>14313</v>
      </c>
      <c r="C7785" t="s">
        <v>438</v>
      </c>
      <c r="D7785" s="3"/>
    </row>
    <row r="7786" spans="1:4">
      <c r="A7786" t="s">
        <v>14314</v>
      </c>
      <c r="B7786" t="s">
        <v>14315</v>
      </c>
      <c r="C7786" t="s">
        <v>438</v>
      </c>
      <c r="D7786" s="3"/>
    </row>
    <row r="7787" spans="1:4">
      <c r="A7787" t="s">
        <v>14316</v>
      </c>
      <c r="B7787" t="s">
        <v>14317</v>
      </c>
      <c r="C7787" t="s">
        <v>438</v>
      </c>
      <c r="D7787" s="3"/>
    </row>
    <row r="7788" spans="1:4">
      <c r="A7788" t="s">
        <v>14318</v>
      </c>
      <c r="B7788" t="s">
        <v>14319</v>
      </c>
      <c r="C7788" t="s">
        <v>438</v>
      </c>
      <c r="D7788" s="3"/>
    </row>
    <row r="7789" spans="1:4">
      <c r="A7789" t="s">
        <v>14320</v>
      </c>
      <c r="B7789" t="s">
        <v>14321</v>
      </c>
      <c r="C7789" t="s">
        <v>438</v>
      </c>
      <c r="D7789" s="3"/>
    </row>
    <row r="7790" spans="1:4">
      <c r="A7790" t="s">
        <v>14322</v>
      </c>
      <c r="B7790" t="s">
        <v>14323</v>
      </c>
      <c r="C7790" t="s">
        <v>438</v>
      </c>
      <c r="D7790" s="3"/>
    </row>
    <row r="7791" spans="1:4">
      <c r="A7791" t="s">
        <v>14324</v>
      </c>
      <c r="B7791" t="s">
        <v>14325</v>
      </c>
      <c r="C7791" t="s">
        <v>438</v>
      </c>
      <c r="D7791" s="3"/>
    </row>
    <row r="7792" spans="1:4">
      <c r="A7792" t="s">
        <v>14326</v>
      </c>
      <c r="B7792" t="s">
        <v>14327</v>
      </c>
      <c r="C7792" t="s">
        <v>438</v>
      </c>
      <c r="D7792" s="3"/>
    </row>
    <row r="7793" spans="1:4">
      <c r="A7793" t="s">
        <v>14328</v>
      </c>
      <c r="B7793" t="s">
        <v>14329</v>
      </c>
      <c r="C7793" t="s">
        <v>438</v>
      </c>
      <c r="D7793" s="3"/>
    </row>
    <row r="7794" spans="1:4">
      <c r="A7794" t="s">
        <v>14330</v>
      </c>
      <c r="B7794" t="s">
        <v>14331</v>
      </c>
      <c r="C7794" t="s">
        <v>438</v>
      </c>
      <c r="D7794" s="3"/>
    </row>
    <row r="7795" spans="1:4">
      <c r="A7795" t="s">
        <v>14332</v>
      </c>
      <c r="B7795" t="s">
        <v>14333</v>
      </c>
      <c r="C7795" t="s">
        <v>438</v>
      </c>
      <c r="D7795" s="3"/>
    </row>
    <row r="7796" spans="1:4">
      <c r="A7796" t="s">
        <v>14334</v>
      </c>
      <c r="B7796" t="s">
        <v>14335</v>
      </c>
      <c r="C7796" t="s">
        <v>438</v>
      </c>
      <c r="D7796" s="3"/>
    </row>
    <row r="7797" spans="1:4">
      <c r="A7797" t="s">
        <v>14336</v>
      </c>
      <c r="B7797" t="s">
        <v>14337</v>
      </c>
      <c r="C7797" t="s">
        <v>438</v>
      </c>
      <c r="D7797" s="3"/>
    </row>
    <row r="7798" spans="1:4">
      <c r="A7798" t="s">
        <v>14338</v>
      </c>
      <c r="B7798" t="s">
        <v>14339</v>
      </c>
      <c r="C7798" t="s">
        <v>438</v>
      </c>
      <c r="D7798" s="3"/>
    </row>
    <row r="7799" spans="1:4">
      <c r="A7799" t="s">
        <v>14340</v>
      </c>
      <c r="B7799" t="s">
        <v>14341</v>
      </c>
      <c r="C7799" t="s">
        <v>438</v>
      </c>
      <c r="D7799" s="3"/>
    </row>
    <row r="7800" spans="1:4">
      <c r="A7800" t="s">
        <v>14342</v>
      </c>
      <c r="B7800" t="s">
        <v>14343</v>
      </c>
      <c r="C7800" t="s">
        <v>438</v>
      </c>
      <c r="D7800" s="3"/>
    </row>
    <row r="7801" spans="1:4">
      <c r="A7801" t="s">
        <v>14344</v>
      </c>
      <c r="B7801" t="s">
        <v>14345</v>
      </c>
      <c r="C7801" t="s">
        <v>438</v>
      </c>
      <c r="D7801" s="3"/>
    </row>
    <row r="7802" spans="1:4">
      <c r="A7802" t="s">
        <v>14346</v>
      </c>
      <c r="B7802" t="s">
        <v>14347</v>
      </c>
      <c r="C7802" t="s">
        <v>438</v>
      </c>
      <c r="D7802" s="3"/>
    </row>
    <row r="7803" spans="1:4">
      <c r="A7803" t="s">
        <v>14348</v>
      </c>
      <c r="B7803" t="s">
        <v>14349</v>
      </c>
      <c r="C7803" t="s">
        <v>438</v>
      </c>
      <c r="D7803" s="3"/>
    </row>
    <row r="7804" spans="1:4">
      <c r="A7804" t="s">
        <v>14350</v>
      </c>
      <c r="B7804" t="s">
        <v>14351</v>
      </c>
      <c r="C7804" t="s">
        <v>438</v>
      </c>
      <c r="D7804" s="3"/>
    </row>
    <row r="7805" spans="1:4">
      <c r="A7805" t="s">
        <v>14352</v>
      </c>
      <c r="B7805" t="s">
        <v>14353</v>
      </c>
      <c r="C7805" t="s">
        <v>438</v>
      </c>
      <c r="D7805" s="3"/>
    </row>
    <row r="7806" spans="1:4">
      <c r="A7806" t="s">
        <v>14354</v>
      </c>
      <c r="B7806" t="s">
        <v>14355</v>
      </c>
      <c r="C7806" t="s">
        <v>438</v>
      </c>
      <c r="D7806" s="3"/>
    </row>
    <row r="7807" spans="1:4">
      <c r="A7807" t="s">
        <v>14356</v>
      </c>
      <c r="B7807" t="s">
        <v>14357</v>
      </c>
      <c r="C7807" t="s">
        <v>438</v>
      </c>
      <c r="D7807" s="3"/>
    </row>
    <row r="7808" spans="1:4">
      <c r="A7808" t="s">
        <v>14358</v>
      </c>
      <c r="B7808" t="s">
        <v>14359</v>
      </c>
      <c r="C7808" t="s">
        <v>438</v>
      </c>
      <c r="D7808" s="3"/>
    </row>
    <row r="7809" spans="1:4">
      <c r="A7809" t="s">
        <v>14360</v>
      </c>
      <c r="B7809" t="s">
        <v>14361</v>
      </c>
      <c r="C7809" t="s">
        <v>438</v>
      </c>
      <c r="D7809" s="3"/>
    </row>
    <row r="7810" spans="1:4">
      <c r="A7810" t="s">
        <v>14362</v>
      </c>
      <c r="B7810" t="s">
        <v>14363</v>
      </c>
      <c r="C7810" t="s">
        <v>438</v>
      </c>
      <c r="D7810" s="3"/>
    </row>
    <row r="7811" spans="1:4">
      <c r="A7811" t="s">
        <v>14364</v>
      </c>
      <c r="B7811" t="s">
        <v>14365</v>
      </c>
      <c r="C7811" t="s">
        <v>438</v>
      </c>
      <c r="D7811" s="3"/>
    </row>
    <row r="7812" spans="1:4">
      <c r="A7812" t="s">
        <v>14366</v>
      </c>
      <c r="B7812" t="s">
        <v>14367</v>
      </c>
      <c r="C7812" t="s">
        <v>438</v>
      </c>
      <c r="D7812" s="3"/>
    </row>
    <row r="7813" spans="1:4">
      <c r="A7813" t="s">
        <v>14368</v>
      </c>
      <c r="B7813" t="s">
        <v>14369</v>
      </c>
      <c r="C7813" t="s">
        <v>438</v>
      </c>
      <c r="D7813" s="3">
        <v>206.16882470119521</v>
      </c>
    </row>
    <row r="7814" spans="1:4">
      <c r="A7814" t="s">
        <v>14370</v>
      </c>
      <c r="B7814" t="s">
        <v>14371</v>
      </c>
      <c r="C7814" t="s">
        <v>438</v>
      </c>
      <c r="D7814" s="3">
        <v>247.14569692217211</v>
      </c>
    </row>
    <row r="7815" spans="1:4">
      <c r="A7815" t="s">
        <v>14372</v>
      </c>
      <c r="B7815" t="s">
        <v>14373</v>
      </c>
      <c r="C7815" t="s">
        <v>438</v>
      </c>
      <c r="D7815" s="3">
        <v>215.13235294117646</v>
      </c>
    </row>
    <row r="7816" spans="1:4">
      <c r="A7816" t="s">
        <v>14374</v>
      </c>
      <c r="B7816" t="s">
        <v>14375</v>
      </c>
      <c r="C7816" t="s">
        <v>438</v>
      </c>
      <c r="D7816" s="3">
        <v>1030</v>
      </c>
    </row>
    <row r="7817" spans="1:4">
      <c r="A7817" t="s">
        <v>14376</v>
      </c>
      <c r="B7817" t="s">
        <v>14377</v>
      </c>
      <c r="C7817" t="s">
        <v>438</v>
      </c>
      <c r="D7817" s="3">
        <v>246.55959595959595</v>
      </c>
    </row>
    <row r="7818" spans="1:4">
      <c r="A7818" t="s">
        <v>14378</v>
      </c>
      <c r="B7818" t="s">
        <v>14379</v>
      </c>
      <c r="C7818" t="s">
        <v>438</v>
      </c>
      <c r="D7818" s="3">
        <v>257.40342021221795</v>
      </c>
    </row>
    <row r="7819" spans="1:4">
      <c r="A7819" t="s">
        <v>14380</v>
      </c>
      <c r="B7819" t="s">
        <v>14381</v>
      </c>
      <c r="C7819" t="s">
        <v>438</v>
      </c>
      <c r="D7819" s="3">
        <v>289.9636194029851</v>
      </c>
    </row>
    <row r="7820" spans="1:4">
      <c r="A7820" t="s">
        <v>14382</v>
      </c>
      <c r="B7820" t="s">
        <v>14383</v>
      </c>
      <c r="C7820" t="s">
        <v>438</v>
      </c>
      <c r="D7820" s="3">
        <v>173</v>
      </c>
    </row>
    <row r="7821" spans="1:4">
      <c r="A7821" t="s">
        <v>14384</v>
      </c>
      <c r="B7821" t="s">
        <v>14385</v>
      </c>
      <c r="C7821" t="s">
        <v>438</v>
      </c>
      <c r="D7821" s="3"/>
    </row>
    <row r="7822" spans="1:4">
      <c r="A7822" t="s">
        <v>14386</v>
      </c>
      <c r="B7822" t="s">
        <v>14387</v>
      </c>
      <c r="C7822" t="s">
        <v>438</v>
      </c>
      <c r="D7822" s="3">
        <v>103</v>
      </c>
    </row>
    <row r="7823" spans="1:4">
      <c r="A7823" t="s">
        <v>14388</v>
      </c>
      <c r="B7823" t="s">
        <v>14389</v>
      </c>
      <c r="C7823" t="s">
        <v>438</v>
      </c>
      <c r="D7823" s="3">
        <v>125</v>
      </c>
    </row>
    <row r="7824" spans="1:4">
      <c r="A7824" t="s">
        <v>14390</v>
      </c>
      <c r="B7824" t="s">
        <v>14391</v>
      </c>
      <c r="C7824" t="s">
        <v>438</v>
      </c>
      <c r="D7824" s="3"/>
    </row>
    <row r="7825" spans="1:4">
      <c r="A7825" t="s">
        <v>14392</v>
      </c>
      <c r="B7825" t="s">
        <v>14393</v>
      </c>
      <c r="C7825" t="s">
        <v>438</v>
      </c>
      <c r="D7825" s="3"/>
    </row>
    <row r="7826" spans="1:4">
      <c r="A7826" t="s">
        <v>14394</v>
      </c>
      <c r="B7826" t="s">
        <v>14395</v>
      </c>
      <c r="C7826" t="s">
        <v>438</v>
      </c>
      <c r="D7826" s="3"/>
    </row>
    <row r="7827" spans="1:4">
      <c r="A7827" t="s">
        <v>14396</v>
      </c>
      <c r="B7827" t="s">
        <v>14397</v>
      </c>
      <c r="C7827" t="s">
        <v>438</v>
      </c>
      <c r="D7827" s="3"/>
    </row>
    <row r="7828" spans="1:4">
      <c r="A7828" t="s">
        <v>14398</v>
      </c>
      <c r="B7828" t="s">
        <v>14399</v>
      </c>
      <c r="C7828" t="s">
        <v>438</v>
      </c>
      <c r="D7828" s="3"/>
    </row>
    <row r="7829" spans="1:4">
      <c r="A7829" t="s">
        <v>14400</v>
      </c>
      <c r="B7829" t="s">
        <v>14401</v>
      </c>
      <c r="C7829" t="s">
        <v>438</v>
      </c>
      <c r="D7829" s="3"/>
    </row>
    <row r="7830" spans="1:4">
      <c r="A7830" t="s">
        <v>14402</v>
      </c>
      <c r="B7830" t="s">
        <v>14403</v>
      </c>
      <c r="C7830" t="s">
        <v>438</v>
      </c>
      <c r="D7830" s="3">
        <v>223.65</v>
      </c>
    </row>
    <row r="7831" spans="1:4">
      <c r="A7831" t="s">
        <v>14404</v>
      </c>
      <c r="B7831" t="s">
        <v>14405</v>
      </c>
      <c r="C7831" t="s">
        <v>438</v>
      </c>
      <c r="D7831" s="3"/>
    </row>
    <row r="7832" spans="1:4">
      <c r="A7832" t="s">
        <v>14406</v>
      </c>
      <c r="B7832" t="s">
        <v>14407</v>
      </c>
      <c r="C7832" t="s">
        <v>438</v>
      </c>
      <c r="D7832" s="3"/>
    </row>
    <row r="7833" spans="1:4">
      <c r="A7833" t="s">
        <v>14408</v>
      </c>
      <c r="B7833" t="s">
        <v>14409</v>
      </c>
      <c r="C7833" t="s">
        <v>438</v>
      </c>
      <c r="D7833" s="3"/>
    </row>
    <row r="7834" spans="1:4">
      <c r="A7834" t="s">
        <v>14410</v>
      </c>
      <c r="B7834" t="s">
        <v>14411</v>
      </c>
      <c r="C7834" t="s">
        <v>438</v>
      </c>
      <c r="D7834" s="3"/>
    </row>
    <row r="7835" spans="1:4">
      <c r="A7835" t="s">
        <v>14412</v>
      </c>
      <c r="B7835" t="s">
        <v>14413</v>
      </c>
      <c r="C7835" t="s">
        <v>438</v>
      </c>
      <c r="D7835" s="3"/>
    </row>
    <row r="7836" spans="1:4">
      <c r="A7836" t="s">
        <v>14414</v>
      </c>
      <c r="B7836" t="s">
        <v>14415</v>
      </c>
      <c r="C7836" t="s">
        <v>438</v>
      </c>
      <c r="D7836" s="3"/>
    </row>
    <row r="7837" spans="1:4">
      <c r="A7837" t="s">
        <v>14416</v>
      </c>
      <c r="B7837" t="s">
        <v>14417</v>
      </c>
      <c r="C7837" t="s">
        <v>438</v>
      </c>
      <c r="D7837" s="3"/>
    </row>
    <row r="7838" spans="1:4">
      <c r="A7838" t="s">
        <v>14418</v>
      </c>
      <c r="B7838" t="s">
        <v>14419</v>
      </c>
      <c r="C7838" t="s">
        <v>438</v>
      </c>
      <c r="D7838" s="3"/>
    </row>
    <row r="7839" spans="1:4">
      <c r="A7839" t="s">
        <v>14420</v>
      </c>
      <c r="B7839" t="s">
        <v>14421</v>
      </c>
      <c r="C7839" t="s">
        <v>438</v>
      </c>
      <c r="D7839" s="3"/>
    </row>
    <row r="7840" spans="1:4">
      <c r="A7840" t="s">
        <v>14422</v>
      </c>
      <c r="B7840" t="s">
        <v>14423</v>
      </c>
      <c r="C7840" t="s">
        <v>438</v>
      </c>
      <c r="D7840" s="3"/>
    </row>
    <row r="7841" spans="1:4">
      <c r="A7841" t="s">
        <v>14424</v>
      </c>
      <c r="B7841" t="s">
        <v>14425</v>
      </c>
      <c r="C7841" t="s">
        <v>438</v>
      </c>
      <c r="D7841" s="3"/>
    </row>
    <row r="7842" spans="1:4">
      <c r="A7842" t="s">
        <v>14426</v>
      </c>
      <c r="B7842" t="s">
        <v>14427</v>
      </c>
      <c r="C7842" t="s">
        <v>438</v>
      </c>
      <c r="D7842" s="3"/>
    </row>
    <row r="7843" spans="1:4">
      <c r="A7843" t="s">
        <v>14428</v>
      </c>
      <c r="B7843" t="s">
        <v>14429</v>
      </c>
      <c r="C7843" t="s">
        <v>438</v>
      </c>
      <c r="D7843" s="3">
        <v>367.55</v>
      </c>
    </row>
    <row r="7844" spans="1:4">
      <c r="A7844" t="s">
        <v>14430</v>
      </c>
      <c r="B7844" t="s">
        <v>14431</v>
      </c>
      <c r="C7844" t="s">
        <v>438</v>
      </c>
      <c r="D7844" s="3"/>
    </row>
    <row r="7845" spans="1:4">
      <c r="A7845" t="s">
        <v>14432</v>
      </c>
      <c r="B7845" t="s">
        <v>14433</v>
      </c>
      <c r="C7845" t="s">
        <v>438</v>
      </c>
      <c r="D7845" s="3"/>
    </row>
    <row r="7846" spans="1:4">
      <c r="A7846" t="s">
        <v>14434</v>
      </c>
      <c r="B7846" t="s">
        <v>14435</v>
      </c>
      <c r="C7846" t="s">
        <v>438</v>
      </c>
      <c r="D7846" s="3"/>
    </row>
    <row r="7847" spans="1:4">
      <c r="A7847" t="s">
        <v>14436</v>
      </c>
      <c r="B7847" t="s">
        <v>14437</v>
      </c>
      <c r="C7847" t="s">
        <v>438</v>
      </c>
      <c r="D7847" s="3"/>
    </row>
    <row r="7848" spans="1:4">
      <c r="A7848" t="s">
        <v>14438</v>
      </c>
      <c r="B7848" t="s">
        <v>14439</v>
      </c>
      <c r="C7848" t="s">
        <v>438</v>
      </c>
      <c r="D7848" s="3"/>
    </row>
    <row r="7849" spans="1:4">
      <c r="A7849" t="s">
        <v>14440</v>
      </c>
      <c r="B7849" t="s">
        <v>14441</v>
      </c>
      <c r="C7849" t="s">
        <v>438</v>
      </c>
      <c r="D7849" s="3"/>
    </row>
    <row r="7850" spans="1:4">
      <c r="A7850" t="s">
        <v>14442</v>
      </c>
      <c r="B7850" t="s">
        <v>14443</v>
      </c>
      <c r="C7850" t="s">
        <v>438</v>
      </c>
      <c r="D7850" s="3"/>
    </row>
    <row r="7851" spans="1:4">
      <c r="A7851" t="s">
        <v>14444</v>
      </c>
      <c r="B7851" t="s">
        <v>14445</v>
      </c>
      <c r="C7851" t="s">
        <v>438</v>
      </c>
      <c r="D7851" s="3"/>
    </row>
    <row r="7852" spans="1:4">
      <c r="A7852" t="s">
        <v>14446</v>
      </c>
      <c r="B7852" t="s">
        <v>14447</v>
      </c>
      <c r="C7852" t="s">
        <v>438</v>
      </c>
      <c r="D7852" s="3"/>
    </row>
    <row r="7853" spans="1:4">
      <c r="A7853" t="s">
        <v>14448</v>
      </c>
      <c r="B7853" t="s">
        <v>14449</v>
      </c>
      <c r="C7853" t="s">
        <v>438</v>
      </c>
      <c r="D7853" s="3"/>
    </row>
    <row r="7854" spans="1:4">
      <c r="A7854" t="s">
        <v>14450</v>
      </c>
      <c r="B7854" t="s">
        <v>14451</v>
      </c>
      <c r="C7854" t="s">
        <v>438</v>
      </c>
      <c r="D7854" s="3"/>
    </row>
    <row r="7855" spans="1:4">
      <c r="A7855" t="s">
        <v>14452</v>
      </c>
      <c r="B7855" t="s">
        <v>14453</v>
      </c>
      <c r="C7855" t="s">
        <v>438</v>
      </c>
      <c r="D7855" s="3"/>
    </row>
    <row r="7856" spans="1:4">
      <c r="A7856" t="s">
        <v>14454</v>
      </c>
      <c r="B7856" t="s">
        <v>14455</v>
      </c>
      <c r="C7856" t="s">
        <v>438</v>
      </c>
      <c r="D7856" s="3"/>
    </row>
    <row r="7857" spans="1:4">
      <c r="A7857" t="s">
        <v>14456</v>
      </c>
      <c r="B7857" t="s">
        <v>14457</v>
      </c>
      <c r="C7857" t="s">
        <v>438</v>
      </c>
      <c r="D7857" s="3"/>
    </row>
    <row r="7858" spans="1:4">
      <c r="A7858" t="s">
        <v>14458</v>
      </c>
      <c r="B7858" t="s">
        <v>14459</v>
      </c>
      <c r="C7858" t="s">
        <v>438</v>
      </c>
      <c r="D7858" s="3"/>
    </row>
    <row r="7859" spans="1:4">
      <c r="A7859" t="s">
        <v>14460</v>
      </c>
      <c r="B7859" t="s">
        <v>14461</v>
      </c>
      <c r="C7859" t="s">
        <v>438</v>
      </c>
      <c r="D7859" s="3"/>
    </row>
    <row r="7860" spans="1:4">
      <c r="A7860" t="s">
        <v>14462</v>
      </c>
      <c r="B7860" t="s">
        <v>14463</v>
      </c>
      <c r="C7860" t="s">
        <v>438</v>
      </c>
      <c r="D7860" s="3"/>
    </row>
    <row r="7861" spans="1:4">
      <c r="A7861" t="s">
        <v>14464</v>
      </c>
      <c r="B7861" t="s">
        <v>13529</v>
      </c>
      <c r="C7861" t="s">
        <v>427</v>
      </c>
      <c r="D7861" s="3"/>
    </row>
    <row r="7862" spans="1:4">
      <c r="A7862" t="s">
        <v>14465</v>
      </c>
      <c r="B7862" t="s">
        <v>13356</v>
      </c>
      <c r="C7862" t="s">
        <v>438</v>
      </c>
      <c r="D7862" s="3"/>
    </row>
    <row r="7863" spans="1:4">
      <c r="A7863" t="s">
        <v>14466</v>
      </c>
      <c r="B7863" t="s">
        <v>14467</v>
      </c>
      <c r="C7863" t="s">
        <v>438</v>
      </c>
      <c r="D7863" s="3">
        <v>131</v>
      </c>
    </row>
    <row r="7864" spans="1:4">
      <c r="A7864" t="s">
        <v>14468</v>
      </c>
      <c r="B7864" t="s">
        <v>14469</v>
      </c>
      <c r="C7864" t="s">
        <v>438</v>
      </c>
      <c r="D7864" s="3"/>
    </row>
    <row r="7865" spans="1:4">
      <c r="A7865" t="s">
        <v>14470</v>
      </c>
      <c r="B7865" t="s">
        <v>13362</v>
      </c>
      <c r="C7865" t="s">
        <v>438</v>
      </c>
      <c r="D7865" s="3">
        <v>120</v>
      </c>
    </row>
    <row r="7866" spans="1:4">
      <c r="A7866" t="s">
        <v>14471</v>
      </c>
      <c r="B7866" t="s">
        <v>13364</v>
      </c>
      <c r="C7866" t="s">
        <v>438</v>
      </c>
      <c r="D7866" s="3"/>
    </row>
    <row r="7867" spans="1:4">
      <c r="A7867" t="s">
        <v>14472</v>
      </c>
      <c r="B7867" t="s">
        <v>13366</v>
      </c>
      <c r="C7867" t="s">
        <v>438</v>
      </c>
      <c r="D7867" s="3"/>
    </row>
    <row r="7868" spans="1:4">
      <c r="A7868" t="s">
        <v>14473</v>
      </c>
      <c r="B7868" t="s">
        <v>13368</v>
      </c>
      <c r="C7868" t="s">
        <v>438</v>
      </c>
      <c r="D7868" s="3"/>
    </row>
    <row r="7869" spans="1:4">
      <c r="A7869" t="s">
        <v>14474</v>
      </c>
      <c r="B7869" t="s">
        <v>13370</v>
      </c>
      <c r="C7869" t="s">
        <v>438</v>
      </c>
      <c r="D7869" s="3"/>
    </row>
    <row r="7870" spans="1:4">
      <c r="A7870" t="s">
        <v>14475</v>
      </c>
      <c r="B7870" t="s">
        <v>13372</v>
      </c>
      <c r="C7870" t="s">
        <v>438</v>
      </c>
      <c r="D7870" s="3"/>
    </row>
    <row r="7871" spans="1:4">
      <c r="A7871" t="s">
        <v>14476</v>
      </c>
      <c r="B7871" t="s">
        <v>13374</v>
      </c>
      <c r="C7871" t="s">
        <v>438</v>
      </c>
      <c r="D7871" s="3"/>
    </row>
    <row r="7872" spans="1:4">
      <c r="A7872" t="s">
        <v>14477</v>
      </c>
      <c r="B7872" t="s">
        <v>13376</v>
      </c>
      <c r="C7872" t="s">
        <v>438</v>
      </c>
      <c r="D7872" s="3"/>
    </row>
    <row r="7873" spans="1:4">
      <c r="A7873" t="s">
        <v>14478</v>
      </c>
      <c r="B7873" t="s">
        <v>13378</v>
      </c>
      <c r="C7873" t="s">
        <v>438</v>
      </c>
      <c r="D7873" s="3"/>
    </row>
    <row r="7874" spans="1:4">
      <c r="A7874" t="s">
        <v>14479</v>
      </c>
      <c r="B7874" t="s">
        <v>13380</v>
      </c>
      <c r="C7874" t="s">
        <v>438</v>
      </c>
      <c r="D7874" s="3"/>
    </row>
    <row r="7875" spans="1:4">
      <c r="A7875" t="s">
        <v>14480</v>
      </c>
      <c r="B7875" t="s">
        <v>14481</v>
      </c>
      <c r="C7875" t="s">
        <v>438</v>
      </c>
      <c r="D7875" s="3"/>
    </row>
    <row r="7876" spans="1:4">
      <c r="A7876" t="s">
        <v>14482</v>
      </c>
      <c r="B7876" t="s">
        <v>13382</v>
      </c>
      <c r="C7876" t="s">
        <v>438</v>
      </c>
      <c r="D7876" s="3"/>
    </row>
    <row r="7877" spans="1:4">
      <c r="A7877" t="s">
        <v>14483</v>
      </c>
      <c r="B7877" t="s">
        <v>13384</v>
      </c>
      <c r="C7877" t="s">
        <v>438</v>
      </c>
      <c r="D7877" s="3"/>
    </row>
    <row r="7878" spans="1:4">
      <c r="A7878" t="s">
        <v>14484</v>
      </c>
      <c r="B7878" t="s">
        <v>13386</v>
      </c>
      <c r="C7878" t="s">
        <v>438</v>
      </c>
      <c r="D7878" s="3"/>
    </row>
    <row r="7879" spans="1:4">
      <c r="A7879" t="s">
        <v>14485</v>
      </c>
      <c r="B7879" t="s">
        <v>13388</v>
      </c>
      <c r="C7879" t="s">
        <v>438</v>
      </c>
      <c r="D7879" s="3"/>
    </row>
    <row r="7880" spans="1:4">
      <c r="A7880" t="s">
        <v>14486</v>
      </c>
      <c r="B7880" t="s">
        <v>13390</v>
      </c>
      <c r="C7880" t="s">
        <v>438</v>
      </c>
      <c r="D7880" s="3"/>
    </row>
    <row r="7881" spans="1:4">
      <c r="A7881" t="s">
        <v>14487</v>
      </c>
      <c r="B7881" t="s">
        <v>13392</v>
      </c>
      <c r="C7881" t="s">
        <v>438</v>
      </c>
      <c r="D7881" s="3"/>
    </row>
    <row r="7882" spans="1:4">
      <c r="A7882" t="s">
        <v>14488</v>
      </c>
      <c r="B7882" t="s">
        <v>13394</v>
      </c>
      <c r="C7882" t="s">
        <v>438</v>
      </c>
      <c r="D7882" s="3"/>
    </row>
    <row r="7883" spans="1:4">
      <c r="A7883" t="s">
        <v>14489</v>
      </c>
      <c r="B7883" t="s">
        <v>13396</v>
      </c>
      <c r="C7883" t="s">
        <v>438</v>
      </c>
      <c r="D7883" s="3"/>
    </row>
    <row r="7884" spans="1:4">
      <c r="A7884" t="s">
        <v>14490</v>
      </c>
      <c r="B7884" t="s">
        <v>13398</v>
      </c>
      <c r="C7884" t="s">
        <v>438</v>
      </c>
      <c r="D7884" s="3"/>
    </row>
    <row r="7885" spans="1:4">
      <c r="A7885" t="s">
        <v>14491</v>
      </c>
      <c r="B7885" t="s">
        <v>13400</v>
      </c>
      <c r="C7885" t="s">
        <v>438</v>
      </c>
      <c r="D7885" s="3"/>
    </row>
    <row r="7886" spans="1:4">
      <c r="A7886" t="s">
        <v>14492</v>
      </c>
      <c r="B7886" t="s">
        <v>13402</v>
      </c>
      <c r="C7886" t="s">
        <v>438</v>
      </c>
      <c r="D7886" s="3"/>
    </row>
    <row r="7887" spans="1:4">
      <c r="A7887" t="s">
        <v>14493</v>
      </c>
      <c r="B7887" t="s">
        <v>13404</v>
      </c>
      <c r="C7887" t="s">
        <v>438</v>
      </c>
      <c r="D7887" s="3"/>
    </row>
    <row r="7888" spans="1:4">
      <c r="A7888" t="s">
        <v>14494</v>
      </c>
      <c r="B7888" t="s">
        <v>13406</v>
      </c>
      <c r="C7888" t="s">
        <v>438</v>
      </c>
      <c r="D7888" s="3"/>
    </row>
    <row r="7889" spans="1:4">
      <c r="A7889" t="s">
        <v>14495</v>
      </c>
      <c r="B7889" t="s">
        <v>13408</v>
      </c>
      <c r="C7889" t="s">
        <v>438</v>
      </c>
      <c r="D7889" s="3"/>
    </row>
    <row r="7890" spans="1:4">
      <c r="A7890" t="s">
        <v>14496</v>
      </c>
      <c r="B7890" t="s">
        <v>14497</v>
      </c>
      <c r="C7890" t="s">
        <v>438</v>
      </c>
      <c r="D7890" s="3"/>
    </row>
    <row r="7891" spans="1:4">
      <c r="A7891" t="s">
        <v>14498</v>
      </c>
      <c r="B7891" t="s">
        <v>13410</v>
      </c>
      <c r="C7891" t="s">
        <v>438</v>
      </c>
      <c r="D7891" s="3"/>
    </row>
    <row r="7892" spans="1:4">
      <c r="A7892" t="s">
        <v>14499</v>
      </c>
      <c r="B7892" t="s">
        <v>13412</v>
      </c>
      <c r="C7892" t="s">
        <v>438</v>
      </c>
      <c r="D7892" s="3"/>
    </row>
    <row r="7893" spans="1:4">
      <c r="A7893" t="s">
        <v>14500</v>
      </c>
      <c r="B7893" t="s">
        <v>13414</v>
      </c>
      <c r="C7893" t="s">
        <v>438</v>
      </c>
      <c r="D7893" s="3"/>
    </row>
    <row r="7894" spans="1:4">
      <c r="A7894" t="s">
        <v>14501</v>
      </c>
      <c r="B7894" t="s">
        <v>13414</v>
      </c>
      <c r="C7894" t="s">
        <v>438</v>
      </c>
      <c r="D7894" s="3"/>
    </row>
    <row r="7895" spans="1:4">
      <c r="A7895" t="s">
        <v>14502</v>
      </c>
      <c r="B7895" t="s">
        <v>13417</v>
      </c>
      <c r="C7895" t="s">
        <v>438</v>
      </c>
      <c r="D7895" s="3"/>
    </row>
    <row r="7896" spans="1:4">
      <c r="A7896" t="s">
        <v>14503</v>
      </c>
      <c r="B7896" t="s">
        <v>13419</v>
      </c>
      <c r="C7896" t="s">
        <v>438</v>
      </c>
      <c r="D7896" s="3"/>
    </row>
    <row r="7897" spans="1:4">
      <c r="A7897" t="s">
        <v>14504</v>
      </c>
      <c r="B7897" t="s">
        <v>13421</v>
      </c>
      <c r="C7897" t="s">
        <v>438</v>
      </c>
      <c r="D7897" s="3"/>
    </row>
    <row r="7898" spans="1:4">
      <c r="A7898" t="s">
        <v>14505</v>
      </c>
      <c r="B7898" t="s">
        <v>13423</v>
      </c>
      <c r="C7898" t="s">
        <v>438</v>
      </c>
      <c r="D7898" s="3"/>
    </row>
    <row r="7899" spans="1:4">
      <c r="A7899" t="s">
        <v>14506</v>
      </c>
      <c r="B7899" t="s">
        <v>14507</v>
      </c>
      <c r="C7899" t="s">
        <v>438</v>
      </c>
      <c r="D7899" s="3"/>
    </row>
    <row r="7900" spans="1:4">
      <c r="A7900" t="s">
        <v>14508</v>
      </c>
      <c r="B7900" t="s">
        <v>13427</v>
      </c>
      <c r="C7900" t="s">
        <v>438</v>
      </c>
      <c r="D7900" s="3"/>
    </row>
    <row r="7901" spans="1:4">
      <c r="A7901" t="s">
        <v>14509</v>
      </c>
      <c r="B7901" t="s">
        <v>13429</v>
      </c>
      <c r="C7901" t="s">
        <v>438</v>
      </c>
      <c r="D7901" s="3"/>
    </row>
    <row r="7902" spans="1:4">
      <c r="A7902" t="s">
        <v>14510</v>
      </c>
      <c r="B7902" t="s">
        <v>13431</v>
      </c>
      <c r="C7902" t="s">
        <v>438</v>
      </c>
      <c r="D7902" s="3"/>
    </row>
    <row r="7903" spans="1:4">
      <c r="A7903" t="s">
        <v>14511</v>
      </c>
      <c r="B7903" t="s">
        <v>13433</v>
      </c>
      <c r="C7903" t="s">
        <v>438</v>
      </c>
      <c r="D7903" s="3"/>
    </row>
    <row r="7904" spans="1:4">
      <c r="A7904" t="s">
        <v>14512</v>
      </c>
      <c r="B7904" t="s">
        <v>13435</v>
      </c>
      <c r="C7904" t="s">
        <v>438</v>
      </c>
      <c r="D7904" s="3"/>
    </row>
    <row r="7905" spans="1:4">
      <c r="A7905" t="s">
        <v>14513</v>
      </c>
      <c r="B7905" t="s">
        <v>14514</v>
      </c>
      <c r="C7905" t="s">
        <v>438</v>
      </c>
      <c r="D7905" s="3"/>
    </row>
    <row r="7906" spans="1:4">
      <c r="A7906" t="s">
        <v>14515</v>
      </c>
      <c r="B7906" t="s">
        <v>13437</v>
      </c>
      <c r="C7906" t="s">
        <v>438</v>
      </c>
      <c r="D7906" s="3"/>
    </row>
    <row r="7907" spans="1:4">
      <c r="A7907" t="s">
        <v>14516</v>
      </c>
      <c r="B7907" t="s">
        <v>13439</v>
      </c>
      <c r="C7907" t="s">
        <v>438</v>
      </c>
      <c r="D7907" s="3"/>
    </row>
    <row r="7908" spans="1:4">
      <c r="A7908" t="s">
        <v>14517</v>
      </c>
      <c r="B7908" t="s">
        <v>13441</v>
      </c>
      <c r="C7908" t="s">
        <v>438</v>
      </c>
      <c r="D7908" s="3"/>
    </row>
    <row r="7909" spans="1:4">
      <c r="A7909" t="s">
        <v>14518</v>
      </c>
      <c r="B7909" t="s">
        <v>13443</v>
      </c>
      <c r="C7909" t="s">
        <v>438</v>
      </c>
      <c r="D7909" s="3"/>
    </row>
    <row r="7910" spans="1:4">
      <c r="A7910" t="s">
        <v>14519</v>
      </c>
      <c r="B7910" t="s">
        <v>13445</v>
      </c>
      <c r="C7910" t="s">
        <v>438</v>
      </c>
      <c r="D7910" s="3"/>
    </row>
    <row r="7911" spans="1:4">
      <c r="A7911" t="s">
        <v>14520</v>
      </c>
      <c r="B7911" t="s">
        <v>13447</v>
      </c>
      <c r="C7911" t="s">
        <v>438</v>
      </c>
      <c r="D7911" s="3"/>
    </row>
    <row r="7912" spans="1:4">
      <c r="A7912" t="s">
        <v>14521</v>
      </c>
      <c r="B7912" t="s">
        <v>13449</v>
      </c>
      <c r="C7912" t="s">
        <v>438</v>
      </c>
      <c r="D7912" s="3"/>
    </row>
    <row r="7913" spans="1:4">
      <c r="A7913" t="s">
        <v>14522</v>
      </c>
      <c r="B7913" t="s">
        <v>14523</v>
      </c>
      <c r="C7913" t="s">
        <v>438</v>
      </c>
      <c r="D7913" s="3"/>
    </row>
    <row r="7914" spans="1:4">
      <c r="A7914" t="s">
        <v>14524</v>
      </c>
      <c r="B7914" t="s">
        <v>13453</v>
      </c>
      <c r="C7914" t="s">
        <v>438</v>
      </c>
      <c r="D7914" s="3"/>
    </row>
    <row r="7915" spans="1:4">
      <c r="A7915" t="s">
        <v>14525</v>
      </c>
      <c r="B7915" t="s">
        <v>13455</v>
      </c>
      <c r="C7915" t="s">
        <v>438</v>
      </c>
      <c r="D7915" s="3"/>
    </row>
    <row r="7916" spans="1:4">
      <c r="A7916" t="s">
        <v>14526</v>
      </c>
      <c r="B7916" t="s">
        <v>13457</v>
      </c>
      <c r="C7916" t="s">
        <v>438</v>
      </c>
      <c r="D7916" s="3"/>
    </row>
    <row r="7917" spans="1:4">
      <c r="A7917" t="s">
        <v>14527</v>
      </c>
      <c r="B7917" t="s">
        <v>13459</v>
      </c>
      <c r="C7917" t="s">
        <v>438</v>
      </c>
      <c r="D7917" s="3"/>
    </row>
    <row r="7918" spans="1:4">
      <c r="A7918" t="s">
        <v>14528</v>
      </c>
      <c r="B7918" t="s">
        <v>13461</v>
      </c>
      <c r="C7918" t="s">
        <v>438</v>
      </c>
      <c r="D7918" s="3"/>
    </row>
    <row r="7919" spans="1:4">
      <c r="A7919" t="s">
        <v>14529</v>
      </c>
      <c r="B7919" t="s">
        <v>14530</v>
      </c>
      <c r="C7919" t="s">
        <v>438</v>
      </c>
      <c r="D7919" s="3"/>
    </row>
    <row r="7920" spans="1:4">
      <c r="A7920" t="s">
        <v>14531</v>
      </c>
      <c r="B7920" t="s">
        <v>13463</v>
      </c>
      <c r="C7920" t="s">
        <v>438</v>
      </c>
      <c r="D7920" s="3"/>
    </row>
    <row r="7921" spans="1:4">
      <c r="A7921" t="s">
        <v>14532</v>
      </c>
      <c r="B7921" t="s">
        <v>13473</v>
      </c>
      <c r="C7921" t="s">
        <v>438</v>
      </c>
      <c r="D7921" s="3"/>
    </row>
    <row r="7922" spans="1:4">
      <c r="A7922" t="s">
        <v>14533</v>
      </c>
      <c r="B7922" t="s">
        <v>13475</v>
      </c>
      <c r="C7922" t="s">
        <v>438</v>
      </c>
      <c r="D7922" s="3"/>
    </row>
    <row r="7923" spans="1:4">
      <c r="A7923" t="s">
        <v>14534</v>
      </c>
      <c r="B7923" t="s">
        <v>13477</v>
      </c>
      <c r="C7923" t="s">
        <v>438</v>
      </c>
      <c r="D7923" s="3"/>
    </row>
    <row r="7924" spans="1:4">
      <c r="A7924" t="s">
        <v>14535</v>
      </c>
      <c r="B7924" t="s">
        <v>13479</v>
      </c>
      <c r="C7924" t="s">
        <v>438</v>
      </c>
      <c r="D7924" s="3"/>
    </row>
    <row r="7925" spans="1:4">
      <c r="A7925" t="s">
        <v>14536</v>
      </c>
      <c r="B7925" t="s">
        <v>13481</v>
      </c>
      <c r="C7925" t="s">
        <v>438</v>
      </c>
      <c r="D7925" s="3">
        <v>703.63130563798222</v>
      </c>
    </row>
    <row r="7926" spans="1:4">
      <c r="A7926" t="s">
        <v>14537</v>
      </c>
      <c r="B7926" t="s">
        <v>13483</v>
      </c>
      <c r="C7926" t="s">
        <v>438</v>
      </c>
      <c r="D7926" s="3">
        <v>603.75</v>
      </c>
    </row>
    <row r="7927" spans="1:4">
      <c r="A7927" t="s">
        <v>14538</v>
      </c>
      <c r="B7927" t="s">
        <v>13485</v>
      </c>
      <c r="C7927" t="s">
        <v>438</v>
      </c>
      <c r="D7927" s="3">
        <v>749.41</v>
      </c>
    </row>
    <row r="7928" spans="1:4">
      <c r="A7928" t="s">
        <v>14539</v>
      </c>
      <c r="B7928" t="s">
        <v>13487</v>
      </c>
      <c r="C7928" t="s">
        <v>438</v>
      </c>
      <c r="D7928" s="3">
        <v>935.45999999999992</v>
      </c>
    </row>
    <row r="7929" spans="1:4">
      <c r="A7929" t="s">
        <v>14540</v>
      </c>
      <c r="B7929" t="s">
        <v>13489</v>
      </c>
      <c r="C7929" t="s">
        <v>438</v>
      </c>
      <c r="D7929" s="3"/>
    </row>
    <row r="7930" spans="1:4">
      <c r="A7930" t="s">
        <v>14541</v>
      </c>
      <c r="B7930" t="s">
        <v>13491</v>
      </c>
      <c r="C7930" t="s">
        <v>438</v>
      </c>
      <c r="D7930" s="3"/>
    </row>
    <row r="7931" spans="1:4">
      <c r="A7931" t="s">
        <v>14542</v>
      </c>
      <c r="B7931" t="s">
        <v>14543</v>
      </c>
      <c r="C7931" t="s">
        <v>438</v>
      </c>
      <c r="D7931" s="3"/>
    </row>
    <row r="7932" spans="1:4">
      <c r="A7932" t="s">
        <v>14544</v>
      </c>
      <c r="B7932" t="s">
        <v>14545</v>
      </c>
      <c r="C7932" t="s">
        <v>438</v>
      </c>
      <c r="D7932" s="3">
        <v>1190.6461904761904</v>
      </c>
    </row>
    <row r="7933" spans="1:4">
      <c r="A7933" t="s">
        <v>14546</v>
      </c>
      <c r="B7933" t="s">
        <v>13497</v>
      </c>
      <c r="C7933" t="s">
        <v>438</v>
      </c>
      <c r="D7933" s="3"/>
    </row>
    <row r="7934" spans="1:4">
      <c r="A7934" t="s">
        <v>14547</v>
      </c>
      <c r="B7934" t="s">
        <v>13499</v>
      </c>
      <c r="C7934" t="s">
        <v>438</v>
      </c>
      <c r="D7934" s="3"/>
    </row>
    <row r="7935" spans="1:4">
      <c r="A7935" t="s">
        <v>14548</v>
      </c>
      <c r="B7935" t="s">
        <v>13501</v>
      </c>
      <c r="C7935" t="s">
        <v>438</v>
      </c>
      <c r="D7935" s="3"/>
    </row>
    <row r="7936" spans="1:4">
      <c r="A7936" t="s">
        <v>14549</v>
      </c>
      <c r="B7936" t="s">
        <v>13503</v>
      </c>
      <c r="C7936" t="s">
        <v>438</v>
      </c>
      <c r="D7936" s="3"/>
    </row>
    <row r="7937" spans="1:4">
      <c r="A7937" t="s">
        <v>14550</v>
      </c>
      <c r="B7937" t="s">
        <v>13505</v>
      </c>
      <c r="C7937" t="s">
        <v>438</v>
      </c>
      <c r="D7937" s="3"/>
    </row>
    <row r="7938" spans="1:4">
      <c r="A7938" t="s">
        <v>14551</v>
      </c>
      <c r="B7938" t="s">
        <v>13507</v>
      </c>
      <c r="C7938" t="s">
        <v>438</v>
      </c>
      <c r="D7938" s="3"/>
    </row>
    <row r="7939" spans="1:4">
      <c r="A7939" t="s">
        <v>14552</v>
      </c>
      <c r="B7939" t="s">
        <v>13509</v>
      </c>
      <c r="C7939" t="s">
        <v>438</v>
      </c>
      <c r="D7939" s="3"/>
    </row>
    <row r="7940" spans="1:4">
      <c r="A7940" t="s">
        <v>14553</v>
      </c>
      <c r="B7940" t="s">
        <v>13511</v>
      </c>
      <c r="C7940" t="s">
        <v>438</v>
      </c>
      <c r="D7940" s="3"/>
    </row>
    <row r="7941" spans="1:4">
      <c r="A7941" t="s">
        <v>14554</v>
      </c>
      <c r="B7941" t="s">
        <v>13513</v>
      </c>
      <c r="C7941" t="s">
        <v>438</v>
      </c>
      <c r="D7941" s="3"/>
    </row>
    <row r="7942" spans="1:4">
      <c r="A7942" t="s">
        <v>14555</v>
      </c>
      <c r="B7942" t="s">
        <v>13515</v>
      </c>
      <c r="C7942" t="s">
        <v>438</v>
      </c>
      <c r="D7942" s="3"/>
    </row>
    <row r="7943" spans="1:4">
      <c r="A7943" t="s">
        <v>14556</v>
      </c>
      <c r="B7943" t="s">
        <v>13517</v>
      </c>
      <c r="C7943" t="s">
        <v>438</v>
      </c>
      <c r="D7943" s="3"/>
    </row>
    <row r="7944" spans="1:4">
      <c r="A7944" t="s">
        <v>14557</v>
      </c>
      <c r="B7944" t="s">
        <v>13519</v>
      </c>
      <c r="C7944" t="s">
        <v>438</v>
      </c>
      <c r="D7944" s="3"/>
    </row>
    <row r="7945" spans="1:4">
      <c r="A7945" t="s">
        <v>14558</v>
      </c>
      <c r="B7945" t="s">
        <v>13521</v>
      </c>
      <c r="C7945" t="s">
        <v>438</v>
      </c>
      <c r="D7945" s="3"/>
    </row>
    <row r="7946" spans="1:4">
      <c r="A7946" t="s">
        <v>14559</v>
      </c>
      <c r="B7946" t="s">
        <v>13521</v>
      </c>
      <c r="C7946" t="s">
        <v>438</v>
      </c>
      <c r="D7946" s="3"/>
    </row>
    <row r="7947" spans="1:4">
      <c r="A7947" t="s">
        <v>14560</v>
      </c>
      <c r="B7947" t="s">
        <v>13521</v>
      </c>
      <c r="C7947" t="s">
        <v>438</v>
      </c>
      <c r="D7947" s="3"/>
    </row>
    <row r="7948" spans="1:4">
      <c r="A7948" t="s">
        <v>14561</v>
      </c>
      <c r="B7948" t="s">
        <v>14562</v>
      </c>
      <c r="C7948" t="s">
        <v>438</v>
      </c>
      <c r="D7948" s="3">
        <v>248.69230769230768</v>
      </c>
    </row>
    <row r="7949" spans="1:4">
      <c r="A7949" t="s">
        <v>14563</v>
      </c>
      <c r="B7949" t="s">
        <v>14564</v>
      </c>
      <c r="C7949" t="s">
        <v>438</v>
      </c>
      <c r="D7949" s="3"/>
    </row>
    <row r="7950" spans="1:4">
      <c r="A7950" t="s">
        <v>14565</v>
      </c>
      <c r="B7950" t="s">
        <v>14566</v>
      </c>
      <c r="C7950" t="s">
        <v>438</v>
      </c>
      <c r="D7950" s="3">
        <v>430</v>
      </c>
    </row>
    <row r="7951" spans="1:4">
      <c r="A7951" t="s">
        <v>14567</v>
      </c>
      <c r="B7951" t="s">
        <v>14568</v>
      </c>
      <c r="C7951" t="s">
        <v>438</v>
      </c>
      <c r="D7951" s="3">
        <v>327.50561797752812</v>
      </c>
    </row>
    <row r="7952" spans="1:4">
      <c r="A7952" t="s">
        <v>14569</v>
      </c>
      <c r="B7952" t="s">
        <v>14570</v>
      </c>
      <c r="C7952" t="s">
        <v>438</v>
      </c>
      <c r="D7952" s="3">
        <v>452.67450980392158</v>
      </c>
    </row>
    <row r="7953" spans="1:4">
      <c r="A7953" t="s">
        <v>14571</v>
      </c>
      <c r="B7953" t="s">
        <v>14572</v>
      </c>
      <c r="C7953" t="s">
        <v>438</v>
      </c>
      <c r="D7953" s="3">
        <v>338.7</v>
      </c>
    </row>
    <row r="7954" spans="1:4">
      <c r="A7954" t="s">
        <v>14573</v>
      </c>
      <c r="B7954" t="s">
        <v>14574</v>
      </c>
      <c r="C7954" t="s">
        <v>438</v>
      </c>
      <c r="D7954" s="3">
        <v>368.57177700348433</v>
      </c>
    </row>
    <row r="7955" spans="1:4">
      <c r="A7955" t="s">
        <v>14575</v>
      </c>
      <c r="B7955" t="s">
        <v>14576</v>
      </c>
      <c r="C7955" t="s">
        <v>438</v>
      </c>
      <c r="D7955" s="3">
        <v>566.98387096774195</v>
      </c>
    </row>
    <row r="7956" spans="1:4">
      <c r="A7956" t="s">
        <v>14577</v>
      </c>
      <c r="B7956" t="s">
        <v>14578</v>
      </c>
      <c r="C7956" t="s">
        <v>438</v>
      </c>
      <c r="D7956" s="3"/>
    </row>
    <row r="7957" spans="1:4">
      <c r="A7957" t="s">
        <v>14579</v>
      </c>
      <c r="B7957" t="s">
        <v>14580</v>
      </c>
      <c r="C7957" t="s">
        <v>438</v>
      </c>
      <c r="D7957" s="3"/>
    </row>
    <row r="7958" spans="1:4">
      <c r="A7958" t="s">
        <v>14581</v>
      </c>
      <c r="B7958" t="s">
        <v>14582</v>
      </c>
      <c r="C7958" t="s">
        <v>438</v>
      </c>
      <c r="D7958" s="3">
        <v>777.92258064516136</v>
      </c>
    </row>
    <row r="7959" spans="1:4">
      <c r="A7959" t="s">
        <v>14583</v>
      </c>
      <c r="B7959" t="s">
        <v>14584</v>
      </c>
      <c r="C7959" t="s">
        <v>205</v>
      </c>
      <c r="D7959" s="3"/>
    </row>
    <row r="7960" spans="1:4">
      <c r="A7960" t="s">
        <v>14585</v>
      </c>
      <c r="B7960" t="s">
        <v>14586</v>
      </c>
      <c r="C7960" t="s">
        <v>438</v>
      </c>
      <c r="D7960" s="3"/>
    </row>
    <row r="7961" spans="1:4">
      <c r="A7961" t="s">
        <v>14587</v>
      </c>
      <c r="B7961" t="s">
        <v>14588</v>
      </c>
      <c r="C7961" t="s">
        <v>232</v>
      </c>
      <c r="D7961" s="3">
        <v>4460</v>
      </c>
    </row>
    <row r="7962" spans="1:4">
      <c r="A7962" t="s">
        <v>14589</v>
      </c>
      <c r="B7962" t="s">
        <v>14590</v>
      </c>
      <c r="C7962" t="s">
        <v>232</v>
      </c>
      <c r="D7962" s="3">
        <v>6120.5541666666659</v>
      </c>
    </row>
    <row r="7963" spans="1:4">
      <c r="A7963" t="s">
        <v>14591</v>
      </c>
      <c r="B7963" t="s">
        <v>14592</v>
      </c>
      <c r="C7963" t="s">
        <v>232</v>
      </c>
      <c r="D7963" s="3">
        <v>8068.104166666667</v>
      </c>
    </row>
    <row r="7964" spans="1:4">
      <c r="A7964" t="s">
        <v>14593</v>
      </c>
      <c r="B7964" t="s">
        <v>14594</v>
      </c>
      <c r="C7964" t="s">
        <v>232</v>
      </c>
      <c r="D7964" s="3">
        <v>8169.0496153846161</v>
      </c>
    </row>
    <row r="7965" spans="1:4">
      <c r="A7965" t="s">
        <v>14595</v>
      </c>
      <c r="B7965" t="s">
        <v>14596</v>
      </c>
      <c r="C7965" t="s">
        <v>232</v>
      </c>
      <c r="D7965" s="3">
        <v>8645.0338709677417</v>
      </c>
    </row>
    <row r="7966" spans="1:4">
      <c r="A7966" t="s">
        <v>14597</v>
      </c>
      <c r="B7966" t="s">
        <v>14598</v>
      </c>
      <c r="C7966" t="s">
        <v>232</v>
      </c>
      <c r="D7966" s="3">
        <v>9433.5272222222211</v>
      </c>
    </row>
    <row r="7967" spans="1:4">
      <c r="A7967" t="s">
        <v>14599</v>
      </c>
      <c r="B7967" t="s">
        <v>14600</v>
      </c>
      <c r="C7967" t="s">
        <v>232</v>
      </c>
      <c r="D7967" s="3">
        <v>12769.098</v>
      </c>
    </row>
    <row r="7968" spans="1:4">
      <c r="A7968" t="s">
        <v>14601</v>
      </c>
      <c r="B7968" t="s">
        <v>14602</v>
      </c>
      <c r="C7968" t="s">
        <v>232</v>
      </c>
      <c r="D7968" s="3">
        <v>14891.75</v>
      </c>
    </row>
    <row r="7969" spans="1:4">
      <c r="A7969" t="s">
        <v>14603</v>
      </c>
      <c r="B7969" t="s">
        <v>14604</v>
      </c>
      <c r="C7969" t="s">
        <v>232</v>
      </c>
      <c r="D7969" s="3">
        <v>16598.813333333335</v>
      </c>
    </row>
    <row r="7970" spans="1:4">
      <c r="A7970" t="s">
        <v>14605</v>
      </c>
      <c r="B7970" t="s">
        <v>14606</v>
      </c>
      <c r="C7970" t="s">
        <v>232</v>
      </c>
      <c r="D7970" s="3"/>
    </row>
    <row r="7971" spans="1:4">
      <c r="A7971" t="s">
        <v>14607</v>
      </c>
      <c r="B7971" t="s">
        <v>14608</v>
      </c>
      <c r="C7971" t="s">
        <v>232</v>
      </c>
      <c r="D7971" s="3"/>
    </row>
    <row r="7972" spans="1:4">
      <c r="A7972" t="s">
        <v>14609</v>
      </c>
      <c r="B7972" t="s">
        <v>14610</v>
      </c>
      <c r="C7972" t="s">
        <v>232</v>
      </c>
      <c r="D7972" s="3"/>
    </row>
    <row r="7973" spans="1:4">
      <c r="A7973" t="s">
        <v>14611</v>
      </c>
      <c r="B7973" t="s">
        <v>14612</v>
      </c>
      <c r="C7973" t="s">
        <v>232</v>
      </c>
      <c r="D7973" s="3"/>
    </row>
    <row r="7974" spans="1:4">
      <c r="A7974" t="s">
        <v>14613</v>
      </c>
      <c r="B7974" t="s">
        <v>14614</v>
      </c>
      <c r="C7974" t="s">
        <v>232</v>
      </c>
      <c r="D7974" s="3"/>
    </row>
    <row r="7975" spans="1:4">
      <c r="A7975" t="s">
        <v>14615</v>
      </c>
      <c r="B7975" t="s">
        <v>14616</v>
      </c>
      <c r="C7975" t="s">
        <v>232</v>
      </c>
      <c r="D7975" s="3"/>
    </row>
    <row r="7976" spans="1:4">
      <c r="A7976" t="s">
        <v>14617</v>
      </c>
      <c r="B7976" t="s">
        <v>14618</v>
      </c>
      <c r="C7976" t="s">
        <v>232</v>
      </c>
      <c r="D7976" s="3">
        <v>9361</v>
      </c>
    </row>
    <row r="7977" spans="1:4">
      <c r="A7977" t="s">
        <v>14619</v>
      </c>
      <c r="B7977" t="s">
        <v>14620</v>
      </c>
      <c r="C7977" t="s">
        <v>232</v>
      </c>
      <c r="D7977" s="3"/>
    </row>
    <row r="7978" spans="1:4">
      <c r="A7978" t="s">
        <v>14621</v>
      </c>
      <c r="B7978" t="s">
        <v>14622</v>
      </c>
      <c r="C7978" t="s">
        <v>232</v>
      </c>
      <c r="D7978" s="3"/>
    </row>
    <row r="7979" spans="1:4">
      <c r="A7979" t="s">
        <v>14623</v>
      </c>
      <c r="B7979" t="s">
        <v>14624</v>
      </c>
      <c r="C7979" t="s">
        <v>232</v>
      </c>
      <c r="D7979" s="3"/>
    </row>
    <row r="7980" spans="1:4">
      <c r="A7980" t="s">
        <v>14625</v>
      </c>
      <c r="B7980" t="s">
        <v>14626</v>
      </c>
      <c r="C7980" t="s">
        <v>232</v>
      </c>
      <c r="D7980" s="3"/>
    </row>
    <row r="7981" spans="1:4">
      <c r="A7981" t="s">
        <v>14627</v>
      </c>
      <c r="B7981" t="s">
        <v>14628</v>
      </c>
      <c r="C7981" t="s">
        <v>232</v>
      </c>
      <c r="D7981" s="3"/>
    </row>
    <row r="7982" spans="1:4">
      <c r="A7982" t="s">
        <v>14629</v>
      </c>
      <c r="B7982" t="s">
        <v>14630</v>
      </c>
      <c r="C7982" t="s">
        <v>232</v>
      </c>
      <c r="D7982" s="3"/>
    </row>
    <row r="7983" spans="1:4">
      <c r="A7983" t="s">
        <v>14631</v>
      </c>
      <c r="B7983" t="s">
        <v>14632</v>
      </c>
      <c r="C7983" t="s">
        <v>232</v>
      </c>
      <c r="D7983" s="3"/>
    </row>
    <row r="7984" spans="1:4">
      <c r="A7984" t="s">
        <v>14633</v>
      </c>
      <c r="B7984" t="s">
        <v>14634</v>
      </c>
      <c r="C7984" t="s">
        <v>232</v>
      </c>
      <c r="D7984" s="3"/>
    </row>
    <row r="7985" spans="1:4">
      <c r="A7985" t="s">
        <v>14635</v>
      </c>
      <c r="B7985" t="s">
        <v>14636</v>
      </c>
      <c r="C7985" t="s">
        <v>232</v>
      </c>
      <c r="D7985" s="3"/>
    </row>
    <row r="7986" spans="1:4">
      <c r="A7986" t="s">
        <v>14637</v>
      </c>
      <c r="B7986" t="s">
        <v>14638</v>
      </c>
      <c r="C7986" t="s">
        <v>232</v>
      </c>
      <c r="D7986" s="3"/>
    </row>
    <row r="7987" spans="1:4">
      <c r="A7987" t="s">
        <v>14639</v>
      </c>
      <c r="B7987" t="s">
        <v>14640</v>
      </c>
      <c r="C7987" t="s">
        <v>232</v>
      </c>
      <c r="D7987" s="3"/>
    </row>
    <row r="7988" spans="1:4">
      <c r="A7988" t="s">
        <v>14641</v>
      </c>
      <c r="B7988" t="s">
        <v>14642</v>
      </c>
      <c r="C7988" t="s">
        <v>232</v>
      </c>
      <c r="D7988" s="3"/>
    </row>
    <row r="7989" spans="1:4">
      <c r="A7989" t="s">
        <v>14643</v>
      </c>
      <c r="B7989" t="s">
        <v>14644</v>
      </c>
      <c r="C7989" t="s">
        <v>232</v>
      </c>
      <c r="D7989" s="3">
        <v>23200</v>
      </c>
    </row>
    <row r="7990" spans="1:4">
      <c r="A7990" t="s">
        <v>14645</v>
      </c>
      <c r="B7990" t="s">
        <v>14646</v>
      </c>
      <c r="C7990" t="s">
        <v>232</v>
      </c>
      <c r="D7990" s="3"/>
    </row>
    <row r="7991" spans="1:4">
      <c r="A7991" t="s">
        <v>14647</v>
      </c>
      <c r="B7991" t="s">
        <v>14648</v>
      </c>
      <c r="C7991" t="s">
        <v>232</v>
      </c>
      <c r="D7991" s="3"/>
    </row>
    <row r="7992" spans="1:4">
      <c r="A7992" t="s">
        <v>14649</v>
      </c>
      <c r="B7992" t="s">
        <v>14650</v>
      </c>
      <c r="C7992" t="s">
        <v>232</v>
      </c>
      <c r="D7992" s="3"/>
    </row>
    <row r="7993" spans="1:4">
      <c r="A7993" t="s">
        <v>14651</v>
      </c>
      <c r="B7993" t="s">
        <v>14652</v>
      </c>
      <c r="C7993" t="s">
        <v>232</v>
      </c>
      <c r="D7993" s="3"/>
    </row>
    <row r="7994" spans="1:4">
      <c r="A7994" t="s">
        <v>14653</v>
      </c>
      <c r="B7994" t="s">
        <v>14654</v>
      </c>
      <c r="C7994" t="s">
        <v>232</v>
      </c>
      <c r="D7994" s="3"/>
    </row>
    <row r="7995" spans="1:4">
      <c r="A7995" t="s">
        <v>14655</v>
      </c>
      <c r="B7995" t="s">
        <v>14656</v>
      </c>
      <c r="C7995" t="s">
        <v>232</v>
      </c>
      <c r="D7995" s="3"/>
    </row>
    <row r="7996" spans="1:4">
      <c r="A7996" t="s">
        <v>14657</v>
      </c>
      <c r="B7996" t="s">
        <v>14658</v>
      </c>
      <c r="C7996" t="s">
        <v>232</v>
      </c>
      <c r="D7996" s="3"/>
    </row>
    <row r="7997" spans="1:4">
      <c r="A7997" t="s">
        <v>14659</v>
      </c>
      <c r="B7997" t="s">
        <v>14660</v>
      </c>
      <c r="C7997" t="s">
        <v>232</v>
      </c>
      <c r="D7997" s="3"/>
    </row>
    <row r="7998" spans="1:4">
      <c r="A7998" t="s">
        <v>14661</v>
      </c>
      <c r="B7998" t="s">
        <v>14662</v>
      </c>
      <c r="C7998" t="s">
        <v>232</v>
      </c>
      <c r="D7998" s="3"/>
    </row>
    <row r="7999" spans="1:4">
      <c r="A7999" t="s">
        <v>14663</v>
      </c>
      <c r="B7999" t="s">
        <v>14664</v>
      </c>
      <c r="C7999" t="s">
        <v>232</v>
      </c>
      <c r="D7999" s="3"/>
    </row>
    <row r="8000" spans="1:4">
      <c r="A8000" t="s">
        <v>14665</v>
      </c>
      <c r="B8000" t="s">
        <v>14666</v>
      </c>
      <c r="C8000" t="s">
        <v>232</v>
      </c>
      <c r="D8000" s="3"/>
    </row>
    <row r="8001" spans="1:4">
      <c r="A8001" t="s">
        <v>14667</v>
      </c>
      <c r="B8001" t="s">
        <v>14668</v>
      </c>
      <c r="C8001" t="s">
        <v>232</v>
      </c>
      <c r="D8001" s="3"/>
    </row>
    <row r="8002" spans="1:4">
      <c r="A8002" t="s">
        <v>14669</v>
      </c>
      <c r="B8002" t="s">
        <v>14670</v>
      </c>
      <c r="C8002" t="s">
        <v>232</v>
      </c>
      <c r="D8002" s="3"/>
    </row>
    <row r="8003" spans="1:4">
      <c r="A8003" t="s">
        <v>14671</v>
      </c>
      <c r="B8003" t="s">
        <v>14672</v>
      </c>
      <c r="C8003" t="s">
        <v>232</v>
      </c>
      <c r="D8003" s="3"/>
    </row>
    <row r="8004" spans="1:4">
      <c r="A8004" t="s">
        <v>14673</v>
      </c>
      <c r="B8004" t="s">
        <v>14674</v>
      </c>
      <c r="C8004" t="s">
        <v>232</v>
      </c>
      <c r="D8004" s="3"/>
    </row>
    <row r="8005" spans="1:4">
      <c r="A8005" t="s">
        <v>14675</v>
      </c>
      <c r="B8005" t="s">
        <v>14676</v>
      </c>
      <c r="C8005" t="s">
        <v>232</v>
      </c>
      <c r="D8005" s="3"/>
    </row>
    <row r="8006" spans="1:4">
      <c r="A8006" t="s">
        <v>14677</v>
      </c>
      <c r="B8006" t="s">
        <v>14678</v>
      </c>
      <c r="C8006" t="s">
        <v>232</v>
      </c>
      <c r="D8006" s="3"/>
    </row>
    <row r="8007" spans="1:4">
      <c r="A8007" t="s">
        <v>14679</v>
      </c>
      <c r="B8007" t="s">
        <v>14680</v>
      </c>
      <c r="C8007" t="s">
        <v>232</v>
      </c>
      <c r="D8007" s="3"/>
    </row>
    <row r="8008" spans="1:4">
      <c r="A8008" t="s">
        <v>14681</v>
      </c>
      <c r="B8008" t="s">
        <v>14682</v>
      </c>
      <c r="C8008" t="s">
        <v>232</v>
      </c>
      <c r="D8008" s="3"/>
    </row>
    <row r="8009" spans="1:4">
      <c r="A8009" t="s">
        <v>14683</v>
      </c>
      <c r="B8009" t="s">
        <v>14684</v>
      </c>
      <c r="C8009" t="s">
        <v>232</v>
      </c>
      <c r="D8009" s="3"/>
    </row>
    <row r="8010" spans="1:4">
      <c r="A8010" t="s">
        <v>14685</v>
      </c>
      <c r="B8010" t="s">
        <v>14686</v>
      </c>
      <c r="C8010" t="s">
        <v>232</v>
      </c>
      <c r="D8010" s="3"/>
    </row>
    <row r="8011" spans="1:4">
      <c r="A8011" t="s">
        <v>14687</v>
      </c>
      <c r="B8011" t="s">
        <v>14688</v>
      </c>
      <c r="C8011" t="s">
        <v>232</v>
      </c>
      <c r="D8011" s="3"/>
    </row>
    <row r="8012" spans="1:4">
      <c r="A8012" t="s">
        <v>14689</v>
      </c>
      <c r="B8012" t="s">
        <v>14690</v>
      </c>
      <c r="C8012" t="s">
        <v>232</v>
      </c>
      <c r="D8012" s="3"/>
    </row>
    <row r="8013" spans="1:4">
      <c r="A8013" t="s">
        <v>14691</v>
      </c>
      <c r="B8013" t="s">
        <v>14692</v>
      </c>
      <c r="C8013" t="s">
        <v>232</v>
      </c>
      <c r="D8013" s="3"/>
    </row>
    <row r="8014" spans="1:4">
      <c r="A8014" t="s">
        <v>14693</v>
      </c>
      <c r="B8014" t="s">
        <v>14694</v>
      </c>
      <c r="C8014" t="s">
        <v>232</v>
      </c>
      <c r="D8014" s="3"/>
    </row>
    <row r="8015" spans="1:4">
      <c r="A8015" t="s">
        <v>14695</v>
      </c>
      <c r="B8015" t="s">
        <v>14696</v>
      </c>
      <c r="C8015" t="s">
        <v>232</v>
      </c>
      <c r="D8015" s="3"/>
    </row>
    <row r="8016" spans="1:4">
      <c r="A8016" t="s">
        <v>14697</v>
      </c>
      <c r="B8016" t="s">
        <v>14698</v>
      </c>
      <c r="C8016" t="s">
        <v>232</v>
      </c>
      <c r="D8016" s="3">
        <v>8444.8471428571429</v>
      </c>
    </row>
    <row r="8017" spans="1:4">
      <c r="A8017" t="s">
        <v>14699</v>
      </c>
      <c r="B8017" t="s">
        <v>14700</v>
      </c>
      <c r="C8017" t="s">
        <v>232</v>
      </c>
      <c r="D8017" s="3">
        <v>2631.3761904761905</v>
      </c>
    </row>
    <row r="8018" spans="1:4">
      <c r="A8018" t="s">
        <v>14701</v>
      </c>
      <c r="B8018" t="s">
        <v>14702</v>
      </c>
      <c r="C8018" t="s">
        <v>232</v>
      </c>
      <c r="D8018" s="3">
        <v>3000</v>
      </c>
    </row>
    <row r="8019" spans="1:4">
      <c r="A8019" t="s">
        <v>14703</v>
      </c>
      <c r="B8019" t="s">
        <v>14704</v>
      </c>
      <c r="C8019" t="s">
        <v>232</v>
      </c>
      <c r="D8019" s="3"/>
    </row>
    <row r="8020" spans="1:4">
      <c r="A8020" t="s">
        <v>14705</v>
      </c>
      <c r="B8020" t="s">
        <v>14706</v>
      </c>
      <c r="C8020" t="s">
        <v>232</v>
      </c>
      <c r="D8020" s="3"/>
    </row>
    <row r="8021" spans="1:4">
      <c r="A8021" t="s">
        <v>14707</v>
      </c>
      <c r="B8021" t="s">
        <v>14708</v>
      </c>
      <c r="C8021" t="s">
        <v>232</v>
      </c>
      <c r="D8021" s="3"/>
    </row>
    <row r="8022" spans="1:4">
      <c r="A8022" t="s">
        <v>14709</v>
      </c>
      <c r="B8022" t="s">
        <v>14708</v>
      </c>
      <c r="C8022" t="s">
        <v>232</v>
      </c>
      <c r="D8022" s="3"/>
    </row>
    <row r="8023" spans="1:4">
      <c r="A8023" t="s">
        <v>14710</v>
      </c>
      <c r="B8023" t="s">
        <v>14711</v>
      </c>
      <c r="C8023" t="s">
        <v>232</v>
      </c>
      <c r="D8023" s="3">
        <v>1864.0076923076924</v>
      </c>
    </row>
    <row r="8024" spans="1:4">
      <c r="A8024" t="s">
        <v>14712</v>
      </c>
      <c r="B8024" t="s">
        <v>14713</v>
      </c>
      <c r="C8024" t="s">
        <v>232</v>
      </c>
      <c r="D8024" s="3">
        <v>2180.2400000000002</v>
      </c>
    </row>
    <row r="8025" spans="1:4">
      <c r="A8025" t="s">
        <v>14714</v>
      </c>
      <c r="B8025" t="s">
        <v>14715</v>
      </c>
      <c r="C8025" t="s">
        <v>232</v>
      </c>
      <c r="D8025" s="3"/>
    </row>
    <row r="8026" spans="1:4">
      <c r="A8026" t="s">
        <v>14716</v>
      </c>
      <c r="B8026" t="s">
        <v>14717</v>
      </c>
      <c r="C8026" t="s">
        <v>232</v>
      </c>
      <c r="D8026" s="3"/>
    </row>
    <row r="8027" spans="1:4">
      <c r="A8027" t="s">
        <v>14718</v>
      </c>
      <c r="B8027" t="s">
        <v>14719</v>
      </c>
      <c r="C8027" t="s">
        <v>438</v>
      </c>
      <c r="D8027" s="3"/>
    </row>
    <row r="8028" spans="1:4">
      <c r="A8028" t="s">
        <v>14720</v>
      </c>
      <c r="B8028" t="s">
        <v>14721</v>
      </c>
      <c r="C8028" t="s">
        <v>438</v>
      </c>
      <c r="D8028" s="3"/>
    </row>
    <row r="8029" spans="1:4">
      <c r="A8029" t="s">
        <v>14722</v>
      </c>
      <c r="B8029" t="s">
        <v>14723</v>
      </c>
      <c r="C8029" t="s">
        <v>438</v>
      </c>
      <c r="D8029" s="3"/>
    </row>
    <row r="8030" spans="1:4">
      <c r="A8030" t="s">
        <v>14724</v>
      </c>
      <c r="B8030" t="s">
        <v>13906</v>
      </c>
      <c r="C8030" t="s">
        <v>1135</v>
      </c>
      <c r="D8030" s="3">
        <v>13.919248516809493</v>
      </c>
    </row>
    <row r="8031" spans="1:4">
      <c r="A8031" t="s">
        <v>14725</v>
      </c>
      <c r="B8031" t="s">
        <v>13910</v>
      </c>
      <c r="C8031" t="s">
        <v>1135</v>
      </c>
      <c r="D8031" s="3"/>
    </row>
    <row r="8032" spans="1:4">
      <c r="A8032" t="s">
        <v>14726</v>
      </c>
      <c r="B8032" t="s">
        <v>13908</v>
      </c>
      <c r="C8032" t="s">
        <v>1135</v>
      </c>
      <c r="D8032" s="3"/>
    </row>
    <row r="8033" spans="1:4">
      <c r="A8033" t="s">
        <v>14727</v>
      </c>
      <c r="B8033" t="s">
        <v>14728</v>
      </c>
      <c r="C8033" t="s">
        <v>438</v>
      </c>
      <c r="D8033" s="3">
        <v>40</v>
      </c>
    </row>
    <row r="8034" spans="1:4">
      <c r="A8034" t="s">
        <v>14729</v>
      </c>
      <c r="B8034" t="s">
        <v>14730</v>
      </c>
      <c r="C8034" t="s">
        <v>438</v>
      </c>
      <c r="D8034" s="3">
        <v>140.86530854430379</v>
      </c>
    </row>
    <row r="8035" spans="1:4">
      <c r="A8035" t="s">
        <v>14731</v>
      </c>
      <c r="B8035" t="s">
        <v>14732</v>
      </c>
      <c r="C8035" t="s">
        <v>438</v>
      </c>
      <c r="D8035" s="3"/>
    </row>
    <row r="8036" spans="1:4">
      <c r="A8036" t="s">
        <v>14733</v>
      </c>
      <c r="B8036" t="s">
        <v>14734</v>
      </c>
      <c r="C8036" t="s">
        <v>232</v>
      </c>
      <c r="D8036" s="3">
        <v>569.0322580645161</v>
      </c>
    </row>
    <row r="8037" spans="1:4">
      <c r="A8037" t="s">
        <v>14735</v>
      </c>
      <c r="B8037" t="s">
        <v>14736</v>
      </c>
      <c r="C8037" t="s">
        <v>232</v>
      </c>
      <c r="D8037" s="3">
        <v>1266.0637931034482</v>
      </c>
    </row>
    <row r="8038" spans="1:4">
      <c r="A8038" t="s">
        <v>14737</v>
      </c>
      <c r="B8038" t="s">
        <v>14738</v>
      </c>
      <c r="C8038" t="s">
        <v>232</v>
      </c>
      <c r="D8038" s="3"/>
    </row>
    <row r="8039" spans="1:4">
      <c r="A8039" t="s">
        <v>14739</v>
      </c>
      <c r="B8039" t="s">
        <v>14740</v>
      </c>
      <c r="C8039" t="s">
        <v>232</v>
      </c>
      <c r="D8039" s="3"/>
    </row>
    <row r="8040" spans="1:4">
      <c r="A8040" t="s">
        <v>14741</v>
      </c>
      <c r="B8040" t="s">
        <v>14742</v>
      </c>
      <c r="C8040" t="s">
        <v>232</v>
      </c>
      <c r="D8040" s="3"/>
    </row>
    <row r="8041" spans="1:4">
      <c r="A8041" t="s">
        <v>14743</v>
      </c>
      <c r="B8041" t="s">
        <v>14744</v>
      </c>
      <c r="C8041" t="s">
        <v>232</v>
      </c>
      <c r="D8041" s="3"/>
    </row>
    <row r="8042" spans="1:4">
      <c r="A8042" t="s">
        <v>14745</v>
      </c>
      <c r="B8042" t="s">
        <v>14746</v>
      </c>
      <c r="C8042" t="s">
        <v>232</v>
      </c>
      <c r="D8042" s="3"/>
    </row>
    <row r="8043" spans="1:4">
      <c r="A8043" t="s">
        <v>14747</v>
      </c>
      <c r="B8043" t="s">
        <v>14748</v>
      </c>
      <c r="C8043" t="s">
        <v>232</v>
      </c>
      <c r="D8043" s="3"/>
    </row>
    <row r="8044" spans="1:4">
      <c r="A8044" t="s">
        <v>14749</v>
      </c>
      <c r="B8044" t="s">
        <v>14750</v>
      </c>
      <c r="C8044" t="s">
        <v>232</v>
      </c>
      <c r="D8044" s="3">
        <v>3650.2818750000001</v>
      </c>
    </row>
    <row r="8045" spans="1:4">
      <c r="A8045" t="s">
        <v>14751</v>
      </c>
      <c r="B8045" t="s">
        <v>14752</v>
      </c>
      <c r="C8045" t="s">
        <v>438</v>
      </c>
      <c r="D8045" s="3"/>
    </row>
    <row r="8046" spans="1:4">
      <c r="A8046" t="s">
        <v>14753</v>
      </c>
      <c r="B8046" t="s">
        <v>14754</v>
      </c>
      <c r="C8046" t="s">
        <v>232</v>
      </c>
      <c r="D8046" s="3"/>
    </row>
    <row r="8047" spans="1:4">
      <c r="A8047" t="s">
        <v>14755</v>
      </c>
      <c r="B8047" t="s">
        <v>14756</v>
      </c>
      <c r="C8047" t="s">
        <v>232</v>
      </c>
      <c r="D8047" s="3"/>
    </row>
    <row r="8048" spans="1:4">
      <c r="A8048" t="s">
        <v>14757</v>
      </c>
      <c r="B8048" t="s">
        <v>14758</v>
      </c>
      <c r="C8048" t="s">
        <v>232</v>
      </c>
      <c r="D8048" s="3"/>
    </row>
    <row r="8049" spans="1:4">
      <c r="A8049" t="s">
        <v>14759</v>
      </c>
      <c r="B8049" t="s">
        <v>14760</v>
      </c>
      <c r="C8049" t="s">
        <v>232</v>
      </c>
      <c r="D8049" s="3"/>
    </row>
    <row r="8050" spans="1:4">
      <c r="A8050" t="s">
        <v>14761</v>
      </c>
      <c r="B8050" t="s">
        <v>14762</v>
      </c>
      <c r="C8050" t="s">
        <v>232</v>
      </c>
      <c r="D8050" s="3"/>
    </row>
    <row r="8051" spans="1:4">
      <c r="A8051" t="s">
        <v>14763</v>
      </c>
      <c r="B8051" t="s">
        <v>14764</v>
      </c>
      <c r="C8051" t="s">
        <v>232</v>
      </c>
      <c r="D8051" s="3"/>
    </row>
    <row r="8052" spans="1:4">
      <c r="A8052" t="s">
        <v>14765</v>
      </c>
      <c r="B8052" t="s">
        <v>14766</v>
      </c>
      <c r="C8052" t="s">
        <v>232</v>
      </c>
      <c r="D8052" s="3"/>
    </row>
    <row r="8053" spans="1:4">
      <c r="A8053" t="s">
        <v>14767</v>
      </c>
      <c r="B8053" t="s">
        <v>14768</v>
      </c>
      <c r="C8053" t="s">
        <v>232</v>
      </c>
      <c r="D8053" s="3"/>
    </row>
    <row r="8054" spans="1:4">
      <c r="A8054" t="s">
        <v>14769</v>
      </c>
      <c r="B8054" t="s">
        <v>14770</v>
      </c>
      <c r="C8054" t="s">
        <v>232</v>
      </c>
      <c r="D8054" s="3"/>
    </row>
    <row r="8055" spans="1:4">
      <c r="A8055" t="s">
        <v>14771</v>
      </c>
      <c r="B8055" t="s">
        <v>13667</v>
      </c>
      <c r="C8055" t="s">
        <v>232</v>
      </c>
      <c r="D8055" s="3"/>
    </row>
    <row r="8056" spans="1:4">
      <c r="A8056" t="s">
        <v>14772</v>
      </c>
      <c r="B8056" t="s">
        <v>14773</v>
      </c>
      <c r="C8056" t="s">
        <v>232</v>
      </c>
      <c r="D8056" s="3"/>
    </row>
    <row r="8057" spans="1:4">
      <c r="A8057" t="s">
        <v>14774</v>
      </c>
      <c r="B8057" t="s">
        <v>14775</v>
      </c>
      <c r="C8057" t="s">
        <v>438</v>
      </c>
      <c r="D8057" s="3"/>
    </row>
    <row r="8058" spans="1:4">
      <c r="A8058" t="s">
        <v>14776</v>
      </c>
      <c r="B8058" t="s">
        <v>14777</v>
      </c>
      <c r="C8058" t="s">
        <v>232</v>
      </c>
      <c r="D8058" s="3"/>
    </row>
    <row r="8059" spans="1:4">
      <c r="A8059" t="s">
        <v>14778</v>
      </c>
      <c r="B8059" t="s">
        <v>14779</v>
      </c>
      <c r="C8059" t="s">
        <v>232</v>
      </c>
      <c r="D8059" s="3"/>
    </row>
    <row r="8060" spans="1:4">
      <c r="A8060" t="s">
        <v>14780</v>
      </c>
      <c r="B8060" t="s">
        <v>14781</v>
      </c>
      <c r="C8060" t="s">
        <v>232</v>
      </c>
      <c r="D8060" s="3"/>
    </row>
    <row r="8061" spans="1:4">
      <c r="A8061" t="s">
        <v>14782</v>
      </c>
      <c r="B8061" t="s">
        <v>14783</v>
      </c>
      <c r="C8061" t="s">
        <v>232</v>
      </c>
      <c r="D8061" s="3"/>
    </row>
    <row r="8062" spans="1:4">
      <c r="A8062" t="s">
        <v>14784</v>
      </c>
      <c r="B8062" t="s">
        <v>14785</v>
      </c>
      <c r="C8062" t="s">
        <v>232</v>
      </c>
      <c r="D8062" s="3"/>
    </row>
    <row r="8063" spans="1:4">
      <c r="A8063" t="s">
        <v>14786</v>
      </c>
      <c r="B8063" t="s">
        <v>14787</v>
      </c>
      <c r="C8063" t="s">
        <v>232</v>
      </c>
      <c r="D8063" s="3">
        <v>4050</v>
      </c>
    </row>
    <row r="8064" spans="1:4">
      <c r="A8064" t="s">
        <v>14788</v>
      </c>
      <c r="B8064" t="s">
        <v>14789</v>
      </c>
      <c r="C8064" t="s">
        <v>232</v>
      </c>
      <c r="D8064" s="3"/>
    </row>
    <row r="8065" spans="1:4">
      <c r="A8065" t="s">
        <v>14790</v>
      </c>
      <c r="B8065" t="s">
        <v>14791</v>
      </c>
      <c r="C8065" t="s">
        <v>232</v>
      </c>
      <c r="D8065" s="3"/>
    </row>
    <row r="8066" spans="1:4">
      <c r="A8066" t="s">
        <v>14792</v>
      </c>
      <c r="B8066" t="s">
        <v>14793</v>
      </c>
      <c r="C8066" t="s">
        <v>232</v>
      </c>
      <c r="D8066" s="3"/>
    </row>
    <row r="8067" spans="1:4">
      <c r="A8067" t="s">
        <v>14794</v>
      </c>
      <c r="B8067" t="s">
        <v>14795</v>
      </c>
      <c r="C8067" t="s">
        <v>232</v>
      </c>
      <c r="D8067" s="3"/>
    </row>
    <row r="8068" spans="1:4">
      <c r="A8068" t="s">
        <v>14796</v>
      </c>
      <c r="B8068" t="s">
        <v>14797</v>
      </c>
      <c r="C8068" t="s">
        <v>232</v>
      </c>
      <c r="D8068" s="3"/>
    </row>
    <row r="8069" spans="1:4">
      <c r="A8069" t="s">
        <v>14798</v>
      </c>
      <c r="B8069" t="s">
        <v>14799</v>
      </c>
      <c r="C8069" t="s">
        <v>232</v>
      </c>
      <c r="D8069" s="3"/>
    </row>
    <row r="8070" spans="1:4">
      <c r="A8070" t="s">
        <v>14800</v>
      </c>
      <c r="B8070" t="s">
        <v>14801</v>
      </c>
      <c r="C8070" t="s">
        <v>232</v>
      </c>
      <c r="D8070" s="3"/>
    </row>
    <row r="8071" spans="1:4">
      <c r="A8071" t="s">
        <v>14802</v>
      </c>
      <c r="B8071" t="s">
        <v>14803</v>
      </c>
      <c r="C8071" t="s">
        <v>232</v>
      </c>
      <c r="D8071" s="3"/>
    </row>
    <row r="8072" spans="1:4">
      <c r="A8072" t="s">
        <v>14804</v>
      </c>
      <c r="B8072" t="s">
        <v>14805</v>
      </c>
      <c r="C8072" t="s">
        <v>232</v>
      </c>
      <c r="D8072" s="3"/>
    </row>
    <row r="8073" spans="1:4">
      <c r="A8073" t="s">
        <v>14806</v>
      </c>
      <c r="B8073" t="s">
        <v>14807</v>
      </c>
      <c r="C8073" t="s">
        <v>232</v>
      </c>
      <c r="D8073" s="3"/>
    </row>
    <row r="8074" spans="1:4">
      <c r="A8074" t="s">
        <v>14808</v>
      </c>
      <c r="B8074" t="s">
        <v>14809</v>
      </c>
      <c r="C8074" t="s">
        <v>232</v>
      </c>
      <c r="D8074" s="3"/>
    </row>
    <row r="8075" spans="1:4">
      <c r="A8075" t="s">
        <v>14810</v>
      </c>
      <c r="B8075" t="s">
        <v>14811</v>
      </c>
      <c r="C8075" t="s">
        <v>232</v>
      </c>
      <c r="D8075" s="3"/>
    </row>
    <row r="8076" spans="1:4">
      <c r="A8076" t="s">
        <v>14812</v>
      </c>
      <c r="B8076" t="s">
        <v>14813</v>
      </c>
      <c r="C8076" t="s">
        <v>232</v>
      </c>
      <c r="D8076" s="3">
        <v>3310</v>
      </c>
    </row>
    <row r="8077" spans="1:4">
      <c r="A8077" t="s">
        <v>14814</v>
      </c>
      <c r="B8077" t="s">
        <v>14815</v>
      </c>
      <c r="C8077" t="s">
        <v>232</v>
      </c>
      <c r="D8077" s="3">
        <v>30000</v>
      </c>
    </row>
    <row r="8078" spans="1:4">
      <c r="A8078" t="s">
        <v>14816</v>
      </c>
      <c r="B8078" t="s">
        <v>14817</v>
      </c>
      <c r="C8078" t="s">
        <v>232</v>
      </c>
      <c r="D8078" s="3"/>
    </row>
    <row r="8079" spans="1:4">
      <c r="A8079" t="s">
        <v>14818</v>
      </c>
      <c r="B8079" t="s">
        <v>14819</v>
      </c>
      <c r="C8079" t="s">
        <v>232</v>
      </c>
      <c r="D8079" s="3"/>
    </row>
    <row r="8080" spans="1:4">
      <c r="A8080" t="s">
        <v>14820</v>
      </c>
      <c r="B8080" t="s">
        <v>14821</v>
      </c>
      <c r="C8080" t="s">
        <v>232</v>
      </c>
      <c r="D8080" s="3"/>
    </row>
    <row r="8081" spans="1:4">
      <c r="A8081" t="s">
        <v>14822</v>
      </c>
      <c r="B8081" t="s">
        <v>14823</v>
      </c>
      <c r="C8081" t="s">
        <v>232</v>
      </c>
      <c r="D8081" s="3"/>
    </row>
    <row r="8082" spans="1:4">
      <c r="A8082" t="s">
        <v>14824</v>
      </c>
      <c r="B8082" t="s">
        <v>14825</v>
      </c>
      <c r="C8082" t="s">
        <v>232</v>
      </c>
      <c r="D8082" s="3"/>
    </row>
    <row r="8083" spans="1:4">
      <c r="A8083" t="s">
        <v>14826</v>
      </c>
      <c r="B8083" t="s">
        <v>14827</v>
      </c>
      <c r="C8083" t="s">
        <v>232</v>
      </c>
      <c r="D8083" s="3"/>
    </row>
    <row r="8084" spans="1:4">
      <c r="A8084" t="s">
        <v>14828</v>
      </c>
      <c r="B8084" t="s">
        <v>14829</v>
      </c>
      <c r="C8084" t="s">
        <v>232</v>
      </c>
      <c r="D8084" s="3"/>
    </row>
    <row r="8085" spans="1:4">
      <c r="A8085" t="s">
        <v>14830</v>
      </c>
      <c r="B8085" t="s">
        <v>14831</v>
      </c>
      <c r="C8085" t="s">
        <v>232</v>
      </c>
      <c r="D8085" s="3"/>
    </row>
    <row r="8086" spans="1:4">
      <c r="A8086" t="s">
        <v>14832</v>
      </c>
      <c r="B8086" t="s">
        <v>14833</v>
      </c>
      <c r="C8086" t="s">
        <v>232</v>
      </c>
      <c r="D8086" s="3"/>
    </row>
    <row r="8087" spans="1:4">
      <c r="A8087" t="s">
        <v>14834</v>
      </c>
      <c r="B8087" t="s">
        <v>14835</v>
      </c>
      <c r="C8087" t="s">
        <v>232</v>
      </c>
      <c r="D8087" s="3"/>
    </row>
    <row r="8088" spans="1:4">
      <c r="A8088" t="s">
        <v>14836</v>
      </c>
      <c r="B8088" t="s">
        <v>14837</v>
      </c>
      <c r="C8088" t="s">
        <v>232</v>
      </c>
      <c r="D8088" s="3"/>
    </row>
    <row r="8089" spans="1:4">
      <c r="A8089" t="s">
        <v>14838</v>
      </c>
      <c r="B8089" t="s">
        <v>14839</v>
      </c>
      <c r="C8089" t="s">
        <v>232</v>
      </c>
      <c r="D8089" s="3">
        <v>1810</v>
      </c>
    </row>
    <row r="8090" spans="1:4">
      <c r="A8090" t="s">
        <v>14840</v>
      </c>
      <c r="B8090" t="s">
        <v>14841</v>
      </c>
      <c r="C8090" t="s">
        <v>232</v>
      </c>
      <c r="D8090" s="3">
        <v>1392</v>
      </c>
    </row>
    <row r="8091" spans="1:4">
      <c r="A8091" t="s">
        <v>14842</v>
      </c>
      <c r="B8091" t="s">
        <v>14843</v>
      </c>
      <c r="C8091" t="s">
        <v>232</v>
      </c>
      <c r="D8091" s="3">
        <v>5340</v>
      </c>
    </row>
    <row r="8092" spans="1:4">
      <c r="A8092" t="s">
        <v>14844</v>
      </c>
      <c r="B8092" t="s">
        <v>14845</v>
      </c>
      <c r="C8092" t="s">
        <v>232</v>
      </c>
      <c r="D8092" s="3"/>
    </row>
    <row r="8093" spans="1:4">
      <c r="A8093" t="s">
        <v>14846</v>
      </c>
      <c r="B8093" t="s">
        <v>14847</v>
      </c>
      <c r="C8093" t="s">
        <v>232</v>
      </c>
      <c r="D8093" s="3"/>
    </row>
    <row r="8094" spans="1:4">
      <c r="A8094" t="s">
        <v>14848</v>
      </c>
      <c r="B8094" t="s">
        <v>14849</v>
      </c>
      <c r="C8094" t="s">
        <v>232</v>
      </c>
      <c r="D8094" s="3">
        <v>13200</v>
      </c>
    </row>
    <row r="8095" spans="1:4">
      <c r="A8095" t="s">
        <v>14850</v>
      </c>
      <c r="B8095" t="s">
        <v>14851</v>
      </c>
      <c r="C8095" t="s">
        <v>232</v>
      </c>
      <c r="D8095" s="3"/>
    </row>
    <row r="8096" spans="1:4">
      <c r="A8096" t="s">
        <v>14852</v>
      </c>
      <c r="B8096" t="s">
        <v>14853</v>
      </c>
      <c r="C8096" t="s">
        <v>232</v>
      </c>
      <c r="D8096" s="3"/>
    </row>
    <row r="8097" spans="1:4">
      <c r="A8097" t="s">
        <v>14854</v>
      </c>
      <c r="B8097" t="s">
        <v>14855</v>
      </c>
      <c r="C8097" t="s">
        <v>232</v>
      </c>
      <c r="D8097" s="3"/>
    </row>
    <row r="8098" spans="1:4">
      <c r="A8098" t="s">
        <v>14856</v>
      </c>
      <c r="B8098" t="s">
        <v>14857</v>
      </c>
      <c r="C8098" t="s">
        <v>232</v>
      </c>
      <c r="D8098" s="3"/>
    </row>
    <row r="8099" spans="1:4">
      <c r="A8099" t="s">
        <v>14858</v>
      </c>
      <c r="B8099" t="s">
        <v>14859</v>
      </c>
      <c r="C8099" t="s">
        <v>232</v>
      </c>
      <c r="D8099" s="3"/>
    </row>
    <row r="8100" spans="1:4">
      <c r="A8100" t="s">
        <v>14860</v>
      </c>
      <c r="B8100" t="s">
        <v>14861</v>
      </c>
      <c r="C8100" t="s">
        <v>232</v>
      </c>
      <c r="D8100" s="3">
        <v>5540</v>
      </c>
    </row>
    <row r="8101" spans="1:4">
      <c r="A8101" t="s">
        <v>14862</v>
      </c>
      <c r="B8101" t="s">
        <v>14863</v>
      </c>
      <c r="C8101" t="s">
        <v>232</v>
      </c>
      <c r="D8101" s="3">
        <v>6819.9638888888894</v>
      </c>
    </row>
    <row r="8102" spans="1:4">
      <c r="A8102" t="s">
        <v>14864</v>
      </c>
      <c r="B8102" t="s">
        <v>14865</v>
      </c>
      <c r="C8102" t="s">
        <v>232</v>
      </c>
      <c r="D8102" s="3">
        <v>10309.555</v>
      </c>
    </row>
    <row r="8103" spans="1:4">
      <c r="A8103" t="s">
        <v>14866</v>
      </c>
      <c r="B8103" t="s">
        <v>14867</v>
      </c>
      <c r="C8103" t="s">
        <v>232</v>
      </c>
      <c r="D8103" s="3"/>
    </row>
    <row r="8104" spans="1:4">
      <c r="A8104" t="s">
        <v>14868</v>
      </c>
      <c r="B8104" t="s">
        <v>14869</v>
      </c>
      <c r="C8104" t="s">
        <v>232</v>
      </c>
      <c r="D8104" s="3">
        <v>790.83333333333337</v>
      </c>
    </row>
    <row r="8105" spans="1:4">
      <c r="A8105" t="s">
        <v>14870</v>
      </c>
      <c r="B8105" t="s">
        <v>14871</v>
      </c>
      <c r="C8105" t="s">
        <v>232</v>
      </c>
      <c r="D8105" s="3"/>
    </row>
    <row r="8106" spans="1:4">
      <c r="A8106" t="s">
        <v>14872</v>
      </c>
      <c r="B8106" t="s">
        <v>14873</v>
      </c>
      <c r="C8106" t="s">
        <v>232</v>
      </c>
      <c r="D8106" s="3">
        <v>5150</v>
      </c>
    </row>
    <row r="8107" spans="1:4">
      <c r="A8107" t="s">
        <v>14874</v>
      </c>
      <c r="B8107" t="s">
        <v>14875</v>
      </c>
      <c r="C8107" t="s">
        <v>232</v>
      </c>
      <c r="D8107" s="3">
        <v>3163.65</v>
      </c>
    </row>
    <row r="8108" spans="1:4">
      <c r="A8108" t="s">
        <v>14876</v>
      </c>
      <c r="B8108" t="s">
        <v>14877</v>
      </c>
      <c r="C8108" t="s">
        <v>232</v>
      </c>
      <c r="D8108" s="3">
        <v>3791.6142857142863</v>
      </c>
    </row>
    <row r="8109" spans="1:4">
      <c r="A8109" t="s">
        <v>14878</v>
      </c>
      <c r="B8109" t="s">
        <v>14879</v>
      </c>
      <c r="C8109" t="s">
        <v>232</v>
      </c>
      <c r="D8109" s="3">
        <v>4893.7611111111119</v>
      </c>
    </row>
    <row r="8110" spans="1:4">
      <c r="A8110" t="s">
        <v>14880</v>
      </c>
      <c r="B8110" t="s">
        <v>14881</v>
      </c>
      <c r="C8110" t="s">
        <v>232</v>
      </c>
      <c r="D8110" s="3"/>
    </row>
    <row r="8111" spans="1:4">
      <c r="A8111" t="s">
        <v>14882</v>
      </c>
      <c r="B8111" t="s">
        <v>14883</v>
      </c>
      <c r="C8111" t="s">
        <v>232</v>
      </c>
      <c r="D8111" s="3">
        <v>6190</v>
      </c>
    </row>
    <row r="8112" spans="1:4">
      <c r="A8112" t="s">
        <v>14884</v>
      </c>
      <c r="B8112" t="s">
        <v>14885</v>
      </c>
      <c r="C8112" t="s">
        <v>232</v>
      </c>
      <c r="D8112" s="3"/>
    </row>
    <row r="8113" spans="1:4">
      <c r="A8113" t="s">
        <v>14886</v>
      </c>
      <c r="B8113" t="s">
        <v>14887</v>
      </c>
      <c r="C8113" t="s">
        <v>232</v>
      </c>
      <c r="D8113" s="3">
        <v>3360</v>
      </c>
    </row>
    <row r="8114" spans="1:4">
      <c r="A8114" t="s">
        <v>14888</v>
      </c>
      <c r="B8114" t="s">
        <v>14889</v>
      </c>
      <c r="C8114" t="s">
        <v>232</v>
      </c>
      <c r="D8114" s="3">
        <v>1410</v>
      </c>
    </row>
    <row r="8115" spans="1:4">
      <c r="A8115" t="s">
        <v>14890</v>
      </c>
      <c r="B8115" t="s">
        <v>14891</v>
      </c>
      <c r="C8115" t="s">
        <v>232</v>
      </c>
      <c r="D8115" s="3">
        <v>6233.333333333333</v>
      </c>
    </row>
    <row r="8116" spans="1:4">
      <c r="A8116" t="s">
        <v>14892</v>
      </c>
      <c r="B8116" t="s">
        <v>14893</v>
      </c>
      <c r="C8116" t="s">
        <v>232</v>
      </c>
      <c r="D8116" s="3">
        <v>6700</v>
      </c>
    </row>
    <row r="8117" spans="1:4">
      <c r="A8117" t="s">
        <v>14894</v>
      </c>
      <c r="B8117" t="s">
        <v>14895</v>
      </c>
      <c r="C8117" t="s">
        <v>232</v>
      </c>
      <c r="D8117" s="3"/>
    </row>
    <row r="8118" spans="1:4">
      <c r="A8118" t="s">
        <v>14896</v>
      </c>
      <c r="B8118" t="s">
        <v>14897</v>
      </c>
      <c r="C8118" t="s">
        <v>232</v>
      </c>
      <c r="D8118" s="3">
        <v>42450</v>
      </c>
    </row>
    <row r="8119" spans="1:4">
      <c r="A8119" t="s">
        <v>14898</v>
      </c>
      <c r="B8119" t="s">
        <v>14899</v>
      </c>
      <c r="C8119" t="s">
        <v>232</v>
      </c>
      <c r="D8119" s="3"/>
    </row>
    <row r="8120" spans="1:4">
      <c r="A8120" t="s">
        <v>14900</v>
      </c>
      <c r="B8120" t="s">
        <v>14901</v>
      </c>
      <c r="C8120" t="s">
        <v>232</v>
      </c>
      <c r="D8120" s="3"/>
    </row>
    <row r="8121" spans="1:4">
      <c r="A8121" t="s">
        <v>14902</v>
      </c>
      <c r="B8121" t="s">
        <v>14903</v>
      </c>
      <c r="C8121" t="s">
        <v>232</v>
      </c>
      <c r="D8121" s="3"/>
    </row>
    <row r="8122" spans="1:4">
      <c r="A8122" t="s">
        <v>14904</v>
      </c>
      <c r="B8122" t="s">
        <v>14905</v>
      </c>
      <c r="C8122" t="s">
        <v>232</v>
      </c>
      <c r="D8122" s="3"/>
    </row>
    <row r="8123" spans="1:4">
      <c r="A8123" t="s">
        <v>14906</v>
      </c>
      <c r="B8123" t="s">
        <v>14907</v>
      </c>
      <c r="C8123" t="s">
        <v>205</v>
      </c>
      <c r="D8123" s="3"/>
    </row>
    <row r="8124" spans="1:4">
      <c r="A8124" t="s">
        <v>14908</v>
      </c>
      <c r="B8124" t="s">
        <v>14909</v>
      </c>
      <c r="C8124" t="s">
        <v>232</v>
      </c>
      <c r="D8124" s="3"/>
    </row>
    <row r="8125" spans="1:4">
      <c r="A8125" t="s">
        <v>14910</v>
      </c>
      <c r="B8125" t="s">
        <v>14911</v>
      </c>
      <c r="C8125" t="s">
        <v>232</v>
      </c>
      <c r="D8125" s="3"/>
    </row>
    <row r="8126" spans="1:4">
      <c r="A8126" t="s">
        <v>14912</v>
      </c>
      <c r="B8126" t="s">
        <v>14913</v>
      </c>
      <c r="C8126" t="s">
        <v>232</v>
      </c>
      <c r="D8126" s="3"/>
    </row>
    <row r="8127" spans="1:4">
      <c r="A8127" t="s">
        <v>14914</v>
      </c>
      <c r="B8127" t="s">
        <v>14915</v>
      </c>
      <c r="C8127" t="s">
        <v>232</v>
      </c>
      <c r="D8127" s="3"/>
    </row>
    <row r="8128" spans="1:4">
      <c r="A8128" t="s">
        <v>14916</v>
      </c>
      <c r="B8128" t="s">
        <v>14917</v>
      </c>
      <c r="C8128" t="s">
        <v>205</v>
      </c>
      <c r="D8128" s="3"/>
    </row>
    <row r="8129" spans="1:4">
      <c r="A8129" t="s">
        <v>14918</v>
      </c>
      <c r="B8129" t="s">
        <v>14919</v>
      </c>
      <c r="C8129" t="s">
        <v>205</v>
      </c>
      <c r="D8129" s="3"/>
    </row>
    <row r="8130" spans="1:4">
      <c r="A8130" t="s">
        <v>14920</v>
      </c>
      <c r="B8130" t="s">
        <v>14921</v>
      </c>
      <c r="C8130" t="s">
        <v>205</v>
      </c>
      <c r="D8130" s="3"/>
    </row>
    <row r="8131" spans="1:4">
      <c r="A8131" t="s">
        <v>14922</v>
      </c>
      <c r="B8131" t="s">
        <v>14923</v>
      </c>
      <c r="C8131" t="s">
        <v>205</v>
      </c>
      <c r="D8131" s="3"/>
    </row>
    <row r="8132" spans="1:4">
      <c r="A8132" t="s">
        <v>14924</v>
      </c>
      <c r="B8132" t="s">
        <v>14925</v>
      </c>
      <c r="C8132" t="s">
        <v>232</v>
      </c>
      <c r="D8132" s="3"/>
    </row>
    <row r="8133" spans="1:4">
      <c r="A8133" t="s">
        <v>14926</v>
      </c>
      <c r="B8133" t="s">
        <v>14927</v>
      </c>
      <c r="C8133" t="s">
        <v>205</v>
      </c>
      <c r="D8133" s="3"/>
    </row>
    <row r="8134" spans="1:4">
      <c r="A8134" t="s">
        <v>14928</v>
      </c>
      <c r="B8134" t="s">
        <v>14929</v>
      </c>
      <c r="C8134" t="s">
        <v>232</v>
      </c>
      <c r="D8134" s="3"/>
    </row>
    <row r="8135" spans="1:4">
      <c r="A8135" t="s">
        <v>14930</v>
      </c>
      <c r="B8135" t="s">
        <v>14931</v>
      </c>
      <c r="C8135" t="s">
        <v>232</v>
      </c>
      <c r="D8135" s="3"/>
    </row>
    <row r="8136" spans="1:4">
      <c r="A8136" t="s">
        <v>14932</v>
      </c>
      <c r="B8136" t="s">
        <v>14933</v>
      </c>
      <c r="C8136" t="s">
        <v>438</v>
      </c>
      <c r="D8136" s="3"/>
    </row>
    <row r="8137" spans="1:4">
      <c r="A8137" t="s">
        <v>14934</v>
      </c>
      <c r="B8137" t="s">
        <v>14935</v>
      </c>
      <c r="C8137" t="s">
        <v>438</v>
      </c>
      <c r="D8137" s="3"/>
    </row>
    <row r="8138" spans="1:4">
      <c r="A8138" t="s">
        <v>14936</v>
      </c>
      <c r="B8138" t="s">
        <v>14937</v>
      </c>
      <c r="C8138" t="s">
        <v>438</v>
      </c>
      <c r="D8138" s="3"/>
    </row>
    <row r="8139" spans="1:4">
      <c r="A8139" t="s">
        <v>14938</v>
      </c>
      <c r="B8139" t="s">
        <v>14939</v>
      </c>
      <c r="C8139" t="s">
        <v>438</v>
      </c>
      <c r="D8139" s="3"/>
    </row>
    <row r="8140" spans="1:4">
      <c r="A8140" t="s">
        <v>14940</v>
      </c>
      <c r="B8140" t="s">
        <v>14941</v>
      </c>
      <c r="C8140" t="s">
        <v>438</v>
      </c>
      <c r="D8140" s="3"/>
    </row>
    <row r="8141" spans="1:4">
      <c r="A8141" t="s">
        <v>14942</v>
      </c>
      <c r="B8141" t="s">
        <v>14943</v>
      </c>
      <c r="C8141" t="s">
        <v>438</v>
      </c>
      <c r="D8141" s="3"/>
    </row>
    <row r="8142" spans="1:4">
      <c r="A8142" t="s">
        <v>14944</v>
      </c>
      <c r="B8142" t="s">
        <v>14945</v>
      </c>
      <c r="C8142" t="s">
        <v>438</v>
      </c>
      <c r="D8142" s="3"/>
    </row>
    <row r="8143" spans="1:4">
      <c r="A8143" t="s">
        <v>14946</v>
      </c>
      <c r="B8143" t="s">
        <v>14947</v>
      </c>
      <c r="C8143" t="s">
        <v>438</v>
      </c>
      <c r="D8143" s="3"/>
    </row>
    <row r="8144" spans="1:4">
      <c r="A8144" t="s">
        <v>14948</v>
      </c>
      <c r="B8144" t="s">
        <v>14949</v>
      </c>
      <c r="C8144" t="s">
        <v>438</v>
      </c>
      <c r="D8144" s="3"/>
    </row>
    <row r="8145" spans="1:4">
      <c r="A8145" t="s">
        <v>14950</v>
      </c>
      <c r="B8145" t="s">
        <v>14951</v>
      </c>
      <c r="C8145" t="s">
        <v>225</v>
      </c>
      <c r="D8145" s="3">
        <v>500</v>
      </c>
    </row>
    <row r="8146" spans="1:4">
      <c r="A8146" t="s">
        <v>14952</v>
      </c>
      <c r="B8146" t="s">
        <v>14953</v>
      </c>
      <c r="C8146" t="s">
        <v>225</v>
      </c>
      <c r="D8146" s="3"/>
    </row>
    <row r="8147" spans="1:4">
      <c r="A8147" t="s">
        <v>14954</v>
      </c>
      <c r="B8147" t="s">
        <v>14955</v>
      </c>
      <c r="C8147" t="s">
        <v>225</v>
      </c>
      <c r="D8147" s="3"/>
    </row>
    <row r="8148" spans="1:4">
      <c r="A8148" t="s">
        <v>14956</v>
      </c>
      <c r="B8148" t="s">
        <v>14957</v>
      </c>
      <c r="C8148" t="s">
        <v>225</v>
      </c>
      <c r="D8148" s="3"/>
    </row>
    <row r="8149" spans="1:4">
      <c r="A8149" t="s">
        <v>14958</v>
      </c>
      <c r="B8149" t="s">
        <v>14959</v>
      </c>
      <c r="C8149" t="s">
        <v>225</v>
      </c>
      <c r="D8149" s="3"/>
    </row>
    <row r="8150" spans="1:4">
      <c r="A8150" t="s">
        <v>14960</v>
      </c>
      <c r="B8150" t="s">
        <v>14961</v>
      </c>
      <c r="C8150" t="s">
        <v>225</v>
      </c>
      <c r="D8150" s="3">
        <v>1184.516129032258</v>
      </c>
    </row>
    <row r="8151" spans="1:4">
      <c r="A8151" t="s">
        <v>14962</v>
      </c>
      <c r="B8151" t="s">
        <v>14963</v>
      </c>
      <c r="C8151" t="s">
        <v>225</v>
      </c>
      <c r="D8151" s="3">
        <v>1000</v>
      </c>
    </row>
    <row r="8152" spans="1:4">
      <c r="A8152" t="s">
        <v>14964</v>
      </c>
      <c r="B8152" t="s">
        <v>14965</v>
      </c>
      <c r="C8152" t="s">
        <v>225</v>
      </c>
      <c r="D8152" s="3">
        <v>1800</v>
      </c>
    </row>
    <row r="8153" spans="1:4">
      <c r="A8153" t="s">
        <v>14966</v>
      </c>
      <c r="B8153" t="s">
        <v>14967</v>
      </c>
      <c r="C8153" t="s">
        <v>225</v>
      </c>
      <c r="D8153" s="3"/>
    </row>
    <row r="8154" spans="1:4">
      <c r="A8154" t="s">
        <v>14968</v>
      </c>
      <c r="B8154" t="s">
        <v>14969</v>
      </c>
      <c r="C8154" t="s">
        <v>225</v>
      </c>
      <c r="D8154" s="3"/>
    </row>
    <row r="8155" spans="1:4">
      <c r="A8155" t="s">
        <v>14970</v>
      </c>
      <c r="B8155" t="s">
        <v>14971</v>
      </c>
      <c r="C8155" t="s">
        <v>225</v>
      </c>
      <c r="D8155" s="3">
        <v>1302.0689655172414</v>
      </c>
    </row>
    <row r="8156" spans="1:4">
      <c r="A8156" t="s">
        <v>14972</v>
      </c>
      <c r="B8156" t="s">
        <v>14973</v>
      </c>
      <c r="C8156" t="s">
        <v>225</v>
      </c>
      <c r="D8156" s="3">
        <v>1400</v>
      </c>
    </row>
    <row r="8157" spans="1:4">
      <c r="A8157" t="s">
        <v>14974</v>
      </c>
      <c r="B8157" t="s">
        <v>14975</v>
      </c>
      <c r="C8157" t="s">
        <v>225</v>
      </c>
      <c r="D8157" s="3">
        <v>2000</v>
      </c>
    </row>
    <row r="8158" spans="1:4">
      <c r="A8158" t="s">
        <v>14976</v>
      </c>
      <c r="B8158" t="s">
        <v>14977</v>
      </c>
      <c r="C8158" t="s">
        <v>225</v>
      </c>
      <c r="D8158" s="3"/>
    </row>
    <row r="8159" spans="1:4">
      <c r="A8159" t="s">
        <v>14978</v>
      </c>
      <c r="B8159" t="s">
        <v>14979</v>
      </c>
      <c r="C8159" t="s">
        <v>225</v>
      </c>
      <c r="D8159" s="3"/>
    </row>
    <row r="8160" spans="1:4">
      <c r="A8160" t="s">
        <v>14980</v>
      </c>
      <c r="B8160" t="s">
        <v>14981</v>
      </c>
      <c r="C8160" t="s">
        <v>232</v>
      </c>
      <c r="D8160" s="3">
        <v>3293.4450000000002</v>
      </c>
    </row>
    <row r="8161" spans="1:4">
      <c r="A8161" t="s">
        <v>14982</v>
      </c>
      <c r="B8161" t="s">
        <v>14983</v>
      </c>
      <c r="C8161" t="s">
        <v>232</v>
      </c>
      <c r="D8161" s="3"/>
    </row>
    <row r="8162" spans="1:4">
      <c r="A8162" t="s">
        <v>14984</v>
      </c>
      <c r="B8162" t="s">
        <v>14985</v>
      </c>
      <c r="C8162" t="s">
        <v>232</v>
      </c>
      <c r="D8162" s="3"/>
    </row>
    <row r="8163" spans="1:4">
      <c r="A8163" t="s">
        <v>14986</v>
      </c>
      <c r="B8163" t="s">
        <v>14987</v>
      </c>
      <c r="C8163" t="s">
        <v>232</v>
      </c>
      <c r="D8163" s="3"/>
    </row>
    <row r="8164" spans="1:4">
      <c r="A8164" t="s">
        <v>14988</v>
      </c>
      <c r="B8164" t="s">
        <v>14989</v>
      </c>
      <c r="C8164" t="s">
        <v>232</v>
      </c>
      <c r="D8164" s="3"/>
    </row>
    <row r="8165" spans="1:4">
      <c r="A8165" t="s">
        <v>14990</v>
      </c>
      <c r="B8165" t="s">
        <v>14991</v>
      </c>
      <c r="C8165" t="s">
        <v>438</v>
      </c>
      <c r="D8165" s="3">
        <v>11.213282881002089</v>
      </c>
    </row>
    <row r="8166" spans="1:4">
      <c r="A8166" t="s">
        <v>14992</v>
      </c>
      <c r="B8166" t="s">
        <v>14993</v>
      </c>
      <c r="C8166" t="s">
        <v>438</v>
      </c>
      <c r="D8166" s="3">
        <v>21.725816506301665</v>
      </c>
    </row>
    <row r="8167" spans="1:4">
      <c r="A8167" t="s">
        <v>14994</v>
      </c>
      <c r="B8167" t="s">
        <v>14995</v>
      </c>
      <c r="C8167" t="s">
        <v>438</v>
      </c>
      <c r="D8167" s="3">
        <v>62.144122582998911</v>
      </c>
    </row>
    <row r="8168" spans="1:4">
      <c r="A8168" t="s">
        <v>14996</v>
      </c>
      <c r="B8168" t="s">
        <v>14997</v>
      </c>
      <c r="C8168" t="s">
        <v>438</v>
      </c>
      <c r="D8168" s="3"/>
    </row>
    <row r="8169" spans="1:4">
      <c r="A8169" t="s">
        <v>14998</v>
      </c>
      <c r="B8169" t="s">
        <v>14999</v>
      </c>
      <c r="C8169" t="s">
        <v>438</v>
      </c>
      <c r="D8169" s="3">
        <v>31.1875</v>
      </c>
    </row>
    <row r="8170" spans="1:4">
      <c r="A8170" t="s">
        <v>15000</v>
      </c>
      <c r="B8170" t="s">
        <v>15001</v>
      </c>
      <c r="C8170" t="s">
        <v>438</v>
      </c>
      <c r="D8170" s="3">
        <v>38.647548426150124</v>
      </c>
    </row>
    <row r="8171" spans="1:4">
      <c r="A8171" t="s">
        <v>15002</v>
      </c>
      <c r="B8171" t="s">
        <v>15003</v>
      </c>
      <c r="C8171" t="s">
        <v>438</v>
      </c>
      <c r="D8171" s="3">
        <v>26.58</v>
      </c>
    </row>
    <row r="8172" spans="1:4">
      <c r="A8172" t="s">
        <v>15004</v>
      </c>
      <c r="B8172" t="s">
        <v>15005</v>
      </c>
      <c r="C8172" t="s">
        <v>438</v>
      </c>
      <c r="D8172" s="3"/>
    </row>
    <row r="8173" spans="1:4">
      <c r="A8173" t="s">
        <v>15006</v>
      </c>
      <c r="B8173" t="s">
        <v>15007</v>
      </c>
      <c r="C8173" t="s">
        <v>205</v>
      </c>
      <c r="D8173" s="3">
        <v>67179.875</v>
      </c>
    </row>
    <row r="8174" spans="1:4">
      <c r="A8174" t="s">
        <v>15008</v>
      </c>
      <c r="B8174" t="s">
        <v>15009</v>
      </c>
      <c r="C8174" t="s">
        <v>438</v>
      </c>
      <c r="D8174" s="3"/>
    </row>
    <row r="8175" spans="1:4">
      <c r="A8175" t="s">
        <v>15010</v>
      </c>
      <c r="B8175" t="s">
        <v>12497</v>
      </c>
      <c r="C8175" t="s">
        <v>406</v>
      </c>
      <c r="D8175" s="3">
        <v>210.78963893249608</v>
      </c>
    </row>
    <row r="8176" spans="1:4">
      <c r="A8176" t="s">
        <v>15011</v>
      </c>
      <c r="B8176" t="s">
        <v>12499</v>
      </c>
      <c r="C8176" t="s">
        <v>406</v>
      </c>
      <c r="D8176" s="3">
        <v>179</v>
      </c>
    </row>
    <row r="8177" spans="1:4">
      <c r="A8177" t="s">
        <v>15012</v>
      </c>
      <c r="B8177" t="s">
        <v>12501</v>
      </c>
      <c r="C8177" t="s">
        <v>406</v>
      </c>
      <c r="D8177" s="3">
        <v>70.597058823529409</v>
      </c>
    </row>
    <row r="8178" spans="1:4">
      <c r="A8178" t="s">
        <v>15013</v>
      </c>
      <c r="B8178" t="s">
        <v>13912</v>
      </c>
      <c r="C8178" t="s">
        <v>205</v>
      </c>
      <c r="D8178" s="3"/>
    </row>
    <row r="8179" spans="1:4">
      <c r="A8179" t="s">
        <v>15014</v>
      </c>
      <c r="B8179" t="s">
        <v>15015</v>
      </c>
      <c r="C8179" t="s">
        <v>205</v>
      </c>
      <c r="D8179" s="3">
        <v>35000</v>
      </c>
    </row>
    <row r="8180" spans="1:4">
      <c r="A8180" t="s">
        <v>15016</v>
      </c>
      <c r="B8180" t="s">
        <v>15017</v>
      </c>
      <c r="C8180" t="s">
        <v>427</v>
      </c>
      <c r="D8180" s="3"/>
    </row>
    <row r="8181" spans="1:4">
      <c r="A8181" t="s">
        <v>15018</v>
      </c>
      <c r="B8181" t="s">
        <v>15019</v>
      </c>
      <c r="C8181" t="s">
        <v>427</v>
      </c>
      <c r="D8181" s="3">
        <v>931.92</v>
      </c>
    </row>
    <row r="8182" spans="1:4">
      <c r="A8182" t="s">
        <v>15020</v>
      </c>
      <c r="B8182" t="s">
        <v>15021</v>
      </c>
      <c r="C8182" t="s">
        <v>232</v>
      </c>
      <c r="D8182" s="3"/>
    </row>
    <row r="8183" spans="1:4">
      <c r="A8183" t="s">
        <v>15022</v>
      </c>
      <c r="B8183" t="s">
        <v>15023</v>
      </c>
      <c r="C8183" t="s">
        <v>406</v>
      </c>
      <c r="D8183" s="3">
        <v>30</v>
      </c>
    </row>
    <row r="8184" spans="1:4">
      <c r="A8184" t="s">
        <v>15024</v>
      </c>
      <c r="B8184" t="s">
        <v>15025</v>
      </c>
      <c r="C8184" t="s">
        <v>438</v>
      </c>
      <c r="D8184" s="3">
        <v>80</v>
      </c>
    </row>
    <row r="8185" spans="1:4">
      <c r="A8185" t="s">
        <v>15026</v>
      </c>
      <c r="B8185" t="s">
        <v>15027</v>
      </c>
      <c r="C8185" t="s">
        <v>438</v>
      </c>
      <c r="D8185" s="3">
        <v>30</v>
      </c>
    </row>
    <row r="8186" spans="1:4">
      <c r="A8186" t="s">
        <v>15028</v>
      </c>
      <c r="B8186" t="s">
        <v>12278</v>
      </c>
      <c r="C8186" t="s">
        <v>438</v>
      </c>
      <c r="D8186" s="3"/>
    </row>
    <row r="8187" spans="1:4">
      <c r="A8187" t="s">
        <v>15029</v>
      </c>
      <c r="B8187" t="s">
        <v>15030</v>
      </c>
      <c r="C8187" t="s">
        <v>438</v>
      </c>
      <c r="D8187" s="3"/>
    </row>
    <row r="8188" spans="1:4">
      <c r="A8188" t="s">
        <v>15031</v>
      </c>
      <c r="B8188" t="s">
        <v>14021</v>
      </c>
      <c r="C8188" t="s">
        <v>438</v>
      </c>
      <c r="D8188" s="3"/>
    </row>
    <row r="8189" spans="1:4">
      <c r="A8189" t="s">
        <v>15032</v>
      </c>
      <c r="B8189" t="s">
        <v>14023</v>
      </c>
      <c r="C8189" t="s">
        <v>438</v>
      </c>
      <c r="D8189" s="3"/>
    </row>
    <row r="8190" spans="1:4">
      <c r="A8190" t="s">
        <v>15033</v>
      </c>
      <c r="B8190" t="s">
        <v>14025</v>
      </c>
      <c r="C8190" t="s">
        <v>438</v>
      </c>
      <c r="D8190" s="3"/>
    </row>
    <row r="8191" spans="1:4">
      <c r="A8191" t="s">
        <v>15034</v>
      </c>
      <c r="B8191" t="s">
        <v>14027</v>
      </c>
      <c r="C8191" t="s">
        <v>438</v>
      </c>
      <c r="D8191" s="3"/>
    </row>
    <row r="8192" spans="1:4">
      <c r="A8192" t="s">
        <v>15035</v>
      </c>
      <c r="B8192" t="s">
        <v>14029</v>
      </c>
      <c r="C8192" t="s">
        <v>438</v>
      </c>
      <c r="D8192" s="3"/>
    </row>
    <row r="8193" spans="1:4">
      <c r="A8193" t="s">
        <v>15036</v>
      </c>
      <c r="B8193" t="s">
        <v>14031</v>
      </c>
      <c r="C8193" t="s">
        <v>438</v>
      </c>
      <c r="D8193" s="3"/>
    </row>
    <row r="8194" spans="1:4">
      <c r="A8194" t="s">
        <v>15037</v>
      </c>
      <c r="B8194" t="s">
        <v>14033</v>
      </c>
      <c r="C8194" t="s">
        <v>438</v>
      </c>
      <c r="D8194" s="3"/>
    </row>
    <row r="8195" spans="1:4">
      <c r="A8195" t="s">
        <v>15038</v>
      </c>
      <c r="B8195" t="s">
        <v>15039</v>
      </c>
      <c r="C8195" t="s">
        <v>438</v>
      </c>
      <c r="D8195" s="3"/>
    </row>
    <row r="8196" spans="1:4">
      <c r="A8196" t="s">
        <v>15040</v>
      </c>
      <c r="B8196" t="s">
        <v>13681</v>
      </c>
      <c r="C8196" t="s">
        <v>232</v>
      </c>
      <c r="D8196" s="3"/>
    </row>
    <row r="8197" spans="1:4">
      <c r="A8197" t="s">
        <v>15041</v>
      </c>
      <c r="B8197" t="s">
        <v>13870</v>
      </c>
      <c r="C8197" t="s">
        <v>232</v>
      </c>
      <c r="D8197" s="3"/>
    </row>
    <row r="8198" spans="1:4">
      <c r="A8198" t="s">
        <v>15042</v>
      </c>
      <c r="B8198" t="s">
        <v>13691</v>
      </c>
      <c r="C8198" t="s">
        <v>232</v>
      </c>
      <c r="D8198" s="3"/>
    </row>
    <row r="8199" spans="1:4">
      <c r="A8199" t="s">
        <v>15043</v>
      </c>
      <c r="B8199" t="s">
        <v>15044</v>
      </c>
      <c r="C8199" t="s">
        <v>205</v>
      </c>
      <c r="D8199" s="3">
        <v>12000</v>
      </c>
    </row>
    <row r="8200" spans="1:4">
      <c r="A8200" t="s">
        <v>15045</v>
      </c>
      <c r="B8200" t="s">
        <v>15044</v>
      </c>
      <c r="C8200" t="s">
        <v>205</v>
      </c>
      <c r="D8200" s="3"/>
    </row>
    <row r="8201" spans="1:4">
      <c r="A8201" t="s">
        <v>15046</v>
      </c>
      <c r="B8201" t="s">
        <v>15047</v>
      </c>
      <c r="C8201" t="s">
        <v>232</v>
      </c>
      <c r="D8201" s="3"/>
    </row>
    <row r="8202" spans="1:4">
      <c r="A8202" t="s">
        <v>15048</v>
      </c>
      <c r="B8202" t="s">
        <v>15049</v>
      </c>
      <c r="C8202" t="s">
        <v>232</v>
      </c>
      <c r="D8202" s="3"/>
    </row>
    <row r="8203" spans="1:4">
      <c r="A8203" t="s">
        <v>15050</v>
      </c>
      <c r="B8203" t="s">
        <v>15051</v>
      </c>
      <c r="C8203" t="s">
        <v>438</v>
      </c>
      <c r="D8203" s="3"/>
    </row>
    <row r="8204" spans="1:4">
      <c r="A8204" t="s">
        <v>15052</v>
      </c>
      <c r="B8204" t="s">
        <v>15053</v>
      </c>
      <c r="C8204" t="s">
        <v>438</v>
      </c>
      <c r="D8204" s="3"/>
    </row>
    <row r="8205" spans="1:4">
      <c r="A8205" t="s">
        <v>15054</v>
      </c>
      <c r="B8205" t="s">
        <v>15055</v>
      </c>
      <c r="C8205" t="s">
        <v>438</v>
      </c>
      <c r="D8205" s="3"/>
    </row>
    <row r="8206" spans="1:4">
      <c r="A8206" t="s">
        <v>15056</v>
      </c>
      <c r="B8206" t="s">
        <v>15057</v>
      </c>
      <c r="C8206" t="s">
        <v>438</v>
      </c>
      <c r="D8206" s="3"/>
    </row>
    <row r="8207" spans="1:4">
      <c r="A8207" t="s">
        <v>15058</v>
      </c>
      <c r="B8207" t="s">
        <v>15059</v>
      </c>
      <c r="C8207" t="s">
        <v>438</v>
      </c>
      <c r="D8207" s="3"/>
    </row>
    <row r="8208" spans="1:4">
      <c r="A8208" t="s">
        <v>15060</v>
      </c>
      <c r="B8208" t="s">
        <v>15061</v>
      </c>
      <c r="C8208" t="s">
        <v>438</v>
      </c>
      <c r="D8208" s="3"/>
    </row>
    <row r="8209" spans="1:4">
      <c r="A8209" t="s">
        <v>15062</v>
      </c>
      <c r="B8209" t="s">
        <v>15063</v>
      </c>
      <c r="C8209" t="s">
        <v>438</v>
      </c>
      <c r="D8209" s="3"/>
    </row>
    <row r="8210" spans="1:4">
      <c r="A8210" t="s">
        <v>15064</v>
      </c>
      <c r="B8210" t="s">
        <v>12559</v>
      </c>
      <c r="C8210" t="s">
        <v>438</v>
      </c>
      <c r="D8210" s="3"/>
    </row>
    <row r="8211" spans="1:4">
      <c r="A8211" t="s">
        <v>15065</v>
      </c>
      <c r="B8211" t="s">
        <v>12561</v>
      </c>
      <c r="C8211" t="s">
        <v>438</v>
      </c>
      <c r="D8211" s="3"/>
    </row>
    <row r="8212" spans="1:4">
      <c r="A8212" t="s">
        <v>15066</v>
      </c>
      <c r="B8212" t="s">
        <v>14035</v>
      </c>
      <c r="C8212" t="s">
        <v>438</v>
      </c>
      <c r="D8212" s="3"/>
    </row>
    <row r="8213" spans="1:4">
      <c r="A8213" t="s">
        <v>15067</v>
      </c>
      <c r="B8213" t="s">
        <v>14037</v>
      </c>
      <c r="C8213" t="s">
        <v>438</v>
      </c>
      <c r="D8213" s="3"/>
    </row>
    <row r="8214" spans="1:4">
      <c r="A8214" t="s">
        <v>15068</v>
      </c>
      <c r="B8214" t="s">
        <v>14039</v>
      </c>
      <c r="C8214" t="s">
        <v>438</v>
      </c>
      <c r="D8214" s="3">
        <v>224.7</v>
      </c>
    </row>
    <row r="8215" spans="1:4">
      <c r="A8215" t="s">
        <v>15069</v>
      </c>
      <c r="B8215" t="s">
        <v>14041</v>
      </c>
      <c r="C8215" t="s">
        <v>438</v>
      </c>
      <c r="D8215" s="3"/>
    </row>
    <row r="8216" spans="1:4">
      <c r="A8216" t="s">
        <v>15070</v>
      </c>
      <c r="B8216" t="s">
        <v>14043</v>
      </c>
      <c r="C8216" t="s">
        <v>438</v>
      </c>
      <c r="D8216" s="3"/>
    </row>
    <row r="8217" spans="1:4">
      <c r="A8217" t="s">
        <v>15071</v>
      </c>
      <c r="B8217" t="s">
        <v>13930</v>
      </c>
      <c r="C8217" t="s">
        <v>438</v>
      </c>
      <c r="D8217" s="3">
        <v>72.926666666666662</v>
      </c>
    </row>
    <row r="8218" spans="1:4">
      <c r="A8218" t="s">
        <v>15072</v>
      </c>
      <c r="B8218" t="s">
        <v>12949</v>
      </c>
      <c r="C8218" t="s">
        <v>438</v>
      </c>
      <c r="D8218" s="3"/>
    </row>
    <row r="8219" spans="1:4">
      <c r="A8219" t="s">
        <v>15073</v>
      </c>
      <c r="B8219" t="s">
        <v>12951</v>
      </c>
      <c r="C8219" t="s">
        <v>438</v>
      </c>
      <c r="D8219" s="3"/>
    </row>
    <row r="8220" spans="1:4">
      <c r="A8220" t="s">
        <v>15074</v>
      </c>
      <c r="B8220" t="s">
        <v>12953</v>
      </c>
      <c r="C8220" t="s">
        <v>438</v>
      </c>
      <c r="D8220" s="3"/>
    </row>
    <row r="8221" spans="1:4">
      <c r="A8221" t="s">
        <v>15075</v>
      </c>
      <c r="B8221" t="s">
        <v>12046</v>
      </c>
      <c r="C8221" t="s">
        <v>438</v>
      </c>
      <c r="D8221" s="3"/>
    </row>
    <row r="8222" spans="1:4">
      <c r="A8222" t="s">
        <v>15076</v>
      </c>
      <c r="B8222" t="s">
        <v>12048</v>
      </c>
      <c r="C8222" t="s">
        <v>438</v>
      </c>
      <c r="D8222" s="3"/>
    </row>
    <row r="8223" spans="1:4">
      <c r="A8223" t="s">
        <v>15077</v>
      </c>
      <c r="B8223" t="s">
        <v>15078</v>
      </c>
      <c r="C8223" t="s">
        <v>438</v>
      </c>
      <c r="D8223" s="3"/>
    </row>
    <row r="8224" spans="1:4">
      <c r="A8224" t="s">
        <v>15079</v>
      </c>
      <c r="B8224" t="s">
        <v>15080</v>
      </c>
      <c r="C8224" t="s">
        <v>438</v>
      </c>
      <c r="D8224" s="3"/>
    </row>
    <row r="8225" spans="1:4">
      <c r="A8225" t="s">
        <v>15081</v>
      </c>
      <c r="B8225" t="s">
        <v>15082</v>
      </c>
      <c r="C8225" t="s">
        <v>438</v>
      </c>
      <c r="D8225" s="3"/>
    </row>
    <row r="8226" spans="1:4">
      <c r="A8226" t="s">
        <v>15083</v>
      </c>
      <c r="B8226" t="s">
        <v>15084</v>
      </c>
      <c r="C8226" t="s">
        <v>438</v>
      </c>
      <c r="D8226" s="3"/>
    </row>
    <row r="8227" spans="1:4">
      <c r="A8227" t="s">
        <v>15085</v>
      </c>
      <c r="B8227" t="s">
        <v>15086</v>
      </c>
      <c r="C8227" t="s">
        <v>438</v>
      </c>
      <c r="D8227" s="3"/>
    </row>
    <row r="8228" spans="1:4">
      <c r="A8228" t="s">
        <v>15087</v>
      </c>
      <c r="B8228" t="s">
        <v>15086</v>
      </c>
      <c r="C8228" t="s">
        <v>438</v>
      </c>
      <c r="D8228" s="3"/>
    </row>
    <row r="8229" spans="1:4">
      <c r="A8229" t="s">
        <v>15088</v>
      </c>
      <c r="B8229" t="s">
        <v>15086</v>
      </c>
      <c r="C8229" t="s">
        <v>438</v>
      </c>
      <c r="D8229" s="3"/>
    </row>
    <row r="8230" spans="1:4">
      <c r="A8230" t="s">
        <v>15089</v>
      </c>
      <c r="B8230" t="s">
        <v>15086</v>
      </c>
      <c r="C8230" t="s">
        <v>438</v>
      </c>
      <c r="D8230" s="3"/>
    </row>
    <row r="8231" spans="1:4">
      <c r="A8231" t="s">
        <v>15090</v>
      </c>
      <c r="B8231" t="s">
        <v>15091</v>
      </c>
      <c r="C8231" t="s">
        <v>438</v>
      </c>
      <c r="D8231" s="3"/>
    </row>
    <row r="8232" spans="1:4">
      <c r="A8232" t="s">
        <v>15092</v>
      </c>
      <c r="B8232" t="s">
        <v>15093</v>
      </c>
      <c r="C8232" t="s">
        <v>438</v>
      </c>
      <c r="D8232" s="3"/>
    </row>
    <row r="8233" spans="1:4">
      <c r="A8233" t="s">
        <v>15094</v>
      </c>
      <c r="B8233" t="s">
        <v>15095</v>
      </c>
      <c r="C8233" t="s">
        <v>438</v>
      </c>
      <c r="D8233" s="3"/>
    </row>
    <row r="8234" spans="1:4">
      <c r="A8234" t="s">
        <v>15096</v>
      </c>
      <c r="B8234" t="s">
        <v>15097</v>
      </c>
      <c r="C8234" t="s">
        <v>438</v>
      </c>
      <c r="D8234" s="3"/>
    </row>
    <row r="8235" spans="1:4">
      <c r="A8235" t="s">
        <v>15098</v>
      </c>
      <c r="B8235" t="s">
        <v>15099</v>
      </c>
      <c r="C8235" t="s">
        <v>438</v>
      </c>
      <c r="D8235" s="3"/>
    </row>
    <row r="8236" spans="1:4">
      <c r="A8236" t="s">
        <v>15100</v>
      </c>
      <c r="B8236" t="s">
        <v>15099</v>
      </c>
      <c r="C8236" t="s">
        <v>438</v>
      </c>
      <c r="D8236" s="3"/>
    </row>
    <row r="8237" spans="1:4">
      <c r="A8237" t="s">
        <v>15101</v>
      </c>
      <c r="B8237" t="s">
        <v>15099</v>
      </c>
      <c r="C8237" t="s">
        <v>438</v>
      </c>
      <c r="D8237" s="3"/>
    </row>
    <row r="8238" spans="1:4">
      <c r="A8238" t="s">
        <v>15102</v>
      </c>
      <c r="B8238" t="s">
        <v>15099</v>
      </c>
      <c r="C8238" t="s">
        <v>438</v>
      </c>
      <c r="D8238" s="3"/>
    </row>
    <row r="8239" spans="1:4">
      <c r="A8239" t="s">
        <v>15103</v>
      </c>
      <c r="B8239" t="s">
        <v>12969</v>
      </c>
      <c r="C8239" t="s">
        <v>438</v>
      </c>
      <c r="D8239" s="3"/>
    </row>
    <row r="8240" spans="1:4">
      <c r="A8240" t="s">
        <v>15104</v>
      </c>
      <c r="B8240" t="s">
        <v>12971</v>
      </c>
      <c r="C8240" t="s">
        <v>438</v>
      </c>
      <c r="D8240" s="3"/>
    </row>
    <row r="8241" spans="1:4">
      <c r="A8241" t="s">
        <v>15105</v>
      </c>
      <c r="B8241" t="s">
        <v>12973</v>
      </c>
      <c r="C8241" t="s">
        <v>438</v>
      </c>
      <c r="D8241" s="3"/>
    </row>
    <row r="8242" spans="1:4">
      <c r="A8242" t="s">
        <v>15106</v>
      </c>
      <c r="B8242" t="s">
        <v>12975</v>
      </c>
      <c r="C8242" t="s">
        <v>438</v>
      </c>
      <c r="D8242" s="3"/>
    </row>
    <row r="8243" spans="1:4">
      <c r="A8243" t="s">
        <v>15107</v>
      </c>
      <c r="B8243" t="s">
        <v>12977</v>
      </c>
      <c r="C8243" t="s">
        <v>438</v>
      </c>
      <c r="D8243" s="3"/>
    </row>
    <row r="8244" spans="1:4">
      <c r="A8244" t="s">
        <v>15108</v>
      </c>
      <c r="B8244" t="s">
        <v>12979</v>
      </c>
      <c r="C8244" t="s">
        <v>438</v>
      </c>
      <c r="D8244" s="3"/>
    </row>
    <row r="8245" spans="1:4">
      <c r="A8245" t="s">
        <v>15109</v>
      </c>
      <c r="B8245" t="s">
        <v>12981</v>
      </c>
      <c r="C8245" t="s">
        <v>438</v>
      </c>
      <c r="D8245" s="3"/>
    </row>
    <row r="8246" spans="1:4">
      <c r="A8246" t="s">
        <v>15110</v>
      </c>
      <c r="B8246" t="s">
        <v>12983</v>
      </c>
      <c r="C8246" t="s">
        <v>438</v>
      </c>
      <c r="D8246" s="3"/>
    </row>
    <row r="8247" spans="1:4">
      <c r="A8247" t="s">
        <v>15111</v>
      </c>
      <c r="B8247" t="s">
        <v>12985</v>
      </c>
      <c r="C8247" t="s">
        <v>438</v>
      </c>
      <c r="D8247" s="3"/>
    </row>
    <row r="8248" spans="1:4">
      <c r="A8248" t="s">
        <v>15112</v>
      </c>
      <c r="B8248" t="s">
        <v>12987</v>
      </c>
      <c r="C8248" t="s">
        <v>438</v>
      </c>
      <c r="D8248" s="3"/>
    </row>
    <row r="8249" spans="1:4">
      <c r="A8249" t="s">
        <v>15113</v>
      </c>
      <c r="B8249" t="s">
        <v>12989</v>
      </c>
      <c r="C8249" t="s">
        <v>438</v>
      </c>
      <c r="D8249" s="3"/>
    </row>
    <row r="8250" spans="1:4">
      <c r="A8250" t="s">
        <v>15114</v>
      </c>
      <c r="B8250" t="s">
        <v>12991</v>
      </c>
      <c r="C8250" t="s">
        <v>438</v>
      </c>
      <c r="D8250" s="3"/>
    </row>
    <row r="8251" spans="1:4">
      <c r="A8251" t="s">
        <v>15115</v>
      </c>
      <c r="B8251" t="s">
        <v>12993</v>
      </c>
      <c r="C8251" t="s">
        <v>438</v>
      </c>
      <c r="D8251" s="3"/>
    </row>
    <row r="8252" spans="1:4">
      <c r="A8252" t="s">
        <v>15116</v>
      </c>
      <c r="B8252" t="s">
        <v>12995</v>
      </c>
      <c r="C8252" t="s">
        <v>438</v>
      </c>
      <c r="D8252" s="3"/>
    </row>
    <row r="8253" spans="1:4">
      <c r="A8253" t="s">
        <v>15117</v>
      </c>
      <c r="B8253" t="s">
        <v>12997</v>
      </c>
      <c r="C8253" t="s">
        <v>438</v>
      </c>
      <c r="D8253" s="3"/>
    </row>
    <row r="8254" spans="1:4">
      <c r="A8254" t="s">
        <v>15118</v>
      </c>
      <c r="B8254" t="s">
        <v>12999</v>
      </c>
      <c r="C8254" t="s">
        <v>438</v>
      </c>
      <c r="D8254" s="3"/>
    </row>
    <row r="8255" spans="1:4">
      <c r="A8255" t="s">
        <v>15119</v>
      </c>
      <c r="B8255" t="s">
        <v>13001</v>
      </c>
      <c r="C8255" t="s">
        <v>438</v>
      </c>
      <c r="D8255" s="3"/>
    </row>
    <row r="8256" spans="1:4">
      <c r="A8256" t="s">
        <v>15120</v>
      </c>
      <c r="B8256" t="s">
        <v>13003</v>
      </c>
      <c r="C8256" t="s">
        <v>438</v>
      </c>
      <c r="D8256" s="3"/>
    </row>
    <row r="8257" spans="1:4">
      <c r="A8257" t="s">
        <v>15121</v>
      </c>
      <c r="B8257" t="s">
        <v>13005</v>
      </c>
      <c r="C8257" t="s">
        <v>438</v>
      </c>
      <c r="D8257" s="3"/>
    </row>
    <row r="8258" spans="1:4">
      <c r="A8258" t="s">
        <v>15122</v>
      </c>
      <c r="B8258" t="s">
        <v>13007</v>
      </c>
      <c r="C8258" t="s">
        <v>438</v>
      </c>
      <c r="D8258" s="3"/>
    </row>
    <row r="8259" spans="1:4">
      <c r="A8259" t="s">
        <v>15123</v>
      </c>
      <c r="B8259" t="s">
        <v>15124</v>
      </c>
      <c r="C8259" t="s">
        <v>438</v>
      </c>
      <c r="D8259" s="3"/>
    </row>
    <row r="8260" spans="1:4">
      <c r="A8260" t="s">
        <v>15125</v>
      </c>
      <c r="B8260" t="s">
        <v>15124</v>
      </c>
      <c r="C8260" t="s">
        <v>438</v>
      </c>
      <c r="D8260" s="3"/>
    </row>
    <row r="8261" spans="1:4">
      <c r="A8261" t="s">
        <v>15126</v>
      </c>
      <c r="B8261" t="s">
        <v>15127</v>
      </c>
      <c r="C8261" t="s">
        <v>438</v>
      </c>
      <c r="D8261" s="3"/>
    </row>
    <row r="8262" spans="1:4">
      <c r="A8262" t="s">
        <v>15128</v>
      </c>
      <c r="B8262" t="s">
        <v>13126</v>
      </c>
      <c r="C8262" t="s">
        <v>438</v>
      </c>
      <c r="D8262" s="3"/>
    </row>
    <row r="8263" spans="1:4">
      <c r="A8263" t="s">
        <v>15129</v>
      </c>
      <c r="B8263" t="s">
        <v>13128</v>
      </c>
      <c r="C8263" t="s">
        <v>438</v>
      </c>
      <c r="D8263" s="3"/>
    </row>
    <row r="8264" spans="1:4">
      <c r="A8264" t="s">
        <v>15130</v>
      </c>
      <c r="B8264" t="s">
        <v>13130</v>
      </c>
      <c r="C8264" t="s">
        <v>438</v>
      </c>
      <c r="D8264" s="3"/>
    </row>
    <row r="8265" spans="1:4">
      <c r="A8265" t="s">
        <v>15131</v>
      </c>
      <c r="B8265" t="s">
        <v>13132</v>
      </c>
      <c r="C8265" t="s">
        <v>438</v>
      </c>
      <c r="D8265" s="3"/>
    </row>
    <row r="8266" spans="1:4">
      <c r="A8266" t="s">
        <v>15132</v>
      </c>
      <c r="B8266" t="s">
        <v>13134</v>
      </c>
      <c r="C8266" t="s">
        <v>438</v>
      </c>
      <c r="D8266" s="3"/>
    </row>
    <row r="8267" spans="1:4">
      <c r="A8267" t="s">
        <v>15133</v>
      </c>
      <c r="B8267" t="s">
        <v>15134</v>
      </c>
      <c r="C8267" t="s">
        <v>438</v>
      </c>
      <c r="D8267" s="3"/>
    </row>
    <row r="8268" spans="1:4">
      <c r="A8268" t="s">
        <v>15135</v>
      </c>
      <c r="B8268" t="s">
        <v>13136</v>
      </c>
      <c r="C8268" t="s">
        <v>438</v>
      </c>
      <c r="D8268" s="3"/>
    </row>
    <row r="8269" spans="1:4">
      <c r="A8269" t="s">
        <v>15136</v>
      </c>
      <c r="B8269" t="s">
        <v>15137</v>
      </c>
      <c r="C8269" t="s">
        <v>438</v>
      </c>
      <c r="D8269" s="3"/>
    </row>
    <row r="8270" spans="1:4">
      <c r="A8270" t="s">
        <v>15138</v>
      </c>
      <c r="B8270" t="s">
        <v>13148</v>
      </c>
      <c r="C8270" t="s">
        <v>438</v>
      </c>
      <c r="D8270" s="3"/>
    </row>
    <row r="8271" spans="1:4">
      <c r="A8271" t="s">
        <v>15139</v>
      </c>
      <c r="B8271" t="s">
        <v>15140</v>
      </c>
      <c r="C8271" t="s">
        <v>438</v>
      </c>
      <c r="D8271" s="3"/>
    </row>
    <row r="8272" spans="1:4">
      <c r="A8272" t="s">
        <v>15141</v>
      </c>
      <c r="B8272" t="s">
        <v>10974</v>
      </c>
      <c r="C8272" t="s">
        <v>205</v>
      </c>
      <c r="D8272" s="3"/>
    </row>
    <row r="8273" spans="1:4">
      <c r="A8273" t="s">
        <v>15142</v>
      </c>
      <c r="B8273" t="s">
        <v>15143</v>
      </c>
      <c r="C8273" t="s">
        <v>232</v>
      </c>
      <c r="D8273" s="3"/>
    </row>
    <row r="8274" spans="1:4">
      <c r="A8274" t="s">
        <v>15144</v>
      </c>
      <c r="B8274" t="s">
        <v>15145</v>
      </c>
      <c r="C8274" t="s">
        <v>232</v>
      </c>
      <c r="D8274" s="3">
        <v>2500</v>
      </c>
    </row>
    <row r="8275" spans="1:4">
      <c r="A8275" t="s">
        <v>15146</v>
      </c>
      <c r="B8275" t="s">
        <v>15147</v>
      </c>
      <c r="C8275" t="s">
        <v>232</v>
      </c>
      <c r="D8275" s="3">
        <v>585</v>
      </c>
    </row>
    <row r="8276" spans="1:4">
      <c r="A8276" t="s">
        <v>15148</v>
      </c>
      <c r="B8276" t="s">
        <v>15149</v>
      </c>
      <c r="C8276" t="s">
        <v>438</v>
      </c>
      <c r="D8276" s="3"/>
    </row>
    <row r="8277" spans="1:4">
      <c r="A8277" t="s">
        <v>15150</v>
      </c>
      <c r="B8277" t="s">
        <v>15151</v>
      </c>
      <c r="C8277" t="s">
        <v>438</v>
      </c>
      <c r="D8277" s="3"/>
    </row>
    <row r="8278" spans="1:4">
      <c r="A8278" t="s">
        <v>15152</v>
      </c>
      <c r="B8278" t="s">
        <v>15153</v>
      </c>
      <c r="C8278" t="s">
        <v>438</v>
      </c>
      <c r="D8278" s="3">
        <v>7</v>
      </c>
    </row>
    <row r="8279" spans="1:4">
      <c r="A8279" t="s">
        <v>15154</v>
      </c>
      <c r="B8279" t="s">
        <v>15155</v>
      </c>
      <c r="C8279" t="s">
        <v>438</v>
      </c>
      <c r="D8279" s="3">
        <v>8.4</v>
      </c>
    </row>
    <row r="8280" spans="1:4">
      <c r="A8280" t="s">
        <v>15156</v>
      </c>
      <c r="B8280" t="s">
        <v>15157</v>
      </c>
      <c r="C8280" t="s">
        <v>438</v>
      </c>
      <c r="D8280" s="3">
        <v>23.1</v>
      </c>
    </row>
    <row r="8281" spans="1:4">
      <c r="A8281" t="s">
        <v>15158</v>
      </c>
      <c r="B8281" t="s">
        <v>15159</v>
      </c>
      <c r="C8281" t="s">
        <v>438</v>
      </c>
      <c r="D8281" s="3">
        <v>35</v>
      </c>
    </row>
    <row r="8282" spans="1:4">
      <c r="A8282" t="s">
        <v>15160</v>
      </c>
      <c r="B8282" t="s">
        <v>15161</v>
      </c>
      <c r="C8282" t="s">
        <v>438</v>
      </c>
      <c r="D8282" s="3"/>
    </row>
    <row r="8283" spans="1:4">
      <c r="A8283" t="s">
        <v>15162</v>
      </c>
      <c r="B8283" t="s">
        <v>15163</v>
      </c>
      <c r="C8283" t="s">
        <v>438</v>
      </c>
      <c r="D8283" s="3"/>
    </row>
    <row r="8284" spans="1:4">
      <c r="A8284" t="s">
        <v>15164</v>
      </c>
      <c r="B8284" t="s">
        <v>15165</v>
      </c>
      <c r="C8284" t="s">
        <v>438</v>
      </c>
      <c r="D8284" s="3"/>
    </row>
    <row r="8285" spans="1:4">
      <c r="A8285" t="s">
        <v>15166</v>
      </c>
      <c r="B8285" t="s">
        <v>15167</v>
      </c>
      <c r="C8285" t="s">
        <v>438</v>
      </c>
      <c r="D8285" s="3"/>
    </row>
    <row r="8286" spans="1:4">
      <c r="A8286" t="s">
        <v>15168</v>
      </c>
      <c r="B8286" t="s">
        <v>15169</v>
      </c>
      <c r="C8286" t="s">
        <v>438</v>
      </c>
      <c r="D8286" s="3"/>
    </row>
    <row r="8287" spans="1:4">
      <c r="A8287" t="s">
        <v>15170</v>
      </c>
      <c r="B8287" t="s">
        <v>15171</v>
      </c>
      <c r="C8287" t="s">
        <v>438</v>
      </c>
      <c r="D8287" s="3"/>
    </row>
    <row r="8288" spans="1:4">
      <c r="A8288" t="s">
        <v>15172</v>
      </c>
      <c r="B8288" t="s">
        <v>15173</v>
      </c>
      <c r="C8288" t="s">
        <v>438</v>
      </c>
      <c r="D8288" s="3">
        <v>38</v>
      </c>
    </row>
    <row r="8289" spans="1:4">
      <c r="A8289" t="s">
        <v>15174</v>
      </c>
      <c r="B8289" t="s">
        <v>15175</v>
      </c>
      <c r="C8289" t="s">
        <v>438</v>
      </c>
      <c r="D8289" s="3"/>
    </row>
    <row r="8290" spans="1:4">
      <c r="A8290" t="s">
        <v>15176</v>
      </c>
      <c r="B8290" t="s">
        <v>15177</v>
      </c>
      <c r="C8290" t="s">
        <v>438</v>
      </c>
      <c r="D8290" s="3"/>
    </row>
    <row r="8291" spans="1:4">
      <c r="A8291" t="s">
        <v>15178</v>
      </c>
      <c r="B8291" t="s">
        <v>15179</v>
      </c>
      <c r="C8291" t="s">
        <v>438</v>
      </c>
      <c r="D8291" s="3"/>
    </row>
    <row r="8292" spans="1:4">
      <c r="A8292" t="s">
        <v>15180</v>
      </c>
      <c r="B8292" t="s">
        <v>15181</v>
      </c>
      <c r="C8292" t="s">
        <v>438</v>
      </c>
      <c r="D8292" s="3">
        <v>12</v>
      </c>
    </row>
    <row r="8293" spans="1:4">
      <c r="A8293" t="s">
        <v>15182</v>
      </c>
      <c r="B8293" t="s">
        <v>15183</v>
      </c>
      <c r="C8293" t="s">
        <v>438</v>
      </c>
      <c r="D8293" s="3"/>
    </row>
    <row r="8294" spans="1:4">
      <c r="A8294" t="s">
        <v>15184</v>
      </c>
      <c r="B8294" t="s">
        <v>15185</v>
      </c>
      <c r="C8294" t="s">
        <v>438</v>
      </c>
      <c r="D8294" s="3"/>
    </row>
    <row r="8295" spans="1:4">
      <c r="A8295" t="s">
        <v>15186</v>
      </c>
      <c r="B8295" t="s">
        <v>15187</v>
      </c>
      <c r="C8295" t="s">
        <v>438</v>
      </c>
      <c r="D8295" s="3"/>
    </row>
    <row r="8296" spans="1:4">
      <c r="A8296" t="s">
        <v>15188</v>
      </c>
      <c r="B8296" t="s">
        <v>15189</v>
      </c>
      <c r="C8296" t="s">
        <v>232</v>
      </c>
      <c r="D8296" s="3"/>
    </row>
    <row r="8297" spans="1:4">
      <c r="A8297" t="s">
        <v>15190</v>
      </c>
      <c r="B8297" t="s">
        <v>15191</v>
      </c>
      <c r="C8297" t="s">
        <v>232</v>
      </c>
      <c r="D8297" s="3"/>
    </row>
    <row r="8298" spans="1:4">
      <c r="A8298" t="s">
        <v>15192</v>
      </c>
      <c r="B8298" t="s">
        <v>15193</v>
      </c>
      <c r="C8298" t="s">
        <v>232</v>
      </c>
      <c r="D8298" s="3"/>
    </row>
    <row r="8299" spans="1:4">
      <c r="A8299" t="s">
        <v>15194</v>
      </c>
      <c r="B8299" t="s">
        <v>15195</v>
      </c>
      <c r="C8299" t="s">
        <v>232</v>
      </c>
      <c r="D8299" s="3"/>
    </row>
    <row r="8300" spans="1:4">
      <c r="A8300" t="s">
        <v>15196</v>
      </c>
      <c r="B8300" t="s">
        <v>15197</v>
      </c>
      <c r="C8300" t="s">
        <v>232</v>
      </c>
      <c r="D8300" s="3"/>
    </row>
    <row r="8301" spans="1:4">
      <c r="A8301" t="s">
        <v>15198</v>
      </c>
      <c r="B8301" t="s">
        <v>15199</v>
      </c>
      <c r="C8301" t="s">
        <v>232</v>
      </c>
      <c r="D8301" s="3">
        <v>491.23</v>
      </c>
    </row>
    <row r="8302" spans="1:4">
      <c r="A8302" t="s">
        <v>15200</v>
      </c>
      <c r="B8302" t="s">
        <v>15201</v>
      </c>
      <c r="C8302" t="s">
        <v>232</v>
      </c>
      <c r="D8302" s="3"/>
    </row>
    <row r="8303" spans="1:4">
      <c r="A8303" t="s">
        <v>15202</v>
      </c>
      <c r="B8303" t="s">
        <v>15203</v>
      </c>
      <c r="C8303" t="s">
        <v>232</v>
      </c>
      <c r="D8303" s="3"/>
    </row>
    <row r="8304" spans="1:4">
      <c r="A8304" t="s">
        <v>15204</v>
      </c>
      <c r="B8304" t="s">
        <v>15205</v>
      </c>
      <c r="C8304" t="s">
        <v>232</v>
      </c>
      <c r="D8304" s="3">
        <v>938.9</v>
      </c>
    </row>
    <row r="8305" spans="1:4">
      <c r="A8305" t="s">
        <v>15206</v>
      </c>
      <c r="B8305" t="s">
        <v>15207</v>
      </c>
      <c r="C8305" t="s">
        <v>232</v>
      </c>
      <c r="D8305" s="3">
        <v>808.88</v>
      </c>
    </row>
    <row r="8306" spans="1:4">
      <c r="A8306" t="s">
        <v>15208</v>
      </c>
      <c r="B8306" t="s">
        <v>15209</v>
      </c>
      <c r="C8306" t="s">
        <v>232</v>
      </c>
      <c r="D8306" s="3">
        <v>1200</v>
      </c>
    </row>
    <row r="8307" spans="1:4">
      <c r="A8307" t="s">
        <v>15210</v>
      </c>
      <c r="B8307" t="s">
        <v>15211</v>
      </c>
      <c r="C8307" t="s">
        <v>232</v>
      </c>
      <c r="D8307" s="3">
        <v>2000</v>
      </c>
    </row>
    <row r="8308" spans="1:4">
      <c r="A8308" t="s">
        <v>15212</v>
      </c>
      <c r="B8308" t="s">
        <v>15213</v>
      </c>
      <c r="C8308" t="s">
        <v>232</v>
      </c>
      <c r="D8308" s="3"/>
    </row>
    <row r="8309" spans="1:4">
      <c r="A8309" t="s">
        <v>15214</v>
      </c>
      <c r="B8309" t="s">
        <v>15215</v>
      </c>
      <c r="C8309" t="s">
        <v>232</v>
      </c>
      <c r="D8309" s="3">
        <v>2500</v>
      </c>
    </row>
    <row r="8310" spans="1:4">
      <c r="A8310" t="s">
        <v>15216</v>
      </c>
      <c r="B8310" t="s">
        <v>15217</v>
      </c>
      <c r="C8310" t="s">
        <v>232</v>
      </c>
      <c r="D8310" s="3"/>
    </row>
    <row r="8311" spans="1:4">
      <c r="A8311" t="s">
        <v>15218</v>
      </c>
      <c r="B8311" t="s">
        <v>15219</v>
      </c>
      <c r="C8311" t="s">
        <v>232</v>
      </c>
      <c r="D8311" s="3"/>
    </row>
    <row r="8312" spans="1:4">
      <c r="A8312" t="s">
        <v>15220</v>
      </c>
      <c r="B8312" t="s">
        <v>15221</v>
      </c>
      <c r="C8312" t="s">
        <v>232</v>
      </c>
      <c r="D8312" s="3"/>
    </row>
    <row r="8313" spans="1:4">
      <c r="A8313" t="s">
        <v>15222</v>
      </c>
      <c r="B8313" t="s">
        <v>15223</v>
      </c>
      <c r="C8313" t="s">
        <v>232</v>
      </c>
      <c r="D8313" s="3"/>
    </row>
    <row r="8314" spans="1:4">
      <c r="A8314" t="s">
        <v>15224</v>
      </c>
      <c r="B8314" t="s">
        <v>15225</v>
      </c>
      <c r="C8314" t="s">
        <v>232</v>
      </c>
      <c r="D8314" s="3"/>
    </row>
    <row r="8315" spans="1:4">
      <c r="A8315" t="s">
        <v>15226</v>
      </c>
      <c r="B8315" t="s">
        <v>15227</v>
      </c>
      <c r="C8315" t="s">
        <v>232</v>
      </c>
      <c r="D8315" s="3"/>
    </row>
    <row r="8316" spans="1:4">
      <c r="A8316" t="s">
        <v>15228</v>
      </c>
      <c r="B8316" t="s">
        <v>15229</v>
      </c>
      <c r="C8316" t="s">
        <v>232</v>
      </c>
      <c r="D8316" s="3"/>
    </row>
    <row r="8317" spans="1:4">
      <c r="A8317" t="s">
        <v>15230</v>
      </c>
      <c r="B8317" t="s">
        <v>15231</v>
      </c>
      <c r="C8317" t="s">
        <v>232</v>
      </c>
      <c r="D8317" s="3"/>
    </row>
    <row r="8318" spans="1:4">
      <c r="A8318" t="s">
        <v>15232</v>
      </c>
      <c r="B8318" t="s">
        <v>15233</v>
      </c>
      <c r="C8318" t="s">
        <v>232</v>
      </c>
      <c r="D8318" s="3"/>
    </row>
    <row r="8319" spans="1:4">
      <c r="A8319" t="s">
        <v>15234</v>
      </c>
      <c r="B8319" t="s">
        <v>15235</v>
      </c>
      <c r="C8319" t="s">
        <v>232</v>
      </c>
      <c r="D8319" s="3"/>
    </row>
    <row r="8320" spans="1:4">
      <c r="A8320" t="s">
        <v>15236</v>
      </c>
      <c r="B8320" t="s">
        <v>15237</v>
      </c>
      <c r="C8320" t="s">
        <v>232</v>
      </c>
      <c r="D8320" s="3"/>
    </row>
    <row r="8321" spans="1:4">
      <c r="A8321" t="s">
        <v>15238</v>
      </c>
      <c r="B8321" t="s">
        <v>15239</v>
      </c>
      <c r="C8321" t="s">
        <v>232</v>
      </c>
      <c r="D8321" s="3">
        <v>900</v>
      </c>
    </row>
    <row r="8322" spans="1:4">
      <c r="A8322" t="s">
        <v>15240</v>
      </c>
      <c r="B8322" t="s">
        <v>15241</v>
      </c>
      <c r="C8322" t="s">
        <v>232</v>
      </c>
      <c r="D8322" s="3">
        <v>1800</v>
      </c>
    </row>
    <row r="8323" spans="1:4">
      <c r="A8323" t="s">
        <v>15242</v>
      </c>
      <c r="B8323" t="s">
        <v>15243</v>
      </c>
      <c r="C8323" t="s">
        <v>232</v>
      </c>
      <c r="D8323" s="3"/>
    </row>
    <row r="8324" spans="1:4">
      <c r="A8324" t="s">
        <v>15244</v>
      </c>
      <c r="B8324" t="s">
        <v>15245</v>
      </c>
      <c r="C8324" t="s">
        <v>232</v>
      </c>
      <c r="D8324" s="3"/>
    </row>
    <row r="8325" spans="1:4">
      <c r="A8325" t="s">
        <v>15246</v>
      </c>
      <c r="B8325" t="s">
        <v>15247</v>
      </c>
      <c r="C8325" t="s">
        <v>232</v>
      </c>
      <c r="D8325" s="3"/>
    </row>
    <row r="8326" spans="1:4">
      <c r="A8326" t="s">
        <v>15248</v>
      </c>
      <c r="B8326" t="s">
        <v>15249</v>
      </c>
      <c r="C8326" t="s">
        <v>232</v>
      </c>
      <c r="D8326" s="3">
        <v>2500</v>
      </c>
    </row>
    <row r="8327" spans="1:4">
      <c r="A8327" t="s">
        <v>15250</v>
      </c>
      <c r="B8327" t="s">
        <v>15251</v>
      </c>
      <c r="C8327" t="s">
        <v>232</v>
      </c>
      <c r="D8327" s="3"/>
    </row>
    <row r="8328" spans="1:4">
      <c r="A8328" t="s">
        <v>15252</v>
      </c>
      <c r="B8328" t="s">
        <v>6873</v>
      </c>
      <c r="C8328" t="s">
        <v>438</v>
      </c>
      <c r="D8328" s="3"/>
    </row>
    <row r="8329" spans="1:4">
      <c r="A8329" t="s">
        <v>15253</v>
      </c>
      <c r="B8329" t="s">
        <v>15254</v>
      </c>
      <c r="C8329" t="s">
        <v>438</v>
      </c>
      <c r="D8329" s="3"/>
    </row>
    <row r="8330" spans="1:4">
      <c r="A8330" t="s">
        <v>15255</v>
      </c>
      <c r="B8330" t="s">
        <v>15256</v>
      </c>
      <c r="C8330" t="s">
        <v>438</v>
      </c>
      <c r="D8330" s="3"/>
    </row>
    <row r="8331" spans="1:4">
      <c r="A8331" t="s">
        <v>15257</v>
      </c>
      <c r="B8331" t="s">
        <v>15258</v>
      </c>
      <c r="C8331" t="s">
        <v>438</v>
      </c>
      <c r="D8331" s="3"/>
    </row>
    <row r="8332" spans="1:4">
      <c r="A8332" t="s">
        <v>15259</v>
      </c>
      <c r="B8332" t="s">
        <v>15260</v>
      </c>
      <c r="C8332" t="s">
        <v>438</v>
      </c>
      <c r="D8332" s="3"/>
    </row>
    <row r="8333" spans="1:4">
      <c r="A8333" t="s">
        <v>15261</v>
      </c>
      <c r="B8333" t="s">
        <v>15262</v>
      </c>
      <c r="C8333" t="s">
        <v>232</v>
      </c>
      <c r="D8333" s="3"/>
    </row>
    <row r="8334" spans="1:4">
      <c r="A8334" t="s">
        <v>15263</v>
      </c>
      <c r="B8334" t="s">
        <v>15264</v>
      </c>
      <c r="C8334" t="s">
        <v>438</v>
      </c>
      <c r="D8334" s="3"/>
    </row>
    <row r="8335" spans="1:4">
      <c r="A8335" t="s">
        <v>15265</v>
      </c>
      <c r="B8335" t="s">
        <v>15266</v>
      </c>
      <c r="C8335" t="s">
        <v>438</v>
      </c>
      <c r="D8335" s="3"/>
    </row>
    <row r="8336" spans="1:4">
      <c r="A8336" t="s">
        <v>15267</v>
      </c>
      <c r="B8336" t="s">
        <v>15268</v>
      </c>
      <c r="C8336" t="s">
        <v>438</v>
      </c>
      <c r="D8336" s="3"/>
    </row>
    <row r="8337" spans="1:4">
      <c r="A8337" t="s">
        <v>15269</v>
      </c>
      <c r="B8337" t="s">
        <v>15270</v>
      </c>
      <c r="C8337" t="s">
        <v>438</v>
      </c>
      <c r="D8337" s="3"/>
    </row>
    <row r="8338" spans="1:4">
      <c r="A8338" t="s">
        <v>15271</v>
      </c>
      <c r="B8338" t="s">
        <v>15272</v>
      </c>
      <c r="C8338" t="s">
        <v>438</v>
      </c>
      <c r="D8338" s="3"/>
    </row>
    <row r="8339" spans="1:4">
      <c r="A8339" t="s">
        <v>15273</v>
      </c>
      <c r="B8339" t="s">
        <v>15274</v>
      </c>
      <c r="C8339" t="s">
        <v>438</v>
      </c>
      <c r="D8339" s="3"/>
    </row>
    <row r="8340" spans="1:4">
      <c r="A8340" t="s">
        <v>15275</v>
      </c>
      <c r="B8340" t="s">
        <v>15276</v>
      </c>
      <c r="C8340" t="s">
        <v>438</v>
      </c>
      <c r="D8340" s="3"/>
    </row>
    <row r="8341" spans="1:4">
      <c r="A8341" t="s">
        <v>15277</v>
      </c>
      <c r="B8341" t="s">
        <v>15278</v>
      </c>
      <c r="C8341" t="s">
        <v>438</v>
      </c>
      <c r="D8341" s="3"/>
    </row>
    <row r="8342" spans="1:4">
      <c r="A8342" t="s">
        <v>15279</v>
      </c>
      <c r="B8342" t="s">
        <v>15280</v>
      </c>
      <c r="C8342" t="s">
        <v>438</v>
      </c>
      <c r="D8342" s="3"/>
    </row>
    <row r="8343" spans="1:4">
      <c r="A8343" t="s">
        <v>15281</v>
      </c>
      <c r="B8343" t="s">
        <v>15282</v>
      </c>
      <c r="C8343" t="s">
        <v>438</v>
      </c>
      <c r="D8343" s="3"/>
    </row>
    <row r="8344" spans="1:4">
      <c r="A8344" t="s">
        <v>15283</v>
      </c>
      <c r="B8344" t="s">
        <v>15284</v>
      </c>
      <c r="C8344" t="s">
        <v>438</v>
      </c>
      <c r="D8344" s="3"/>
    </row>
    <row r="8345" spans="1:4">
      <c r="A8345" t="s">
        <v>15285</v>
      </c>
      <c r="B8345" t="s">
        <v>15286</v>
      </c>
      <c r="C8345" t="s">
        <v>438</v>
      </c>
      <c r="D8345" s="3">
        <v>16.138276615672805</v>
      </c>
    </row>
    <row r="8346" spans="1:4">
      <c r="A8346" t="s">
        <v>15287</v>
      </c>
      <c r="B8346" t="s">
        <v>15288</v>
      </c>
      <c r="C8346" t="s">
        <v>438</v>
      </c>
      <c r="D8346" s="3"/>
    </row>
    <row r="8347" spans="1:4">
      <c r="A8347" t="s">
        <v>15289</v>
      </c>
      <c r="B8347" t="s">
        <v>8517</v>
      </c>
      <c r="C8347" t="s">
        <v>438</v>
      </c>
      <c r="D8347" s="3"/>
    </row>
    <row r="8348" spans="1:4">
      <c r="A8348" t="s">
        <v>15290</v>
      </c>
      <c r="B8348" t="s">
        <v>15291</v>
      </c>
      <c r="C8348" t="s">
        <v>438</v>
      </c>
      <c r="D8348" s="3"/>
    </row>
    <row r="8349" spans="1:4">
      <c r="A8349" t="s">
        <v>15292</v>
      </c>
      <c r="B8349" t="s">
        <v>15293</v>
      </c>
      <c r="C8349" t="s">
        <v>438</v>
      </c>
      <c r="D8349" s="3"/>
    </row>
    <row r="8350" spans="1:4">
      <c r="A8350" t="s">
        <v>15294</v>
      </c>
      <c r="B8350" t="s">
        <v>15295</v>
      </c>
      <c r="C8350" t="s">
        <v>438</v>
      </c>
      <c r="D8350" s="3">
        <v>3.03</v>
      </c>
    </row>
    <row r="8351" spans="1:4">
      <c r="A8351" t="s">
        <v>15296</v>
      </c>
      <c r="B8351" t="s">
        <v>15297</v>
      </c>
      <c r="C8351" t="s">
        <v>438</v>
      </c>
      <c r="D8351" s="3"/>
    </row>
    <row r="8352" spans="1:4">
      <c r="A8352" t="s">
        <v>15298</v>
      </c>
      <c r="B8352" t="s">
        <v>15299</v>
      </c>
      <c r="C8352" t="s">
        <v>438</v>
      </c>
      <c r="D8352" s="3"/>
    </row>
    <row r="8353" spans="1:4">
      <c r="A8353" t="s">
        <v>15300</v>
      </c>
      <c r="B8353" t="s">
        <v>15301</v>
      </c>
      <c r="C8353" t="s">
        <v>438</v>
      </c>
      <c r="D8353" s="3">
        <v>6.07</v>
      </c>
    </row>
    <row r="8354" spans="1:4">
      <c r="A8354" t="s">
        <v>15302</v>
      </c>
      <c r="B8354" t="s">
        <v>15303</v>
      </c>
      <c r="C8354" t="s">
        <v>438</v>
      </c>
      <c r="D8354" s="3"/>
    </row>
    <row r="8355" spans="1:4">
      <c r="A8355" t="s">
        <v>15304</v>
      </c>
      <c r="B8355" t="s">
        <v>15305</v>
      </c>
      <c r="C8355" t="s">
        <v>232</v>
      </c>
      <c r="D8355" s="3"/>
    </row>
    <row r="8356" spans="1:4">
      <c r="A8356" t="s">
        <v>15306</v>
      </c>
      <c r="B8356" t="s">
        <v>15307</v>
      </c>
      <c r="C8356" t="s">
        <v>232</v>
      </c>
      <c r="D8356" s="3"/>
    </row>
    <row r="8357" spans="1:4">
      <c r="A8357" t="s">
        <v>15308</v>
      </c>
      <c r="B8357" t="s">
        <v>15309</v>
      </c>
      <c r="C8357" t="s">
        <v>232</v>
      </c>
      <c r="D8357" s="3">
        <v>1035</v>
      </c>
    </row>
    <row r="8358" spans="1:4">
      <c r="A8358" t="s">
        <v>15310</v>
      </c>
      <c r="B8358" t="s">
        <v>15311</v>
      </c>
      <c r="C8358" t="s">
        <v>232</v>
      </c>
      <c r="D8358" s="3"/>
    </row>
    <row r="8359" spans="1:4">
      <c r="A8359" t="s">
        <v>15312</v>
      </c>
      <c r="B8359" t="s">
        <v>15313</v>
      </c>
      <c r="C8359" t="s">
        <v>232</v>
      </c>
      <c r="D8359" s="3"/>
    </row>
    <row r="8360" spans="1:4">
      <c r="A8360" t="s">
        <v>15314</v>
      </c>
      <c r="B8360" t="s">
        <v>15315</v>
      </c>
      <c r="C8360" t="s">
        <v>232</v>
      </c>
      <c r="D8360" s="3"/>
    </row>
    <row r="8361" spans="1:4">
      <c r="A8361" t="s">
        <v>15316</v>
      </c>
      <c r="B8361" t="s">
        <v>15317</v>
      </c>
      <c r="C8361" t="s">
        <v>232</v>
      </c>
      <c r="D8361" s="3"/>
    </row>
    <row r="8362" spans="1:4">
      <c r="A8362" t="s">
        <v>15318</v>
      </c>
      <c r="B8362" t="s">
        <v>15319</v>
      </c>
      <c r="C8362" t="s">
        <v>232</v>
      </c>
      <c r="D8362" s="3"/>
    </row>
    <row r="8363" spans="1:4">
      <c r="A8363" t="s">
        <v>15320</v>
      </c>
      <c r="B8363" t="s">
        <v>15321</v>
      </c>
      <c r="C8363" t="s">
        <v>232</v>
      </c>
      <c r="D8363" s="3"/>
    </row>
    <row r="8364" spans="1:4">
      <c r="A8364" t="s">
        <v>15322</v>
      </c>
      <c r="B8364" t="s">
        <v>15323</v>
      </c>
      <c r="C8364" t="s">
        <v>232</v>
      </c>
      <c r="D8364" s="3"/>
    </row>
    <row r="8365" spans="1:4">
      <c r="A8365" t="s">
        <v>15324</v>
      </c>
      <c r="B8365" t="s">
        <v>15325</v>
      </c>
      <c r="C8365" t="s">
        <v>232</v>
      </c>
      <c r="D8365" s="3"/>
    </row>
    <row r="8366" spans="1:4">
      <c r="A8366" t="s">
        <v>15326</v>
      </c>
      <c r="B8366" t="s">
        <v>15327</v>
      </c>
      <c r="C8366" t="s">
        <v>232</v>
      </c>
      <c r="D8366" s="3">
        <v>1134.03</v>
      </c>
    </row>
    <row r="8367" spans="1:4">
      <c r="A8367" t="s">
        <v>15328</v>
      </c>
      <c r="B8367" t="s">
        <v>15329</v>
      </c>
      <c r="C8367" t="s">
        <v>232</v>
      </c>
      <c r="D8367" s="3"/>
    </row>
    <row r="8368" spans="1:4">
      <c r="A8368" t="s">
        <v>15330</v>
      </c>
      <c r="B8368" t="s">
        <v>15331</v>
      </c>
      <c r="C8368" t="s">
        <v>232</v>
      </c>
      <c r="D8368" s="3"/>
    </row>
    <row r="8369" spans="1:4">
      <c r="A8369" t="s">
        <v>15332</v>
      </c>
      <c r="B8369" t="s">
        <v>15333</v>
      </c>
      <c r="C8369" t="s">
        <v>232</v>
      </c>
      <c r="D8369" s="3"/>
    </row>
    <row r="8370" spans="1:4">
      <c r="A8370" t="s">
        <v>15334</v>
      </c>
      <c r="B8370" t="s">
        <v>15335</v>
      </c>
      <c r="C8370" t="s">
        <v>232</v>
      </c>
      <c r="D8370" s="3"/>
    </row>
    <row r="8371" spans="1:4">
      <c r="A8371" t="s">
        <v>15336</v>
      </c>
      <c r="B8371" t="s">
        <v>15337</v>
      </c>
      <c r="C8371" t="s">
        <v>232</v>
      </c>
      <c r="D8371" s="3"/>
    </row>
    <row r="8372" spans="1:4">
      <c r="A8372" t="s">
        <v>15338</v>
      </c>
      <c r="B8372" t="s">
        <v>15339</v>
      </c>
      <c r="C8372" t="s">
        <v>232</v>
      </c>
      <c r="D8372" s="3"/>
    </row>
    <row r="8373" spans="1:4">
      <c r="A8373" t="s">
        <v>15340</v>
      </c>
      <c r="B8373" t="s">
        <v>15341</v>
      </c>
      <c r="C8373" t="s">
        <v>232</v>
      </c>
      <c r="D8373" s="3"/>
    </row>
    <row r="8374" spans="1:4">
      <c r="A8374" t="s">
        <v>15342</v>
      </c>
      <c r="B8374" t="s">
        <v>15343</v>
      </c>
      <c r="C8374" t="s">
        <v>438</v>
      </c>
      <c r="D8374" s="3">
        <v>1.5</v>
      </c>
    </row>
    <row r="8375" spans="1:4">
      <c r="A8375" t="s">
        <v>15344</v>
      </c>
      <c r="B8375" t="s">
        <v>15345</v>
      </c>
      <c r="C8375" t="s">
        <v>438</v>
      </c>
      <c r="D8375" s="3">
        <v>1.5580451728962623</v>
      </c>
    </row>
    <row r="8376" spans="1:4">
      <c r="A8376" t="s">
        <v>15346</v>
      </c>
      <c r="B8376" t="s">
        <v>15347</v>
      </c>
      <c r="C8376" t="s">
        <v>232</v>
      </c>
      <c r="D8376" s="3">
        <v>527.71428571428567</v>
      </c>
    </row>
    <row r="8377" spans="1:4">
      <c r="A8377" t="s">
        <v>15348</v>
      </c>
      <c r="B8377" t="s">
        <v>15349</v>
      </c>
      <c r="C8377" t="s">
        <v>232</v>
      </c>
      <c r="D8377" s="3"/>
    </row>
    <row r="8378" spans="1:4">
      <c r="A8378" t="s">
        <v>15350</v>
      </c>
      <c r="B8378" t="s">
        <v>13199</v>
      </c>
      <c r="C8378" t="s">
        <v>232</v>
      </c>
      <c r="D8378" s="3"/>
    </row>
    <row r="8379" spans="1:4">
      <c r="A8379" t="s">
        <v>15351</v>
      </c>
      <c r="B8379" t="s">
        <v>15352</v>
      </c>
      <c r="C8379" t="s">
        <v>232</v>
      </c>
      <c r="D8379" s="3"/>
    </row>
    <row r="8380" spans="1:4">
      <c r="A8380" t="s">
        <v>15353</v>
      </c>
      <c r="B8380" t="s">
        <v>12058</v>
      </c>
      <c r="C8380" t="s">
        <v>438</v>
      </c>
      <c r="D8380" s="3"/>
    </row>
    <row r="8381" spans="1:4">
      <c r="A8381" t="s">
        <v>15354</v>
      </c>
      <c r="B8381" t="s">
        <v>15355</v>
      </c>
      <c r="C8381" t="s">
        <v>232</v>
      </c>
      <c r="D8381" s="3">
        <v>250</v>
      </c>
    </row>
    <row r="8382" spans="1:4">
      <c r="A8382" t="s">
        <v>15356</v>
      </c>
      <c r="B8382" t="s">
        <v>15357</v>
      </c>
      <c r="C8382" t="s">
        <v>232</v>
      </c>
      <c r="D8382" s="3"/>
    </row>
    <row r="8383" spans="1:4">
      <c r="A8383" t="s">
        <v>15358</v>
      </c>
      <c r="B8383" t="s">
        <v>15359</v>
      </c>
      <c r="C8383" t="s">
        <v>232</v>
      </c>
      <c r="D8383" s="3"/>
    </row>
    <row r="8384" spans="1:4">
      <c r="A8384" t="s">
        <v>15360</v>
      </c>
      <c r="B8384" t="s">
        <v>15361</v>
      </c>
      <c r="C8384" t="s">
        <v>232</v>
      </c>
      <c r="D8384" s="3">
        <v>19425</v>
      </c>
    </row>
    <row r="8385" spans="1:4">
      <c r="A8385" t="s">
        <v>15362</v>
      </c>
      <c r="B8385" t="s">
        <v>15363</v>
      </c>
      <c r="C8385" t="s">
        <v>232</v>
      </c>
      <c r="D8385" s="3"/>
    </row>
    <row r="8386" spans="1:4">
      <c r="A8386" t="s">
        <v>15364</v>
      </c>
      <c r="B8386" t="s">
        <v>15365</v>
      </c>
      <c r="C8386" t="s">
        <v>232</v>
      </c>
      <c r="D8386" s="3"/>
    </row>
    <row r="8387" spans="1:4">
      <c r="A8387" t="s">
        <v>15366</v>
      </c>
      <c r="B8387" t="s">
        <v>15367</v>
      </c>
      <c r="C8387" t="s">
        <v>232</v>
      </c>
      <c r="D8387" s="3"/>
    </row>
    <row r="8388" spans="1:4">
      <c r="A8388" t="s">
        <v>15368</v>
      </c>
      <c r="B8388" t="s">
        <v>15369</v>
      </c>
      <c r="C8388" t="s">
        <v>232</v>
      </c>
      <c r="D8388" s="3">
        <v>3000</v>
      </c>
    </row>
    <row r="8389" spans="1:4">
      <c r="A8389" t="s">
        <v>15370</v>
      </c>
      <c r="B8389" t="s">
        <v>15371</v>
      </c>
      <c r="C8389" t="s">
        <v>232</v>
      </c>
      <c r="D8389" s="3"/>
    </row>
    <row r="8390" spans="1:4">
      <c r="A8390" t="s">
        <v>15372</v>
      </c>
      <c r="B8390" t="s">
        <v>15373</v>
      </c>
      <c r="C8390" t="s">
        <v>232</v>
      </c>
      <c r="D8390" s="3"/>
    </row>
    <row r="8391" spans="1:4">
      <c r="A8391" t="s">
        <v>15374</v>
      </c>
      <c r="B8391" t="s">
        <v>15375</v>
      </c>
      <c r="C8391" t="s">
        <v>232</v>
      </c>
      <c r="D8391" s="3"/>
    </row>
    <row r="8392" spans="1:4">
      <c r="A8392" t="s">
        <v>15376</v>
      </c>
      <c r="B8392" t="s">
        <v>12889</v>
      </c>
      <c r="C8392" t="s">
        <v>232</v>
      </c>
      <c r="D8392" s="3"/>
    </row>
    <row r="8393" spans="1:4">
      <c r="A8393" t="s">
        <v>15377</v>
      </c>
      <c r="B8393" t="s">
        <v>12897</v>
      </c>
      <c r="C8393" t="s">
        <v>232</v>
      </c>
      <c r="D8393" s="3"/>
    </row>
    <row r="8394" spans="1:4">
      <c r="A8394" t="s">
        <v>15378</v>
      </c>
      <c r="B8394" t="s">
        <v>15379</v>
      </c>
      <c r="C8394" t="s">
        <v>232</v>
      </c>
      <c r="D8394" s="3">
        <v>2835</v>
      </c>
    </row>
    <row r="8395" spans="1:4">
      <c r="A8395" t="s">
        <v>15380</v>
      </c>
      <c r="B8395" t="s">
        <v>15381</v>
      </c>
      <c r="C8395" t="s">
        <v>232</v>
      </c>
      <c r="D8395" s="3"/>
    </row>
    <row r="8396" spans="1:4">
      <c r="A8396" t="s">
        <v>15382</v>
      </c>
      <c r="B8396" t="s">
        <v>15383</v>
      </c>
      <c r="C8396" t="s">
        <v>232</v>
      </c>
      <c r="D8396" s="3">
        <v>52.5</v>
      </c>
    </row>
    <row r="8397" spans="1:4">
      <c r="A8397" t="s">
        <v>15384</v>
      </c>
      <c r="B8397" t="s">
        <v>15385</v>
      </c>
      <c r="C8397" t="s">
        <v>232</v>
      </c>
      <c r="D8397" s="3"/>
    </row>
    <row r="8398" spans="1:4">
      <c r="A8398" t="s">
        <v>15386</v>
      </c>
      <c r="B8398" t="s">
        <v>15387</v>
      </c>
      <c r="C8398" t="s">
        <v>232</v>
      </c>
      <c r="D8398" s="3"/>
    </row>
    <row r="8399" spans="1:4">
      <c r="A8399" t="s">
        <v>15388</v>
      </c>
      <c r="B8399" t="s">
        <v>15389</v>
      </c>
      <c r="C8399" t="s">
        <v>232</v>
      </c>
      <c r="D8399" s="3"/>
    </row>
    <row r="8400" spans="1:4">
      <c r="A8400" t="s">
        <v>15390</v>
      </c>
      <c r="B8400" t="s">
        <v>15391</v>
      </c>
      <c r="C8400" t="s">
        <v>232</v>
      </c>
      <c r="D8400" s="3"/>
    </row>
    <row r="8401" spans="1:4">
      <c r="A8401" t="s">
        <v>15392</v>
      </c>
      <c r="B8401" t="s">
        <v>15393</v>
      </c>
      <c r="C8401" t="s">
        <v>232</v>
      </c>
      <c r="D8401" s="3">
        <v>1800</v>
      </c>
    </row>
    <row r="8402" spans="1:4">
      <c r="A8402" t="s">
        <v>15394</v>
      </c>
      <c r="B8402" t="s">
        <v>15395</v>
      </c>
      <c r="C8402" t="s">
        <v>232</v>
      </c>
      <c r="D8402" s="3"/>
    </row>
    <row r="8403" spans="1:4">
      <c r="A8403" t="s">
        <v>15396</v>
      </c>
      <c r="B8403" t="s">
        <v>15397</v>
      </c>
      <c r="C8403" t="s">
        <v>232</v>
      </c>
      <c r="D8403" s="3"/>
    </row>
    <row r="8404" spans="1:4">
      <c r="A8404" t="s">
        <v>15398</v>
      </c>
      <c r="B8404" t="s">
        <v>15399</v>
      </c>
      <c r="C8404" t="s">
        <v>232</v>
      </c>
      <c r="D8404" s="3"/>
    </row>
    <row r="8405" spans="1:4">
      <c r="A8405" t="s">
        <v>15400</v>
      </c>
      <c r="B8405" t="s">
        <v>15401</v>
      </c>
      <c r="C8405" t="s">
        <v>232</v>
      </c>
      <c r="D8405" s="3">
        <v>3173.3333333333335</v>
      </c>
    </row>
    <row r="8406" spans="1:4">
      <c r="A8406" t="s">
        <v>15402</v>
      </c>
      <c r="B8406" t="s">
        <v>15403</v>
      </c>
      <c r="C8406" t="s">
        <v>232</v>
      </c>
      <c r="D8406" s="3">
        <v>4083.75</v>
      </c>
    </row>
    <row r="8407" spans="1:4">
      <c r="A8407" t="s">
        <v>15404</v>
      </c>
      <c r="B8407" t="s">
        <v>15405</v>
      </c>
      <c r="C8407" t="s">
        <v>232</v>
      </c>
      <c r="D8407" s="3">
        <v>1500</v>
      </c>
    </row>
    <row r="8408" spans="1:4">
      <c r="A8408" t="s">
        <v>15406</v>
      </c>
      <c r="B8408" t="s">
        <v>15407</v>
      </c>
      <c r="C8408" t="s">
        <v>232</v>
      </c>
      <c r="D8408" s="3"/>
    </row>
    <row r="8409" spans="1:4">
      <c r="A8409" t="s">
        <v>15408</v>
      </c>
      <c r="B8409" t="s">
        <v>15409</v>
      </c>
      <c r="C8409" t="s">
        <v>232</v>
      </c>
      <c r="D8409" s="3">
        <v>4496.086956521739</v>
      </c>
    </row>
    <row r="8410" spans="1:4">
      <c r="A8410" t="s">
        <v>15410</v>
      </c>
      <c r="B8410" t="s">
        <v>15411</v>
      </c>
      <c r="C8410" t="s">
        <v>232</v>
      </c>
      <c r="D8410" s="3">
        <v>3566.1111111111113</v>
      </c>
    </row>
    <row r="8411" spans="1:4">
      <c r="A8411" t="s">
        <v>15412</v>
      </c>
      <c r="B8411" t="s">
        <v>12497</v>
      </c>
      <c r="C8411" t="s">
        <v>406</v>
      </c>
      <c r="D8411" s="3"/>
    </row>
    <row r="8412" spans="1:4">
      <c r="A8412" t="s">
        <v>15413</v>
      </c>
      <c r="B8412" t="s">
        <v>12499</v>
      </c>
      <c r="C8412" t="s">
        <v>406</v>
      </c>
      <c r="D8412" s="3"/>
    </row>
    <row r="8413" spans="1:4">
      <c r="A8413" t="s">
        <v>15414</v>
      </c>
      <c r="B8413" t="s">
        <v>12501</v>
      </c>
      <c r="C8413" t="s">
        <v>406</v>
      </c>
      <c r="D8413" s="3"/>
    </row>
    <row r="8414" spans="1:4">
      <c r="A8414" t="s">
        <v>15415</v>
      </c>
      <c r="B8414" t="s">
        <v>12062</v>
      </c>
      <c r="C8414" t="s">
        <v>205</v>
      </c>
      <c r="D8414" s="3"/>
    </row>
    <row r="8415" spans="1:4">
      <c r="A8415" t="s">
        <v>192</v>
      </c>
      <c r="B8415" t="s">
        <v>15416</v>
      </c>
      <c r="C8415" t="s">
        <v>280</v>
      </c>
      <c r="D8415" s="3">
        <v>60.540087805492853</v>
      </c>
    </row>
    <row r="8416" spans="1:4">
      <c r="A8416" t="s">
        <v>15417</v>
      </c>
      <c r="B8416" t="s">
        <v>15418</v>
      </c>
      <c r="C8416" t="s">
        <v>280</v>
      </c>
      <c r="D8416" s="3"/>
    </row>
    <row r="8417" spans="1:4">
      <c r="A8417" t="s">
        <v>15419</v>
      </c>
      <c r="B8417" t="s">
        <v>15420</v>
      </c>
      <c r="C8417" t="s">
        <v>280</v>
      </c>
      <c r="D8417" s="3">
        <v>150.099727458551</v>
      </c>
    </row>
    <row r="8418" spans="1:4">
      <c r="A8418" t="s">
        <v>15421</v>
      </c>
      <c r="B8418" t="s">
        <v>15422</v>
      </c>
      <c r="C8418" t="s">
        <v>280</v>
      </c>
      <c r="D8418" s="3"/>
    </row>
    <row r="8419" spans="1:4">
      <c r="A8419" t="s">
        <v>15423</v>
      </c>
      <c r="B8419" t="s">
        <v>15424</v>
      </c>
      <c r="C8419" t="s">
        <v>280</v>
      </c>
      <c r="D8419" s="3">
        <v>109.50545050055617</v>
      </c>
    </row>
    <row r="8420" spans="1:4">
      <c r="A8420" t="s">
        <v>193</v>
      </c>
      <c r="B8420" t="s">
        <v>15425</v>
      </c>
      <c r="C8420" t="s">
        <v>280</v>
      </c>
      <c r="D8420" s="3">
        <v>46.341571260585532</v>
      </c>
    </row>
    <row r="8421" spans="1:4">
      <c r="A8421" t="s">
        <v>15426</v>
      </c>
      <c r="B8421" t="s">
        <v>15427</v>
      </c>
      <c r="C8421" t="s">
        <v>280</v>
      </c>
      <c r="D8421" s="3">
        <v>137.51818181818183</v>
      </c>
    </row>
    <row r="8422" spans="1:4">
      <c r="A8422" t="s">
        <v>15428</v>
      </c>
      <c r="B8422" t="s">
        <v>15429</v>
      </c>
      <c r="C8422" t="s">
        <v>280</v>
      </c>
      <c r="D8422" s="3"/>
    </row>
    <row r="8423" spans="1:4">
      <c r="A8423" t="s">
        <v>15430</v>
      </c>
      <c r="B8423" t="s">
        <v>15431</v>
      </c>
      <c r="C8423" t="s">
        <v>280</v>
      </c>
      <c r="D8423" s="3">
        <v>130</v>
      </c>
    </row>
    <row r="8424" spans="1:4">
      <c r="A8424" t="s">
        <v>15432</v>
      </c>
      <c r="B8424" t="s">
        <v>15433</v>
      </c>
      <c r="C8424" t="s">
        <v>280</v>
      </c>
      <c r="D8424" s="3"/>
    </row>
    <row r="8425" spans="1:4">
      <c r="A8425" t="s">
        <v>15434</v>
      </c>
      <c r="B8425" t="s">
        <v>15435</v>
      </c>
      <c r="C8425" t="s">
        <v>280</v>
      </c>
      <c r="D8425" s="3"/>
    </row>
    <row r="8426" spans="1:4">
      <c r="A8426" t="s">
        <v>15436</v>
      </c>
      <c r="B8426" t="s">
        <v>15437</v>
      </c>
      <c r="C8426" t="s">
        <v>280</v>
      </c>
      <c r="D8426" s="3"/>
    </row>
    <row r="8427" spans="1:4">
      <c r="A8427" t="s">
        <v>15438</v>
      </c>
      <c r="B8427" t="s">
        <v>15439</v>
      </c>
      <c r="C8427" t="s">
        <v>1135</v>
      </c>
      <c r="D8427" s="3"/>
    </row>
    <row r="8428" spans="1:4">
      <c r="A8428" t="s">
        <v>15440</v>
      </c>
      <c r="B8428" t="s">
        <v>15441</v>
      </c>
      <c r="C8428" t="s">
        <v>368</v>
      </c>
      <c r="D8428" s="3"/>
    </row>
    <row r="8429" spans="1:4">
      <c r="A8429" t="s">
        <v>15442</v>
      </c>
      <c r="B8429" t="s">
        <v>15443</v>
      </c>
      <c r="C8429" t="s">
        <v>280</v>
      </c>
      <c r="D8429" s="3">
        <v>145</v>
      </c>
    </row>
    <row r="8430" spans="1:4">
      <c r="A8430" t="s">
        <v>15444</v>
      </c>
      <c r="B8430" t="s">
        <v>15445</v>
      </c>
      <c r="C8430" t="s">
        <v>280</v>
      </c>
      <c r="D8430" s="3">
        <v>125</v>
      </c>
    </row>
    <row r="8431" spans="1:4">
      <c r="A8431" t="s">
        <v>15446</v>
      </c>
      <c r="B8431" t="s">
        <v>15422</v>
      </c>
      <c r="C8431" t="s">
        <v>368</v>
      </c>
      <c r="D8431" s="3"/>
    </row>
    <row r="8432" spans="1:4">
      <c r="A8432" t="s">
        <v>15447</v>
      </c>
      <c r="B8432" t="s">
        <v>15448</v>
      </c>
      <c r="C8432" t="s">
        <v>280</v>
      </c>
      <c r="D8432" s="3">
        <v>109.82741116751269</v>
      </c>
    </row>
    <row r="8433" spans="1:4">
      <c r="A8433" t="s">
        <v>15449</v>
      </c>
      <c r="B8433" t="s">
        <v>15450</v>
      </c>
      <c r="C8433" t="s">
        <v>406</v>
      </c>
      <c r="D8433" s="3"/>
    </row>
    <row r="8434" spans="1:4">
      <c r="A8434" t="s">
        <v>15451</v>
      </c>
      <c r="B8434" t="s">
        <v>15452</v>
      </c>
      <c r="C8434" t="s">
        <v>406</v>
      </c>
      <c r="D8434" s="3"/>
    </row>
    <row r="8435" spans="1:4">
      <c r="A8435" t="s">
        <v>15453</v>
      </c>
      <c r="B8435" t="s">
        <v>15454</v>
      </c>
      <c r="C8435" t="s">
        <v>280</v>
      </c>
      <c r="D8435" s="3">
        <v>192.64327108821635</v>
      </c>
    </row>
    <row r="8436" spans="1:4">
      <c r="A8436" t="s">
        <v>15455</v>
      </c>
      <c r="B8436" t="s">
        <v>15456</v>
      </c>
      <c r="C8436" t="s">
        <v>280</v>
      </c>
      <c r="D8436" s="3">
        <v>192.0962222222222</v>
      </c>
    </row>
    <row r="8437" spans="1:4">
      <c r="A8437" t="s">
        <v>15457</v>
      </c>
      <c r="B8437" t="s">
        <v>15458</v>
      </c>
      <c r="C8437" t="s">
        <v>280</v>
      </c>
      <c r="D8437" s="3">
        <v>101.10407942238267</v>
      </c>
    </row>
    <row r="8438" spans="1:4">
      <c r="A8438" t="s">
        <v>15459</v>
      </c>
      <c r="B8438" t="s">
        <v>15460</v>
      </c>
      <c r="C8438" t="s">
        <v>280</v>
      </c>
      <c r="D8438" s="3">
        <v>103.87797619047619</v>
      </c>
    </row>
    <row r="8439" spans="1:4">
      <c r="A8439" t="s">
        <v>15461</v>
      </c>
      <c r="B8439" t="s">
        <v>15462</v>
      </c>
      <c r="C8439" t="s">
        <v>280</v>
      </c>
      <c r="D8439" s="3">
        <v>138.25361858753163</v>
      </c>
    </row>
    <row r="8440" spans="1:4">
      <c r="A8440" t="s">
        <v>15463</v>
      </c>
      <c r="B8440" t="s">
        <v>15464</v>
      </c>
      <c r="C8440" t="s">
        <v>280</v>
      </c>
      <c r="D8440" s="3">
        <v>41.014548494983281</v>
      </c>
    </row>
    <row r="8441" spans="1:4">
      <c r="A8441" t="s">
        <v>194</v>
      </c>
      <c r="B8441" t="s">
        <v>15465</v>
      </c>
      <c r="C8441" t="s">
        <v>280</v>
      </c>
      <c r="D8441" s="3">
        <v>41.438653511513152</v>
      </c>
    </row>
    <row r="8442" spans="1:4">
      <c r="A8442" t="s">
        <v>15466</v>
      </c>
      <c r="B8442" t="s">
        <v>15467</v>
      </c>
      <c r="C8442" t="s">
        <v>280</v>
      </c>
      <c r="D8442" s="3">
        <v>28.758847736625516</v>
      </c>
    </row>
    <row r="8443" spans="1:4">
      <c r="A8443" t="s">
        <v>15468</v>
      </c>
      <c r="B8443" t="s">
        <v>15469</v>
      </c>
      <c r="C8443" t="s">
        <v>1135</v>
      </c>
      <c r="D8443" s="3"/>
    </row>
    <row r="8444" spans="1:4">
      <c r="A8444" t="s">
        <v>15470</v>
      </c>
      <c r="B8444" t="s">
        <v>15471</v>
      </c>
      <c r="C8444" t="s">
        <v>1135</v>
      </c>
      <c r="D8444" s="3"/>
    </row>
    <row r="8445" spans="1:4">
      <c r="A8445" t="s">
        <v>15472</v>
      </c>
      <c r="B8445" t="s">
        <v>15473</v>
      </c>
      <c r="C8445" t="s">
        <v>280</v>
      </c>
      <c r="D8445" s="3">
        <v>75.346530612244905</v>
      </c>
    </row>
    <row r="8446" spans="1:4">
      <c r="A8446" t="s">
        <v>15474</v>
      </c>
      <c r="B8446" t="s">
        <v>15475</v>
      </c>
      <c r="C8446" t="s">
        <v>1135</v>
      </c>
      <c r="D8446" s="3"/>
    </row>
    <row r="8447" spans="1:4">
      <c r="A8447" t="s">
        <v>15476</v>
      </c>
      <c r="B8447" t="s">
        <v>15477</v>
      </c>
      <c r="C8447" t="s">
        <v>631</v>
      </c>
      <c r="D8447" s="3">
        <v>1706.6353527607359</v>
      </c>
    </row>
    <row r="8448" spans="1:4">
      <c r="A8448" t="s">
        <v>15478</v>
      </c>
      <c r="B8448" t="s">
        <v>15479</v>
      </c>
      <c r="C8448" t="s">
        <v>368</v>
      </c>
      <c r="D8448" s="3"/>
    </row>
    <row r="8449" spans="1:4">
      <c r="A8449" t="s">
        <v>15480</v>
      </c>
      <c r="B8449" t="s">
        <v>15481</v>
      </c>
      <c r="C8449" t="s">
        <v>700</v>
      </c>
      <c r="D8449" s="3">
        <v>30.920949477294233</v>
      </c>
    </row>
    <row r="8450" spans="1:4">
      <c r="A8450" t="s">
        <v>15482</v>
      </c>
      <c r="B8450" t="s">
        <v>15483</v>
      </c>
      <c r="C8450" t="s">
        <v>280</v>
      </c>
      <c r="D8450" s="3"/>
    </row>
    <row r="8451" spans="1:4">
      <c r="A8451" t="s">
        <v>15484</v>
      </c>
      <c r="B8451" t="s">
        <v>15485</v>
      </c>
      <c r="C8451" t="s">
        <v>280</v>
      </c>
      <c r="D8451" s="3"/>
    </row>
    <row r="8452" spans="1:4">
      <c r="A8452" t="s">
        <v>15486</v>
      </c>
      <c r="B8452" t="s">
        <v>15487</v>
      </c>
      <c r="C8452" t="s">
        <v>427</v>
      </c>
      <c r="D8452" s="3">
        <v>49.85</v>
      </c>
    </row>
    <row r="8453" spans="1:4">
      <c r="A8453" t="s">
        <v>15488</v>
      </c>
      <c r="B8453" t="s">
        <v>15489</v>
      </c>
      <c r="C8453" t="s">
        <v>438</v>
      </c>
      <c r="D8453" s="3"/>
    </row>
    <row r="8454" spans="1:4">
      <c r="A8454" t="s">
        <v>15490</v>
      </c>
      <c r="B8454" t="s">
        <v>15491</v>
      </c>
      <c r="C8454" t="s">
        <v>1135</v>
      </c>
      <c r="D8454" s="3">
        <v>10.190672153635116</v>
      </c>
    </row>
    <row r="8455" spans="1:4">
      <c r="A8455" t="s">
        <v>15492</v>
      </c>
      <c r="B8455" t="s">
        <v>15493</v>
      </c>
      <c r="C8455" t="s">
        <v>1135</v>
      </c>
      <c r="D8455" s="3">
        <v>15.309090909090909</v>
      </c>
    </row>
    <row r="8456" spans="1:4">
      <c r="A8456" t="s">
        <v>15494</v>
      </c>
      <c r="B8456" t="s">
        <v>15495</v>
      </c>
      <c r="C8456" t="s">
        <v>631</v>
      </c>
      <c r="D8456" s="3">
        <v>1828.5326086956522</v>
      </c>
    </row>
    <row r="8457" spans="1:4">
      <c r="A8457" t="s">
        <v>15496</v>
      </c>
      <c r="B8457" t="s">
        <v>15497</v>
      </c>
      <c r="C8457" t="s">
        <v>631</v>
      </c>
      <c r="D8457" s="3">
        <v>1588.6</v>
      </c>
    </row>
    <row r="8458" spans="1:4">
      <c r="A8458" t="s">
        <v>15498</v>
      </c>
      <c r="B8458" t="s">
        <v>15499</v>
      </c>
      <c r="C8458" t="s">
        <v>631</v>
      </c>
      <c r="D8458" s="3"/>
    </row>
    <row r="8459" spans="1:4">
      <c r="A8459" t="s">
        <v>15500</v>
      </c>
      <c r="B8459" t="s">
        <v>15501</v>
      </c>
      <c r="C8459" t="s">
        <v>232</v>
      </c>
      <c r="D8459" s="3">
        <v>290</v>
      </c>
    </row>
    <row r="8460" spans="1:4">
      <c r="A8460" t="s">
        <v>15502</v>
      </c>
      <c r="B8460" t="s">
        <v>15503</v>
      </c>
      <c r="C8460" t="s">
        <v>232</v>
      </c>
      <c r="D8460" s="3">
        <v>290</v>
      </c>
    </row>
    <row r="8461" spans="1:4">
      <c r="A8461" t="s">
        <v>15504</v>
      </c>
      <c r="B8461" t="s">
        <v>15505</v>
      </c>
      <c r="C8461" t="s">
        <v>232</v>
      </c>
      <c r="D8461" s="3"/>
    </row>
    <row r="8462" spans="1:4">
      <c r="A8462" t="s">
        <v>15506</v>
      </c>
      <c r="B8462" t="s">
        <v>15507</v>
      </c>
      <c r="C8462" t="s">
        <v>232</v>
      </c>
      <c r="D8462" s="3"/>
    </row>
    <row r="8463" spans="1:4">
      <c r="A8463" t="s">
        <v>15508</v>
      </c>
      <c r="B8463" t="s">
        <v>15509</v>
      </c>
      <c r="C8463" t="s">
        <v>232</v>
      </c>
      <c r="D8463" s="3"/>
    </row>
    <row r="8464" spans="1:4">
      <c r="A8464" t="s">
        <v>15510</v>
      </c>
      <c r="B8464" t="s">
        <v>15511</v>
      </c>
      <c r="C8464" t="s">
        <v>232</v>
      </c>
      <c r="D8464" s="3"/>
    </row>
    <row r="8465" spans="1:4">
      <c r="A8465" t="s">
        <v>15512</v>
      </c>
      <c r="B8465" t="s">
        <v>15513</v>
      </c>
      <c r="C8465" t="s">
        <v>232</v>
      </c>
      <c r="D8465" s="3"/>
    </row>
    <row r="8466" spans="1:4">
      <c r="A8466" t="s">
        <v>15514</v>
      </c>
      <c r="B8466" t="s">
        <v>15515</v>
      </c>
      <c r="C8466" t="s">
        <v>232</v>
      </c>
      <c r="D8466" s="3"/>
    </row>
    <row r="8467" spans="1:4">
      <c r="A8467" t="s">
        <v>15516</v>
      </c>
      <c r="B8467" t="s">
        <v>15517</v>
      </c>
      <c r="C8467" t="s">
        <v>232</v>
      </c>
      <c r="D8467" s="3"/>
    </row>
    <row r="8468" spans="1:4">
      <c r="A8468" t="s">
        <v>15518</v>
      </c>
      <c r="B8468" t="s">
        <v>15519</v>
      </c>
      <c r="C8468" t="s">
        <v>232</v>
      </c>
      <c r="D8468" s="3">
        <v>129.02219178082191</v>
      </c>
    </row>
    <row r="8469" spans="1:4">
      <c r="A8469" t="s">
        <v>15520</v>
      </c>
      <c r="B8469" t="s">
        <v>15519</v>
      </c>
      <c r="C8469" t="s">
        <v>232</v>
      </c>
      <c r="D8469" s="3">
        <v>716.37892857142856</v>
      </c>
    </row>
    <row r="8470" spans="1:4">
      <c r="A8470" t="s">
        <v>15521</v>
      </c>
      <c r="B8470" t="s">
        <v>15519</v>
      </c>
      <c r="C8470" t="s">
        <v>232</v>
      </c>
      <c r="D8470" s="3">
        <v>1018.38</v>
      </c>
    </row>
    <row r="8471" spans="1:4">
      <c r="A8471" t="s">
        <v>15522</v>
      </c>
      <c r="B8471" t="s">
        <v>15519</v>
      </c>
      <c r="C8471" t="s">
        <v>232</v>
      </c>
      <c r="D8471" s="3">
        <v>502.48000000000008</v>
      </c>
    </row>
    <row r="8472" spans="1:4">
      <c r="A8472" t="s">
        <v>15523</v>
      </c>
      <c r="B8472" t="s">
        <v>15519</v>
      </c>
      <c r="C8472" t="s">
        <v>232</v>
      </c>
      <c r="D8472" s="3">
        <v>573.55999999999995</v>
      </c>
    </row>
    <row r="8473" spans="1:4">
      <c r="A8473" t="s">
        <v>15524</v>
      </c>
      <c r="B8473" t="s">
        <v>15519</v>
      </c>
      <c r="C8473" t="s">
        <v>232</v>
      </c>
      <c r="D8473" s="3">
        <v>881.6</v>
      </c>
    </row>
    <row r="8474" spans="1:4">
      <c r="A8474" t="s">
        <v>15525</v>
      </c>
      <c r="B8474" t="s">
        <v>15519</v>
      </c>
      <c r="C8474" t="s">
        <v>232</v>
      </c>
      <c r="D8474" s="3">
        <v>763.12</v>
      </c>
    </row>
    <row r="8475" spans="1:4">
      <c r="A8475" t="s">
        <v>15526</v>
      </c>
      <c r="B8475" t="s">
        <v>15519</v>
      </c>
      <c r="C8475" t="s">
        <v>232</v>
      </c>
      <c r="D8475" s="3">
        <v>597.26</v>
      </c>
    </row>
    <row r="8476" spans="1:4">
      <c r="A8476" t="s">
        <v>15527</v>
      </c>
      <c r="B8476" t="s">
        <v>15519</v>
      </c>
      <c r="C8476" t="s">
        <v>232</v>
      </c>
      <c r="D8476" s="3">
        <v>360.31</v>
      </c>
    </row>
    <row r="8477" spans="1:4">
      <c r="A8477" t="s">
        <v>15528</v>
      </c>
      <c r="B8477" t="s">
        <v>15519</v>
      </c>
      <c r="C8477" t="s">
        <v>232</v>
      </c>
      <c r="D8477" s="3">
        <v>715.71</v>
      </c>
    </row>
    <row r="8478" spans="1:4">
      <c r="A8478" t="s">
        <v>15529</v>
      </c>
      <c r="B8478" t="s">
        <v>15519</v>
      </c>
      <c r="C8478" t="s">
        <v>232</v>
      </c>
      <c r="D8478" s="3">
        <v>1071.1600000000001</v>
      </c>
    </row>
    <row r="8479" spans="1:4">
      <c r="A8479" t="s">
        <v>15530</v>
      </c>
      <c r="B8479" t="s">
        <v>15519</v>
      </c>
      <c r="C8479" t="s">
        <v>232</v>
      </c>
      <c r="D8479" s="3">
        <v>478.78</v>
      </c>
    </row>
    <row r="8480" spans="1:4">
      <c r="A8480" t="s">
        <v>15531</v>
      </c>
      <c r="B8480" t="s">
        <v>15519</v>
      </c>
      <c r="C8480" t="s">
        <v>232</v>
      </c>
      <c r="D8480" s="3">
        <v>893.45000000000016</v>
      </c>
    </row>
    <row r="8481" spans="1:4">
      <c r="A8481" t="s">
        <v>15532</v>
      </c>
      <c r="B8481" t="s">
        <v>15519</v>
      </c>
      <c r="C8481" t="s">
        <v>232</v>
      </c>
      <c r="D8481" s="3"/>
    </row>
    <row r="8482" spans="1:4">
      <c r="A8482" t="s">
        <v>15533</v>
      </c>
      <c r="B8482" t="s">
        <v>15519</v>
      </c>
      <c r="C8482" t="s">
        <v>232</v>
      </c>
      <c r="D8482" s="3"/>
    </row>
    <row r="8483" spans="1:4">
      <c r="A8483" t="s">
        <v>15534</v>
      </c>
      <c r="B8483" t="s">
        <v>15519</v>
      </c>
      <c r="C8483" t="s">
        <v>232</v>
      </c>
      <c r="D8483" s="3"/>
    </row>
    <row r="8484" spans="1:4">
      <c r="A8484" t="s">
        <v>15535</v>
      </c>
      <c r="B8484" t="s">
        <v>15519</v>
      </c>
      <c r="C8484" t="s">
        <v>232</v>
      </c>
      <c r="D8484" s="3">
        <v>180</v>
      </c>
    </row>
    <row r="8485" spans="1:4">
      <c r="A8485" t="s">
        <v>15536</v>
      </c>
      <c r="B8485" t="s">
        <v>15519</v>
      </c>
      <c r="C8485" t="s">
        <v>232</v>
      </c>
      <c r="D8485" s="3"/>
    </row>
    <row r="8486" spans="1:4">
      <c r="A8486" t="s">
        <v>15537</v>
      </c>
      <c r="B8486" t="s">
        <v>15519</v>
      </c>
      <c r="C8486" t="s">
        <v>232</v>
      </c>
      <c r="D8486" s="3"/>
    </row>
    <row r="8487" spans="1:4">
      <c r="A8487" t="s">
        <v>15538</v>
      </c>
      <c r="B8487" t="s">
        <v>15519</v>
      </c>
      <c r="C8487" t="s">
        <v>232</v>
      </c>
      <c r="D8487" s="3">
        <v>180</v>
      </c>
    </row>
    <row r="8488" spans="1:4">
      <c r="A8488" t="s">
        <v>15539</v>
      </c>
      <c r="B8488" t="s">
        <v>15519</v>
      </c>
      <c r="C8488" t="s">
        <v>232</v>
      </c>
      <c r="D8488" s="3"/>
    </row>
    <row r="8489" spans="1:4">
      <c r="A8489" t="s">
        <v>15540</v>
      </c>
      <c r="B8489" t="s">
        <v>15519</v>
      </c>
      <c r="C8489" t="s">
        <v>232</v>
      </c>
      <c r="D8489" s="3"/>
    </row>
    <row r="8490" spans="1:4">
      <c r="A8490" t="s">
        <v>15541</v>
      </c>
      <c r="B8490" t="s">
        <v>15519</v>
      </c>
      <c r="C8490" t="s">
        <v>232</v>
      </c>
      <c r="D8490" s="3"/>
    </row>
    <row r="8491" spans="1:4">
      <c r="A8491" t="s">
        <v>15542</v>
      </c>
      <c r="B8491" t="s">
        <v>15519</v>
      </c>
      <c r="C8491" t="s">
        <v>232</v>
      </c>
      <c r="D8491" s="3"/>
    </row>
    <row r="8492" spans="1:4">
      <c r="A8492" t="s">
        <v>15543</v>
      </c>
      <c r="B8492" t="s">
        <v>15519</v>
      </c>
      <c r="C8492" t="s">
        <v>232</v>
      </c>
      <c r="D8492" s="3"/>
    </row>
    <row r="8493" spans="1:4">
      <c r="A8493" t="s">
        <v>15544</v>
      </c>
      <c r="B8493" t="s">
        <v>15519</v>
      </c>
      <c r="C8493" t="s">
        <v>232</v>
      </c>
      <c r="D8493" s="3"/>
    </row>
    <row r="8494" spans="1:4">
      <c r="A8494" t="s">
        <v>15545</v>
      </c>
      <c r="B8494" t="s">
        <v>15519</v>
      </c>
      <c r="C8494" t="s">
        <v>232</v>
      </c>
      <c r="D8494" s="3"/>
    </row>
    <row r="8495" spans="1:4">
      <c r="A8495" t="s">
        <v>15546</v>
      </c>
      <c r="B8495" t="s">
        <v>15519</v>
      </c>
      <c r="C8495" t="s">
        <v>232</v>
      </c>
      <c r="D8495" s="3">
        <v>200</v>
      </c>
    </row>
    <row r="8496" spans="1:4">
      <c r="A8496" t="s">
        <v>15547</v>
      </c>
      <c r="B8496" t="s">
        <v>15519</v>
      </c>
      <c r="C8496" t="s">
        <v>232</v>
      </c>
      <c r="D8496" s="3"/>
    </row>
    <row r="8497" spans="1:4">
      <c r="A8497" t="s">
        <v>15548</v>
      </c>
      <c r="B8497" t="s">
        <v>15519</v>
      </c>
      <c r="C8497" t="s">
        <v>232</v>
      </c>
      <c r="D8497" s="3"/>
    </row>
    <row r="8498" spans="1:4">
      <c r="A8498" t="s">
        <v>15549</v>
      </c>
      <c r="B8498" t="s">
        <v>15519</v>
      </c>
      <c r="C8498" t="s">
        <v>232</v>
      </c>
      <c r="D8498" s="3"/>
    </row>
    <row r="8499" spans="1:4">
      <c r="A8499" t="s">
        <v>15550</v>
      </c>
      <c r="B8499" t="s">
        <v>15519</v>
      </c>
      <c r="C8499" t="s">
        <v>232</v>
      </c>
      <c r="D8499" s="3"/>
    </row>
    <row r="8500" spans="1:4">
      <c r="A8500" t="s">
        <v>15551</v>
      </c>
      <c r="B8500" t="s">
        <v>15519</v>
      </c>
      <c r="C8500" t="s">
        <v>232</v>
      </c>
      <c r="D8500" s="3"/>
    </row>
    <row r="8501" spans="1:4">
      <c r="A8501" t="s">
        <v>15552</v>
      </c>
      <c r="B8501" t="s">
        <v>15519</v>
      </c>
      <c r="C8501" t="s">
        <v>232</v>
      </c>
      <c r="D8501" s="3"/>
    </row>
    <row r="8502" spans="1:4">
      <c r="A8502" t="s">
        <v>15553</v>
      </c>
      <c r="B8502" t="s">
        <v>15519</v>
      </c>
      <c r="C8502" t="s">
        <v>232</v>
      </c>
      <c r="D8502" s="3"/>
    </row>
    <row r="8503" spans="1:4">
      <c r="A8503" t="s">
        <v>15554</v>
      </c>
      <c r="B8503" t="s">
        <v>15519</v>
      </c>
      <c r="C8503" t="s">
        <v>232</v>
      </c>
      <c r="D8503" s="3"/>
    </row>
    <row r="8504" spans="1:4">
      <c r="A8504" t="s">
        <v>15555</v>
      </c>
      <c r="B8504" t="s">
        <v>15519</v>
      </c>
      <c r="C8504" t="s">
        <v>232</v>
      </c>
      <c r="D8504" s="3"/>
    </row>
    <row r="8505" spans="1:4">
      <c r="A8505" t="s">
        <v>15556</v>
      </c>
      <c r="B8505" t="s">
        <v>15519</v>
      </c>
      <c r="C8505" t="s">
        <v>232</v>
      </c>
      <c r="D8505" s="3"/>
    </row>
    <row r="8506" spans="1:4">
      <c r="A8506" t="s">
        <v>15557</v>
      </c>
      <c r="B8506" t="s">
        <v>15519</v>
      </c>
      <c r="C8506" t="s">
        <v>232</v>
      </c>
      <c r="D8506" s="3"/>
    </row>
    <row r="8507" spans="1:4">
      <c r="A8507" t="s">
        <v>15558</v>
      </c>
      <c r="B8507" t="s">
        <v>15519</v>
      </c>
      <c r="C8507" t="s">
        <v>232</v>
      </c>
      <c r="D8507" s="3"/>
    </row>
    <row r="8508" spans="1:4">
      <c r="A8508" t="s">
        <v>15559</v>
      </c>
      <c r="B8508" t="s">
        <v>15519</v>
      </c>
      <c r="C8508" t="s">
        <v>232</v>
      </c>
      <c r="D8508" s="3"/>
    </row>
    <row r="8509" spans="1:4">
      <c r="A8509" t="s">
        <v>15560</v>
      </c>
      <c r="B8509" t="s">
        <v>15561</v>
      </c>
      <c r="C8509" t="s">
        <v>232</v>
      </c>
      <c r="D8509" s="3">
        <v>26.6</v>
      </c>
    </row>
    <row r="8510" spans="1:4">
      <c r="A8510" t="s">
        <v>15562</v>
      </c>
      <c r="B8510" t="s">
        <v>15561</v>
      </c>
      <c r="C8510" t="s">
        <v>232</v>
      </c>
      <c r="D8510" s="3"/>
    </row>
    <row r="8511" spans="1:4">
      <c r="A8511" t="s">
        <v>15563</v>
      </c>
      <c r="B8511" t="s">
        <v>15561</v>
      </c>
      <c r="C8511" t="s">
        <v>232</v>
      </c>
      <c r="D8511" s="3"/>
    </row>
    <row r="8512" spans="1:4">
      <c r="A8512" t="s">
        <v>15564</v>
      </c>
      <c r="B8512" t="s">
        <v>15561</v>
      </c>
      <c r="C8512" t="s">
        <v>232</v>
      </c>
      <c r="D8512" s="3"/>
    </row>
    <row r="8513" spans="1:4">
      <c r="A8513" t="s">
        <v>15565</v>
      </c>
      <c r="B8513" t="s">
        <v>15561</v>
      </c>
      <c r="C8513" t="s">
        <v>232</v>
      </c>
      <c r="D8513" s="3"/>
    </row>
    <row r="8514" spans="1:4">
      <c r="A8514" t="s">
        <v>15566</v>
      </c>
      <c r="B8514" t="s">
        <v>15561</v>
      </c>
      <c r="C8514" t="s">
        <v>232</v>
      </c>
      <c r="D8514" s="3"/>
    </row>
    <row r="8515" spans="1:4">
      <c r="A8515" t="s">
        <v>15567</v>
      </c>
      <c r="B8515" t="s">
        <v>15561</v>
      </c>
      <c r="C8515" t="s">
        <v>232</v>
      </c>
      <c r="D8515" s="3"/>
    </row>
    <row r="8516" spans="1:4">
      <c r="A8516" t="s">
        <v>15568</v>
      </c>
      <c r="B8516" t="s">
        <v>15561</v>
      </c>
      <c r="C8516" t="s">
        <v>232</v>
      </c>
      <c r="D8516" s="3"/>
    </row>
    <row r="8517" spans="1:4">
      <c r="A8517" t="s">
        <v>15569</v>
      </c>
      <c r="B8517" t="s">
        <v>15561</v>
      </c>
      <c r="C8517" t="s">
        <v>232</v>
      </c>
      <c r="D8517" s="3"/>
    </row>
    <row r="8518" spans="1:4">
      <c r="A8518" t="s">
        <v>15570</v>
      </c>
      <c r="B8518" t="s">
        <v>15561</v>
      </c>
      <c r="C8518" t="s">
        <v>232</v>
      </c>
      <c r="D8518" s="3"/>
    </row>
    <row r="8519" spans="1:4">
      <c r="A8519" t="s">
        <v>15571</v>
      </c>
      <c r="B8519" t="s">
        <v>15561</v>
      </c>
      <c r="C8519" t="s">
        <v>232</v>
      </c>
      <c r="D8519" s="3"/>
    </row>
    <row r="8520" spans="1:4">
      <c r="A8520" t="s">
        <v>15572</v>
      </c>
      <c r="B8520" t="s">
        <v>15573</v>
      </c>
      <c r="C8520" t="s">
        <v>232</v>
      </c>
      <c r="D8520" s="3">
        <v>9.7808383751080381</v>
      </c>
    </row>
    <row r="8521" spans="1:4">
      <c r="A8521" t="s">
        <v>15574</v>
      </c>
      <c r="B8521" t="s">
        <v>15575</v>
      </c>
      <c r="C8521" t="s">
        <v>232</v>
      </c>
      <c r="D8521" s="3">
        <v>20.27671755725191</v>
      </c>
    </row>
    <row r="8522" spans="1:4">
      <c r="A8522" t="s">
        <v>15576</v>
      </c>
      <c r="B8522" t="s">
        <v>15577</v>
      </c>
      <c r="C8522" t="s">
        <v>232</v>
      </c>
      <c r="D8522" s="3">
        <v>10.06356231884058</v>
      </c>
    </row>
    <row r="8523" spans="1:4">
      <c r="A8523" t="s">
        <v>15578</v>
      </c>
      <c r="B8523" t="s">
        <v>15579</v>
      </c>
      <c r="C8523" t="s">
        <v>232</v>
      </c>
      <c r="D8523" s="3">
        <v>10.06356231884058</v>
      </c>
    </row>
    <row r="8524" spans="1:4">
      <c r="A8524" t="s">
        <v>15580</v>
      </c>
      <c r="B8524" t="s">
        <v>15581</v>
      </c>
      <c r="C8524" t="s">
        <v>232</v>
      </c>
      <c r="D8524" s="3"/>
    </row>
    <row r="8525" spans="1:4">
      <c r="A8525" t="s">
        <v>15582</v>
      </c>
      <c r="B8525" t="s">
        <v>15583</v>
      </c>
      <c r="C8525" t="s">
        <v>232</v>
      </c>
      <c r="D8525" s="3">
        <v>30</v>
      </c>
    </row>
    <row r="8526" spans="1:4">
      <c r="A8526" t="s">
        <v>15584</v>
      </c>
      <c r="B8526" t="s">
        <v>15585</v>
      </c>
      <c r="C8526" t="s">
        <v>232</v>
      </c>
      <c r="D8526" s="3"/>
    </row>
    <row r="8527" spans="1:4">
      <c r="A8527" t="s">
        <v>15586</v>
      </c>
      <c r="B8527" t="s">
        <v>15587</v>
      </c>
      <c r="C8527" t="s">
        <v>232</v>
      </c>
      <c r="D8527" s="3">
        <v>8.2345488721804507</v>
      </c>
    </row>
    <row r="8528" spans="1:4">
      <c r="A8528" t="s">
        <v>15588</v>
      </c>
      <c r="B8528" t="s">
        <v>15589</v>
      </c>
      <c r="C8528" t="s">
        <v>232</v>
      </c>
      <c r="D8528" s="3">
        <v>6.9942902938557436</v>
      </c>
    </row>
    <row r="8529" spans="1:4">
      <c r="A8529" t="s">
        <v>15590</v>
      </c>
      <c r="B8529" t="s">
        <v>15591</v>
      </c>
      <c r="C8529" t="s">
        <v>232</v>
      </c>
      <c r="D8529" s="3">
        <v>5</v>
      </c>
    </row>
    <row r="8530" spans="1:4">
      <c r="A8530" t="s">
        <v>15592</v>
      </c>
      <c r="B8530" t="s">
        <v>15593</v>
      </c>
      <c r="C8530" t="s">
        <v>232</v>
      </c>
      <c r="D8530" s="3">
        <v>7.2712760929499805</v>
      </c>
    </row>
    <row r="8531" spans="1:4">
      <c r="A8531" t="s">
        <v>15594</v>
      </c>
      <c r="B8531" t="s">
        <v>15595</v>
      </c>
      <c r="C8531" t="s">
        <v>232</v>
      </c>
      <c r="D8531" s="3">
        <v>10.704463750748952</v>
      </c>
    </row>
    <row r="8532" spans="1:4">
      <c r="A8532" t="s">
        <v>15596</v>
      </c>
      <c r="B8532" t="s">
        <v>15597</v>
      </c>
      <c r="C8532" t="s">
        <v>232</v>
      </c>
      <c r="D8532" s="3"/>
    </row>
    <row r="8533" spans="1:4">
      <c r="A8533" t="s">
        <v>15598</v>
      </c>
      <c r="B8533" t="s">
        <v>15599</v>
      </c>
      <c r="C8533" t="s">
        <v>232</v>
      </c>
      <c r="D8533" s="3">
        <v>6.3100917431192665</v>
      </c>
    </row>
    <row r="8534" spans="1:4">
      <c r="A8534" t="s">
        <v>15600</v>
      </c>
      <c r="B8534" t="s">
        <v>15601</v>
      </c>
      <c r="C8534" t="s">
        <v>232</v>
      </c>
      <c r="D8534" s="3"/>
    </row>
    <row r="8535" spans="1:4">
      <c r="A8535" t="s">
        <v>15602</v>
      </c>
      <c r="B8535" t="s">
        <v>15603</v>
      </c>
      <c r="C8535" t="s">
        <v>232</v>
      </c>
      <c r="D8535" s="3">
        <v>7.7767325007261112</v>
      </c>
    </row>
    <row r="8536" spans="1:4">
      <c r="A8536" t="s">
        <v>15604</v>
      </c>
      <c r="B8536" t="s">
        <v>15605</v>
      </c>
      <c r="C8536" t="s">
        <v>232</v>
      </c>
      <c r="D8536" s="3">
        <v>66.573000000000008</v>
      </c>
    </row>
    <row r="8537" spans="1:4">
      <c r="A8537" t="s">
        <v>15606</v>
      </c>
      <c r="B8537" t="s">
        <v>15605</v>
      </c>
      <c r="C8537" t="s">
        <v>232</v>
      </c>
      <c r="D8537" s="3">
        <v>80.7</v>
      </c>
    </row>
    <row r="8538" spans="1:4">
      <c r="A8538" t="s">
        <v>15607</v>
      </c>
      <c r="B8538" t="s">
        <v>15605</v>
      </c>
      <c r="C8538" t="s">
        <v>232</v>
      </c>
      <c r="D8538" s="3">
        <v>64.12</v>
      </c>
    </row>
    <row r="8539" spans="1:4">
      <c r="A8539" t="s">
        <v>15608</v>
      </c>
      <c r="B8539" t="s">
        <v>15605</v>
      </c>
      <c r="C8539" t="s">
        <v>232</v>
      </c>
      <c r="D8539" s="3">
        <v>66.489999999999995</v>
      </c>
    </row>
    <row r="8540" spans="1:4">
      <c r="A8540" t="s">
        <v>15609</v>
      </c>
      <c r="B8540" t="s">
        <v>15605</v>
      </c>
      <c r="C8540" t="s">
        <v>232</v>
      </c>
      <c r="D8540" s="3"/>
    </row>
    <row r="8541" spans="1:4">
      <c r="A8541" t="s">
        <v>15610</v>
      </c>
      <c r="B8541" t="s">
        <v>15605</v>
      </c>
      <c r="C8541" t="s">
        <v>232</v>
      </c>
      <c r="D8541" s="3"/>
    </row>
    <row r="8542" spans="1:4">
      <c r="A8542" t="s">
        <v>15611</v>
      </c>
      <c r="B8542" t="s">
        <v>15605</v>
      </c>
      <c r="C8542" t="s">
        <v>232</v>
      </c>
      <c r="D8542" s="3"/>
    </row>
    <row r="8543" spans="1:4">
      <c r="A8543" t="s">
        <v>15612</v>
      </c>
      <c r="B8543" t="s">
        <v>15605</v>
      </c>
      <c r="C8543" t="s">
        <v>232</v>
      </c>
      <c r="D8543" s="3"/>
    </row>
    <row r="8544" spans="1:4">
      <c r="A8544" t="s">
        <v>15613</v>
      </c>
      <c r="B8544" t="s">
        <v>15605</v>
      </c>
      <c r="C8544" t="s">
        <v>232</v>
      </c>
      <c r="D8544" s="3"/>
    </row>
    <row r="8545" spans="1:4">
      <c r="A8545" t="s">
        <v>15614</v>
      </c>
      <c r="B8545" t="s">
        <v>15605</v>
      </c>
      <c r="C8545" t="s">
        <v>232</v>
      </c>
      <c r="D8545" s="3"/>
    </row>
    <row r="8546" spans="1:4">
      <c r="A8546" t="s">
        <v>15615</v>
      </c>
      <c r="B8546" t="s">
        <v>15605</v>
      </c>
      <c r="C8546" t="s">
        <v>232</v>
      </c>
      <c r="D8546" s="3"/>
    </row>
    <row r="8547" spans="1:4">
      <c r="A8547" t="s">
        <v>15616</v>
      </c>
      <c r="B8547" t="s">
        <v>15605</v>
      </c>
      <c r="C8547" t="s">
        <v>232</v>
      </c>
      <c r="D8547" s="3"/>
    </row>
    <row r="8548" spans="1:4">
      <c r="A8548" t="s">
        <v>15617</v>
      </c>
      <c r="B8548" t="s">
        <v>15605</v>
      </c>
      <c r="C8548" t="s">
        <v>232</v>
      </c>
      <c r="D8548" s="3"/>
    </row>
    <row r="8549" spans="1:4">
      <c r="A8549" t="s">
        <v>15618</v>
      </c>
      <c r="B8549" t="s">
        <v>15605</v>
      </c>
      <c r="C8549" t="s">
        <v>232</v>
      </c>
      <c r="D8549" s="3"/>
    </row>
    <row r="8550" spans="1:4">
      <c r="A8550" t="s">
        <v>15619</v>
      </c>
      <c r="B8550" t="s">
        <v>15605</v>
      </c>
      <c r="C8550" t="s">
        <v>232</v>
      </c>
      <c r="D8550" s="3"/>
    </row>
    <row r="8551" spans="1:4">
      <c r="A8551" t="s">
        <v>15620</v>
      </c>
      <c r="B8551" t="s">
        <v>15605</v>
      </c>
      <c r="C8551" t="s">
        <v>232</v>
      </c>
      <c r="D8551" s="3"/>
    </row>
    <row r="8552" spans="1:4">
      <c r="A8552" t="s">
        <v>15621</v>
      </c>
      <c r="B8552" t="s">
        <v>15605</v>
      </c>
      <c r="C8552" t="s">
        <v>232</v>
      </c>
      <c r="D8552" s="3"/>
    </row>
    <row r="8553" spans="1:4">
      <c r="A8553" t="s">
        <v>15622</v>
      </c>
      <c r="B8553" t="s">
        <v>15605</v>
      </c>
      <c r="C8553" t="s">
        <v>232</v>
      </c>
      <c r="D8553" s="3"/>
    </row>
    <row r="8554" spans="1:4">
      <c r="A8554" t="s">
        <v>15623</v>
      </c>
      <c r="B8554" t="s">
        <v>15605</v>
      </c>
      <c r="C8554" t="s">
        <v>232</v>
      </c>
      <c r="D8554" s="3"/>
    </row>
    <row r="8555" spans="1:4">
      <c r="A8555" t="s">
        <v>15624</v>
      </c>
      <c r="B8555" t="s">
        <v>15605</v>
      </c>
      <c r="C8555" t="s">
        <v>232</v>
      </c>
      <c r="D8555" s="3"/>
    </row>
    <row r="8556" spans="1:4">
      <c r="A8556" t="s">
        <v>15625</v>
      </c>
      <c r="B8556" t="s">
        <v>15605</v>
      </c>
      <c r="C8556" t="s">
        <v>232</v>
      </c>
      <c r="D8556" s="3"/>
    </row>
    <row r="8557" spans="1:4">
      <c r="A8557" t="s">
        <v>15626</v>
      </c>
      <c r="B8557" t="s">
        <v>15627</v>
      </c>
      <c r="C8557" t="s">
        <v>406</v>
      </c>
      <c r="D8557" s="3"/>
    </row>
    <row r="8558" spans="1:4">
      <c r="A8558" t="s">
        <v>15628</v>
      </c>
      <c r="B8558" t="s">
        <v>15627</v>
      </c>
      <c r="C8558" t="s">
        <v>406</v>
      </c>
      <c r="D8558" s="3"/>
    </row>
    <row r="8559" spans="1:4">
      <c r="A8559" t="s">
        <v>15629</v>
      </c>
      <c r="B8559" t="s">
        <v>15627</v>
      </c>
      <c r="C8559" t="s">
        <v>406</v>
      </c>
      <c r="D8559" s="3"/>
    </row>
    <row r="8560" spans="1:4">
      <c r="A8560" t="s">
        <v>15630</v>
      </c>
      <c r="B8560" t="s">
        <v>15627</v>
      </c>
      <c r="C8560" t="s">
        <v>406</v>
      </c>
      <c r="D8560" s="3"/>
    </row>
    <row r="8561" spans="1:4">
      <c r="A8561" t="s">
        <v>15631</v>
      </c>
      <c r="B8561" t="s">
        <v>15627</v>
      </c>
      <c r="C8561" t="s">
        <v>406</v>
      </c>
      <c r="D8561" s="3"/>
    </row>
    <row r="8562" spans="1:4">
      <c r="A8562" t="s">
        <v>15632</v>
      </c>
      <c r="B8562" t="s">
        <v>15627</v>
      </c>
      <c r="C8562" t="s">
        <v>406</v>
      </c>
      <c r="D8562" s="3"/>
    </row>
    <row r="8563" spans="1:4">
      <c r="A8563" t="s">
        <v>15633</v>
      </c>
      <c r="B8563" t="s">
        <v>15627</v>
      </c>
      <c r="C8563" t="s">
        <v>406</v>
      </c>
      <c r="D8563" s="3"/>
    </row>
    <row r="8564" spans="1:4">
      <c r="A8564" t="s">
        <v>15634</v>
      </c>
      <c r="B8564" t="s">
        <v>15627</v>
      </c>
      <c r="C8564" t="s">
        <v>406</v>
      </c>
      <c r="D8564" s="3"/>
    </row>
    <row r="8565" spans="1:4">
      <c r="A8565" t="s">
        <v>15635</v>
      </c>
      <c r="B8565" t="s">
        <v>15627</v>
      </c>
      <c r="C8565" t="s">
        <v>406</v>
      </c>
      <c r="D8565" s="3"/>
    </row>
    <row r="8566" spans="1:4">
      <c r="A8566" t="s">
        <v>15636</v>
      </c>
      <c r="B8566" t="s">
        <v>15627</v>
      </c>
      <c r="C8566" t="s">
        <v>406</v>
      </c>
      <c r="D8566" s="3"/>
    </row>
    <row r="8567" spans="1:4">
      <c r="A8567" t="s">
        <v>15637</v>
      </c>
      <c r="B8567" t="s">
        <v>15627</v>
      </c>
      <c r="C8567" t="s">
        <v>406</v>
      </c>
      <c r="D8567" s="3"/>
    </row>
    <row r="8568" spans="1:4">
      <c r="A8568" t="s">
        <v>15638</v>
      </c>
      <c r="B8568" t="s">
        <v>15627</v>
      </c>
      <c r="C8568" t="s">
        <v>406</v>
      </c>
      <c r="D8568" s="3"/>
    </row>
    <row r="8569" spans="1:4">
      <c r="A8569" t="s">
        <v>15639</v>
      </c>
      <c r="B8569" t="s">
        <v>15627</v>
      </c>
      <c r="C8569" t="s">
        <v>406</v>
      </c>
      <c r="D8569" s="3"/>
    </row>
    <row r="8570" spans="1:4">
      <c r="A8570" t="s">
        <v>15640</v>
      </c>
      <c r="B8570" t="s">
        <v>15627</v>
      </c>
      <c r="C8570" t="s">
        <v>406</v>
      </c>
      <c r="D8570" s="3"/>
    </row>
    <row r="8571" spans="1:4">
      <c r="A8571" t="s">
        <v>15641</v>
      </c>
      <c r="B8571" t="s">
        <v>15627</v>
      </c>
      <c r="C8571" t="s">
        <v>406</v>
      </c>
      <c r="D8571" s="3"/>
    </row>
    <row r="8572" spans="1:4">
      <c r="A8572" t="s">
        <v>15642</v>
      </c>
      <c r="B8572" t="s">
        <v>15627</v>
      </c>
      <c r="C8572" t="s">
        <v>406</v>
      </c>
      <c r="D8572" s="3"/>
    </row>
    <row r="8573" spans="1:4">
      <c r="A8573" t="s">
        <v>15643</v>
      </c>
      <c r="B8573" t="s">
        <v>15627</v>
      </c>
      <c r="C8573" t="s">
        <v>406</v>
      </c>
      <c r="D8573" s="3"/>
    </row>
    <row r="8574" spans="1:4">
      <c r="A8574" t="s">
        <v>15644</v>
      </c>
      <c r="B8574" t="s">
        <v>15627</v>
      </c>
      <c r="C8574" t="s">
        <v>406</v>
      </c>
      <c r="D8574" s="3"/>
    </row>
    <row r="8575" spans="1:4">
      <c r="A8575" t="s">
        <v>15645</v>
      </c>
      <c r="B8575" t="s">
        <v>15627</v>
      </c>
      <c r="C8575" t="s">
        <v>406</v>
      </c>
      <c r="D8575" s="3"/>
    </row>
    <row r="8576" spans="1:4">
      <c r="A8576" t="s">
        <v>15646</v>
      </c>
      <c r="B8576" t="s">
        <v>15627</v>
      </c>
      <c r="C8576" t="s">
        <v>406</v>
      </c>
      <c r="D8576" s="3"/>
    </row>
    <row r="8577" spans="1:4">
      <c r="A8577" t="s">
        <v>15647</v>
      </c>
      <c r="B8577" t="s">
        <v>15627</v>
      </c>
      <c r="C8577" t="s">
        <v>406</v>
      </c>
      <c r="D8577" s="3"/>
    </row>
    <row r="8578" spans="1:4">
      <c r="A8578" t="s">
        <v>15648</v>
      </c>
      <c r="B8578" t="s">
        <v>15627</v>
      </c>
      <c r="C8578" t="s">
        <v>232</v>
      </c>
      <c r="D8578" s="3">
        <v>35.69</v>
      </c>
    </row>
    <row r="8579" spans="1:4">
      <c r="A8579" t="s">
        <v>15649</v>
      </c>
      <c r="B8579" t="s">
        <v>15627</v>
      </c>
      <c r="C8579" t="s">
        <v>232</v>
      </c>
      <c r="D8579" s="3">
        <v>49.91</v>
      </c>
    </row>
    <row r="8580" spans="1:4">
      <c r="A8580" t="s">
        <v>15650</v>
      </c>
      <c r="B8580" t="s">
        <v>15627</v>
      </c>
      <c r="C8580" t="s">
        <v>232</v>
      </c>
      <c r="D8580" s="3">
        <v>29.76</v>
      </c>
    </row>
    <row r="8581" spans="1:4">
      <c r="A8581" t="s">
        <v>15651</v>
      </c>
      <c r="B8581" t="s">
        <v>15627</v>
      </c>
      <c r="C8581" t="s">
        <v>232</v>
      </c>
      <c r="D8581" s="3">
        <v>25.62</v>
      </c>
    </row>
    <row r="8582" spans="1:4">
      <c r="A8582" t="s">
        <v>15652</v>
      </c>
      <c r="B8582" t="s">
        <v>15627</v>
      </c>
      <c r="C8582" t="s">
        <v>232</v>
      </c>
      <c r="D8582" s="3">
        <v>23.65</v>
      </c>
    </row>
    <row r="8583" spans="1:4">
      <c r="A8583" t="s">
        <v>15653</v>
      </c>
      <c r="B8583" t="s">
        <v>15627</v>
      </c>
      <c r="C8583" t="s">
        <v>232</v>
      </c>
      <c r="D8583" s="3">
        <v>37.46</v>
      </c>
    </row>
    <row r="8584" spans="1:4">
      <c r="A8584" t="s">
        <v>15654</v>
      </c>
      <c r="B8584" t="s">
        <v>15627</v>
      </c>
      <c r="C8584" t="s">
        <v>232</v>
      </c>
      <c r="D8584" s="3"/>
    </row>
    <row r="8585" spans="1:4">
      <c r="A8585" t="s">
        <v>15655</v>
      </c>
      <c r="B8585" t="s">
        <v>15627</v>
      </c>
      <c r="C8585" t="s">
        <v>232</v>
      </c>
      <c r="D8585" s="3"/>
    </row>
    <row r="8586" spans="1:4">
      <c r="A8586" t="s">
        <v>15656</v>
      </c>
      <c r="B8586" t="s">
        <v>15627</v>
      </c>
      <c r="C8586" t="s">
        <v>232</v>
      </c>
      <c r="D8586" s="3"/>
    </row>
    <row r="8587" spans="1:4">
      <c r="A8587" t="s">
        <v>15657</v>
      </c>
      <c r="B8587" t="s">
        <v>15627</v>
      </c>
      <c r="C8587" t="s">
        <v>232</v>
      </c>
      <c r="D8587" s="3"/>
    </row>
    <row r="8588" spans="1:4">
      <c r="A8588" t="s">
        <v>15658</v>
      </c>
      <c r="B8588" t="s">
        <v>15627</v>
      </c>
      <c r="C8588" t="s">
        <v>232</v>
      </c>
      <c r="D8588" s="3"/>
    </row>
    <row r="8589" spans="1:4">
      <c r="A8589" t="s">
        <v>15659</v>
      </c>
      <c r="B8589" t="s">
        <v>15627</v>
      </c>
      <c r="C8589" t="s">
        <v>232</v>
      </c>
      <c r="D8589" s="3"/>
    </row>
    <row r="8590" spans="1:4">
      <c r="A8590" t="s">
        <v>15660</v>
      </c>
      <c r="B8590" t="s">
        <v>15627</v>
      </c>
      <c r="C8590" t="s">
        <v>232</v>
      </c>
      <c r="D8590" s="3"/>
    </row>
    <row r="8591" spans="1:4">
      <c r="A8591" t="s">
        <v>15661</v>
      </c>
      <c r="B8591" t="s">
        <v>15627</v>
      </c>
      <c r="C8591" t="s">
        <v>232</v>
      </c>
      <c r="D8591" s="3"/>
    </row>
    <row r="8592" spans="1:4">
      <c r="A8592" t="s">
        <v>15662</v>
      </c>
      <c r="B8592" t="s">
        <v>15627</v>
      </c>
      <c r="C8592" t="s">
        <v>232</v>
      </c>
      <c r="D8592" s="3"/>
    </row>
    <row r="8593" spans="1:4">
      <c r="A8593" t="s">
        <v>15663</v>
      </c>
      <c r="B8593" t="s">
        <v>15627</v>
      </c>
      <c r="C8593" t="s">
        <v>232</v>
      </c>
      <c r="D8593" s="3"/>
    </row>
    <row r="8594" spans="1:4">
      <c r="A8594" t="s">
        <v>15664</v>
      </c>
      <c r="B8594" t="s">
        <v>15627</v>
      </c>
      <c r="C8594" t="s">
        <v>232</v>
      </c>
      <c r="D8594" s="3"/>
    </row>
    <row r="8595" spans="1:4">
      <c r="A8595" t="s">
        <v>15665</v>
      </c>
      <c r="B8595" t="s">
        <v>15627</v>
      </c>
      <c r="C8595" t="s">
        <v>232</v>
      </c>
      <c r="D8595" s="3"/>
    </row>
    <row r="8596" spans="1:4">
      <c r="A8596" t="s">
        <v>15666</v>
      </c>
      <c r="B8596" t="s">
        <v>15627</v>
      </c>
      <c r="C8596" t="s">
        <v>232</v>
      </c>
      <c r="D8596" s="3"/>
    </row>
    <row r="8597" spans="1:4">
      <c r="A8597" t="s">
        <v>15667</v>
      </c>
      <c r="B8597" t="s">
        <v>15627</v>
      </c>
      <c r="C8597" t="s">
        <v>232</v>
      </c>
      <c r="D8597" s="3"/>
    </row>
    <row r="8598" spans="1:4">
      <c r="A8598" t="s">
        <v>15668</v>
      </c>
      <c r="B8598" t="s">
        <v>15627</v>
      </c>
      <c r="C8598" t="s">
        <v>232</v>
      </c>
      <c r="D8598" s="3"/>
    </row>
    <row r="8599" spans="1:4">
      <c r="A8599" t="s">
        <v>15669</v>
      </c>
      <c r="B8599" t="s">
        <v>15627</v>
      </c>
      <c r="C8599" t="s">
        <v>232</v>
      </c>
      <c r="D8599" s="3"/>
    </row>
    <row r="8600" spans="1:4">
      <c r="A8600" t="s">
        <v>15670</v>
      </c>
      <c r="B8600" t="s">
        <v>15627</v>
      </c>
      <c r="C8600" t="s">
        <v>232</v>
      </c>
      <c r="D8600" s="3"/>
    </row>
    <row r="8601" spans="1:4">
      <c r="A8601" t="s">
        <v>15671</v>
      </c>
      <c r="B8601" t="s">
        <v>15627</v>
      </c>
      <c r="C8601" t="s">
        <v>232</v>
      </c>
      <c r="D8601" s="3"/>
    </row>
    <row r="8602" spans="1:4">
      <c r="A8602" t="s">
        <v>15672</v>
      </c>
      <c r="B8602" t="s">
        <v>15627</v>
      </c>
      <c r="C8602" t="s">
        <v>232</v>
      </c>
      <c r="D8602" s="3"/>
    </row>
    <row r="8603" spans="1:4">
      <c r="A8603" t="s">
        <v>15673</v>
      </c>
      <c r="B8603" t="s">
        <v>15627</v>
      </c>
      <c r="C8603" t="s">
        <v>232</v>
      </c>
      <c r="D8603" s="3"/>
    </row>
    <row r="8604" spans="1:4">
      <c r="A8604" t="s">
        <v>15674</v>
      </c>
      <c r="B8604" t="s">
        <v>15675</v>
      </c>
      <c r="C8604" t="s">
        <v>700</v>
      </c>
      <c r="D8604" s="3">
        <v>134.94</v>
      </c>
    </row>
    <row r="8605" spans="1:4">
      <c r="A8605" t="s">
        <v>15676</v>
      </c>
      <c r="B8605" t="s">
        <v>15677</v>
      </c>
      <c r="C8605" t="s">
        <v>232</v>
      </c>
      <c r="D8605" s="3"/>
    </row>
    <row r="8606" spans="1:4">
      <c r="A8606" t="s">
        <v>15678</v>
      </c>
      <c r="B8606" t="s">
        <v>15679</v>
      </c>
      <c r="C8606" t="s">
        <v>232</v>
      </c>
      <c r="D8606" s="3"/>
    </row>
    <row r="8607" spans="1:4">
      <c r="A8607" t="s">
        <v>15680</v>
      </c>
      <c r="B8607" t="s">
        <v>15681</v>
      </c>
      <c r="C8607" t="s">
        <v>232</v>
      </c>
      <c r="D8607" s="3"/>
    </row>
    <row r="8608" spans="1:4">
      <c r="A8608" t="s">
        <v>15682</v>
      </c>
      <c r="B8608" t="s">
        <v>15683</v>
      </c>
      <c r="C8608" t="s">
        <v>427</v>
      </c>
      <c r="D8608" s="3"/>
    </row>
    <row r="8609" spans="1:4">
      <c r="A8609" t="s">
        <v>15684</v>
      </c>
      <c r="B8609" t="s">
        <v>15685</v>
      </c>
      <c r="C8609" t="s">
        <v>427</v>
      </c>
      <c r="D8609" s="3"/>
    </row>
    <row r="8610" spans="1:4">
      <c r="A8610" t="s">
        <v>15686</v>
      </c>
      <c r="B8610" t="s">
        <v>15687</v>
      </c>
      <c r="C8610" t="s">
        <v>232</v>
      </c>
      <c r="D8610" s="3"/>
    </row>
    <row r="8611" spans="1:4">
      <c r="A8611" t="s">
        <v>15688</v>
      </c>
      <c r="B8611" t="s">
        <v>15687</v>
      </c>
      <c r="C8611" t="s">
        <v>232</v>
      </c>
      <c r="D8611" s="3"/>
    </row>
    <row r="8612" spans="1:4">
      <c r="A8612" t="s">
        <v>15689</v>
      </c>
      <c r="B8612" t="s">
        <v>15687</v>
      </c>
      <c r="C8612" t="s">
        <v>232</v>
      </c>
      <c r="D8612" s="3"/>
    </row>
    <row r="8613" spans="1:4">
      <c r="A8613" t="s">
        <v>15690</v>
      </c>
      <c r="B8613" t="s">
        <v>15687</v>
      </c>
      <c r="C8613" t="s">
        <v>232</v>
      </c>
      <c r="D8613" s="3"/>
    </row>
    <row r="8614" spans="1:4">
      <c r="A8614" t="s">
        <v>15691</v>
      </c>
      <c r="B8614" t="s">
        <v>15687</v>
      </c>
      <c r="C8614" t="s">
        <v>232</v>
      </c>
      <c r="D8614" s="3"/>
    </row>
    <row r="8615" spans="1:4">
      <c r="A8615" t="s">
        <v>15692</v>
      </c>
      <c r="B8615" t="s">
        <v>15687</v>
      </c>
      <c r="C8615" t="s">
        <v>232</v>
      </c>
      <c r="D8615" s="3"/>
    </row>
    <row r="8616" spans="1:4">
      <c r="A8616" t="s">
        <v>15693</v>
      </c>
      <c r="B8616" t="s">
        <v>15687</v>
      </c>
      <c r="C8616" t="s">
        <v>232</v>
      </c>
      <c r="D8616" s="3"/>
    </row>
    <row r="8617" spans="1:4">
      <c r="A8617" t="s">
        <v>15694</v>
      </c>
      <c r="B8617" t="s">
        <v>15687</v>
      </c>
      <c r="C8617" t="s">
        <v>232</v>
      </c>
      <c r="D8617" s="3"/>
    </row>
    <row r="8618" spans="1:4">
      <c r="A8618" t="s">
        <v>15695</v>
      </c>
      <c r="B8618" t="s">
        <v>15687</v>
      </c>
      <c r="C8618" t="s">
        <v>232</v>
      </c>
      <c r="D8618" s="3"/>
    </row>
    <row r="8619" spans="1:4">
      <c r="A8619" t="s">
        <v>15696</v>
      </c>
      <c r="B8619" t="s">
        <v>15697</v>
      </c>
      <c r="C8619" t="s">
        <v>232</v>
      </c>
      <c r="D8619" s="3"/>
    </row>
    <row r="8620" spans="1:4">
      <c r="A8620" t="s">
        <v>15698</v>
      </c>
      <c r="B8620" t="s">
        <v>15699</v>
      </c>
      <c r="C8620" t="s">
        <v>368</v>
      </c>
      <c r="D8620" s="3"/>
    </row>
    <row r="8621" spans="1:4">
      <c r="A8621" t="s">
        <v>15700</v>
      </c>
      <c r="B8621" t="s">
        <v>15701</v>
      </c>
      <c r="C8621" t="s">
        <v>232</v>
      </c>
      <c r="D8621" s="3"/>
    </row>
    <row r="8622" spans="1:4">
      <c r="A8622" t="s">
        <v>15702</v>
      </c>
      <c r="B8622" t="s">
        <v>15703</v>
      </c>
      <c r="C8622" t="s">
        <v>232</v>
      </c>
      <c r="D8622" s="3">
        <v>37.989690721649481</v>
      </c>
    </row>
    <row r="8623" spans="1:4">
      <c r="A8623" t="s">
        <v>15704</v>
      </c>
      <c r="B8623" t="s">
        <v>15705</v>
      </c>
      <c r="C8623" t="s">
        <v>232</v>
      </c>
      <c r="D8623" s="3">
        <v>35.784087987430368</v>
      </c>
    </row>
    <row r="8624" spans="1:4">
      <c r="A8624" t="s">
        <v>15706</v>
      </c>
      <c r="B8624" t="s">
        <v>15707</v>
      </c>
      <c r="C8624" t="s">
        <v>232</v>
      </c>
      <c r="D8624" s="3"/>
    </row>
    <row r="8625" spans="1:4">
      <c r="A8625" t="s">
        <v>15708</v>
      </c>
      <c r="B8625" t="s">
        <v>15709</v>
      </c>
      <c r="C8625" t="s">
        <v>232</v>
      </c>
      <c r="D8625" s="3">
        <v>150</v>
      </c>
    </row>
    <row r="8626" spans="1:4">
      <c r="A8626" t="s">
        <v>15710</v>
      </c>
      <c r="B8626" t="s">
        <v>15711</v>
      </c>
      <c r="C8626" t="s">
        <v>232</v>
      </c>
      <c r="D8626" s="3"/>
    </row>
    <row r="8627" spans="1:4">
      <c r="A8627" t="s">
        <v>15712</v>
      </c>
      <c r="B8627" t="s">
        <v>15713</v>
      </c>
      <c r="C8627" t="s">
        <v>232</v>
      </c>
      <c r="D8627" s="3"/>
    </row>
    <row r="8628" spans="1:4">
      <c r="A8628" t="s">
        <v>15714</v>
      </c>
      <c r="B8628" t="s">
        <v>15715</v>
      </c>
      <c r="C8628" t="s">
        <v>232</v>
      </c>
      <c r="D8628" s="3">
        <v>35.426716141001855</v>
      </c>
    </row>
    <row r="8629" spans="1:4">
      <c r="A8629" t="s">
        <v>15716</v>
      </c>
      <c r="B8629" t="s">
        <v>15717</v>
      </c>
      <c r="C8629" t="s">
        <v>232</v>
      </c>
      <c r="D8629" s="3"/>
    </row>
    <row r="8630" spans="1:4">
      <c r="A8630" t="s">
        <v>15718</v>
      </c>
      <c r="B8630" t="s">
        <v>15719</v>
      </c>
      <c r="C8630" t="s">
        <v>232</v>
      </c>
      <c r="D8630" s="3"/>
    </row>
    <row r="8631" spans="1:4">
      <c r="A8631" t="s">
        <v>15720</v>
      </c>
      <c r="B8631" t="s">
        <v>15721</v>
      </c>
      <c r="C8631" t="s">
        <v>232</v>
      </c>
      <c r="D8631" s="3">
        <v>35</v>
      </c>
    </row>
    <row r="8632" spans="1:4">
      <c r="A8632" t="s">
        <v>15722</v>
      </c>
      <c r="B8632" t="s">
        <v>15723</v>
      </c>
      <c r="C8632" t="s">
        <v>232</v>
      </c>
      <c r="D8632" s="3">
        <v>35.884177791262132</v>
      </c>
    </row>
    <row r="8633" spans="1:4">
      <c r="A8633" t="s">
        <v>15724</v>
      </c>
      <c r="B8633" t="s">
        <v>15725</v>
      </c>
      <c r="C8633" t="s">
        <v>232</v>
      </c>
      <c r="D8633" s="3">
        <v>169.67272727272729</v>
      </c>
    </row>
    <row r="8634" spans="1:4">
      <c r="A8634" t="s">
        <v>15726</v>
      </c>
      <c r="B8634" t="s">
        <v>15727</v>
      </c>
      <c r="C8634" t="s">
        <v>232</v>
      </c>
      <c r="D8634" s="3"/>
    </row>
    <row r="8635" spans="1:4">
      <c r="A8635" t="s">
        <v>15728</v>
      </c>
      <c r="B8635" t="s">
        <v>15729</v>
      </c>
      <c r="C8635" t="s">
        <v>232</v>
      </c>
      <c r="D8635" s="3"/>
    </row>
    <row r="8636" spans="1:4">
      <c r="A8636" t="s">
        <v>15730</v>
      </c>
      <c r="B8636" t="s">
        <v>15731</v>
      </c>
      <c r="C8636" t="s">
        <v>232</v>
      </c>
      <c r="D8636" s="3">
        <v>241</v>
      </c>
    </row>
    <row r="8637" spans="1:4">
      <c r="A8637" t="s">
        <v>15732</v>
      </c>
      <c r="B8637" t="s">
        <v>15733</v>
      </c>
      <c r="C8637" t="s">
        <v>232</v>
      </c>
      <c r="D8637" s="3">
        <v>84.05797101449275</v>
      </c>
    </row>
    <row r="8638" spans="1:4">
      <c r="A8638" t="s">
        <v>15734</v>
      </c>
      <c r="B8638" t="s">
        <v>15735</v>
      </c>
      <c r="C8638" t="s">
        <v>232</v>
      </c>
      <c r="D8638" s="3">
        <v>104.86486486486487</v>
      </c>
    </row>
    <row r="8639" spans="1:4">
      <c r="A8639" t="s">
        <v>15736</v>
      </c>
      <c r="B8639" t="s">
        <v>15737</v>
      </c>
      <c r="C8639" t="s">
        <v>232</v>
      </c>
      <c r="D8639" s="3">
        <v>99.282666666666671</v>
      </c>
    </row>
    <row r="8640" spans="1:4">
      <c r="A8640" t="s">
        <v>15738</v>
      </c>
      <c r="B8640" t="s">
        <v>15739</v>
      </c>
      <c r="C8640" t="s">
        <v>232</v>
      </c>
      <c r="D8640" s="3">
        <v>36.492236024844722</v>
      </c>
    </row>
    <row r="8641" spans="1:4">
      <c r="A8641" t="s">
        <v>15740</v>
      </c>
      <c r="B8641" t="s">
        <v>15741</v>
      </c>
      <c r="C8641" t="s">
        <v>232</v>
      </c>
      <c r="D8641" s="3"/>
    </row>
    <row r="8642" spans="1:4">
      <c r="A8642" t="s">
        <v>15742</v>
      </c>
      <c r="B8642" t="s">
        <v>15743</v>
      </c>
      <c r="C8642" t="s">
        <v>232</v>
      </c>
      <c r="D8642" s="3">
        <v>35</v>
      </c>
    </row>
    <row r="8643" spans="1:4">
      <c r="A8643" t="s">
        <v>15744</v>
      </c>
      <c r="B8643" t="s">
        <v>15745</v>
      </c>
      <c r="C8643" t="s">
        <v>232</v>
      </c>
      <c r="D8643" s="3"/>
    </row>
    <row r="8644" spans="1:4">
      <c r="A8644" t="s">
        <v>15746</v>
      </c>
      <c r="B8644" t="s">
        <v>15747</v>
      </c>
      <c r="C8644" t="s">
        <v>232</v>
      </c>
      <c r="D8644" s="3"/>
    </row>
    <row r="8645" spans="1:4">
      <c r="A8645" t="s">
        <v>15748</v>
      </c>
      <c r="B8645" t="s">
        <v>15749</v>
      </c>
      <c r="C8645" t="s">
        <v>232</v>
      </c>
      <c r="D8645" s="3"/>
    </row>
    <row r="8646" spans="1:4">
      <c r="A8646" t="s">
        <v>15750</v>
      </c>
      <c r="B8646" t="s">
        <v>15751</v>
      </c>
      <c r="C8646" t="s">
        <v>232</v>
      </c>
      <c r="D8646" s="3"/>
    </row>
    <row r="8647" spans="1:4">
      <c r="A8647" t="s">
        <v>15752</v>
      </c>
      <c r="B8647" t="s">
        <v>15753</v>
      </c>
      <c r="C8647" t="s">
        <v>232</v>
      </c>
      <c r="D8647" s="3">
        <v>39.854106910039114</v>
      </c>
    </row>
    <row r="8648" spans="1:4">
      <c r="A8648" t="s">
        <v>15754</v>
      </c>
      <c r="B8648" t="s">
        <v>15755</v>
      </c>
      <c r="C8648" t="s">
        <v>232</v>
      </c>
      <c r="D8648" s="3">
        <v>116.21621621621621</v>
      </c>
    </row>
    <row r="8649" spans="1:4">
      <c r="A8649" t="s">
        <v>15756</v>
      </c>
      <c r="B8649" t="s">
        <v>15757</v>
      </c>
      <c r="C8649" t="s">
        <v>232</v>
      </c>
      <c r="D8649" s="3"/>
    </row>
    <row r="8650" spans="1:4">
      <c r="A8650" t="s">
        <v>15758</v>
      </c>
      <c r="B8650" t="s">
        <v>15759</v>
      </c>
      <c r="C8650" t="s">
        <v>232</v>
      </c>
      <c r="D8650" s="3"/>
    </row>
    <row r="8651" spans="1:4">
      <c r="A8651" t="s">
        <v>15760</v>
      </c>
      <c r="B8651" t="s">
        <v>15761</v>
      </c>
      <c r="C8651" t="s">
        <v>232</v>
      </c>
      <c r="D8651" s="3">
        <v>36.073972602739723</v>
      </c>
    </row>
    <row r="8652" spans="1:4">
      <c r="A8652" t="s">
        <v>15762</v>
      </c>
      <c r="B8652" t="s">
        <v>15763</v>
      </c>
      <c r="C8652" t="s">
        <v>232</v>
      </c>
      <c r="D8652" s="3">
        <v>115</v>
      </c>
    </row>
    <row r="8653" spans="1:4">
      <c r="A8653" t="s">
        <v>15764</v>
      </c>
      <c r="B8653" t="s">
        <v>15765</v>
      </c>
      <c r="C8653" t="s">
        <v>232</v>
      </c>
      <c r="D8653" s="3"/>
    </row>
    <row r="8654" spans="1:4">
      <c r="A8654" t="s">
        <v>15766</v>
      </c>
      <c r="B8654" t="s">
        <v>15767</v>
      </c>
      <c r="C8654" t="s">
        <v>232</v>
      </c>
      <c r="D8654" s="3">
        <v>48</v>
      </c>
    </row>
    <row r="8655" spans="1:4">
      <c r="A8655" t="s">
        <v>15768</v>
      </c>
      <c r="B8655" t="s">
        <v>15769</v>
      </c>
      <c r="C8655" t="s">
        <v>232</v>
      </c>
      <c r="D8655" s="3"/>
    </row>
    <row r="8656" spans="1:4">
      <c r="A8656" t="s">
        <v>15770</v>
      </c>
      <c r="B8656" t="s">
        <v>15771</v>
      </c>
      <c r="C8656" t="s">
        <v>232</v>
      </c>
      <c r="D8656" s="3">
        <v>48</v>
      </c>
    </row>
    <row r="8657" spans="1:4">
      <c r="A8657" t="s">
        <v>15772</v>
      </c>
      <c r="B8657" t="s">
        <v>15773</v>
      </c>
      <c r="C8657" t="s">
        <v>232</v>
      </c>
      <c r="D8657" s="3"/>
    </row>
    <row r="8658" spans="1:4">
      <c r="A8658" t="s">
        <v>15774</v>
      </c>
      <c r="B8658" t="s">
        <v>15775</v>
      </c>
      <c r="C8658" t="s">
        <v>232</v>
      </c>
      <c r="D8658" s="3">
        <v>35</v>
      </c>
    </row>
    <row r="8659" spans="1:4">
      <c r="A8659" t="s">
        <v>15776</v>
      </c>
      <c r="B8659" t="s">
        <v>15777</v>
      </c>
      <c r="C8659" t="s">
        <v>232</v>
      </c>
      <c r="D8659" s="3">
        <v>115</v>
      </c>
    </row>
    <row r="8660" spans="1:4">
      <c r="A8660" t="s">
        <v>15778</v>
      </c>
      <c r="B8660" t="s">
        <v>15779</v>
      </c>
      <c r="C8660" t="s">
        <v>232</v>
      </c>
      <c r="D8660" s="3">
        <v>75</v>
      </c>
    </row>
    <row r="8661" spans="1:4">
      <c r="A8661" t="s">
        <v>15780</v>
      </c>
      <c r="B8661" t="s">
        <v>15781</v>
      </c>
      <c r="C8661" t="s">
        <v>232</v>
      </c>
      <c r="D8661" s="3">
        <v>37.163009404388717</v>
      </c>
    </row>
    <row r="8662" spans="1:4">
      <c r="A8662" t="s">
        <v>15782</v>
      </c>
      <c r="B8662" t="s">
        <v>15783</v>
      </c>
      <c r="C8662" t="s">
        <v>232</v>
      </c>
      <c r="D8662" s="3"/>
    </row>
    <row r="8663" spans="1:4">
      <c r="A8663" t="s">
        <v>15784</v>
      </c>
      <c r="B8663" t="s">
        <v>15785</v>
      </c>
      <c r="C8663" t="s">
        <v>232</v>
      </c>
      <c r="D8663" s="3"/>
    </row>
    <row r="8664" spans="1:4">
      <c r="A8664" t="s">
        <v>15786</v>
      </c>
      <c r="B8664" t="s">
        <v>15787</v>
      </c>
      <c r="C8664" t="s">
        <v>232</v>
      </c>
      <c r="D8664" s="3">
        <v>88.5</v>
      </c>
    </row>
    <row r="8665" spans="1:4">
      <c r="A8665" t="s">
        <v>15788</v>
      </c>
      <c r="B8665" t="s">
        <v>15789</v>
      </c>
      <c r="C8665" t="s">
        <v>232</v>
      </c>
      <c r="D8665" s="3">
        <v>35.375766871165645</v>
      </c>
    </row>
    <row r="8666" spans="1:4">
      <c r="A8666" t="s">
        <v>15790</v>
      </c>
      <c r="B8666" t="s">
        <v>15791</v>
      </c>
      <c r="C8666" t="s">
        <v>232</v>
      </c>
      <c r="D8666" s="3"/>
    </row>
    <row r="8667" spans="1:4">
      <c r="A8667" t="s">
        <v>15792</v>
      </c>
      <c r="B8667" t="s">
        <v>15793</v>
      </c>
      <c r="C8667" t="s">
        <v>232</v>
      </c>
      <c r="D8667" s="3">
        <v>54.375</v>
      </c>
    </row>
    <row r="8668" spans="1:4">
      <c r="A8668" t="s">
        <v>15794</v>
      </c>
      <c r="B8668" t="s">
        <v>15795</v>
      </c>
      <c r="C8668" t="s">
        <v>232</v>
      </c>
      <c r="D8668" s="3"/>
    </row>
    <row r="8669" spans="1:4">
      <c r="A8669" t="s">
        <v>15796</v>
      </c>
      <c r="B8669" t="s">
        <v>15797</v>
      </c>
      <c r="C8669" t="s">
        <v>232</v>
      </c>
      <c r="D8669" s="3"/>
    </row>
    <row r="8670" spans="1:4">
      <c r="A8670" t="s">
        <v>15798</v>
      </c>
      <c r="B8670" t="s">
        <v>15799</v>
      </c>
      <c r="C8670" t="s">
        <v>232</v>
      </c>
      <c r="D8670" s="3"/>
    </row>
    <row r="8671" spans="1:4">
      <c r="A8671" t="s">
        <v>15800</v>
      </c>
      <c r="B8671" t="s">
        <v>15801</v>
      </c>
      <c r="C8671" t="s">
        <v>232</v>
      </c>
      <c r="D8671" s="3">
        <v>35</v>
      </c>
    </row>
    <row r="8672" spans="1:4">
      <c r="A8672" t="s">
        <v>15802</v>
      </c>
      <c r="B8672" t="s">
        <v>15803</v>
      </c>
      <c r="C8672" t="s">
        <v>232</v>
      </c>
      <c r="D8672" s="3">
        <v>291</v>
      </c>
    </row>
    <row r="8673" spans="1:4">
      <c r="A8673" t="s">
        <v>15804</v>
      </c>
      <c r="B8673" t="s">
        <v>15805</v>
      </c>
      <c r="C8673" t="s">
        <v>232</v>
      </c>
      <c r="D8673" s="3"/>
    </row>
    <row r="8674" spans="1:4">
      <c r="A8674" t="s">
        <v>15806</v>
      </c>
      <c r="B8674" t="s">
        <v>15807</v>
      </c>
      <c r="C8674" t="s">
        <v>232</v>
      </c>
      <c r="D8674" s="3">
        <v>265</v>
      </c>
    </row>
    <row r="8675" spans="1:4">
      <c r="A8675" t="s">
        <v>15808</v>
      </c>
      <c r="B8675" t="s">
        <v>15809</v>
      </c>
      <c r="C8675" t="s">
        <v>232</v>
      </c>
      <c r="D8675" s="3"/>
    </row>
    <row r="8676" spans="1:4">
      <c r="A8676" t="s">
        <v>15810</v>
      </c>
      <c r="B8676" t="s">
        <v>15811</v>
      </c>
      <c r="C8676" t="s">
        <v>232</v>
      </c>
      <c r="D8676" s="3"/>
    </row>
    <row r="8677" spans="1:4">
      <c r="A8677" t="s">
        <v>15812</v>
      </c>
      <c r="B8677" t="s">
        <v>15813</v>
      </c>
      <c r="C8677" t="s">
        <v>232</v>
      </c>
      <c r="D8677" s="3"/>
    </row>
    <row r="8678" spans="1:4">
      <c r="A8678" t="s">
        <v>15814</v>
      </c>
      <c r="B8678" t="s">
        <v>15815</v>
      </c>
      <c r="C8678" t="s">
        <v>232</v>
      </c>
      <c r="D8678" s="3"/>
    </row>
    <row r="8679" spans="1:4">
      <c r="A8679" t="s">
        <v>15816</v>
      </c>
      <c r="B8679" t="s">
        <v>15817</v>
      </c>
      <c r="C8679" t="s">
        <v>232</v>
      </c>
      <c r="D8679" s="3"/>
    </row>
    <row r="8680" spans="1:4">
      <c r="A8680" t="s">
        <v>15818</v>
      </c>
      <c r="B8680" t="s">
        <v>15819</v>
      </c>
      <c r="C8680" t="s">
        <v>232</v>
      </c>
      <c r="D8680" s="3">
        <v>12.085016077170419</v>
      </c>
    </row>
    <row r="8681" spans="1:4">
      <c r="A8681" t="s">
        <v>15820</v>
      </c>
      <c r="B8681" t="s">
        <v>15821</v>
      </c>
      <c r="C8681" t="s">
        <v>232</v>
      </c>
      <c r="D8681" s="3">
        <v>11.898623326959848</v>
      </c>
    </row>
    <row r="8682" spans="1:4">
      <c r="A8682" t="s">
        <v>15822</v>
      </c>
      <c r="B8682" t="s">
        <v>15823</v>
      </c>
      <c r="C8682" t="s">
        <v>232</v>
      </c>
      <c r="D8682" s="3"/>
    </row>
    <row r="8683" spans="1:4">
      <c r="A8683" t="s">
        <v>15824</v>
      </c>
      <c r="B8683" t="s">
        <v>15825</v>
      </c>
      <c r="C8683" t="s">
        <v>232</v>
      </c>
      <c r="D8683" s="3"/>
    </row>
    <row r="8684" spans="1:4">
      <c r="A8684" t="s">
        <v>15826</v>
      </c>
      <c r="B8684" t="s">
        <v>15827</v>
      </c>
      <c r="C8684" t="s">
        <v>232</v>
      </c>
      <c r="D8684" s="3"/>
    </row>
    <row r="8685" spans="1:4">
      <c r="A8685" t="s">
        <v>15828</v>
      </c>
      <c r="B8685" t="s">
        <v>15829</v>
      </c>
      <c r="C8685" t="s">
        <v>232</v>
      </c>
      <c r="D8685" s="3">
        <v>15.431034482758621</v>
      </c>
    </row>
    <row r="8686" spans="1:4">
      <c r="A8686" t="s">
        <v>15830</v>
      </c>
      <c r="B8686" t="s">
        <v>15831</v>
      </c>
      <c r="C8686" t="s">
        <v>232</v>
      </c>
      <c r="D8686" s="3">
        <v>13.528053797468356</v>
      </c>
    </row>
    <row r="8687" spans="1:4">
      <c r="A8687" t="s">
        <v>15832</v>
      </c>
      <c r="B8687" t="s">
        <v>15833</v>
      </c>
      <c r="C8687" t="s">
        <v>232</v>
      </c>
      <c r="D8687" s="3"/>
    </row>
    <row r="8688" spans="1:4">
      <c r="A8688" t="s">
        <v>15834</v>
      </c>
      <c r="B8688" t="s">
        <v>15835</v>
      </c>
      <c r="C8688" t="s">
        <v>232</v>
      </c>
      <c r="D8688" s="3"/>
    </row>
    <row r="8689" spans="1:4">
      <c r="A8689" t="s">
        <v>15836</v>
      </c>
      <c r="B8689" t="s">
        <v>15837</v>
      </c>
      <c r="C8689" t="s">
        <v>232</v>
      </c>
      <c r="D8689" s="3"/>
    </row>
    <row r="8690" spans="1:4">
      <c r="A8690" t="s">
        <v>15838</v>
      </c>
      <c r="B8690" t="s">
        <v>15839</v>
      </c>
      <c r="C8690" t="s">
        <v>232</v>
      </c>
      <c r="D8690" s="3">
        <v>25.364035087719298</v>
      </c>
    </row>
    <row r="8691" spans="1:4">
      <c r="A8691" t="s">
        <v>15840</v>
      </c>
      <c r="B8691" t="s">
        <v>15841</v>
      </c>
      <c r="C8691" t="s">
        <v>232</v>
      </c>
      <c r="D8691" s="3"/>
    </row>
    <row r="8692" spans="1:4">
      <c r="A8692" t="s">
        <v>15842</v>
      </c>
      <c r="B8692" t="s">
        <v>15843</v>
      </c>
      <c r="C8692" t="s">
        <v>232</v>
      </c>
      <c r="D8692" s="3">
        <v>30</v>
      </c>
    </row>
    <row r="8693" spans="1:4">
      <c r="A8693" t="s">
        <v>15844</v>
      </c>
      <c r="B8693" t="s">
        <v>15845</v>
      </c>
      <c r="C8693" t="s">
        <v>232</v>
      </c>
      <c r="D8693" s="3">
        <v>21.912386617100371</v>
      </c>
    </row>
    <row r="8694" spans="1:4">
      <c r="A8694" t="s">
        <v>15846</v>
      </c>
      <c r="B8694" t="s">
        <v>15847</v>
      </c>
      <c r="C8694" t="s">
        <v>232</v>
      </c>
      <c r="D8694" s="3"/>
    </row>
    <row r="8695" spans="1:4">
      <c r="A8695" t="s">
        <v>15848</v>
      </c>
      <c r="B8695" t="s">
        <v>15849</v>
      </c>
      <c r="C8695" t="s">
        <v>232</v>
      </c>
      <c r="D8695" s="3">
        <v>9.2070484581497798</v>
      </c>
    </row>
    <row r="8696" spans="1:4">
      <c r="A8696" t="s">
        <v>15850</v>
      </c>
      <c r="B8696" t="s">
        <v>15851</v>
      </c>
      <c r="C8696" t="s">
        <v>232</v>
      </c>
      <c r="D8696" s="3">
        <v>24.541045454545458</v>
      </c>
    </row>
    <row r="8697" spans="1:4">
      <c r="A8697" t="s">
        <v>15852</v>
      </c>
      <c r="B8697" t="s">
        <v>15853</v>
      </c>
      <c r="C8697" t="s">
        <v>232</v>
      </c>
      <c r="D8697" s="3">
        <v>15.395721925133691</v>
      </c>
    </row>
    <row r="8698" spans="1:4">
      <c r="A8698" t="s">
        <v>15854</v>
      </c>
      <c r="B8698" t="s">
        <v>15855</v>
      </c>
      <c r="C8698" t="s">
        <v>232</v>
      </c>
      <c r="D8698" s="3">
        <v>22.670658914728683</v>
      </c>
    </row>
    <row r="8699" spans="1:4">
      <c r="A8699" t="s">
        <v>15856</v>
      </c>
      <c r="B8699" t="s">
        <v>15857</v>
      </c>
      <c r="C8699" t="s">
        <v>232</v>
      </c>
      <c r="D8699" s="3"/>
    </row>
    <row r="8700" spans="1:4">
      <c r="A8700" t="s">
        <v>15858</v>
      </c>
      <c r="B8700" t="s">
        <v>15859</v>
      </c>
      <c r="C8700" t="s">
        <v>232</v>
      </c>
      <c r="D8700" s="3">
        <v>27.583333333333332</v>
      </c>
    </row>
    <row r="8701" spans="1:4">
      <c r="A8701" t="s">
        <v>15860</v>
      </c>
      <c r="B8701" t="s">
        <v>15861</v>
      </c>
      <c r="C8701" t="s">
        <v>232</v>
      </c>
      <c r="D8701" s="3">
        <v>27.556140350877193</v>
      </c>
    </row>
    <row r="8702" spans="1:4">
      <c r="A8702" t="s">
        <v>15862</v>
      </c>
      <c r="B8702" t="s">
        <v>15863</v>
      </c>
      <c r="C8702" t="s">
        <v>232</v>
      </c>
      <c r="D8702" s="3"/>
    </row>
    <row r="8703" spans="1:4">
      <c r="A8703" t="s">
        <v>15864</v>
      </c>
      <c r="B8703" t="s">
        <v>15865</v>
      </c>
      <c r="C8703" t="s">
        <v>232</v>
      </c>
      <c r="D8703" s="3"/>
    </row>
    <row r="8704" spans="1:4">
      <c r="A8704" t="s">
        <v>15866</v>
      </c>
      <c r="B8704" t="s">
        <v>15867</v>
      </c>
      <c r="C8704" t="s">
        <v>232</v>
      </c>
      <c r="D8704" s="3"/>
    </row>
    <row r="8705" spans="1:4">
      <c r="A8705" t="s">
        <v>15868</v>
      </c>
      <c r="B8705" t="s">
        <v>15869</v>
      </c>
      <c r="C8705" t="s">
        <v>232</v>
      </c>
      <c r="D8705" s="3">
        <v>19.53686378346573</v>
      </c>
    </row>
    <row r="8706" spans="1:4">
      <c r="A8706" t="s">
        <v>15870</v>
      </c>
      <c r="B8706" t="s">
        <v>15871</v>
      </c>
      <c r="C8706" t="s">
        <v>232</v>
      </c>
      <c r="D8706" s="3"/>
    </row>
    <row r="8707" spans="1:4">
      <c r="A8707" t="s">
        <v>15872</v>
      </c>
      <c r="B8707" t="s">
        <v>15873</v>
      </c>
      <c r="C8707" t="s">
        <v>232</v>
      </c>
      <c r="D8707" s="3"/>
    </row>
    <row r="8708" spans="1:4">
      <c r="A8708" t="s">
        <v>15874</v>
      </c>
      <c r="B8708" t="s">
        <v>15875</v>
      </c>
      <c r="C8708" t="s">
        <v>232</v>
      </c>
      <c r="D8708" s="3"/>
    </row>
    <row r="8709" spans="1:4">
      <c r="A8709" t="s">
        <v>15876</v>
      </c>
      <c r="B8709" t="s">
        <v>15877</v>
      </c>
      <c r="C8709" t="s">
        <v>232</v>
      </c>
      <c r="D8709" s="3"/>
    </row>
    <row r="8710" spans="1:4">
      <c r="A8710" t="s">
        <v>15878</v>
      </c>
      <c r="B8710" t="s">
        <v>15879</v>
      </c>
      <c r="C8710" t="s">
        <v>232</v>
      </c>
      <c r="D8710" s="3">
        <v>21</v>
      </c>
    </row>
    <row r="8711" spans="1:4">
      <c r="A8711" t="s">
        <v>15880</v>
      </c>
      <c r="B8711" t="s">
        <v>15881</v>
      </c>
      <c r="C8711" t="s">
        <v>232</v>
      </c>
      <c r="D8711" s="3"/>
    </row>
    <row r="8712" spans="1:4">
      <c r="A8712" t="s">
        <v>15882</v>
      </c>
      <c r="B8712" t="s">
        <v>15883</v>
      </c>
      <c r="C8712" t="s">
        <v>232</v>
      </c>
      <c r="D8712" s="3">
        <v>27.572101449275365</v>
      </c>
    </row>
    <row r="8713" spans="1:4">
      <c r="A8713" t="s">
        <v>15884</v>
      </c>
      <c r="B8713" t="s">
        <v>15885</v>
      </c>
      <c r="C8713" t="s">
        <v>232</v>
      </c>
      <c r="D8713" s="3"/>
    </row>
    <row r="8714" spans="1:4">
      <c r="A8714" t="s">
        <v>15886</v>
      </c>
      <c r="B8714" t="s">
        <v>15887</v>
      </c>
      <c r="C8714" t="s">
        <v>232</v>
      </c>
      <c r="D8714" s="3"/>
    </row>
    <row r="8715" spans="1:4">
      <c r="A8715" t="s">
        <v>15888</v>
      </c>
      <c r="B8715" t="s">
        <v>15889</v>
      </c>
      <c r="C8715" t="s">
        <v>232</v>
      </c>
      <c r="D8715" s="3"/>
    </row>
    <row r="8716" spans="1:4">
      <c r="A8716" t="s">
        <v>15890</v>
      </c>
      <c r="B8716" t="s">
        <v>15891</v>
      </c>
      <c r="C8716" t="s">
        <v>232</v>
      </c>
      <c r="D8716" s="3">
        <v>21</v>
      </c>
    </row>
    <row r="8717" spans="1:4">
      <c r="A8717" t="s">
        <v>15892</v>
      </c>
      <c r="B8717" t="s">
        <v>15893</v>
      </c>
      <c r="C8717" t="s">
        <v>232</v>
      </c>
      <c r="D8717" s="3">
        <v>17.469357495881386</v>
      </c>
    </row>
    <row r="8718" spans="1:4">
      <c r="A8718" t="s">
        <v>15894</v>
      </c>
      <c r="B8718" t="s">
        <v>15895</v>
      </c>
      <c r="C8718" t="s">
        <v>232</v>
      </c>
      <c r="D8718" s="3">
        <v>30</v>
      </c>
    </row>
    <row r="8719" spans="1:4">
      <c r="A8719" t="s">
        <v>15896</v>
      </c>
      <c r="B8719" t="s">
        <v>15897</v>
      </c>
      <c r="C8719" t="s">
        <v>232</v>
      </c>
      <c r="D8719" s="3">
        <v>38.827410301953819</v>
      </c>
    </row>
    <row r="8720" spans="1:4">
      <c r="A8720" t="s">
        <v>15898</v>
      </c>
      <c r="B8720" t="s">
        <v>15899</v>
      </c>
      <c r="C8720" t="s">
        <v>232</v>
      </c>
      <c r="D8720" s="3"/>
    </row>
    <row r="8721" spans="1:4">
      <c r="A8721" t="s">
        <v>15900</v>
      </c>
      <c r="B8721" t="s">
        <v>15901</v>
      </c>
      <c r="C8721" t="s">
        <v>232</v>
      </c>
      <c r="D8721" s="3"/>
    </row>
    <row r="8722" spans="1:4">
      <c r="A8722" t="s">
        <v>15902</v>
      </c>
      <c r="B8722" t="s">
        <v>15903</v>
      </c>
      <c r="C8722" t="s">
        <v>232</v>
      </c>
      <c r="D8722" s="3"/>
    </row>
    <row r="8723" spans="1:4">
      <c r="A8723" t="s">
        <v>15904</v>
      </c>
      <c r="B8723" t="s">
        <v>15905</v>
      </c>
      <c r="C8723" t="s">
        <v>232</v>
      </c>
      <c r="D8723" s="3">
        <v>12.767175572519085</v>
      </c>
    </row>
    <row r="8724" spans="1:4">
      <c r="A8724" t="s">
        <v>15906</v>
      </c>
      <c r="B8724" t="s">
        <v>15907</v>
      </c>
      <c r="C8724" t="s">
        <v>232</v>
      </c>
      <c r="D8724" s="3">
        <v>24.280000000000005</v>
      </c>
    </row>
    <row r="8725" spans="1:4">
      <c r="A8725" t="s">
        <v>15908</v>
      </c>
      <c r="B8725" t="s">
        <v>15909</v>
      </c>
      <c r="C8725" t="s">
        <v>232</v>
      </c>
      <c r="D8725" s="3">
        <v>24.28</v>
      </c>
    </row>
    <row r="8726" spans="1:4">
      <c r="A8726" t="s">
        <v>15910</v>
      </c>
      <c r="B8726" t="s">
        <v>15911</v>
      </c>
      <c r="C8726" t="s">
        <v>232</v>
      </c>
      <c r="D8726" s="3"/>
    </row>
    <row r="8727" spans="1:4">
      <c r="A8727" t="s">
        <v>15912</v>
      </c>
      <c r="B8727" t="s">
        <v>15913</v>
      </c>
      <c r="C8727" t="s">
        <v>232</v>
      </c>
      <c r="D8727" s="3">
        <v>28.007125890736344</v>
      </c>
    </row>
    <row r="8728" spans="1:4">
      <c r="A8728" t="s">
        <v>15914</v>
      </c>
      <c r="B8728" t="s">
        <v>15915</v>
      </c>
      <c r="C8728" t="s">
        <v>232</v>
      </c>
      <c r="D8728" s="3"/>
    </row>
    <row r="8729" spans="1:4">
      <c r="A8729" t="s">
        <v>15916</v>
      </c>
      <c r="B8729" t="s">
        <v>15917</v>
      </c>
      <c r="C8729" t="s">
        <v>232</v>
      </c>
      <c r="D8729" s="3">
        <v>24.219824253075572</v>
      </c>
    </row>
    <row r="8730" spans="1:4">
      <c r="A8730" t="s">
        <v>15918</v>
      </c>
      <c r="B8730" t="s">
        <v>15919</v>
      </c>
      <c r="C8730" t="s">
        <v>232</v>
      </c>
      <c r="D8730" s="3"/>
    </row>
    <row r="8731" spans="1:4">
      <c r="A8731" t="s">
        <v>15920</v>
      </c>
      <c r="B8731" t="s">
        <v>15921</v>
      </c>
      <c r="C8731" t="s">
        <v>232</v>
      </c>
      <c r="D8731" s="3">
        <v>45</v>
      </c>
    </row>
    <row r="8732" spans="1:4">
      <c r="A8732" t="s">
        <v>15922</v>
      </c>
      <c r="B8732" t="s">
        <v>15923</v>
      </c>
      <c r="C8732" t="s">
        <v>232</v>
      </c>
      <c r="D8732" s="3"/>
    </row>
    <row r="8733" spans="1:4">
      <c r="A8733" t="s">
        <v>15924</v>
      </c>
      <c r="B8733" t="s">
        <v>15925</v>
      </c>
      <c r="C8733" t="s">
        <v>232</v>
      </c>
      <c r="D8733" s="3">
        <v>30</v>
      </c>
    </row>
    <row r="8734" spans="1:4">
      <c r="A8734" t="s">
        <v>15926</v>
      </c>
      <c r="B8734" t="s">
        <v>15927</v>
      </c>
      <c r="C8734" t="s">
        <v>232</v>
      </c>
      <c r="D8734" s="3"/>
    </row>
    <row r="8735" spans="1:4">
      <c r="A8735" t="s">
        <v>15928</v>
      </c>
      <c r="B8735" t="s">
        <v>15929</v>
      </c>
      <c r="C8735" t="s">
        <v>232</v>
      </c>
      <c r="D8735" s="3"/>
    </row>
    <row r="8736" spans="1:4">
      <c r="A8736" t="s">
        <v>15930</v>
      </c>
      <c r="B8736" t="s">
        <v>15931</v>
      </c>
      <c r="C8736" t="s">
        <v>232</v>
      </c>
      <c r="D8736" s="3"/>
    </row>
    <row r="8737" spans="1:4">
      <c r="A8737" t="s">
        <v>15932</v>
      </c>
      <c r="B8737" t="s">
        <v>15933</v>
      </c>
      <c r="C8737" t="s">
        <v>232</v>
      </c>
      <c r="D8737" s="3"/>
    </row>
    <row r="8738" spans="1:4">
      <c r="A8738" t="s">
        <v>15934</v>
      </c>
      <c r="B8738" t="s">
        <v>15935</v>
      </c>
      <c r="C8738" t="s">
        <v>232</v>
      </c>
      <c r="D8738" s="3"/>
    </row>
    <row r="8739" spans="1:4">
      <c r="A8739" t="s">
        <v>15936</v>
      </c>
      <c r="B8739" t="s">
        <v>15937</v>
      </c>
      <c r="C8739" t="s">
        <v>232</v>
      </c>
      <c r="D8739" s="3"/>
    </row>
    <row r="8740" spans="1:4">
      <c r="A8740" t="s">
        <v>15938</v>
      </c>
      <c r="B8740" t="s">
        <v>15939</v>
      </c>
      <c r="C8740" t="s">
        <v>232</v>
      </c>
      <c r="D8740" s="3"/>
    </row>
    <row r="8741" spans="1:4">
      <c r="A8741" t="s">
        <v>15940</v>
      </c>
      <c r="B8741" t="s">
        <v>15941</v>
      </c>
      <c r="C8741" t="s">
        <v>232</v>
      </c>
      <c r="D8741" s="3"/>
    </row>
    <row r="8742" spans="1:4">
      <c r="A8742" t="s">
        <v>15942</v>
      </c>
      <c r="B8742" t="s">
        <v>15943</v>
      </c>
      <c r="C8742" t="s">
        <v>232</v>
      </c>
      <c r="D8742" s="3"/>
    </row>
    <row r="8743" spans="1:4">
      <c r="A8743" t="s">
        <v>15944</v>
      </c>
      <c r="B8743" t="s">
        <v>15805</v>
      </c>
      <c r="C8743" t="s">
        <v>232</v>
      </c>
      <c r="D8743" s="3">
        <v>48</v>
      </c>
    </row>
    <row r="8744" spans="1:4">
      <c r="A8744" t="s">
        <v>15945</v>
      </c>
      <c r="B8744" t="s">
        <v>15946</v>
      </c>
      <c r="C8744" t="s">
        <v>232</v>
      </c>
      <c r="D8744" s="3">
        <v>115</v>
      </c>
    </row>
    <row r="8745" spans="1:4">
      <c r="A8745" t="s">
        <v>15947</v>
      </c>
      <c r="B8745" t="s">
        <v>15948</v>
      </c>
      <c r="C8745" t="s">
        <v>232</v>
      </c>
      <c r="D8745" s="3">
        <v>35</v>
      </c>
    </row>
    <row r="8746" spans="1:4">
      <c r="A8746" t="s">
        <v>15949</v>
      </c>
      <c r="B8746" t="s">
        <v>15950</v>
      </c>
      <c r="C8746" t="s">
        <v>232</v>
      </c>
      <c r="D8746" s="3">
        <v>42.233856893542757</v>
      </c>
    </row>
    <row r="8747" spans="1:4">
      <c r="A8747" t="s">
        <v>15951</v>
      </c>
      <c r="B8747" t="s">
        <v>15952</v>
      </c>
      <c r="C8747" t="s">
        <v>232</v>
      </c>
      <c r="D8747" s="3">
        <v>115</v>
      </c>
    </row>
    <row r="8748" spans="1:4">
      <c r="A8748" t="s">
        <v>15953</v>
      </c>
      <c r="B8748" t="s">
        <v>15954</v>
      </c>
      <c r="C8748" t="s">
        <v>232</v>
      </c>
      <c r="D8748" s="3"/>
    </row>
    <row r="8749" spans="1:4">
      <c r="A8749" t="s">
        <v>15955</v>
      </c>
      <c r="B8749" t="s">
        <v>15956</v>
      </c>
      <c r="C8749" t="s">
        <v>232</v>
      </c>
      <c r="D8749" s="3"/>
    </row>
    <row r="8750" spans="1:4">
      <c r="A8750" t="s">
        <v>15957</v>
      </c>
      <c r="B8750" t="s">
        <v>15958</v>
      </c>
      <c r="C8750" t="s">
        <v>232</v>
      </c>
      <c r="D8750" s="3">
        <v>115</v>
      </c>
    </row>
    <row r="8751" spans="1:4">
      <c r="A8751" t="s">
        <v>15959</v>
      </c>
      <c r="B8751" t="s">
        <v>15960</v>
      </c>
      <c r="C8751" t="s">
        <v>232</v>
      </c>
      <c r="D8751" s="3">
        <v>115</v>
      </c>
    </row>
    <row r="8752" spans="1:4">
      <c r="A8752" t="s">
        <v>15961</v>
      </c>
      <c r="B8752" t="s">
        <v>15962</v>
      </c>
      <c r="C8752" t="s">
        <v>232</v>
      </c>
      <c r="D8752" s="3">
        <v>115</v>
      </c>
    </row>
    <row r="8753" spans="1:4">
      <c r="A8753" t="s">
        <v>15963</v>
      </c>
      <c r="B8753" t="s">
        <v>15964</v>
      </c>
      <c r="C8753" t="s">
        <v>232</v>
      </c>
      <c r="D8753" s="3"/>
    </row>
    <row r="8754" spans="1:4">
      <c r="A8754" t="s">
        <v>15965</v>
      </c>
      <c r="B8754" t="s">
        <v>15966</v>
      </c>
      <c r="C8754" t="s">
        <v>232</v>
      </c>
      <c r="D8754" s="3"/>
    </row>
    <row r="8755" spans="1:4">
      <c r="A8755" t="s">
        <v>15967</v>
      </c>
      <c r="B8755" t="s">
        <v>15968</v>
      </c>
      <c r="C8755" t="s">
        <v>232</v>
      </c>
      <c r="D8755" s="3"/>
    </row>
    <row r="8756" spans="1:4">
      <c r="A8756" t="s">
        <v>15969</v>
      </c>
      <c r="B8756" t="s">
        <v>15970</v>
      </c>
      <c r="C8756" t="s">
        <v>232</v>
      </c>
      <c r="D8756" s="3">
        <v>41.795918367346935</v>
      </c>
    </row>
    <row r="8757" spans="1:4">
      <c r="A8757" t="s">
        <v>15971</v>
      </c>
      <c r="B8757" t="s">
        <v>15972</v>
      </c>
      <c r="C8757" t="s">
        <v>232</v>
      </c>
      <c r="D8757" s="3">
        <v>61</v>
      </c>
    </row>
    <row r="8758" spans="1:4">
      <c r="A8758" t="s">
        <v>15973</v>
      </c>
      <c r="B8758" t="s">
        <v>15974</v>
      </c>
      <c r="C8758" t="s">
        <v>232</v>
      </c>
      <c r="D8758" s="3">
        <v>30</v>
      </c>
    </row>
    <row r="8759" spans="1:4">
      <c r="A8759" t="s">
        <v>15975</v>
      </c>
      <c r="B8759" t="s">
        <v>15976</v>
      </c>
      <c r="C8759" t="s">
        <v>232</v>
      </c>
      <c r="D8759" s="3">
        <v>72</v>
      </c>
    </row>
    <row r="8760" spans="1:4">
      <c r="A8760" t="s">
        <v>15977</v>
      </c>
      <c r="B8760" t="s">
        <v>15978</v>
      </c>
      <c r="C8760" t="s">
        <v>232</v>
      </c>
      <c r="D8760" s="3"/>
    </row>
    <row r="8761" spans="1:4">
      <c r="A8761" t="s">
        <v>15979</v>
      </c>
      <c r="B8761" t="s">
        <v>15980</v>
      </c>
      <c r="C8761" t="s">
        <v>232</v>
      </c>
      <c r="D8761" s="3"/>
    </row>
    <row r="8762" spans="1:4">
      <c r="A8762" t="s">
        <v>15981</v>
      </c>
      <c r="B8762" t="s">
        <v>15795</v>
      </c>
      <c r="C8762" t="s">
        <v>232</v>
      </c>
      <c r="D8762" s="3"/>
    </row>
    <row r="8763" spans="1:4">
      <c r="A8763" t="s">
        <v>15982</v>
      </c>
      <c r="B8763" t="s">
        <v>15983</v>
      </c>
      <c r="C8763" t="s">
        <v>232</v>
      </c>
      <c r="D8763" s="3"/>
    </row>
    <row r="8764" spans="1:4">
      <c r="A8764" t="s">
        <v>15984</v>
      </c>
      <c r="B8764" t="s">
        <v>15985</v>
      </c>
      <c r="C8764" t="s">
        <v>232</v>
      </c>
      <c r="D8764" s="3"/>
    </row>
    <row r="8765" spans="1:4">
      <c r="A8765" t="s">
        <v>15986</v>
      </c>
      <c r="B8765" t="s">
        <v>15987</v>
      </c>
      <c r="C8765" t="s">
        <v>232</v>
      </c>
      <c r="D8765" s="3"/>
    </row>
    <row r="8766" spans="1:4">
      <c r="A8766" t="s">
        <v>15988</v>
      </c>
      <c r="B8766" t="s">
        <v>15989</v>
      </c>
      <c r="C8766" t="s">
        <v>232</v>
      </c>
      <c r="D8766" s="3"/>
    </row>
    <row r="8767" spans="1:4">
      <c r="A8767" t="s">
        <v>15990</v>
      </c>
      <c r="B8767" t="s">
        <v>15991</v>
      </c>
      <c r="C8767" t="s">
        <v>232</v>
      </c>
      <c r="D8767" s="3"/>
    </row>
    <row r="8768" spans="1:4">
      <c r="A8768" t="s">
        <v>15992</v>
      </c>
      <c r="B8768" t="s">
        <v>15993</v>
      </c>
      <c r="C8768" t="s">
        <v>232</v>
      </c>
      <c r="D8768" s="3"/>
    </row>
    <row r="8769" spans="1:4">
      <c r="A8769" t="s">
        <v>15994</v>
      </c>
      <c r="B8769" t="s">
        <v>15995</v>
      </c>
      <c r="C8769" t="s">
        <v>232</v>
      </c>
      <c r="D8769" s="3">
        <v>218</v>
      </c>
    </row>
    <row r="8770" spans="1:4">
      <c r="A8770" t="s">
        <v>15996</v>
      </c>
      <c r="B8770" t="s">
        <v>15997</v>
      </c>
      <c r="C8770" t="s">
        <v>232</v>
      </c>
      <c r="D8770" s="3">
        <v>35</v>
      </c>
    </row>
    <row r="8771" spans="1:4">
      <c r="A8771" t="s">
        <v>15998</v>
      </c>
      <c r="B8771" t="s">
        <v>15999</v>
      </c>
      <c r="C8771" t="s">
        <v>232</v>
      </c>
      <c r="D8771" s="3"/>
    </row>
    <row r="8772" spans="1:4">
      <c r="A8772" t="s">
        <v>16000</v>
      </c>
      <c r="B8772" t="s">
        <v>16001</v>
      </c>
      <c r="C8772" t="s">
        <v>232</v>
      </c>
      <c r="D8772" s="3"/>
    </row>
    <row r="8773" spans="1:4">
      <c r="A8773" t="s">
        <v>16002</v>
      </c>
      <c r="B8773" t="s">
        <v>16003</v>
      </c>
      <c r="C8773" t="s">
        <v>232</v>
      </c>
      <c r="D8773" s="3"/>
    </row>
    <row r="8774" spans="1:4">
      <c r="A8774" t="s">
        <v>16004</v>
      </c>
      <c r="B8774" t="s">
        <v>16005</v>
      </c>
      <c r="C8774" t="s">
        <v>232</v>
      </c>
      <c r="D8774" s="3"/>
    </row>
    <row r="8775" spans="1:4">
      <c r="A8775" t="s">
        <v>16006</v>
      </c>
      <c r="B8775" t="s">
        <v>16007</v>
      </c>
      <c r="C8775" t="s">
        <v>232</v>
      </c>
      <c r="D8775" s="3"/>
    </row>
    <row r="8776" spans="1:4">
      <c r="A8776" t="s">
        <v>16008</v>
      </c>
      <c r="B8776" t="s">
        <v>16009</v>
      </c>
      <c r="C8776" t="s">
        <v>232</v>
      </c>
      <c r="D8776" s="3"/>
    </row>
    <row r="8777" spans="1:4">
      <c r="A8777" t="s">
        <v>16010</v>
      </c>
      <c r="B8777" t="s">
        <v>16011</v>
      </c>
      <c r="C8777" t="s">
        <v>232</v>
      </c>
      <c r="D8777" s="3"/>
    </row>
    <row r="8778" spans="1:4">
      <c r="A8778" t="s">
        <v>16012</v>
      </c>
      <c r="B8778" t="s">
        <v>16013</v>
      </c>
      <c r="C8778" t="s">
        <v>232</v>
      </c>
      <c r="D8778" s="3">
        <v>77</v>
      </c>
    </row>
    <row r="8779" spans="1:4">
      <c r="A8779" t="s">
        <v>16014</v>
      </c>
      <c r="B8779" t="s">
        <v>16015</v>
      </c>
      <c r="C8779" t="s">
        <v>232</v>
      </c>
      <c r="D8779" s="3"/>
    </row>
    <row r="8780" spans="1:4">
      <c r="A8780" t="s">
        <v>16016</v>
      </c>
      <c r="B8780" t="s">
        <v>16017</v>
      </c>
      <c r="C8780" t="s">
        <v>232</v>
      </c>
      <c r="D8780" s="3">
        <v>9.9</v>
      </c>
    </row>
    <row r="8781" spans="1:4">
      <c r="A8781" t="s">
        <v>16018</v>
      </c>
      <c r="B8781" t="s">
        <v>16019</v>
      </c>
      <c r="C8781" t="s">
        <v>232</v>
      </c>
      <c r="D8781" s="3">
        <v>26.6</v>
      </c>
    </row>
    <row r="8782" spans="1:4">
      <c r="A8782" t="s">
        <v>16020</v>
      </c>
      <c r="B8782" t="s">
        <v>16021</v>
      </c>
      <c r="C8782" t="s">
        <v>232</v>
      </c>
      <c r="D8782" s="3">
        <v>27.577680525164112</v>
      </c>
    </row>
    <row r="8783" spans="1:4">
      <c r="A8783" t="s">
        <v>16022</v>
      </c>
      <c r="B8783" t="s">
        <v>16023</v>
      </c>
      <c r="C8783" t="s">
        <v>232</v>
      </c>
      <c r="D8783" s="3">
        <v>24.13978494623656</v>
      </c>
    </row>
    <row r="8784" spans="1:4">
      <c r="A8784" t="s">
        <v>16024</v>
      </c>
      <c r="B8784" t="s">
        <v>16025</v>
      </c>
      <c r="C8784" t="s">
        <v>232</v>
      </c>
      <c r="D8784" s="3">
        <v>27.810810810810811</v>
      </c>
    </row>
    <row r="8785" spans="1:4">
      <c r="A8785" t="s">
        <v>16026</v>
      </c>
      <c r="B8785" t="s">
        <v>16027</v>
      </c>
      <c r="C8785" t="s">
        <v>232</v>
      </c>
      <c r="D8785" s="3">
        <v>30</v>
      </c>
    </row>
    <row r="8786" spans="1:4">
      <c r="A8786" t="s">
        <v>16028</v>
      </c>
      <c r="B8786" t="s">
        <v>16029</v>
      </c>
      <c r="C8786" t="s">
        <v>232</v>
      </c>
      <c r="D8786" s="3"/>
    </row>
    <row r="8787" spans="1:4">
      <c r="A8787" t="s">
        <v>16030</v>
      </c>
      <c r="B8787" t="s">
        <v>16031</v>
      </c>
      <c r="C8787" t="s">
        <v>232</v>
      </c>
      <c r="D8787" s="3">
        <v>38.731818181818184</v>
      </c>
    </row>
    <row r="8788" spans="1:4">
      <c r="A8788" t="s">
        <v>16032</v>
      </c>
      <c r="B8788" t="s">
        <v>16033</v>
      </c>
      <c r="C8788" t="s">
        <v>232</v>
      </c>
      <c r="D8788" s="3">
        <v>27.490039840637451</v>
      </c>
    </row>
    <row r="8789" spans="1:4">
      <c r="A8789" t="s">
        <v>16034</v>
      </c>
      <c r="B8789" t="s">
        <v>16035</v>
      </c>
      <c r="C8789" t="s">
        <v>232</v>
      </c>
      <c r="D8789" s="3">
        <v>25.140350877192983</v>
      </c>
    </row>
    <row r="8790" spans="1:4">
      <c r="A8790" t="s">
        <v>16036</v>
      </c>
      <c r="B8790" t="s">
        <v>16037</v>
      </c>
      <c r="C8790" t="s">
        <v>232</v>
      </c>
      <c r="D8790" s="3">
        <v>30</v>
      </c>
    </row>
    <row r="8791" spans="1:4">
      <c r="A8791" t="s">
        <v>16038</v>
      </c>
      <c r="B8791" t="s">
        <v>16039</v>
      </c>
      <c r="C8791" t="s">
        <v>232</v>
      </c>
      <c r="D8791" s="3"/>
    </row>
    <row r="8792" spans="1:4">
      <c r="A8792" t="s">
        <v>16040</v>
      </c>
      <c r="B8792" t="s">
        <v>16041</v>
      </c>
      <c r="C8792" t="s">
        <v>232</v>
      </c>
      <c r="D8792" s="3"/>
    </row>
    <row r="8793" spans="1:4">
      <c r="A8793" t="s">
        <v>16042</v>
      </c>
      <c r="B8793" t="s">
        <v>16043</v>
      </c>
      <c r="C8793" t="s">
        <v>232</v>
      </c>
      <c r="D8793" s="3"/>
    </row>
    <row r="8794" spans="1:4">
      <c r="A8794" t="s">
        <v>16044</v>
      </c>
      <c r="B8794" t="s">
        <v>16045</v>
      </c>
      <c r="C8794" t="s">
        <v>232</v>
      </c>
      <c r="D8794" s="3">
        <v>30</v>
      </c>
    </row>
    <row r="8795" spans="1:4">
      <c r="A8795" t="s">
        <v>16046</v>
      </c>
      <c r="B8795" t="s">
        <v>16047</v>
      </c>
      <c r="C8795" t="s">
        <v>232</v>
      </c>
      <c r="D8795" s="3">
        <v>30</v>
      </c>
    </row>
    <row r="8796" spans="1:4">
      <c r="A8796" t="s">
        <v>16048</v>
      </c>
      <c r="B8796" t="s">
        <v>16049</v>
      </c>
      <c r="C8796" t="s">
        <v>232</v>
      </c>
      <c r="D8796" s="3"/>
    </row>
    <row r="8797" spans="1:4">
      <c r="A8797" t="s">
        <v>16050</v>
      </c>
      <c r="B8797" t="s">
        <v>16051</v>
      </c>
      <c r="C8797" t="s">
        <v>232</v>
      </c>
      <c r="D8797" s="3"/>
    </row>
    <row r="8798" spans="1:4">
      <c r="A8798" t="s">
        <v>16052</v>
      </c>
      <c r="B8798" t="s">
        <v>16053</v>
      </c>
      <c r="C8798" t="s">
        <v>232</v>
      </c>
      <c r="D8798" s="3"/>
    </row>
    <row r="8799" spans="1:4">
      <c r="A8799" t="s">
        <v>16054</v>
      </c>
      <c r="B8799" t="s">
        <v>16055</v>
      </c>
      <c r="C8799" t="s">
        <v>232</v>
      </c>
      <c r="D8799" s="3"/>
    </row>
    <row r="8800" spans="1:4">
      <c r="A8800" t="s">
        <v>16056</v>
      </c>
      <c r="B8800" t="s">
        <v>16057</v>
      </c>
      <c r="C8800" t="s">
        <v>232</v>
      </c>
      <c r="D8800" s="3"/>
    </row>
    <row r="8801" spans="1:4">
      <c r="A8801" t="s">
        <v>16058</v>
      </c>
      <c r="B8801" t="s">
        <v>16059</v>
      </c>
      <c r="C8801" t="s">
        <v>232</v>
      </c>
      <c r="D8801" s="3">
        <v>30</v>
      </c>
    </row>
    <row r="8802" spans="1:4">
      <c r="A8802" t="s">
        <v>16060</v>
      </c>
      <c r="B8802" t="s">
        <v>16061</v>
      </c>
      <c r="C8802" t="s">
        <v>232</v>
      </c>
      <c r="D8802" s="3"/>
    </row>
    <row r="8803" spans="1:4">
      <c r="A8803" t="s">
        <v>16062</v>
      </c>
      <c r="B8803" t="s">
        <v>16063</v>
      </c>
      <c r="C8803" t="s">
        <v>232</v>
      </c>
      <c r="D8803" s="3"/>
    </row>
    <row r="8804" spans="1:4">
      <c r="A8804" t="s">
        <v>16064</v>
      </c>
      <c r="B8804" t="s">
        <v>16065</v>
      </c>
      <c r="C8804" t="s">
        <v>232</v>
      </c>
      <c r="D8804" s="3"/>
    </row>
    <row r="8805" spans="1:4">
      <c r="A8805" t="s">
        <v>16066</v>
      </c>
      <c r="B8805" t="s">
        <v>16067</v>
      </c>
      <c r="C8805" t="s">
        <v>232</v>
      </c>
      <c r="D8805" s="3"/>
    </row>
    <row r="8806" spans="1:4">
      <c r="A8806" t="s">
        <v>16068</v>
      </c>
      <c r="B8806" t="s">
        <v>16069</v>
      </c>
      <c r="C8806" t="s">
        <v>232</v>
      </c>
      <c r="D8806" s="3"/>
    </row>
    <row r="8807" spans="1:4">
      <c r="A8807" t="s">
        <v>16070</v>
      </c>
      <c r="B8807" t="s">
        <v>16071</v>
      </c>
      <c r="C8807" t="s">
        <v>232</v>
      </c>
      <c r="D8807" s="3"/>
    </row>
    <row r="8808" spans="1:4">
      <c r="A8808" t="s">
        <v>16072</v>
      </c>
      <c r="B8808" t="s">
        <v>16073</v>
      </c>
      <c r="C8808" t="s">
        <v>232</v>
      </c>
      <c r="D8808" s="3"/>
    </row>
    <row r="8809" spans="1:4">
      <c r="A8809" t="s">
        <v>16074</v>
      </c>
      <c r="B8809" t="s">
        <v>16075</v>
      </c>
      <c r="C8809" t="s">
        <v>232</v>
      </c>
      <c r="D8809" s="3"/>
    </row>
    <row r="8810" spans="1:4">
      <c r="A8810" t="s">
        <v>16076</v>
      </c>
      <c r="B8810" t="s">
        <v>16077</v>
      </c>
      <c r="C8810" t="s">
        <v>232</v>
      </c>
      <c r="D8810" s="3"/>
    </row>
    <row r="8811" spans="1:4">
      <c r="A8811" t="s">
        <v>16078</v>
      </c>
      <c r="B8811" t="s">
        <v>16079</v>
      </c>
      <c r="C8811" t="s">
        <v>232</v>
      </c>
      <c r="D8811" s="3"/>
    </row>
    <row r="8812" spans="1:4">
      <c r="A8812" t="s">
        <v>16080</v>
      </c>
      <c r="B8812" t="s">
        <v>16081</v>
      </c>
      <c r="C8812" t="s">
        <v>232</v>
      </c>
      <c r="D8812" s="3"/>
    </row>
    <row r="8813" spans="1:4">
      <c r="A8813" t="s">
        <v>16082</v>
      </c>
      <c r="B8813" t="s">
        <v>16083</v>
      </c>
      <c r="C8813" t="s">
        <v>232</v>
      </c>
      <c r="D8813" s="3"/>
    </row>
    <row r="8814" spans="1:4">
      <c r="A8814" t="s">
        <v>16084</v>
      </c>
      <c r="B8814" t="s">
        <v>16085</v>
      </c>
      <c r="C8814" t="s">
        <v>232</v>
      </c>
      <c r="D8814" s="3"/>
    </row>
    <row r="8815" spans="1:4">
      <c r="A8815" t="s">
        <v>16086</v>
      </c>
      <c r="B8815" t="s">
        <v>16087</v>
      </c>
      <c r="C8815" t="s">
        <v>427</v>
      </c>
      <c r="D8815" s="3"/>
    </row>
    <row r="8816" spans="1:4">
      <c r="A8816" t="s">
        <v>16088</v>
      </c>
      <c r="B8816" t="s">
        <v>16089</v>
      </c>
      <c r="C8816" t="s">
        <v>406</v>
      </c>
      <c r="D8816" s="3">
        <v>4.6345361185880334</v>
      </c>
    </row>
    <row r="8817" spans="1:4">
      <c r="A8817" t="s">
        <v>16090</v>
      </c>
      <c r="B8817" t="s">
        <v>16091</v>
      </c>
      <c r="C8817" t="s">
        <v>406</v>
      </c>
      <c r="D8817" s="3">
        <v>4.3373407704375104</v>
      </c>
    </row>
    <row r="8818" spans="1:4">
      <c r="A8818" t="s">
        <v>16092</v>
      </c>
      <c r="B8818" t="s">
        <v>16093</v>
      </c>
      <c r="C8818" t="s">
        <v>406</v>
      </c>
      <c r="D8818" s="3">
        <v>13.875471698113207</v>
      </c>
    </row>
    <row r="8819" spans="1:4">
      <c r="A8819" t="s">
        <v>16094</v>
      </c>
      <c r="B8819" t="s">
        <v>16095</v>
      </c>
      <c r="C8819" t="s">
        <v>406</v>
      </c>
      <c r="D8819" s="3">
        <v>4.7327604283681568</v>
      </c>
    </row>
    <row r="8820" spans="1:4">
      <c r="A8820" t="s">
        <v>16096</v>
      </c>
      <c r="B8820" t="s">
        <v>16097</v>
      </c>
      <c r="C8820" t="s">
        <v>406</v>
      </c>
      <c r="D8820" s="3"/>
    </row>
    <row r="8821" spans="1:4">
      <c r="A8821" t="s">
        <v>16098</v>
      </c>
      <c r="B8821" t="s">
        <v>15464</v>
      </c>
      <c r="C8821" t="s">
        <v>280</v>
      </c>
      <c r="D8821" s="3"/>
    </row>
    <row r="8822" spans="1:4">
      <c r="A8822" t="s">
        <v>16099</v>
      </c>
      <c r="B8822" t="s">
        <v>16100</v>
      </c>
      <c r="C8822" t="s">
        <v>438</v>
      </c>
      <c r="D8822" s="3"/>
    </row>
    <row r="8823" spans="1:4">
      <c r="A8823" t="s">
        <v>16101</v>
      </c>
      <c r="B8823" t="s">
        <v>16102</v>
      </c>
      <c r="C8823" t="s">
        <v>427</v>
      </c>
      <c r="D8823" s="3"/>
    </row>
    <row r="8824" spans="1:4">
      <c r="A8824" t="s">
        <v>16103</v>
      </c>
      <c r="B8824" t="s">
        <v>16104</v>
      </c>
      <c r="C8824" t="s">
        <v>427</v>
      </c>
      <c r="D8824" s="3"/>
    </row>
    <row r="8825" spans="1:4">
      <c r="A8825" t="s">
        <v>16105</v>
      </c>
      <c r="B8825" t="s">
        <v>16106</v>
      </c>
      <c r="C8825" t="s">
        <v>232</v>
      </c>
      <c r="D8825" s="3"/>
    </row>
    <row r="8826" spans="1:4">
      <c r="A8826" t="s">
        <v>16107</v>
      </c>
      <c r="B8826" t="s">
        <v>16108</v>
      </c>
      <c r="C8826" t="s">
        <v>232</v>
      </c>
      <c r="D8826" s="3"/>
    </row>
    <row r="8827" spans="1:4">
      <c r="A8827" t="s">
        <v>16109</v>
      </c>
      <c r="B8827" t="s">
        <v>16110</v>
      </c>
      <c r="C8827" t="s">
        <v>438</v>
      </c>
      <c r="D8827" s="3">
        <v>44.2</v>
      </c>
    </row>
    <row r="8828" spans="1:4">
      <c r="A8828" t="s">
        <v>16111</v>
      </c>
      <c r="B8828" t="s">
        <v>16112</v>
      </c>
      <c r="C8828" t="s">
        <v>176</v>
      </c>
      <c r="D8828" s="3">
        <v>42.1</v>
      </c>
    </row>
    <row r="8829" spans="1:4">
      <c r="A8829" t="s">
        <v>16113</v>
      </c>
      <c r="B8829" t="s">
        <v>16114</v>
      </c>
      <c r="C8829" t="s">
        <v>176</v>
      </c>
      <c r="D8829" s="3">
        <v>68.5</v>
      </c>
    </row>
    <row r="8830" spans="1:4">
      <c r="A8830" t="s">
        <v>16115</v>
      </c>
      <c r="B8830" t="s">
        <v>16116</v>
      </c>
      <c r="C8830" t="s">
        <v>176</v>
      </c>
      <c r="D8830" s="3"/>
    </row>
    <row r="8831" spans="1:4">
      <c r="A8831" t="s">
        <v>16117</v>
      </c>
      <c r="B8831" t="s">
        <v>16118</v>
      </c>
      <c r="C8831" t="s">
        <v>176</v>
      </c>
      <c r="D8831" s="3"/>
    </row>
    <row r="8832" spans="1:4">
      <c r="A8832" t="s">
        <v>16119</v>
      </c>
      <c r="B8832" t="s">
        <v>16118</v>
      </c>
      <c r="C8832" t="s">
        <v>406</v>
      </c>
      <c r="D8832" s="3"/>
    </row>
    <row r="8833" spans="1:4">
      <c r="A8833" t="s">
        <v>16120</v>
      </c>
      <c r="B8833" t="s">
        <v>16121</v>
      </c>
      <c r="C8833" t="s">
        <v>205</v>
      </c>
      <c r="D8833" s="3"/>
    </row>
    <row r="8834" spans="1:4">
      <c r="A8834" t="s">
        <v>16122</v>
      </c>
      <c r="B8834" t="s">
        <v>16123</v>
      </c>
      <c r="C8834" t="s">
        <v>406</v>
      </c>
      <c r="D8834" s="3">
        <v>1.1906227608336708</v>
      </c>
    </row>
    <row r="8835" spans="1:4">
      <c r="A8835" t="s">
        <v>16124</v>
      </c>
      <c r="B8835" t="s">
        <v>16125</v>
      </c>
      <c r="C8835" t="s">
        <v>406</v>
      </c>
      <c r="D8835" s="3">
        <v>1.1672526799228862</v>
      </c>
    </row>
    <row r="8836" spans="1:4">
      <c r="A8836" t="s">
        <v>195</v>
      </c>
      <c r="B8836" t="s">
        <v>16126</v>
      </c>
      <c r="C8836" t="s">
        <v>406</v>
      </c>
      <c r="D8836" s="3">
        <v>1.9488542621815224</v>
      </c>
    </row>
    <row r="8837" spans="1:4">
      <c r="A8837" t="s">
        <v>16127</v>
      </c>
      <c r="B8837" t="s">
        <v>16128</v>
      </c>
      <c r="C8837" t="s">
        <v>406</v>
      </c>
      <c r="D8837" s="3">
        <v>2.75</v>
      </c>
    </row>
    <row r="8838" spans="1:4">
      <c r="A8838" t="s">
        <v>16129</v>
      </c>
      <c r="B8838" t="s">
        <v>16130</v>
      </c>
      <c r="C8838" t="s">
        <v>406</v>
      </c>
      <c r="D8838" s="3">
        <v>12</v>
      </c>
    </row>
    <row r="8839" spans="1:4">
      <c r="A8839" t="s">
        <v>16131</v>
      </c>
      <c r="B8839" t="s">
        <v>16132</v>
      </c>
      <c r="C8839" t="s">
        <v>406</v>
      </c>
      <c r="D8839" s="3"/>
    </row>
    <row r="8840" spans="1:4">
      <c r="A8840" t="s">
        <v>16133</v>
      </c>
      <c r="B8840" t="s">
        <v>16134</v>
      </c>
      <c r="C8840" t="s">
        <v>406</v>
      </c>
      <c r="D8840" s="3"/>
    </row>
    <row r="8841" spans="1:4">
      <c r="A8841" t="s">
        <v>16135</v>
      </c>
      <c r="B8841" t="s">
        <v>16136</v>
      </c>
      <c r="C8841" t="s">
        <v>406</v>
      </c>
      <c r="D8841" s="3">
        <v>9.4911147823588564</v>
      </c>
    </row>
    <row r="8842" spans="1:4">
      <c r="A8842" t="s">
        <v>16137</v>
      </c>
      <c r="B8842" t="s">
        <v>16138</v>
      </c>
      <c r="C8842" t="s">
        <v>406</v>
      </c>
      <c r="D8842" s="3"/>
    </row>
    <row r="8843" spans="1:4">
      <c r="A8843" t="s">
        <v>16139</v>
      </c>
      <c r="B8843" t="s">
        <v>16140</v>
      </c>
      <c r="C8843" t="s">
        <v>406</v>
      </c>
      <c r="D8843" s="3"/>
    </row>
    <row r="8844" spans="1:4">
      <c r="A8844" t="s">
        <v>16141</v>
      </c>
      <c r="B8844" t="s">
        <v>16142</v>
      </c>
      <c r="C8844" t="s">
        <v>406</v>
      </c>
      <c r="D8844" s="3"/>
    </row>
    <row r="8845" spans="1:4">
      <c r="A8845" t="s">
        <v>16143</v>
      </c>
      <c r="B8845" t="s">
        <v>16144</v>
      </c>
      <c r="C8845" t="s">
        <v>406</v>
      </c>
      <c r="D8845" s="3"/>
    </row>
    <row r="8846" spans="1:4">
      <c r="A8846" t="s">
        <v>16145</v>
      </c>
      <c r="B8846" t="s">
        <v>16146</v>
      </c>
      <c r="C8846" t="s">
        <v>176</v>
      </c>
      <c r="D8846" s="3"/>
    </row>
    <row r="8847" spans="1:4">
      <c r="A8847" t="s">
        <v>16147</v>
      </c>
      <c r="B8847" t="s">
        <v>16148</v>
      </c>
      <c r="C8847" t="s">
        <v>368</v>
      </c>
      <c r="D8847" s="3">
        <v>62.674074062924888</v>
      </c>
    </row>
    <row r="8848" spans="1:4">
      <c r="A8848" t="s">
        <v>16149</v>
      </c>
      <c r="B8848" t="s">
        <v>16150</v>
      </c>
      <c r="C8848" t="s">
        <v>368</v>
      </c>
      <c r="D8848" s="3"/>
    </row>
    <row r="8849" spans="1:4">
      <c r="A8849" t="s">
        <v>16151</v>
      </c>
      <c r="B8849" t="s">
        <v>16152</v>
      </c>
      <c r="C8849" t="s">
        <v>198</v>
      </c>
      <c r="D8849" s="3"/>
    </row>
    <row r="8850" spans="1:4">
      <c r="A8850" t="s">
        <v>16153</v>
      </c>
      <c r="B8850" t="s">
        <v>16154</v>
      </c>
      <c r="C8850" t="s">
        <v>368</v>
      </c>
      <c r="D8850" s="3"/>
    </row>
    <row r="8851" spans="1:4">
      <c r="A8851" t="s">
        <v>16155</v>
      </c>
      <c r="B8851" t="s">
        <v>16156</v>
      </c>
      <c r="C8851" t="s">
        <v>438</v>
      </c>
      <c r="D8851" s="3"/>
    </row>
    <row r="8852" spans="1:4">
      <c r="A8852" t="s">
        <v>16157</v>
      </c>
      <c r="B8852" t="s">
        <v>16158</v>
      </c>
      <c r="C8852" t="s">
        <v>7689</v>
      </c>
      <c r="D8852" s="3">
        <v>5616.4512903225805</v>
      </c>
    </row>
    <row r="8853" spans="1:4">
      <c r="A8853" t="s">
        <v>16159</v>
      </c>
      <c r="B8853" t="s">
        <v>16160</v>
      </c>
      <c r="C8853" t="s">
        <v>198</v>
      </c>
      <c r="D8853" s="3"/>
    </row>
    <row r="8854" spans="1:4">
      <c r="A8854" t="s">
        <v>16161</v>
      </c>
      <c r="B8854" t="s">
        <v>16162</v>
      </c>
      <c r="C8854" t="s">
        <v>368</v>
      </c>
      <c r="D8854" s="3"/>
    </row>
    <row r="8855" spans="1:4">
      <c r="A8855" t="s">
        <v>16163</v>
      </c>
      <c r="B8855" t="s">
        <v>16162</v>
      </c>
      <c r="C8855" t="s">
        <v>368</v>
      </c>
      <c r="D8855" s="3"/>
    </row>
    <row r="8856" spans="1:4">
      <c r="A8856" t="s">
        <v>16164</v>
      </c>
      <c r="B8856" t="s">
        <v>16162</v>
      </c>
      <c r="C8856" t="s">
        <v>368</v>
      </c>
      <c r="D8856" s="3"/>
    </row>
    <row r="8857" spans="1:4">
      <c r="A8857" t="s">
        <v>16165</v>
      </c>
      <c r="B8857" t="s">
        <v>16162</v>
      </c>
      <c r="C8857" t="s">
        <v>368</v>
      </c>
      <c r="D8857" s="3"/>
    </row>
    <row r="8858" spans="1:4">
      <c r="A8858" t="s">
        <v>16166</v>
      </c>
      <c r="B8858" t="s">
        <v>16162</v>
      </c>
      <c r="C8858" t="s">
        <v>368</v>
      </c>
      <c r="D8858" s="3"/>
    </row>
    <row r="8859" spans="1:4">
      <c r="A8859" t="s">
        <v>16167</v>
      </c>
      <c r="B8859" t="s">
        <v>16160</v>
      </c>
      <c r="C8859" t="s">
        <v>205</v>
      </c>
      <c r="D8859" s="3"/>
    </row>
    <row r="8860" spans="1:4">
      <c r="A8860" t="s">
        <v>16168</v>
      </c>
      <c r="B8860" t="s">
        <v>16158</v>
      </c>
      <c r="C8860" t="s">
        <v>248</v>
      </c>
      <c r="D8860" s="3"/>
    </row>
    <row r="8861" spans="1:4">
      <c r="A8861" t="s">
        <v>16169</v>
      </c>
      <c r="B8861" t="s">
        <v>16170</v>
      </c>
      <c r="C8861" t="s">
        <v>7689</v>
      </c>
      <c r="D8861" s="3"/>
    </row>
    <row r="8862" spans="1:4">
      <c r="A8862" t="s">
        <v>16171</v>
      </c>
      <c r="B8862" t="s">
        <v>16152</v>
      </c>
      <c r="C8862" t="s">
        <v>368</v>
      </c>
      <c r="D8862" s="3">
        <v>62.216220831703822</v>
      </c>
    </row>
    <row r="8863" spans="1:4">
      <c r="A8863" t="s">
        <v>16172</v>
      </c>
      <c r="B8863" t="s">
        <v>16173</v>
      </c>
      <c r="C8863" t="s">
        <v>368</v>
      </c>
      <c r="D8863" s="3">
        <v>175</v>
      </c>
    </row>
    <row r="8864" spans="1:4">
      <c r="A8864" t="s">
        <v>16174</v>
      </c>
      <c r="B8864" t="s">
        <v>16162</v>
      </c>
      <c r="C8864" t="s">
        <v>1138</v>
      </c>
      <c r="D8864" s="3"/>
    </row>
    <row r="8865" spans="1:4">
      <c r="A8865" t="s">
        <v>16175</v>
      </c>
      <c r="B8865" t="s">
        <v>16162</v>
      </c>
      <c r="C8865" t="s">
        <v>1138</v>
      </c>
      <c r="D8865" s="3"/>
    </row>
    <row r="8866" spans="1:4">
      <c r="A8866" t="s">
        <v>16176</v>
      </c>
      <c r="B8866" t="s">
        <v>16162</v>
      </c>
      <c r="C8866" t="s">
        <v>1138</v>
      </c>
      <c r="D8866" s="3"/>
    </row>
    <row r="8867" spans="1:4">
      <c r="A8867" t="s">
        <v>16177</v>
      </c>
      <c r="B8867" t="s">
        <v>16162</v>
      </c>
      <c r="C8867" t="s">
        <v>1138</v>
      </c>
      <c r="D8867" s="3"/>
    </row>
    <row r="8868" spans="1:4">
      <c r="A8868" t="s">
        <v>16178</v>
      </c>
      <c r="B8868" t="s">
        <v>16179</v>
      </c>
      <c r="C8868" t="s">
        <v>205</v>
      </c>
      <c r="D8868" s="3"/>
    </row>
    <row r="8869" spans="1:4">
      <c r="A8869" t="s">
        <v>16180</v>
      </c>
      <c r="B8869" t="s">
        <v>16181</v>
      </c>
      <c r="C8869" t="s">
        <v>205</v>
      </c>
      <c r="D8869" s="3"/>
    </row>
    <row r="8870" spans="1:4">
      <c r="A8870" t="s">
        <v>16182</v>
      </c>
      <c r="B8870" t="s">
        <v>16183</v>
      </c>
      <c r="C8870" t="s">
        <v>277</v>
      </c>
      <c r="D8870" s="3"/>
    </row>
    <row r="8871" spans="1:4">
      <c r="A8871" t="s">
        <v>16184</v>
      </c>
      <c r="B8871" t="s">
        <v>16185</v>
      </c>
      <c r="C8871" t="s">
        <v>232</v>
      </c>
      <c r="D8871" s="3"/>
    </row>
    <row r="8872" spans="1:4">
      <c r="A8872" t="s">
        <v>16186</v>
      </c>
      <c r="B8872" t="s">
        <v>16187</v>
      </c>
      <c r="C8872" t="s">
        <v>232</v>
      </c>
      <c r="D8872" s="3"/>
    </row>
    <row r="8873" spans="1:4">
      <c r="A8873" t="s">
        <v>16188</v>
      </c>
      <c r="B8873" t="s">
        <v>16189</v>
      </c>
      <c r="C8873" t="s">
        <v>232</v>
      </c>
      <c r="D8873" s="3">
        <v>17656.110322580644</v>
      </c>
    </row>
    <row r="8874" spans="1:4">
      <c r="A8874" t="s">
        <v>16190</v>
      </c>
      <c r="B8874" t="s">
        <v>16189</v>
      </c>
      <c r="C8874" t="s">
        <v>232</v>
      </c>
      <c r="D8874" s="3">
        <v>18215.218113207549</v>
      </c>
    </row>
    <row r="8875" spans="1:4">
      <c r="A8875" t="s">
        <v>16191</v>
      </c>
      <c r="B8875" t="s">
        <v>16189</v>
      </c>
      <c r="C8875" t="s">
        <v>232</v>
      </c>
      <c r="D8875" s="3">
        <v>30000</v>
      </c>
    </row>
    <row r="8876" spans="1:4">
      <c r="A8876" t="s">
        <v>16192</v>
      </c>
      <c r="B8876" t="s">
        <v>16189</v>
      </c>
      <c r="C8876" t="s">
        <v>232</v>
      </c>
      <c r="D8876" s="3">
        <v>30000</v>
      </c>
    </row>
    <row r="8877" spans="1:4">
      <c r="A8877" t="s">
        <v>16193</v>
      </c>
      <c r="B8877" t="s">
        <v>16189</v>
      </c>
      <c r="C8877" t="s">
        <v>232</v>
      </c>
      <c r="D8877" s="3"/>
    </row>
    <row r="8878" spans="1:4">
      <c r="A8878" t="s">
        <v>16194</v>
      </c>
      <c r="B8878" t="s">
        <v>16189</v>
      </c>
      <c r="C8878" t="s">
        <v>232</v>
      </c>
      <c r="D8878" s="3"/>
    </row>
    <row r="8879" spans="1:4">
      <c r="A8879" t="s">
        <v>16195</v>
      </c>
      <c r="B8879" t="s">
        <v>16189</v>
      </c>
      <c r="C8879" t="s">
        <v>232</v>
      </c>
      <c r="D8879" s="3"/>
    </row>
    <row r="8880" spans="1:4">
      <c r="A8880" t="s">
        <v>16196</v>
      </c>
      <c r="B8880" t="s">
        <v>16189</v>
      </c>
      <c r="C8880" t="s">
        <v>232</v>
      </c>
      <c r="D8880" s="3"/>
    </row>
    <row r="8881" spans="1:4">
      <c r="A8881" t="s">
        <v>16197</v>
      </c>
      <c r="B8881" t="s">
        <v>16189</v>
      </c>
      <c r="C8881" t="s">
        <v>232</v>
      </c>
      <c r="D8881" s="3"/>
    </row>
    <row r="8882" spans="1:4">
      <c r="A8882" t="s">
        <v>16198</v>
      </c>
      <c r="B8882" t="s">
        <v>16189</v>
      </c>
      <c r="C8882" t="s">
        <v>232</v>
      </c>
      <c r="D8882" s="3"/>
    </row>
    <row r="8883" spans="1:4">
      <c r="A8883" t="s">
        <v>16199</v>
      </c>
      <c r="B8883" t="s">
        <v>16189</v>
      </c>
      <c r="C8883" t="s">
        <v>232</v>
      </c>
      <c r="D8883" s="3"/>
    </row>
    <row r="8884" spans="1:4">
      <c r="A8884" t="s">
        <v>16200</v>
      </c>
      <c r="B8884" t="s">
        <v>16189</v>
      </c>
      <c r="C8884" t="s">
        <v>232</v>
      </c>
      <c r="D8884" s="3"/>
    </row>
    <row r="8885" spans="1:4">
      <c r="A8885" t="s">
        <v>16201</v>
      </c>
      <c r="B8885" t="s">
        <v>16189</v>
      </c>
      <c r="C8885" t="s">
        <v>232</v>
      </c>
      <c r="D8885" s="3"/>
    </row>
    <row r="8886" spans="1:4">
      <c r="A8886" t="s">
        <v>16202</v>
      </c>
      <c r="B8886" t="s">
        <v>16189</v>
      </c>
      <c r="C8886" t="s">
        <v>232</v>
      </c>
      <c r="D8886" s="3"/>
    </row>
    <row r="8887" spans="1:4">
      <c r="A8887" t="s">
        <v>16203</v>
      </c>
      <c r="B8887" t="s">
        <v>16189</v>
      </c>
      <c r="C8887" t="s">
        <v>232</v>
      </c>
      <c r="D8887" s="3"/>
    </row>
    <row r="8888" spans="1:4">
      <c r="A8888" t="s">
        <v>16204</v>
      </c>
      <c r="B8888" t="s">
        <v>16205</v>
      </c>
      <c r="C8888" t="s">
        <v>438</v>
      </c>
      <c r="D8888" s="3"/>
    </row>
    <row r="8889" spans="1:4">
      <c r="A8889" t="s">
        <v>16206</v>
      </c>
      <c r="B8889" t="s">
        <v>16207</v>
      </c>
      <c r="C8889" t="s">
        <v>438</v>
      </c>
      <c r="D8889" s="3"/>
    </row>
    <row r="8890" spans="1:4">
      <c r="A8890" t="s">
        <v>16208</v>
      </c>
      <c r="B8890" t="s">
        <v>16209</v>
      </c>
      <c r="C8890" t="s">
        <v>176</v>
      </c>
      <c r="D8890" s="3"/>
    </row>
    <row r="8891" spans="1:4">
      <c r="A8891" t="s">
        <v>16210</v>
      </c>
      <c r="B8891" t="s">
        <v>4629</v>
      </c>
      <c r="C8891" t="s">
        <v>205</v>
      </c>
      <c r="D8891" s="3"/>
    </row>
    <row r="8892" spans="1:4">
      <c r="A8892" t="s">
        <v>16211</v>
      </c>
      <c r="B8892" t="s">
        <v>16212</v>
      </c>
      <c r="C8892" t="s">
        <v>205</v>
      </c>
      <c r="D8892" s="3"/>
    </row>
    <row r="8893" spans="1:4">
      <c r="A8893" t="s">
        <v>16213</v>
      </c>
      <c r="B8893" t="s">
        <v>16214</v>
      </c>
      <c r="C8893" t="s">
        <v>232</v>
      </c>
      <c r="D8893" s="3"/>
    </row>
    <row r="8894" spans="1:4">
      <c r="A8894" t="s">
        <v>16215</v>
      </c>
      <c r="B8894" t="s">
        <v>4629</v>
      </c>
      <c r="C8894" t="s">
        <v>176</v>
      </c>
      <c r="D8894" s="3"/>
    </row>
    <row r="8895" spans="1:4">
      <c r="A8895" t="s">
        <v>16216</v>
      </c>
      <c r="B8895" t="s">
        <v>16217</v>
      </c>
      <c r="C8895" t="s">
        <v>232</v>
      </c>
      <c r="D8895" s="3"/>
    </row>
    <row r="8896" spans="1:4">
      <c r="A8896" t="s">
        <v>16218</v>
      </c>
      <c r="B8896" t="s">
        <v>16219</v>
      </c>
      <c r="C8896" t="s">
        <v>438</v>
      </c>
      <c r="D8896" s="3">
        <v>500</v>
      </c>
    </row>
    <row r="8897" spans="1:4">
      <c r="A8897" t="s">
        <v>16220</v>
      </c>
      <c r="B8897" t="s">
        <v>16221</v>
      </c>
      <c r="C8897" t="s">
        <v>176</v>
      </c>
      <c r="D8897" s="3"/>
    </row>
    <row r="8898" spans="1:4">
      <c r="A8898" t="s">
        <v>16222</v>
      </c>
      <c r="B8898" t="s">
        <v>16221</v>
      </c>
      <c r="C8898" t="s">
        <v>406</v>
      </c>
      <c r="D8898" s="3"/>
    </row>
    <row r="8899" spans="1:4">
      <c r="A8899" t="s">
        <v>16223</v>
      </c>
      <c r="B8899" t="s">
        <v>16221</v>
      </c>
      <c r="C8899" t="s">
        <v>427</v>
      </c>
      <c r="D8899" s="3"/>
    </row>
    <row r="8900" spans="1:4">
      <c r="A8900" t="s">
        <v>16224</v>
      </c>
      <c r="B8900" t="s">
        <v>16221</v>
      </c>
      <c r="C8900" t="s">
        <v>232</v>
      </c>
      <c r="D8900" s="3"/>
    </row>
    <row r="8901" spans="1:4">
      <c r="A8901" t="s">
        <v>16225</v>
      </c>
      <c r="B8901" t="s">
        <v>16221</v>
      </c>
      <c r="C8901" t="s">
        <v>205</v>
      </c>
      <c r="D8901" s="3">
        <v>150000</v>
      </c>
    </row>
    <row r="8902" spans="1:4">
      <c r="A8902" t="s">
        <v>16226</v>
      </c>
      <c r="B8902" t="s">
        <v>16221</v>
      </c>
      <c r="C8902" t="s">
        <v>1135</v>
      </c>
      <c r="D8902" s="3"/>
    </row>
    <row r="8903" spans="1:4">
      <c r="A8903" t="s">
        <v>16227</v>
      </c>
      <c r="B8903" t="s">
        <v>16221</v>
      </c>
      <c r="C8903" t="s">
        <v>631</v>
      </c>
      <c r="D8903" s="3"/>
    </row>
    <row r="8904" spans="1:4">
      <c r="A8904" t="s">
        <v>16228</v>
      </c>
      <c r="B8904" t="s">
        <v>16221</v>
      </c>
      <c r="C8904" t="s">
        <v>438</v>
      </c>
      <c r="D8904" s="3"/>
    </row>
    <row r="8905" spans="1:4">
      <c r="A8905" t="s">
        <v>16229</v>
      </c>
      <c r="B8905" t="s">
        <v>16221</v>
      </c>
      <c r="C8905" t="s">
        <v>176</v>
      </c>
      <c r="D8905" s="3"/>
    </row>
    <row r="8906" spans="1:4">
      <c r="A8906" t="s">
        <v>16230</v>
      </c>
      <c r="B8906" t="s">
        <v>16221</v>
      </c>
      <c r="C8906" t="s">
        <v>406</v>
      </c>
      <c r="D8906" s="3"/>
    </row>
    <row r="8907" spans="1:4">
      <c r="A8907" t="s">
        <v>16231</v>
      </c>
      <c r="B8907" t="s">
        <v>16221</v>
      </c>
      <c r="C8907" t="s">
        <v>427</v>
      </c>
      <c r="D8907" s="3"/>
    </row>
    <row r="8908" spans="1:4">
      <c r="A8908" t="s">
        <v>16232</v>
      </c>
      <c r="B8908" t="s">
        <v>16221</v>
      </c>
      <c r="C8908" t="s">
        <v>232</v>
      </c>
      <c r="D8908" s="3"/>
    </row>
    <row r="8909" spans="1:4">
      <c r="A8909" t="s">
        <v>16233</v>
      </c>
      <c r="B8909" t="s">
        <v>16221</v>
      </c>
      <c r="C8909" t="s">
        <v>205</v>
      </c>
      <c r="D8909" s="3">
        <v>5000</v>
      </c>
    </row>
    <row r="8910" spans="1:4">
      <c r="A8910" t="s">
        <v>16234</v>
      </c>
      <c r="B8910" t="s">
        <v>16221</v>
      </c>
      <c r="C8910" t="s">
        <v>1135</v>
      </c>
      <c r="D8910" s="3"/>
    </row>
    <row r="8911" spans="1:4">
      <c r="A8911" t="s">
        <v>16235</v>
      </c>
      <c r="B8911" t="s">
        <v>16221</v>
      </c>
      <c r="C8911" t="s">
        <v>631</v>
      </c>
      <c r="D8911" s="3"/>
    </row>
    <row r="8912" spans="1:4">
      <c r="A8912" t="s">
        <v>16236</v>
      </c>
      <c r="B8912" t="s">
        <v>16221</v>
      </c>
      <c r="C8912" t="s">
        <v>438</v>
      </c>
      <c r="D8912" s="3"/>
    </row>
    <row r="8913" spans="1:4">
      <c r="A8913" t="s">
        <v>16237</v>
      </c>
      <c r="B8913" t="s">
        <v>16221</v>
      </c>
      <c r="C8913" t="s">
        <v>176</v>
      </c>
      <c r="D8913" s="3"/>
    </row>
    <row r="8914" spans="1:4">
      <c r="A8914" t="s">
        <v>16238</v>
      </c>
      <c r="B8914" t="s">
        <v>16221</v>
      </c>
      <c r="C8914" t="s">
        <v>406</v>
      </c>
      <c r="D8914" s="3"/>
    </row>
    <row r="8915" spans="1:4">
      <c r="A8915" t="s">
        <v>16239</v>
      </c>
      <c r="B8915" t="s">
        <v>16221</v>
      </c>
      <c r="C8915" t="s">
        <v>427</v>
      </c>
      <c r="D8915" s="3"/>
    </row>
    <row r="8916" spans="1:4">
      <c r="A8916" t="s">
        <v>16240</v>
      </c>
      <c r="B8916" t="s">
        <v>16221</v>
      </c>
      <c r="C8916" t="s">
        <v>232</v>
      </c>
      <c r="D8916" s="3"/>
    </row>
    <row r="8917" spans="1:4">
      <c r="A8917" t="s">
        <v>16241</v>
      </c>
      <c r="B8917" t="s">
        <v>16221</v>
      </c>
      <c r="C8917" t="s">
        <v>205</v>
      </c>
      <c r="D8917" s="3"/>
    </row>
    <row r="8918" spans="1:4">
      <c r="A8918" t="s">
        <v>16242</v>
      </c>
      <c r="B8918" t="s">
        <v>16221</v>
      </c>
      <c r="C8918" t="s">
        <v>1135</v>
      </c>
      <c r="D8918" s="3"/>
    </row>
    <row r="8919" spans="1:4">
      <c r="A8919" t="s">
        <v>16243</v>
      </c>
      <c r="B8919" t="s">
        <v>16221</v>
      </c>
      <c r="C8919" t="s">
        <v>631</v>
      </c>
      <c r="D8919" s="3"/>
    </row>
    <row r="8920" spans="1:4">
      <c r="A8920" t="s">
        <v>16244</v>
      </c>
      <c r="B8920" t="s">
        <v>16221</v>
      </c>
      <c r="C8920" t="s">
        <v>438</v>
      </c>
      <c r="D8920" s="3"/>
    </row>
    <row r="8921" spans="1:4">
      <c r="A8921" t="s">
        <v>16245</v>
      </c>
      <c r="B8921" t="s">
        <v>16221</v>
      </c>
      <c r="C8921" t="s">
        <v>176</v>
      </c>
      <c r="D8921" s="3"/>
    </row>
    <row r="8922" spans="1:4">
      <c r="A8922" t="s">
        <v>16246</v>
      </c>
      <c r="B8922" t="s">
        <v>16221</v>
      </c>
      <c r="C8922" t="s">
        <v>406</v>
      </c>
      <c r="D8922" s="3"/>
    </row>
    <row r="8923" spans="1:4">
      <c r="A8923" t="s">
        <v>16247</v>
      </c>
      <c r="B8923" t="s">
        <v>16221</v>
      </c>
      <c r="C8923" t="s">
        <v>427</v>
      </c>
      <c r="D8923" s="3"/>
    </row>
    <row r="8924" spans="1:4">
      <c r="A8924" t="s">
        <v>16248</v>
      </c>
      <c r="B8924" t="s">
        <v>16221</v>
      </c>
      <c r="C8924" t="s">
        <v>232</v>
      </c>
      <c r="D8924" s="3"/>
    </row>
    <row r="8925" spans="1:4">
      <c r="A8925" t="s">
        <v>16249</v>
      </c>
      <c r="B8925" t="s">
        <v>16221</v>
      </c>
      <c r="C8925" t="s">
        <v>205</v>
      </c>
      <c r="D8925" s="3"/>
    </row>
    <row r="8926" spans="1:4">
      <c r="A8926" t="s">
        <v>16250</v>
      </c>
      <c r="B8926" t="s">
        <v>16221</v>
      </c>
      <c r="C8926" t="s">
        <v>1135</v>
      </c>
      <c r="D8926" s="3"/>
    </row>
    <row r="8927" spans="1:4">
      <c r="A8927" t="s">
        <v>16251</v>
      </c>
      <c r="B8927" t="s">
        <v>16221</v>
      </c>
      <c r="C8927" t="s">
        <v>631</v>
      </c>
      <c r="D8927" s="3"/>
    </row>
    <row r="8928" spans="1:4">
      <c r="A8928" t="s">
        <v>16252</v>
      </c>
      <c r="B8928" t="s">
        <v>16221</v>
      </c>
      <c r="C8928" t="s">
        <v>438</v>
      </c>
      <c r="D8928" s="3"/>
    </row>
    <row r="8929" spans="1:4">
      <c r="A8929" t="s">
        <v>16253</v>
      </c>
      <c r="B8929" t="s">
        <v>16221</v>
      </c>
      <c r="C8929" t="s">
        <v>176</v>
      </c>
      <c r="D8929" s="3"/>
    </row>
    <row r="8930" spans="1:4">
      <c r="A8930" t="s">
        <v>16254</v>
      </c>
      <c r="B8930" t="s">
        <v>16221</v>
      </c>
      <c r="C8930" t="s">
        <v>406</v>
      </c>
      <c r="D8930" s="3"/>
    </row>
    <row r="8931" spans="1:4">
      <c r="A8931" t="s">
        <v>16255</v>
      </c>
      <c r="B8931" t="s">
        <v>16221</v>
      </c>
      <c r="C8931" t="s">
        <v>427</v>
      </c>
      <c r="D8931" s="3"/>
    </row>
    <row r="8932" spans="1:4">
      <c r="A8932" t="s">
        <v>16256</v>
      </c>
      <c r="B8932" t="s">
        <v>16221</v>
      </c>
      <c r="C8932" t="s">
        <v>232</v>
      </c>
      <c r="D8932" s="3"/>
    </row>
    <row r="8933" spans="1:4">
      <c r="A8933" t="s">
        <v>16257</v>
      </c>
      <c r="B8933" t="s">
        <v>16221</v>
      </c>
      <c r="C8933" t="s">
        <v>205</v>
      </c>
      <c r="D8933" s="3"/>
    </row>
    <row r="8934" spans="1:4">
      <c r="A8934" t="s">
        <v>16258</v>
      </c>
      <c r="B8934" t="s">
        <v>16221</v>
      </c>
      <c r="C8934" t="s">
        <v>1135</v>
      </c>
      <c r="D8934" s="3"/>
    </row>
    <row r="8935" spans="1:4">
      <c r="A8935" t="s">
        <v>16259</v>
      </c>
      <c r="B8935" t="s">
        <v>16221</v>
      </c>
      <c r="C8935" t="s">
        <v>631</v>
      </c>
      <c r="D8935" s="3"/>
    </row>
    <row r="8936" spans="1:4">
      <c r="A8936" t="s">
        <v>16260</v>
      </c>
      <c r="B8936" t="s">
        <v>16221</v>
      </c>
      <c r="C8936" t="s">
        <v>438</v>
      </c>
      <c r="D8936" s="3"/>
    </row>
    <row r="8937" spans="1:4">
      <c r="A8937" t="s">
        <v>16261</v>
      </c>
      <c r="B8937" t="s">
        <v>16221</v>
      </c>
      <c r="C8937" t="s">
        <v>176</v>
      </c>
      <c r="D8937" s="3"/>
    </row>
    <row r="8938" spans="1:4">
      <c r="A8938" t="s">
        <v>16262</v>
      </c>
      <c r="B8938" t="s">
        <v>16221</v>
      </c>
      <c r="C8938" t="s">
        <v>406</v>
      </c>
      <c r="D8938" s="3"/>
    </row>
    <row r="8939" spans="1:4">
      <c r="A8939" t="s">
        <v>16263</v>
      </c>
      <c r="B8939" t="s">
        <v>16221</v>
      </c>
      <c r="C8939" t="s">
        <v>427</v>
      </c>
      <c r="D8939" s="3"/>
    </row>
    <row r="8940" spans="1:4">
      <c r="A8940" t="s">
        <v>16264</v>
      </c>
      <c r="B8940" t="s">
        <v>16221</v>
      </c>
      <c r="C8940" t="s">
        <v>232</v>
      </c>
      <c r="D8940" s="3"/>
    </row>
    <row r="8941" spans="1:4">
      <c r="A8941" t="s">
        <v>16265</v>
      </c>
      <c r="B8941" t="s">
        <v>16221</v>
      </c>
      <c r="C8941" t="s">
        <v>205</v>
      </c>
      <c r="D8941" s="3"/>
    </row>
    <row r="8942" spans="1:4">
      <c r="A8942" t="s">
        <v>16266</v>
      </c>
      <c r="B8942" t="s">
        <v>16221</v>
      </c>
      <c r="C8942" t="s">
        <v>1135</v>
      </c>
      <c r="D8942" s="3"/>
    </row>
    <row r="8943" spans="1:4">
      <c r="A8943" t="s">
        <v>16267</v>
      </c>
      <c r="B8943" t="s">
        <v>16221</v>
      </c>
      <c r="C8943" t="s">
        <v>631</v>
      </c>
      <c r="D8943" s="3"/>
    </row>
    <row r="8944" spans="1:4">
      <c r="A8944" t="s">
        <v>16268</v>
      </c>
      <c r="B8944" t="s">
        <v>16221</v>
      </c>
      <c r="C8944" t="s">
        <v>438</v>
      </c>
      <c r="D8944" s="3"/>
    </row>
    <row r="8945" spans="1:4">
      <c r="A8945" t="s">
        <v>16269</v>
      </c>
      <c r="B8945" t="s">
        <v>16221</v>
      </c>
      <c r="C8945" t="s">
        <v>176</v>
      </c>
      <c r="D8945" s="3">
        <v>20</v>
      </c>
    </row>
    <row r="8946" spans="1:4">
      <c r="A8946" t="s">
        <v>16270</v>
      </c>
      <c r="B8946" t="s">
        <v>16221</v>
      </c>
      <c r="C8946" t="s">
        <v>406</v>
      </c>
      <c r="D8946" s="3"/>
    </row>
    <row r="8947" spans="1:4">
      <c r="A8947" t="s">
        <v>16271</v>
      </c>
      <c r="B8947" t="s">
        <v>16221</v>
      </c>
      <c r="C8947" t="s">
        <v>427</v>
      </c>
      <c r="D8947" s="3"/>
    </row>
    <row r="8948" spans="1:4">
      <c r="A8948" t="s">
        <v>16272</v>
      </c>
      <c r="B8948" t="s">
        <v>16221</v>
      </c>
      <c r="C8948" t="s">
        <v>232</v>
      </c>
      <c r="D8948" s="3"/>
    </row>
    <row r="8949" spans="1:4">
      <c r="A8949" t="s">
        <v>16273</v>
      </c>
      <c r="B8949" t="s">
        <v>16221</v>
      </c>
      <c r="C8949" t="s">
        <v>205</v>
      </c>
      <c r="D8949" s="3"/>
    </row>
    <row r="8950" spans="1:4">
      <c r="A8950" t="s">
        <v>16274</v>
      </c>
      <c r="B8950" t="s">
        <v>16221</v>
      </c>
      <c r="C8950" t="s">
        <v>1135</v>
      </c>
      <c r="D8950" s="3"/>
    </row>
    <row r="8951" spans="1:4">
      <c r="A8951" t="s">
        <v>16275</v>
      </c>
      <c r="B8951" t="s">
        <v>16221</v>
      </c>
      <c r="C8951" t="s">
        <v>631</v>
      </c>
      <c r="D8951" s="3"/>
    </row>
    <row r="8952" spans="1:4">
      <c r="A8952" t="s">
        <v>16276</v>
      </c>
      <c r="B8952" t="s">
        <v>16221</v>
      </c>
      <c r="C8952" t="s">
        <v>438</v>
      </c>
      <c r="D8952" s="3"/>
    </row>
    <row r="8953" spans="1:4">
      <c r="A8953" t="s">
        <v>16277</v>
      </c>
      <c r="B8953" t="s">
        <v>16221</v>
      </c>
      <c r="C8953" t="s">
        <v>176</v>
      </c>
      <c r="D8953" s="3"/>
    </row>
    <row r="8954" spans="1:4">
      <c r="A8954" t="s">
        <v>16278</v>
      </c>
      <c r="B8954" t="s">
        <v>16221</v>
      </c>
      <c r="C8954" t="s">
        <v>406</v>
      </c>
      <c r="D8954" s="3"/>
    </row>
    <row r="8955" spans="1:4">
      <c r="A8955" t="s">
        <v>16279</v>
      </c>
      <c r="B8955" t="s">
        <v>16221</v>
      </c>
      <c r="C8955" t="s">
        <v>427</v>
      </c>
      <c r="D8955" s="3"/>
    </row>
    <row r="8956" spans="1:4">
      <c r="A8956" t="s">
        <v>16280</v>
      </c>
      <c r="B8956" t="s">
        <v>16221</v>
      </c>
      <c r="C8956" t="s">
        <v>232</v>
      </c>
      <c r="D8956" s="3"/>
    </row>
    <row r="8957" spans="1:4">
      <c r="A8957" t="s">
        <v>16281</v>
      </c>
      <c r="B8957" t="s">
        <v>16221</v>
      </c>
      <c r="C8957" t="s">
        <v>205</v>
      </c>
      <c r="D8957" s="3"/>
    </row>
    <row r="8958" spans="1:4">
      <c r="A8958" t="s">
        <v>16282</v>
      </c>
      <c r="B8958" t="s">
        <v>16221</v>
      </c>
      <c r="C8958" t="s">
        <v>1135</v>
      </c>
      <c r="D8958" s="3"/>
    </row>
    <row r="8959" spans="1:4">
      <c r="A8959" t="s">
        <v>16283</v>
      </c>
      <c r="B8959" t="s">
        <v>16221</v>
      </c>
      <c r="C8959" t="s">
        <v>631</v>
      </c>
      <c r="D8959" s="3"/>
    </row>
    <row r="8960" spans="1:4">
      <c r="A8960" t="s">
        <v>16284</v>
      </c>
      <c r="B8960" t="s">
        <v>16221</v>
      </c>
      <c r="C8960" t="s">
        <v>438</v>
      </c>
      <c r="D8960" s="3"/>
    </row>
    <row r="8961" spans="1:4">
      <c r="A8961" t="s">
        <v>16285</v>
      </c>
      <c r="B8961" t="s">
        <v>16221</v>
      </c>
      <c r="C8961" t="s">
        <v>176</v>
      </c>
      <c r="D8961" s="3"/>
    </row>
    <row r="8962" spans="1:4">
      <c r="A8962" t="s">
        <v>16286</v>
      </c>
      <c r="B8962" t="s">
        <v>16221</v>
      </c>
      <c r="C8962" t="s">
        <v>406</v>
      </c>
      <c r="D8962" s="3"/>
    </row>
    <row r="8963" spans="1:4">
      <c r="A8963" t="s">
        <v>16287</v>
      </c>
      <c r="B8963" t="s">
        <v>16221</v>
      </c>
      <c r="C8963" t="s">
        <v>427</v>
      </c>
      <c r="D8963" s="3"/>
    </row>
    <row r="8964" spans="1:4">
      <c r="A8964" t="s">
        <v>16288</v>
      </c>
      <c r="B8964" t="s">
        <v>16221</v>
      </c>
      <c r="C8964" t="s">
        <v>232</v>
      </c>
      <c r="D8964" s="3"/>
    </row>
    <row r="8965" spans="1:4">
      <c r="A8965" t="s">
        <v>16289</v>
      </c>
      <c r="B8965" t="s">
        <v>16221</v>
      </c>
      <c r="C8965" t="s">
        <v>205</v>
      </c>
      <c r="D8965" s="3"/>
    </row>
    <row r="8966" spans="1:4">
      <c r="A8966" t="s">
        <v>16290</v>
      </c>
      <c r="B8966" t="s">
        <v>16221</v>
      </c>
      <c r="C8966" t="s">
        <v>1135</v>
      </c>
      <c r="D8966" s="3"/>
    </row>
    <row r="8967" spans="1:4">
      <c r="A8967" t="s">
        <v>16291</v>
      </c>
      <c r="B8967" t="s">
        <v>16221</v>
      </c>
      <c r="C8967" t="s">
        <v>631</v>
      </c>
      <c r="D8967" s="3"/>
    </row>
    <row r="8968" spans="1:4">
      <c r="A8968" t="s">
        <v>16292</v>
      </c>
      <c r="B8968" t="s">
        <v>16221</v>
      </c>
      <c r="C8968" t="s">
        <v>438</v>
      </c>
      <c r="D8968" s="3"/>
    </row>
    <row r="8969" spans="1:4">
      <c r="A8969" t="s">
        <v>16293</v>
      </c>
      <c r="B8969" t="s">
        <v>16221</v>
      </c>
      <c r="C8969" t="s">
        <v>176</v>
      </c>
      <c r="D8969" s="3"/>
    </row>
    <row r="8970" spans="1:4">
      <c r="A8970" t="s">
        <v>16294</v>
      </c>
      <c r="B8970" t="s">
        <v>16221</v>
      </c>
      <c r="C8970" t="s">
        <v>406</v>
      </c>
      <c r="D8970" s="3"/>
    </row>
    <row r="8971" spans="1:4">
      <c r="A8971" t="s">
        <v>16295</v>
      </c>
      <c r="B8971" t="s">
        <v>16221</v>
      </c>
      <c r="C8971" t="s">
        <v>427</v>
      </c>
      <c r="D8971" s="3"/>
    </row>
    <row r="8972" spans="1:4">
      <c r="A8972" t="s">
        <v>16296</v>
      </c>
      <c r="B8972" t="s">
        <v>16221</v>
      </c>
      <c r="C8972" t="s">
        <v>232</v>
      </c>
      <c r="D8972" s="3"/>
    </row>
    <row r="8973" spans="1:4">
      <c r="A8973" t="s">
        <v>16297</v>
      </c>
      <c r="B8973" t="s">
        <v>16221</v>
      </c>
      <c r="C8973" t="s">
        <v>205</v>
      </c>
      <c r="D8973" s="3"/>
    </row>
    <row r="8974" spans="1:4">
      <c r="A8974" t="s">
        <v>16298</v>
      </c>
      <c r="B8974" t="s">
        <v>16221</v>
      </c>
      <c r="C8974" t="s">
        <v>1135</v>
      </c>
      <c r="D8974" s="3"/>
    </row>
    <row r="8975" spans="1:4">
      <c r="A8975" t="s">
        <v>16299</v>
      </c>
      <c r="B8975" t="s">
        <v>16221</v>
      </c>
      <c r="C8975" t="s">
        <v>631</v>
      </c>
      <c r="D8975" s="3"/>
    </row>
    <row r="8976" spans="1:4">
      <c r="A8976" t="s">
        <v>16300</v>
      </c>
      <c r="B8976" t="s">
        <v>16221</v>
      </c>
      <c r="C8976" t="s">
        <v>438</v>
      </c>
      <c r="D8976" s="3"/>
    </row>
    <row r="8977" spans="1:4">
      <c r="A8977" t="s">
        <v>16301</v>
      </c>
      <c r="B8977" t="s">
        <v>16221</v>
      </c>
      <c r="C8977" t="s">
        <v>176</v>
      </c>
      <c r="D8977" s="3"/>
    </row>
    <row r="8978" spans="1:4">
      <c r="A8978" t="s">
        <v>16302</v>
      </c>
      <c r="B8978" t="s">
        <v>16221</v>
      </c>
      <c r="C8978" t="s">
        <v>406</v>
      </c>
      <c r="D8978" s="3"/>
    </row>
    <row r="8979" spans="1:4">
      <c r="A8979" t="s">
        <v>16303</v>
      </c>
      <c r="B8979" t="s">
        <v>16221</v>
      </c>
      <c r="C8979" t="s">
        <v>427</v>
      </c>
      <c r="D8979" s="3"/>
    </row>
    <row r="8980" spans="1:4">
      <c r="A8980" t="s">
        <v>16304</v>
      </c>
      <c r="B8980" t="s">
        <v>16221</v>
      </c>
      <c r="C8980" t="s">
        <v>232</v>
      </c>
      <c r="D8980" s="3"/>
    </row>
    <row r="8981" spans="1:4">
      <c r="A8981" t="s">
        <v>16305</v>
      </c>
      <c r="B8981" t="s">
        <v>16221</v>
      </c>
      <c r="C8981" t="s">
        <v>205</v>
      </c>
      <c r="D8981" s="3"/>
    </row>
    <row r="8982" spans="1:4">
      <c r="A8982" t="s">
        <v>16306</v>
      </c>
      <c r="B8982" t="s">
        <v>16221</v>
      </c>
      <c r="C8982" t="s">
        <v>1135</v>
      </c>
      <c r="D8982" s="3"/>
    </row>
    <row r="8983" spans="1:4">
      <c r="A8983" t="s">
        <v>16307</v>
      </c>
      <c r="B8983" t="s">
        <v>16221</v>
      </c>
      <c r="C8983" t="s">
        <v>631</v>
      </c>
      <c r="D8983" s="3"/>
    </row>
    <row r="8984" spans="1:4">
      <c r="A8984" t="s">
        <v>16308</v>
      </c>
      <c r="B8984" t="s">
        <v>16221</v>
      </c>
      <c r="C8984" t="s">
        <v>438</v>
      </c>
      <c r="D8984" s="3"/>
    </row>
    <row r="8985" spans="1:4">
      <c r="A8985" t="s">
        <v>16309</v>
      </c>
      <c r="B8985" t="s">
        <v>16221</v>
      </c>
      <c r="C8985" t="s">
        <v>176</v>
      </c>
      <c r="D8985" s="3"/>
    </row>
    <row r="8986" spans="1:4">
      <c r="A8986" t="s">
        <v>16310</v>
      </c>
      <c r="B8986" t="s">
        <v>16221</v>
      </c>
      <c r="C8986" t="s">
        <v>406</v>
      </c>
      <c r="D8986" s="3"/>
    </row>
    <row r="8987" spans="1:4">
      <c r="A8987" t="s">
        <v>16311</v>
      </c>
      <c r="B8987" t="s">
        <v>16221</v>
      </c>
      <c r="C8987" t="s">
        <v>427</v>
      </c>
      <c r="D8987" s="3"/>
    </row>
    <row r="8988" spans="1:4">
      <c r="A8988" t="s">
        <v>16312</v>
      </c>
      <c r="B8988" t="s">
        <v>16221</v>
      </c>
      <c r="C8988" t="s">
        <v>232</v>
      </c>
      <c r="D8988" s="3"/>
    </row>
    <row r="8989" spans="1:4">
      <c r="A8989" t="s">
        <v>16313</v>
      </c>
      <c r="B8989" t="s">
        <v>16221</v>
      </c>
      <c r="C8989" t="s">
        <v>205</v>
      </c>
      <c r="D8989" s="3"/>
    </row>
    <row r="8990" spans="1:4">
      <c r="A8990" t="s">
        <v>16314</v>
      </c>
      <c r="B8990" t="s">
        <v>16221</v>
      </c>
      <c r="C8990" t="s">
        <v>1135</v>
      </c>
      <c r="D8990" s="3"/>
    </row>
    <row r="8991" spans="1:4">
      <c r="A8991" t="s">
        <v>16315</v>
      </c>
      <c r="B8991" t="s">
        <v>16221</v>
      </c>
      <c r="C8991" t="s">
        <v>631</v>
      </c>
      <c r="D8991" s="3"/>
    </row>
    <row r="8992" spans="1:4">
      <c r="A8992" t="s">
        <v>16316</v>
      </c>
      <c r="B8992" t="s">
        <v>16221</v>
      </c>
      <c r="C8992" t="s">
        <v>438</v>
      </c>
      <c r="D8992" s="3"/>
    </row>
    <row r="8993" spans="1:4">
      <c r="A8993" t="s">
        <v>16317</v>
      </c>
      <c r="B8993" t="s">
        <v>16221</v>
      </c>
      <c r="C8993" t="s">
        <v>176</v>
      </c>
      <c r="D8993" s="3"/>
    </row>
    <row r="8994" spans="1:4">
      <c r="A8994" t="s">
        <v>16318</v>
      </c>
      <c r="B8994" t="s">
        <v>16221</v>
      </c>
      <c r="C8994" t="s">
        <v>406</v>
      </c>
      <c r="D8994" s="3"/>
    </row>
    <row r="8995" spans="1:4">
      <c r="A8995" t="s">
        <v>16319</v>
      </c>
      <c r="B8995" t="s">
        <v>16221</v>
      </c>
      <c r="C8995" t="s">
        <v>427</v>
      </c>
      <c r="D8995" s="3"/>
    </row>
    <row r="8996" spans="1:4">
      <c r="A8996" t="s">
        <v>16320</v>
      </c>
      <c r="B8996" t="s">
        <v>16221</v>
      </c>
      <c r="C8996" t="s">
        <v>232</v>
      </c>
      <c r="D8996" s="3"/>
    </row>
    <row r="8997" spans="1:4">
      <c r="A8997" t="s">
        <v>16321</v>
      </c>
      <c r="B8997" t="s">
        <v>16221</v>
      </c>
      <c r="C8997" t="s">
        <v>205</v>
      </c>
      <c r="D8997" s="3"/>
    </row>
    <row r="8998" spans="1:4">
      <c r="A8998" t="s">
        <v>16322</v>
      </c>
      <c r="B8998" t="s">
        <v>16221</v>
      </c>
      <c r="C8998" t="s">
        <v>1135</v>
      </c>
      <c r="D8998" s="3"/>
    </row>
    <row r="8999" spans="1:4">
      <c r="A8999" t="s">
        <v>16323</v>
      </c>
      <c r="B8999" t="s">
        <v>16221</v>
      </c>
      <c r="C8999" t="s">
        <v>631</v>
      </c>
      <c r="D8999" s="3"/>
    </row>
    <row r="9000" spans="1:4">
      <c r="A9000" t="s">
        <v>16324</v>
      </c>
      <c r="B9000" t="s">
        <v>16221</v>
      </c>
      <c r="C9000" t="s">
        <v>438</v>
      </c>
      <c r="D9000" s="3"/>
    </row>
    <row r="9001" spans="1:4">
      <c r="A9001" t="s">
        <v>16325</v>
      </c>
      <c r="B9001" t="s">
        <v>16221</v>
      </c>
      <c r="C9001" t="s">
        <v>176</v>
      </c>
      <c r="D9001" s="3"/>
    </row>
    <row r="9002" spans="1:4">
      <c r="A9002" t="s">
        <v>16326</v>
      </c>
      <c r="B9002" t="s">
        <v>16221</v>
      </c>
      <c r="C9002" t="s">
        <v>406</v>
      </c>
      <c r="D9002" s="3"/>
    </row>
    <row r="9003" spans="1:4">
      <c r="A9003" t="s">
        <v>16327</v>
      </c>
      <c r="B9003" t="s">
        <v>16221</v>
      </c>
      <c r="C9003" t="s">
        <v>427</v>
      </c>
      <c r="D9003" s="3"/>
    </row>
    <row r="9004" spans="1:4">
      <c r="A9004" t="s">
        <v>16328</v>
      </c>
      <c r="B9004" t="s">
        <v>16221</v>
      </c>
      <c r="C9004" t="s">
        <v>232</v>
      </c>
      <c r="D9004" s="3"/>
    </row>
    <row r="9005" spans="1:4">
      <c r="A9005" t="s">
        <v>16329</v>
      </c>
      <c r="B9005" t="s">
        <v>16221</v>
      </c>
      <c r="C9005" t="s">
        <v>205</v>
      </c>
      <c r="D9005" s="3"/>
    </row>
    <row r="9006" spans="1:4">
      <c r="A9006" t="s">
        <v>16330</v>
      </c>
      <c r="B9006" t="s">
        <v>16221</v>
      </c>
      <c r="C9006" t="s">
        <v>1135</v>
      </c>
      <c r="D9006" s="3"/>
    </row>
    <row r="9007" spans="1:4">
      <c r="A9007" t="s">
        <v>16331</v>
      </c>
      <c r="B9007" t="s">
        <v>16221</v>
      </c>
      <c r="C9007" t="s">
        <v>631</v>
      </c>
      <c r="D9007" s="3"/>
    </row>
    <row r="9008" spans="1:4">
      <c r="A9008" t="s">
        <v>16332</v>
      </c>
      <c r="B9008" t="s">
        <v>16221</v>
      </c>
      <c r="C9008" t="s">
        <v>438</v>
      </c>
      <c r="D9008" s="3"/>
    </row>
    <row r="9009" spans="1:4">
      <c r="A9009" t="s">
        <v>16333</v>
      </c>
      <c r="B9009" t="s">
        <v>16221</v>
      </c>
      <c r="C9009" t="s">
        <v>176</v>
      </c>
      <c r="D9009" s="3"/>
    </row>
    <row r="9010" spans="1:4">
      <c r="A9010" t="s">
        <v>16334</v>
      </c>
      <c r="B9010" t="s">
        <v>16221</v>
      </c>
      <c r="C9010" t="s">
        <v>406</v>
      </c>
      <c r="D9010" s="3"/>
    </row>
    <row r="9011" spans="1:4">
      <c r="A9011" t="s">
        <v>16335</v>
      </c>
      <c r="B9011" t="s">
        <v>16221</v>
      </c>
      <c r="C9011" t="s">
        <v>427</v>
      </c>
      <c r="D9011" s="3"/>
    </row>
    <row r="9012" spans="1:4">
      <c r="A9012" t="s">
        <v>16336</v>
      </c>
      <c r="B9012" t="s">
        <v>16221</v>
      </c>
      <c r="C9012" t="s">
        <v>232</v>
      </c>
      <c r="D9012" s="3"/>
    </row>
    <row r="9013" spans="1:4">
      <c r="A9013" t="s">
        <v>16337</v>
      </c>
      <c r="B9013" t="s">
        <v>16221</v>
      </c>
      <c r="C9013" t="s">
        <v>205</v>
      </c>
      <c r="D9013" s="3"/>
    </row>
    <row r="9014" spans="1:4">
      <c r="A9014" t="s">
        <v>16338</v>
      </c>
      <c r="B9014" t="s">
        <v>16221</v>
      </c>
      <c r="C9014" t="s">
        <v>1135</v>
      </c>
      <c r="D9014" s="3"/>
    </row>
    <row r="9015" spans="1:4">
      <c r="A9015" t="s">
        <v>16339</v>
      </c>
      <c r="B9015" t="s">
        <v>16221</v>
      </c>
      <c r="C9015" t="s">
        <v>631</v>
      </c>
      <c r="D9015" s="3"/>
    </row>
    <row r="9016" spans="1:4">
      <c r="A9016" t="s">
        <v>16340</v>
      </c>
      <c r="B9016" t="s">
        <v>16221</v>
      </c>
      <c r="C9016" t="s">
        <v>438</v>
      </c>
      <c r="D9016" s="3"/>
    </row>
    <row r="9017" spans="1:4">
      <c r="A9017" t="s">
        <v>16341</v>
      </c>
      <c r="B9017" t="s">
        <v>16221</v>
      </c>
      <c r="C9017" t="s">
        <v>176</v>
      </c>
      <c r="D9017" s="3"/>
    </row>
    <row r="9018" spans="1:4">
      <c r="A9018" t="s">
        <v>16342</v>
      </c>
      <c r="B9018" t="s">
        <v>16221</v>
      </c>
      <c r="C9018" t="s">
        <v>406</v>
      </c>
      <c r="D9018" s="3"/>
    </row>
    <row r="9019" spans="1:4">
      <c r="A9019" t="s">
        <v>16343</v>
      </c>
      <c r="B9019" t="s">
        <v>16221</v>
      </c>
      <c r="C9019" t="s">
        <v>427</v>
      </c>
      <c r="D9019" s="3"/>
    </row>
    <row r="9020" spans="1:4">
      <c r="A9020" t="s">
        <v>16344</v>
      </c>
      <c r="B9020" t="s">
        <v>16221</v>
      </c>
      <c r="C9020" t="s">
        <v>232</v>
      </c>
      <c r="D9020" s="3"/>
    </row>
    <row r="9021" spans="1:4">
      <c r="A9021" t="s">
        <v>16345</v>
      </c>
      <c r="B9021" t="s">
        <v>16221</v>
      </c>
      <c r="C9021" t="s">
        <v>205</v>
      </c>
      <c r="D9021" s="3"/>
    </row>
    <row r="9022" spans="1:4">
      <c r="A9022" t="s">
        <v>16346</v>
      </c>
      <c r="B9022" t="s">
        <v>16221</v>
      </c>
      <c r="C9022" t="s">
        <v>1135</v>
      </c>
      <c r="D9022" s="3"/>
    </row>
    <row r="9023" spans="1:4">
      <c r="A9023" t="s">
        <v>16347</v>
      </c>
      <c r="B9023" t="s">
        <v>16221</v>
      </c>
      <c r="C9023" t="s">
        <v>631</v>
      </c>
      <c r="D9023" s="3"/>
    </row>
    <row r="9024" spans="1:4">
      <c r="A9024" t="s">
        <v>16348</v>
      </c>
      <c r="B9024" t="s">
        <v>16221</v>
      </c>
      <c r="C9024" t="s">
        <v>438</v>
      </c>
      <c r="D9024" s="3"/>
    </row>
    <row r="9025" spans="1:4">
      <c r="A9025" t="s">
        <v>16349</v>
      </c>
      <c r="B9025" t="s">
        <v>16221</v>
      </c>
      <c r="C9025" t="s">
        <v>176</v>
      </c>
      <c r="D9025" s="3"/>
    </row>
    <row r="9026" spans="1:4">
      <c r="A9026" t="s">
        <v>16350</v>
      </c>
      <c r="B9026" t="s">
        <v>16221</v>
      </c>
      <c r="C9026" t="s">
        <v>406</v>
      </c>
      <c r="D9026" s="3"/>
    </row>
    <row r="9027" spans="1:4">
      <c r="A9027" t="s">
        <v>16351</v>
      </c>
      <c r="B9027" t="s">
        <v>16221</v>
      </c>
      <c r="C9027" t="s">
        <v>427</v>
      </c>
      <c r="D9027" s="3"/>
    </row>
    <row r="9028" spans="1:4">
      <c r="A9028" t="s">
        <v>16352</v>
      </c>
      <c r="B9028" t="s">
        <v>16221</v>
      </c>
      <c r="C9028" t="s">
        <v>232</v>
      </c>
      <c r="D9028" s="3"/>
    </row>
    <row r="9029" spans="1:4">
      <c r="A9029" t="s">
        <v>16353</v>
      </c>
      <c r="B9029" t="s">
        <v>16221</v>
      </c>
      <c r="C9029" t="s">
        <v>205</v>
      </c>
      <c r="D9029" s="3"/>
    </row>
    <row r="9030" spans="1:4">
      <c r="A9030" t="s">
        <v>16354</v>
      </c>
      <c r="B9030" t="s">
        <v>16221</v>
      </c>
      <c r="C9030" t="s">
        <v>1135</v>
      </c>
      <c r="D9030" s="3"/>
    </row>
    <row r="9031" spans="1:4">
      <c r="A9031" t="s">
        <v>16355</v>
      </c>
      <c r="B9031" t="s">
        <v>16221</v>
      </c>
      <c r="C9031" t="s">
        <v>631</v>
      </c>
      <c r="D9031" s="3"/>
    </row>
    <row r="9032" spans="1:4">
      <c r="A9032" t="s">
        <v>16356</v>
      </c>
      <c r="B9032" t="s">
        <v>16221</v>
      </c>
      <c r="C9032" t="s">
        <v>438</v>
      </c>
      <c r="D9032" s="3"/>
    </row>
    <row r="9033" spans="1:4">
      <c r="A9033" t="s">
        <v>16357</v>
      </c>
      <c r="B9033" t="s">
        <v>16221</v>
      </c>
      <c r="C9033" t="s">
        <v>176</v>
      </c>
      <c r="D9033" s="3"/>
    </row>
    <row r="9034" spans="1:4">
      <c r="A9034" t="s">
        <v>16358</v>
      </c>
      <c r="B9034" t="s">
        <v>16221</v>
      </c>
      <c r="C9034" t="s">
        <v>406</v>
      </c>
      <c r="D9034" s="3"/>
    </row>
    <row r="9035" spans="1:4">
      <c r="A9035" t="s">
        <v>16359</v>
      </c>
      <c r="B9035" t="s">
        <v>16221</v>
      </c>
      <c r="C9035" t="s">
        <v>427</v>
      </c>
      <c r="D9035" s="3"/>
    </row>
    <row r="9036" spans="1:4">
      <c r="A9036" t="s">
        <v>16360</v>
      </c>
      <c r="B9036" t="s">
        <v>16221</v>
      </c>
      <c r="C9036" t="s">
        <v>232</v>
      </c>
      <c r="D9036" s="3"/>
    </row>
    <row r="9037" spans="1:4">
      <c r="A9037" t="s">
        <v>16361</v>
      </c>
      <c r="B9037" t="s">
        <v>16221</v>
      </c>
      <c r="C9037" t="s">
        <v>205</v>
      </c>
      <c r="D9037" s="3"/>
    </row>
    <row r="9038" spans="1:4">
      <c r="A9038" t="s">
        <v>16362</v>
      </c>
      <c r="B9038" t="s">
        <v>16221</v>
      </c>
      <c r="C9038" t="s">
        <v>1135</v>
      </c>
      <c r="D9038" s="3"/>
    </row>
    <row r="9039" spans="1:4">
      <c r="A9039" t="s">
        <v>16363</v>
      </c>
      <c r="B9039" t="s">
        <v>16221</v>
      </c>
      <c r="C9039" t="s">
        <v>631</v>
      </c>
      <c r="D9039" s="3"/>
    </row>
    <row r="9040" spans="1:4">
      <c r="A9040" t="s">
        <v>16364</v>
      </c>
      <c r="B9040" t="s">
        <v>16221</v>
      </c>
      <c r="C9040" t="s">
        <v>232</v>
      </c>
      <c r="D9040" s="3"/>
    </row>
    <row r="9041" spans="1:4">
      <c r="A9041" t="s">
        <v>16365</v>
      </c>
      <c r="B9041" t="s">
        <v>16221</v>
      </c>
      <c r="C9041" t="s">
        <v>232</v>
      </c>
      <c r="D9041" s="3"/>
    </row>
    <row r="9042" spans="1:4">
      <c r="A9042" t="s">
        <v>16366</v>
      </c>
      <c r="B9042" t="s">
        <v>16221</v>
      </c>
      <c r="C9042" t="s">
        <v>232</v>
      </c>
      <c r="D9042" s="3"/>
    </row>
    <row r="9043" spans="1:4">
      <c r="A9043" t="s">
        <v>16367</v>
      </c>
      <c r="B9043" t="s">
        <v>16221</v>
      </c>
      <c r="C9043" t="s">
        <v>232</v>
      </c>
      <c r="D9043" s="3"/>
    </row>
    <row r="9044" spans="1:4">
      <c r="A9044" t="s">
        <v>16368</v>
      </c>
      <c r="B9044" t="s">
        <v>16221</v>
      </c>
      <c r="C9044" t="s">
        <v>232</v>
      </c>
      <c r="D9044" s="3"/>
    </row>
    <row r="9045" spans="1:4">
      <c r="A9045" t="s">
        <v>16369</v>
      </c>
      <c r="B9045" t="s">
        <v>16221</v>
      </c>
      <c r="C9045" t="s">
        <v>232</v>
      </c>
      <c r="D9045" s="3"/>
    </row>
    <row r="9046" spans="1:4">
      <c r="A9046" t="s">
        <v>16370</v>
      </c>
      <c r="B9046" t="s">
        <v>16221</v>
      </c>
      <c r="C9046" t="s">
        <v>232</v>
      </c>
      <c r="D9046" s="3"/>
    </row>
    <row r="9047" spans="1:4">
      <c r="A9047" t="s">
        <v>16371</v>
      </c>
      <c r="B9047" t="s">
        <v>16221</v>
      </c>
      <c r="C9047" t="s">
        <v>232</v>
      </c>
      <c r="D9047" s="3"/>
    </row>
    <row r="9048" spans="1:4">
      <c r="A9048" t="s">
        <v>16372</v>
      </c>
      <c r="B9048" t="s">
        <v>16221</v>
      </c>
      <c r="C9048" t="s">
        <v>232</v>
      </c>
      <c r="D9048" s="3"/>
    </row>
    <row r="9049" spans="1:4">
      <c r="A9049" t="s">
        <v>16373</v>
      </c>
      <c r="B9049" t="s">
        <v>16221</v>
      </c>
      <c r="C9049" t="s">
        <v>232</v>
      </c>
      <c r="D9049" s="3"/>
    </row>
    <row r="9050" spans="1:4">
      <c r="A9050" t="s">
        <v>16374</v>
      </c>
      <c r="B9050" t="s">
        <v>16221</v>
      </c>
      <c r="C9050" t="s">
        <v>232</v>
      </c>
      <c r="D9050" s="3"/>
    </row>
    <row r="9051" spans="1:4">
      <c r="A9051" t="s">
        <v>16375</v>
      </c>
      <c r="B9051" t="s">
        <v>16376</v>
      </c>
      <c r="C9051" t="s">
        <v>438</v>
      </c>
      <c r="D9051" s="3"/>
    </row>
    <row r="9052" spans="1:4">
      <c r="A9052" t="s">
        <v>16377</v>
      </c>
      <c r="B9052" t="s">
        <v>279</v>
      </c>
      <c r="C9052" t="s">
        <v>205</v>
      </c>
      <c r="D9052" s="3"/>
    </row>
    <row r="9053" spans="1:4">
      <c r="A9053" t="s">
        <v>16378</v>
      </c>
      <c r="B9053" t="s">
        <v>279</v>
      </c>
      <c r="C9053" t="s">
        <v>205</v>
      </c>
      <c r="D9053" s="3"/>
    </row>
    <row r="9054" spans="1:4">
      <c r="A9054" t="s">
        <v>16379</v>
      </c>
      <c r="B9054" t="s">
        <v>279</v>
      </c>
      <c r="C9054" t="s">
        <v>205</v>
      </c>
      <c r="D9054" s="3"/>
    </row>
    <row r="9055" spans="1:4">
      <c r="A9055" t="s">
        <v>16380</v>
      </c>
      <c r="B9055" t="s">
        <v>279</v>
      </c>
      <c r="C9055" t="s">
        <v>205</v>
      </c>
      <c r="D9055" s="3"/>
    </row>
    <row r="9056" spans="1:4">
      <c r="A9056" t="s">
        <v>16381</v>
      </c>
      <c r="B9056" t="s">
        <v>279</v>
      </c>
      <c r="C9056" t="s">
        <v>205</v>
      </c>
      <c r="D9056" s="3"/>
    </row>
    <row r="9057" spans="1:4">
      <c r="A9057" t="s">
        <v>16382</v>
      </c>
      <c r="B9057" t="s">
        <v>279</v>
      </c>
      <c r="C9057" t="s">
        <v>205</v>
      </c>
      <c r="D9057" s="3"/>
    </row>
    <row r="9058" spans="1:4">
      <c r="A9058" t="s">
        <v>16383</v>
      </c>
      <c r="B9058" t="s">
        <v>279</v>
      </c>
      <c r="C9058" t="s">
        <v>205</v>
      </c>
      <c r="D9058" s="3"/>
    </row>
    <row r="9059" spans="1:4">
      <c r="A9059" t="s">
        <v>16384</v>
      </c>
      <c r="B9059" t="s">
        <v>279</v>
      </c>
      <c r="C9059" t="s">
        <v>205</v>
      </c>
      <c r="D9059" s="3"/>
    </row>
    <row r="9060" spans="1:4">
      <c r="A9060" t="s">
        <v>16385</v>
      </c>
      <c r="B9060" t="s">
        <v>279</v>
      </c>
      <c r="C9060" t="s">
        <v>205</v>
      </c>
      <c r="D9060" s="3"/>
    </row>
    <row r="9061" spans="1:4">
      <c r="A9061" t="s">
        <v>16386</v>
      </c>
      <c r="B9061" t="s">
        <v>279</v>
      </c>
      <c r="C9061" t="s">
        <v>205</v>
      </c>
      <c r="D9061" s="3"/>
    </row>
    <row r="9062" spans="1:4">
      <c r="A9062" t="s">
        <v>16387</v>
      </c>
      <c r="B9062" t="s">
        <v>279</v>
      </c>
      <c r="C9062" t="s">
        <v>205</v>
      </c>
      <c r="D9062" s="3"/>
    </row>
    <row r="9063" spans="1:4">
      <c r="A9063" t="s">
        <v>16388</v>
      </c>
      <c r="B9063" t="s">
        <v>279</v>
      </c>
      <c r="C9063" t="s">
        <v>205</v>
      </c>
      <c r="D9063" s="3"/>
    </row>
    <row r="9064" spans="1:4">
      <c r="A9064" t="s">
        <v>16389</v>
      </c>
      <c r="B9064" t="s">
        <v>279</v>
      </c>
      <c r="C9064" t="s">
        <v>205</v>
      </c>
      <c r="D9064" s="3"/>
    </row>
    <row r="9065" spans="1:4">
      <c r="A9065" t="s">
        <v>16390</v>
      </c>
      <c r="B9065" t="s">
        <v>279</v>
      </c>
      <c r="C9065" t="s">
        <v>205</v>
      </c>
      <c r="D9065" s="3"/>
    </row>
    <row r="9066" spans="1:4">
      <c r="A9066" t="s">
        <v>16391</v>
      </c>
      <c r="B9066" t="s">
        <v>279</v>
      </c>
      <c r="C9066" t="s">
        <v>205</v>
      </c>
      <c r="D9066" s="3"/>
    </row>
    <row r="9067" spans="1:4">
      <c r="A9067" t="s">
        <v>16392</v>
      </c>
      <c r="B9067" t="s">
        <v>279</v>
      </c>
      <c r="C9067" t="s">
        <v>205</v>
      </c>
      <c r="D9067" s="3"/>
    </row>
    <row r="9068" spans="1:4">
      <c r="A9068" t="s">
        <v>16393</v>
      </c>
      <c r="B9068" t="s">
        <v>279</v>
      </c>
      <c r="C9068" t="s">
        <v>205</v>
      </c>
      <c r="D9068" s="3"/>
    </row>
    <row r="9069" spans="1:4">
      <c r="A9069" t="s">
        <v>16394</v>
      </c>
      <c r="B9069" t="s">
        <v>279</v>
      </c>
      <c r="C9069" t="s">
        <v>205</v>
      </c>
      <c r="D9069" s="3"/>
    </row>
    <row r="9070" spans="1:4">
      <c r="A9070" t="s">
        <v>16395</v>
      </c>
      <c r="B9070" t="s">
        <v>279</v>
      </c>
      <c r="C9070" t="s">
        <v>205</v>
      </c>
      <c r="D9070" s="3"/>
    </row>
    <row r="9071" spans="1:4">
      <c r="A9071" t="s">
        <v>16396</v>
      </c>
      <c r="B9071" t="s">
        <v>279</v>
      </c>
      <c r="C9071" t="s">
        <v>205</v>
      </c>
      <c r="D9071" s="3"/>
    </row>
    <row r="9072" spans="1:4">
      <c r="A9072" t="s">
        <v>16397</v>
      </c>
      <c r="B9072" t="s">
        <v>16398</v>
      </c>
      <c r="C9072" t="s">
        <v>232</v>
      </c>
      <c r="D9072" s="3"/>
    </row>
    <row r="9073" spans="1:4">
      <c r="A9073" t="s">
        <v>16399</v>
      </c>
      <c r="B9073" t="s">
        <v>16400</v>
      </c>
      <c r="C9073" t="s">
        <v>631</v>
      </c>
      <c r="D9073" s="3"/>
    </row>
    <row r="9074" spans="1:4">
      <c r="A9074" t="s">
        <v>16401</v>
      </c>
      <c r="B9074" t="s">
        <v>16402</v>
      </c>
      <c r="C9074" t="s">
        <v>232</v>
      </c>
      <c r="D9074" s="3">
        <v>4000</v>
      </c>
    </row>
    <row r="9075" spans="1:4">
      <c r="A9075" t="s">
        <v>16403</v>
      </c>
      <c r="B9075" t="s">
        <v>16404</v>
      </c>
      <c r="C9075" t="s">
        <v>232</v>
      </c>
      <c r="D9075" s="3">
        <v>2000</v>
      </c>
    </row>
    <row r="9076" spans="1:4">
      <c r="A9076" t="s">
        <v>16405</v>
      </c>
      <c r="B9076" t="s">
        <v>16406</v>
      </c>
      <c r="C9076" t="s">
        <v>232</v>
      </c>
      <c r="D9076" s="3">
        <v>1947.01</v>
      </c>
    </row>
    <row r="9077" spans="1:4">
      <c r="A9077" t="s">
        <v>16407</v>
      </c>
      <c r="B9077" t="s">
        <v>16408</v>
      </c>
      <c r="C9077" t="s">
        <v>427</v>
      </c>
      <c r="D9077" s="3">
        <v>166.08</v>
      </c>
    </row>
    <row r="9078" spans="1:4">
      <c r="A9078" t="s">
        <v>16409</v>
      </c>
      <c r="B9078" t="s">
        <v>16408</v>
      </c>
      <c r="C9078" t="s">
        <v>427</v>
      </c>
      <c r="D9078" s="3">
        <v>211.84</v>
      </c>
    </row>
    <row r="9079" spans="1:4">
      <c r="A9079" t="s">
        <v>16410</v>
      </c>
      <c r="B9079" t="s">
        <v>16411</v>
      </c>
      <c r="C9079" t="s">
        <v>176</v>
      </c>
      <c r="D9079" s="3"/>
    </row>
    <row r="9080" spans="1:4">
      <c r="A9080" t="s">
        <v>16412</v>
      </c>
      <c r="B9080" t="s">
        <v>16413</v>
      </c>
      <c r="C9080" t="s">
        <v>176</v>
      </c>
      <c r="D9080" s="3"/>
    </row>
    <row r="9081" spans="1:4">
      <c r="A9081" t="s">
        <v>16414</v>
      </c>
      <c r="B9081" t="s">
        <v>16415</v>
      </c>
      <c r="C9081" t="s">
        <v>427</v>
      </c>
      <c r="D9081" s="3"/>
    </row>
    <row r="9082" spans="1:4">
      <c r="A9082" t="s">
        <v>16416</v>
      </c>
      <c r="B9082" t="s">
        <v>16417</v>
      </c>
      <c r="C9082" t="s">
        <v>427</v>
      </c>
      <c r="D9082" s="3"/>
    </row>
    <row r="9083" spans="1:4">
      <c r="A9083" t="s">
        <v>16418</v>
      </c>
      <c r="B9083" t="s">
        <v>16419</v>
      </c>
      <c r="C9083" t="s">
        <v>205</v>
      </c>
      <c r="D9083" s="3"/>
    </row>
    <row r="9084" spans="1:4">
      <c r="A9084" t="s">
        <v>16420</v>
      </c>
      <c r="B9084" t="s">
        <v>2035</v>
      </c>
      <c r="C9084" t="s">
        <v>205</v>
      </c>
      <c r="D9084" s="3"/>
    </row>
    <row r="9085" spans="1:4">
      <c r="A9085" t="s">
        <v>16421</v>
      </c>
      <c r="B9085" t="s">
        <v>16422</v>
      </c>
      <c r="C9085" t="s">
        <v>232</v>
      </c>
      <c r="D9085" s="3"/>
    </row>
    <row r="9086" spans="1:4">
      <c r="A9086" t="s">
        <v>16423</v>
      </c>
      <c r="B9086" t="s">
        <v>16424</v>
      </c>
      <c r="C9086" t="s">
        <v>438</v>
      </c>
      <c r="D9086" s="3"/>
    </row>
    <row r="9087" spans="1:4">
      <c r="A9087" t="s">
        <v>16425</v>
      </c>
      <c r="B9087" t="s">
        <v>16426</v>
      </c>
      <c r="C9087" t="s">
        <v>438</v>
      </c>
      <c r="D9087" s="3"/>
    </row>
    <row r="9088" spans="1:4">
      <c r="A9088" t="s">
        <v>16427</v>
      </c>
      <c r="B9088" t="s">
        <v>16428</v>
      </c>
      <c r="C9088" t="s">
        <v>205</v>
      </c>
      <c r="D9088" s="3"/>
    </row>
    <row r="9089" spans="1:4">
      <c r="A9089" t="s">
        <v>16429</v>
      </c>
      <c r="B9089" t="s">
        <v>16430</v>
      </c>
      <c r="C9089" t="s">
        <v>205</v>
      </c>
      <c r="D9089" s="3"/>
    </row>
    <row r="9090" spans="1:4">
      <c r="A9090" t="s">
        <v>16431</v>
      </c>
      <c r="B9090" t="s">
        <v>16432</v>
      </c>
      <c r="C9090" t="s">
        <v>438</v>
      </c>
      <c r="D9090" s="3"/>
    </row>
    <row r="9091" spans="1:4">
      <c r="A9091" t="s">
        <v>16433</v>
      </c>
      <c r="B9091" t="s">
        <v>16434</v>
      </c>
      <c r="C9091" t="s">
        <v>438</v>
      </c>
      <c r="D9091" s="3"/>
    </row>
    <row r="9092" spans="1:4">
      <c r="A9092" t="s">
        <v>16435</v>
      </c>
      <c r="B9092" t="s">
        <v>16436</v>
      </c>
      <c r="C9092" t="s">
        <v>232</v>
      </c>
      <c r="D9092" s="3"/>
    </row>
    <row r="9093" spans="1:4">
      <c r="A9093" t="s">
        <v>16437</v>
      </c>
      <c r="B9093" t="s">
        <v>16438</v>
      </c>
      <c r="C9093" t="s">
        <v>205</v>
      </c>
      <c r="D9093" s="3"/>
    </row>
    <row r="9094" spans="1:4">
      <c r="A9094" t="s">
        <v>16439</v>
      </c>
      <c r="B9094" t="s">
        <v>16440</v>
      </c>
      <c r="C9094" t="s">
        <v>427</v>
      </c>
      <c r="D9094" s="3"/>
    </row>
    <row r="9095" spans="1:4">
      <c r="A9095" t="s">
        <v>16441</v>
      </c>
      <c r="B9095" t="s">
        <v>16442</v>
      </c>
      <c r="C9095" t="s">
        <v>16443</v>
      </c>
      <c r="D9095" s="3"/>
    </row>
    <row r="9096" spans="1:4">
      <c r="A9096" t="s">
        <v>16444</v>
      </c>
      <c r="B9096" t="s">
        <v>16445</v>
      </c>
      <c r="C9096" t="s">
        <v>205</v>
      </c>
      <c r="D9096" s="3"/>
    </row>
    <row r="9097" spans="1:4">
      <c r="A9097" t="s">
        <v>16446</v>
      </c>
      <c r="B9097" t="s">
        <v>16447</v>
      </c>
      <c r="C9097" t="s">
        <v>205</v>
      </c>
      <c r="D9097" s="3"/>
    </row>
    <row r="9098" spans="1:4">
      <c r="A9098" t="s">
        <v>16448</v>
      </c>
      <c r="B9098" t="s">
        <v>16449</v>
      </c>
      <c r="C9098" t="s">
        <v>438</v>
      </c>
      <c r="D9098" s="3"/>
    </row>
    <row r="9099" spans="1:4">
      <c r="A9099" t="s">
        <v>16450</v>
      </c>
      <c r="B9099" t="s">
        <v>16451</v>
      </c>
      <c r="C9099" t="s">
        <v>438</v>
      </c>
      <c r="D9099" s="3"/>
    </row>
    <row r="9100" spans="1:4">
      <c r="A9100" t="s">
        <v>16452</v>
      </c>
      <c r="B9100" t="s">
        <v>16453</v>
      </c>
      <c r="C9100" t="s">
        <v>176</v>
      </c>
      <c r="D9100" s="3"/>
    </row>
    <row r="9101" spans="1:4">
      <c r="A9101" t="s">
        <v>16454</v>
      </c>
      <c r="B9101" t="s">
        <v>16455</v>
      </c>
      <c r="C9101" t="s">
        <v>438</v>
      </c>
      <c r="D9101" s="3"/>
    </row>
    <row r="9102" spans="1:4">
      <c r="A9102" t="s">
        <v>16456</v>
      </c>
      <c r="B9102" t="s">
        <v>16457</v>
      </c>
      <c r="C9102" t="s">
        <v>406</v>
      </c>
      <c r="D9102" s="3"/>
    </row>
    <row r="9103" spans="1:4">
      <c r="A9103" t="s">
        <v>16458</v>
      </c>
      <c r="B9103" t="s">
        <v>16459</v>
      </c>
      <c r="C9103" t="s">
        <v>176</v>
      </c>
      <c r="D9103" s="3"/>
    </row>
    <row r="9104" spans="1:4">
      <c r="A9104" t="s">
        <v>16460</v>
      </c>
      <c r="B9104" t="s">
        <v>16461</v>
      </c>
      <c r="C9104" t="s">
        <v>176</v>
      </c>
      <c r="D9104" s="3"/>
    </row>
    <row r="9105" spans="1:4">
      <c r="A9105" t="s">
        <v>16462</v>
      </c>
      <c r="B9105" t="s">
        <v>16463</v>
      </c>
      <c r="C9105" t="s">
        <v>176</v>
      </c>
      <c r="D9105" s="3"/>
    </row>
    <row r="9106" spans="1:4">
      <c r="A9106" t="s">
        <v>16464</v>
      </c>
      <c r="B9106" t="s">
        <v>16465</v>
      </c>
      <c r="C9106" t="s">
        <v>176</v>
      </c>
      <c r="D9106" s="3"/>
    </row>
    <row r="9107" spans="1:4">
      <c r="A9107" t="s">
        <v>16466</v>
      </c>
      <c r="B9107" t="s">
        <v>16467</v>
      </c>
      <c r="C9107" t="s">
        <v>176</v>
      </c>
      <c r="D9107" s="3"/>
    </row>
    <row r="9108" spans="1:4">
      <c r="A9108" t="s">
        <v>16468</v>
      </c>
      <c r="B9108" t="s">
        <v>16469</v>
      </c>
      <c r="C9108" t="s">
        <v>176</v>
      </c>
      <c r="D9108" s="3"/>
    </row>
    <row r="9109" spans="1:4">
      <c r="A9109" t="s">
        <v>16470</v>
      </c>
      <c r="B9109" t="s">
        <v>16471</v>
      </c>
      <c r="C9109" t="s">
        <v>205</v>
      </c>
      <c r="D9109" s="3"/>
    </row>
  </sheetData>
  <printOptions horizontalCentered="1"/>
  <pageMargins left="0.25" right="0.25" top="0.75" bottom="0.75" header="0.3" footer="0.3"/>
  <pageSetup scale="85" fitToHeight="0" orientation="portrait" blackAndWhite="1" verticalDpi="0" r:id="rId1"/>
  <headerFooter alignWithMargins="0">
    <oddFooter>&amp;L&amp;A
&amp;D&amp;CPage &amp;P of &amp;N&amp; Page(s)&amp;RConcept Form Cost Estimate</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c31f6584-faae-4aaf-880c-15aef53fc0a4">JKYHHSHKMASW-1308515772-613</_dlc_DocId>
    <_dlc_DocIdUrl xmlns="c31f6584-faae-4aaf-880c-15aef53fc0a4">
      <Url>https://tennessee.sharepoint.com/sites/TDOT_BOE_IPDPM/_layouts/15/DocIdRedir.aspx?ID=JKYHHSHKMASW-1308515772-613</Url>
      <Description>JKYHHSHKMASW-1308515772-613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EC24FF5ED0D140A8630D634DCE3030" ma:contentTypeVersion="10" ma:contentTypeDescription="Create a new document." ma:contentTypeScope="" ma:versionID="7bb9f26613058b406d69f1b6e5a7518d">
  <xsd:schema xmlns:xsd="http://www.w3.org/2001/XMLSchema" xmlns:xs="http://www.w3.org/2001/XMLSchema" xmlns:p="http://schemas.microsoft.com/office/2006/metadata/properties" xmlns:ns2="c31f6584-faae-4aaf-880c-15aef53fc0a4" xmlns:ns3="3fdfca77-9adf-4bc5-a74b-59098e049a33" targetNamespace="http://schemas.microsoft.com/office/2006/metadata/properties" ma:root="true" ma:fieldsID="ac0a35a906ee9f6721156e287d37ef7d" ns2:_="" ns3:_="">
    <xsd:import namespace="c31f6584-faae-4aaf-880c-15aef53fc0a4"/>
    <xsd:import namespace="3fdfca77-9adf-4bc5-a74b-59098e049a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1f6584-faae-4aaf-880c-15aef53fc0a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fdfca77-9adf-4bc5-a74b-59098e049a33"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1BB70D5-B64A-4843-8EC5-61923BAB67B7}">
  <ds:schemaRefs>
    <ds:schemaRef ds:uri="http://schemas.microsoft.com/sharepoint/v3/contenttype/forms"/>
  </ds:schemaRefs>
</ds:datastoreItem>
</file>

<file path=customXml/itemProps2.xml><?xml version="1.0" encoding="utf-8"?>
<ds:datastoreItem xmlns:ds="http://schemas.openxmlformats.org/officeDocument/2006/customXml" ds:itemID="{DFF6E5B6-5B5A-4A26-8D1B-48DF4FA0ED16}">
  <ds:schemaRefs>
    <ds:schemaRef ds:uri="http://schemas.microsoft.com/office/infopath/2007/PartnerControls"/>
    <ds:schemaRef ds:uri="http://purl.org/dc/dcmitype/"/>
    <ds:schemaRef ds:uri="3fdfca77-9adf-4bc5-a74b-59098e049a33"/>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c31f6584-faae-4aaf-880c-15aef53fc0a4"/>
    <ds:schemaRef ds:uri="http://www.w3.org/XML/1998/namespace"/>
    <ds:schemaRef ds:uri="http://purl.org/dc/terms/"/>
  </ds:schemaRefs>
</ds:datastoreItem>
</file>

<file path=customXml/itemProps3.xml><?xml version="1.0" encoding="utf-8"?>
<ds:datastoreItem xmlns:ds="http://schemas.openxmlformats.org/officeDocument/2006/customXml" ds:itemID="{DAEEDD3D-0C02-4B05-A4B2-5285BE75AABB}"/>
</file>

<file path=customXml/itemProps4.xml><?xml version="1.0" encoding="utf-8"?>
<ds:datastoreItem xmlns:ds="http://schemas.openxmlformats.org/officeDocument/2006/customXml" ds:itemID="{54B8D5EC-E699-4F14-8D26-3596368281AF}">
  <ds:schemaRefs>
    <ds:schemaRef ds:uri="http://schemas.microsoft.com/sharepoint/events"/>
  </ds:schemaRefs>
</ds:datastoreItem>
</file>

<file path=docMetadata/LabelInfo.xml><?xml version="1.0" encoding="utf-8"?>
<clbl:labelList xmlns:clbl="http://schemas.microsoft.com/office/2020/mipLabelMetadata">
  <clbl:label id="{f345bebf-0d71-4337-9281-24b941616c36}" enabled="0" method="" siteId="{f345bebf-0d71-4337-9281-24b941616c3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Project Summary</vt:lpstr>
      <vt:lpstr>Assumptions</vt:lpstr>
      <vt:lpstr>Roadway 1RD1</vt:lpstr>
      <vt:lpstr>Traffic Ops 1TO1</vt:lpstr>
      <vt:lpstr>Structures 1ST1</vt:lpstr>
      <vt:lpstr>Environmental 1EN1</vt:lpstr>
      <vt:lpstr>Utilities-ROW 1UT1</vt:lpstr>
      <vt:lpstr>Item List</vt:lpstr>
      <vt:lpstr>Assumptions!Print_Area</vt:lpstr>
      <vt:lpstr>'Environmental 1EN1'!Print_Area</vt:lpstr>
      <vt:lpstr>Instructions!Print_Area</vt:lpstr>
      <vt:lpstr>'Project Summary'!Print_Area</vt:lpstr>
      <vt:lpstr>'Roadway 1RD1'!Print_Area</vt:lpstr>
      <vt:lpstr>'Structures 1ST1'!Print_Area</vt:lpstr>
      <vt:lpstr>'Traffic Ops 1TO1'!Print_Area</vt:lpstr>
      <vt:lpstr>'Utilities-ROW 1UT1'!Print_Area</vt:lpstr>
      <vt:lpstr>Assumptions!Print_Titles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Jeremiah Johnston</dc:creator>
  <cp:keywords/>
  <dc:description/>
  <cp:lastModifiedBy>Daniel 2. Jordan</cp:lastModifiedBy>
  <cp:revision/>
  <dcterms:created xsi:type="dcterms:W3CDTF">2022-05-13T16:52:04Z</dcterms:created>
  <dcterms:modified xsi:type="dcterms:W3CDTF">2025-05-30T11:40:41Z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0x01010012EC24FF5ED0D140A8630D634DCE3030</vt:lpwstr>
  </property>
  <property fmtid="{D5CDD505-2E9C-101B-9397-08002B2CF9AE}" pid="3" name="_dlc_DocIdItemGuid">
    <vt:lpwstr>d2b21f16-c8bd-4c6f-b080-2a6c1de5af1e</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