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G03SDCWF00008.net.ads.state.tn.us\13SHARED\Professional Services\Invoices\3 - Ready to be Processed\Melanie\"/>
    </mc:Choice>
  </mc:AlternateContent>
  <xr:revisionPtr revIDLastSave="0" documentId="13_ncr:20001_{D689AAB6-AA89-4FB0-BCCE-C4D01A992CB6}" xr6:coauthVersionLast="47" xr6:coauthVersionMax="47" xr10:uidLastSave="{00000000-0000-0000-0000-000000000000}"/>
  <bookViews>
    <workbookView xWindow="-108" yWindow="-108" windowWidth="23256" windowHeight="13896" xr2:uid="{00000000-000D-0000-FFFF-FFFF00000000}"/>
  </bookViews>
  <sheets>
    <sheet name="PS Invoice Summary -  Lump Sum" sheetId="1" r:id="rId1"/>
    <sheet name="Extra Table" sheetId="4" r:id="rId2"/>
  </sheets>
  <externalReferences>
    <externalReference r:id="rId3"/>
    <externalReference r:id="rId4"/>
  </externalReferences>
  <definedNames>
    <definedName name="_xlnm.Print_Area" localSheetId="0">'PS Invoice Summary -  Lump Sum'!$A$1:$L$85</definedName>
    <definedName name="StudyType">'[1]   '!$A$1:$A$14</definedName>
    <definedName name="UNITS">'[1]   '!$A$22:$A$24</definedName>
    <definedName name="YesNo">'[1]   '!$A$19:$A$20</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9" i="1" l="1"/>
  <c r="K40" i="1"/>
  <c r="K41" i="1"/>
  <c r="K42" i="1"/>
  <c r="K43" i="1"/>
  <c r="K44" i="1"/>
  <c r="K45" i="1"/>
  <c r="K23" i="4"/>
  <c r="K24" i="4"/>
  <c r="K25" i="4"/>
  <c r="K26" i="4"/>
  <c r="K27" i="4"/>
  <c r="H59" i="1"/>
  <c r="I59" i="1"/>
  <c r="J59" i="1"/>
  <c r="E69" i="1"/>
  <c r="K2" i="4"/>
  <c r="K3" i="4"/>
  <c r="K4" i="4"/>
  <c r="K5" i="4"/>
  <c r="K6" i="4"/>
  <c r="K7" i="4"/>
  <c r="K8" i="4"/>
  <c r="K9" i="4"/>
  <c r="K10" i="4"/>
  <c r="K11" i="4"/>
  <c r="K12" i="4"/>
  <c r="K13" i="4"/>
  <c r="K14" i="4"/>
  <c r="K15" i="4"/>
  <c r="K16" i="4"/>
  <c r="K17" i="4"/>
  <c r="K18" i="4"/>
  <c r="K19" i="4"/>
  <c r="K20" i="4"/>
  <c r="K21" i="4"/>
  <c r="K22" i="4"/>
  <c r="K29" i="4"/>
  <c r="K30" i="4"/>
  <c r="K31" i="4"/>
  <c r="J81" i="1"/>
  <c r="K73" i="1"/>
  <c r="J72" i="1"/>
  <c r="G69" i="1"/>
  <c r="F69" i="1"/>
  <c r="K68" i="1"/>
  <c r="K67" i="1"/>
  <c r="J65" i="1"/>
  <c r="I65" i="1"/>
  <c r="H65" i="1"/>
  <c r="G65" i="1"/>
  <c r="F65" i="1"/>
  <c r="K62" i="1"/>
  <c r="B62" i="1"/>
  <c r="K61" i="1"/>
  <c r="K52" i="1"/>
  <c r="K51" i="1"/>
  <c r="K50" i="1"/>
  <c r="K49" i="1"/>
  <c r="K48" i="1"/>
  <c r="K47" i="1"/>
  <c r="K46" i="1"/>
  <c r="K38" i="1"/>
  <c r="K37" i="1"/>
  <c r="K36" i="1"/>
  <c r="K35" i="1"/>
  <c r="K34" i="1"/>
  <c r="K33" i="1"/>
  <c r="K32" i="1"/>
  <c r="K31" i="1"/>
  <c r="K30" i="1"/>
  <c r="K29" i="1"/>
  <c r="K28" i="1"/>
  <c r="K27" i="1"/>
  <c r="K26" i="1"/>
  <c r="K25" i="1"/>
  <c r="K53" i="1" l="1"/>
  <c r="K57" i="1" s="1"/>
  <c r="K33" i="4"/>
  <c r="K69" i="1"/>
  <c r="K70" i="1" s="1"/>
  <c r="C59" i="1"/>
  <c r="K55" i="1"/>
  <c r="K64" i="1" s="1"/>
  <c r="K54" i="1"/>
  <c r="K63" i="1" s="1"/>
  <c r="C67" i="1"/>
  <c r="K75" i="1" l="1"/>
</calcChain>
</file>

<file path=xl/sharedStrings.xml><?xml version="1.0" encoding="utf-8"?>
<sst xmlns="http://schemas.openxmlformats.org/spreadsheetml/2006/main" count="127" uniqueCount="89">
  <si>
    <t>FOR INTERNAL USE ONLY</t>
  </si>
  <si>
    <t>RECEIVED STAMP</t>
  </si>
  <si>
    <t>PS APPROVAL</t>
  </si>
  <si>
    <t>FYI - DO NOT SHOW THE FOLLOWING INFORMATION ON INVOICES: 1) Bank Account Numbers; 2) Social Security Numbers; 3) Official State or Government Issued Driver Licenses or Identification Numbers; 4) Alien Registration Numbers or Passport Numbers; 5) Employer or Taxpayer Identification Numbers; 6) Unique Biometric Data, such as Fingerprints, \Voice Prints, Retina or Iris Images, or Other Unique Physical Representations; and 7) Unique Electronic Identification Numbers, Addresses, Routing Codes or Other Personal Identifying Data which enables an Individual to Obtain Merchandise or Service or to Otherwise Financially Encumber the Legitimate Possessor of the Identifying Data. Please attach backup/breakdown</t>
  </si>
  <si>
    <t>TO:</t>
  </si>
  <si>
    <t>Professional Services Division</t>
  </si>
  <si>
    <t>Remit:</t>
  </si>
  <si>
    <t>(Company)</t>
  </si>
  <si>
    <t xml:space="preserve">State </t>
  </si>
  <si>
    <t>Tennessee Department Of Transportation</t>
  </si>
  <si>
    <t>(Address Line 1)</t>
  </si>
  <si>
    <t>Federal</t>
  </si>
  <si>
    <t>James K. Polk Building, Suite 500</t>
  </si>
  <si>
    <t>(Address Line 2)</t>
  </si>
  <si>
    <t>505 Deaderick Street</t>
  </si>
  <si>
    <t>(City, State Zip)</t>
  </si>
  <si>
    <t>Nashville, TN 37243-0334</t>
  </si>
  <si>
    <t>BILLING CONTACT:</t>
  </si>
  <si>
    <t>(Name)</t>
  </si>
  <si>
    <t xml:space="preserve">tdot.psinvoices@tn.gov </t>
  </si>
  <si>
    <t>PHONE:</t>
  </si>
  <si>
    <t>(Phone)</t>
  </si>
  <si>
    <t>Email:</t>
  </si>
  <si>
    <t>(Email)</t>
  </si>
  <si>
    <t>Booklet</t>
  </si>
  <si>
    <t>CONTRACT MANAGER:</t>
  </si>
  <si>
    <t>CONSULTANT PROJECT/JOB NO.(optional):</t>
  </si>
  <si>
    <t>Pay Terms:</t>
  </si>
  <si>
    <t>DIVISION:</t>
  </si>
  <si>
    <t>ROW</t>
  </si>
  <si>
    <t>AGREEMENT #:</t>
  </si>
  <si>
    <t>INVOICE DATE:</t>
  </si>
  <si>
    <t>WORK ORDER #:</t>
  </si>
  <si>
    <t>INVOICE #:</t>
  </si>
  <si>
    <t>No</t>
  </si>
  <si>
    <t>Yes</t>
  </si>
  <si>
    <t>Final Invoice:</t>
  </si>
  <si>
    <t>PROGRESS BILLING #:</t>
  </si>
  <si>
    <t>DBE? Y/N</t>
  </si>
  <si>
    <t>For professional services relative to:</t>
  </si>
  <si>
    <t>*Projects ending in -04 are State Funded</t>
  </si>
  <si>
    <t>Ref. No.</t>
  </si>
  <si>
    <t>State Project #
(99999-9999-99)</t>
  </si>
  <si>
    <t>ROW 
Contract</t>
  </si>
  <si>
    <t xml:space="preserve"> Funding
Source</t>
  </si>
  <si>
    <t>If available,
PIN, Fed. Proj. #</t>
  </si>
  <si>
    <t xml:space="preserve">Location Description </t>
  </si>
  <si>
    <t>County/s</t>
  </si>
  <si>
    <t>Ref. #</t>
  </si>
  <si>
    <t>Task Description</t>
  </si>
  <si>
    <t>Tract/  Parcel#</t>
  </si>
  <si>
    <t>Service Period From</t>
  </si>
  <si>
    <t>Service Period To</t>
  </si>
  <si>
    <t>Unit Price</t>
  </si>
  <si>
    <t>% Complete</t>
  </si>
  <si>
    <t>Previous invoiced</t>
  </si>
  <si>
    <t>Column2</t>
  </si>
  <si>
    <t>Total Cost</t>
  </si>
  <si>
    <t>Appraisal</t>
  </si>
  <si>
    <t>Appraisal Review</t>
  </si>
  <si>
    <t>Cost Estimate</t>
  </si>
  <si>
    <t>TOTAL REF 1</t>
  </si>
  <si>
    <t>TOTAL REF 2</t>
  </si>
  <si>
    <t>TOTAL REF 3</t>
  </si>
  <si>
    <t xml:space="preserve">   </t>
  </si>
  <si>
    <t xml:space="preserve">% Invoiced to Date: </t>
  </si>
  <si>
    <t>:</t>
  </si>
  <si>
    <t>Totals</t>
  </si>
  <si>
    <t>Contract or Project Ceiling/s:</t>
  </si>
  <si>
    <t xml:space="preserve"> TOTAL AMOUNT DUE THIS INVOICE</t>
  </si>
  <si>
    <t>Less Amount Previously Invoiced:</t>
  </si>
  <si>
    <t>I, the undersigned, do hereby certify that the above invoice is true and correct to the best of my knowledge and that payment has not been received or costs previously invoiced.</t>
  </si>
  <si>
    <t>By:</t>
  </si>
  <si>
    <t>(Principal's Signature or e-Signature)</t>
  </si>
  <si>
    <t>Date:</t>
  </si>
  <si>
    <t>(Principal's typed name and title)</t>
  </si>
  <si>
    <t>TRACT/Parcel#</t>
  </si>
  <si>
    <t>Column1</t>
  </si>
  <si>
    <t xml:space="preserve">Acquisition/Negotiation </t>
  </si>
  <si>
    <t>Residential Relocation</t>
  </si>
  <si>
    <t>Non-Residential Relocation</t>
  </si>
  <si>
    <t>CSRP</t>
  </si>
  <si>
    <t>Conceptual Stage Relocation Plans</t>
  </si>
  <si>
    <t>Total Ref 1 (Page 1 &amp; 2)</t>
  </si>
  <si>
    <t>Total Ref 2 (Page 1 &amp; 2)</t>
  </si>
  <si>
    <t>Total Ref 3 (Page 1 &amp; 2)</t>
  </si>
  <si>
    <t>Total Amount this page</t>
  </si>
  <si>
    <t>Revised 10/9/2026</t>
  </si>
  <si>
    <t>Service Period  From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</si>
</sst>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mmmm\ d\,\ yyyy;@"/>
    <numFmt numFmtId="165" formatCode="mm/dd/yy;@"/>
    <numFmt numFmtId="166" formatCode="&quot;Total Invoiced thru &quot;m/d/yyyy&quot;:&quot;"/>
    <numFmt numFmtId="167" formatCode="mm/dd/yyyy"/>
  </numFmts>
  <fonts count="3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8"/>
      <color theme="0"/>
      <name val="Arial"/>
      <family val="2"/>
    </font>
    <font>
      <sz val="8"/>
      <name val="Arial"/>
      <family val="2"/>
    </font>
    <font>
      <b/>
      <sz val="8"/>
      <name val="Arial"/>
      <family val="2"/>
    </font>
    <font>
      <b/>
      <u/>
      <sz val="9"/>
      <name val="Arial"/>
      <family val="2"/>
    </font>
    <font>
      <sz val="8"/>
      <color theme="0" tint="-0.34998626667073579"/>
      <name val="Arial"/>
      <family val="2"/>
    </font>
    <font>
      <b/>
      <sz val="9"/>
      <name val="Arial"/>
      <family val="2"/>
    </font>
    <font>
      <sz val="7"/>
      <name val="Arial"/>
      <family val="2"/>
    </font>
    <font>
      <b/>
      <u/>
      <sz val="8"/>
      <name val="Arial"/>
      <family val="2"/>
    </font>
    <font>
      <b/>
      <sz val="10"/>
      <name val="Arial"/>
      <family val="2"/>
    </font>
    <font>
      <b/>
      <sz val="12"/>
      <color rgb="FFFF0000"/>
      <name val="Arial"/>
      <family val="2"/>
    </font>
    <font>
      <sz val="10"/>
      <color theme="1"/>
      <name val="Arial"/>
      <family val="2"/>
    </font>
    <font>
      <b/>
      <sz val="10"/>
      <color theme="1"/>
      <name val="Arial"/>
      <family val="2"/>
    </font>
    <font>
      <sz val="9"/>
      <color theme="1"/>
      <name val="Arial"/>
      <family val="2"/>
    </font>
    <font>
      <b/>
      <sz val="8"/>
      <color theme="1"/>
      <name val="Arial"/>
      <family val="2"/>
    </font>
    <font>
      <b/>
      <i/>
      <sz val="8"/>
      <color theme="5" tint="0.39997558519241921"/>
      <name val="Arial"/>
      <family val="2"/>
    </font>
    <font>
      <sz val="11"/>
      <name val="Aptos"/>
      <family val="2"/>
    </font>
    <font>
      <b/>
      <sz val="9"/>
      <color rgb="FFFF0000"/>
      <name val="Arial"/>
      <family val="2"/>
    </font>
    <font>
      <u/>
      <sz val="9"/>
      <name val="Arial"/>
      <family val="2"/>
    </font>
    <font>
      <i/>
      <sz val="9"/>
      <name val="Arial"/>
      <family val="2"/>
    </font>
    <font>
      <b/>
      <sz val="9"/>
      <color theme="1"/>
      <name val="Arial"/>
      <family val="2"/>
    </font>
    <font>
      <b/>
      <sz val="11"/>
      <name val="Arial"/>
      <family val="2"/>
    </font>
    <font>
      <sz val="11"/>
      <name val="Arial"/>
      <family val="2"/>
    </font>
    <font>
      <b/>
      <sz val="11"/>
      <color theme="1"/>
      <name val="Arial"/>
      <family val="2"/>
    </font>
    <font>
      <b/>
      <sz val="12"/>
      <color theme="1"/>
      <name val="Calibri"/>
      <family val="2"/>
      <scheme val="minor"/>
    </font>
    <font>
      <b/>
      <sz val="12"/>
      <name val="Arial"/>
      <family val="2"/>
    </font>
    <font>
      <sz val="12"/>
      <name val="Arial"/>
      <family val="2"/>
    </font>
    <font>
      <b/>
      <u/>
      <sz val="12"/>
      <name val="Arial"/>
      <family val="2"/>
    </font>
  </fonts>
  <fills count="10">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theme="0" tint="-0.14999847407452621"/>
      </patternFill>
    </fill>
    <fill>
      <patternFill patternType="solid">
        <fgColor theme="6" tint="0.79998168889431442"/>
        <bgColor indexed="65"/>
      </patternFill>
    </fill>
    <fill>
      <patternFill patternType="solid">
        <fgColor theme="0" tint="-0.34998626667073579"/>
        <bgColor theme="0" tint="-0.14999847407452621"/>
      </patternFill>
    </fill>
  </fills>
  <borders count="36">
    <border>
      <left/>
      <right/>
      <top/>
      <bottom/>
      <diagonal/>
    </border>
    <border>
      <left/>
      <right/>
      <top/>
      <bottom style="thin">
        <color indexed="64"/>
      </bottom>
      <diagonal/>
    </border>
    <border>
      <left/>
      <right/>
      <top/>
      <bottom style="double">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rgb="FFFF0000"/>
      </left>
      <right style="thick">
        <color rgb="FFFF0000"/>
      </right>
      <top style="thick">
        <color rgb="FFFF0000"/>
      </top>
      <bottom style="thick">
        <color rgb="FFFF0000"/>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44" fontId="4" fillId="0" borderId="0"/>
    <xf numFmtId="9" fontId="4" fillId="0" borderId="0"/>
    <xf numFmtId="0" fontId="4" fillId="0" borderId="0"/>
    <xf numFmtId="43" fontId="4" fillId="0" borderId="0"/>
    <xf numFmtId="0" fontId="4" fillId="0" borderId="0"/>
    <xf numFmtId="0" fontId="3" fillId="0" borderId="0"/>
    <xf numFmtId="0" fontId="3" fillId="8" borderId="0"/>
    <xf numFmtId="0" fontId="1" fillId="8" borderId="0"/>
  </cellStyleXfs>
  <cellXfs count="234">
    <xf numFmtId="0" fontId="0" fillId="0" borderId="0" xfId="0"/>
    <xf numFmtId="0" fontId="5" fillId="0" borderId="0" xfId="0" applyFont="1"/>
    <xf numFmtId="0" fontId="5" fillId="0" borderId="0" xfId="0" applyFont="1" applyAlignment="1">
      <alignment horizontal="right"/>
    </xf>
    <xf numFmtId="0" fontId="7" fillId="0" borderId="0" xfId="0" applyFont="1"/>
    <xf numFmtId="0" fontId="8" fillId="0" borderId="0" xfId="0" applyFont="1" applyAlignment="1">
      <alignment horizontal="left"/>
    </xf>
    <xf numFmtId="0" fontId="9" fillId="0" borderId="0" xfId="0" applyFont="1" applyAlignment="1">
      <alignment horizontal="left"/>
    </xf>
    <xf numFmtId="0" fontId="7" fillId="0" borderId="0" xfId="0" applyFont="1" applyAlignment="1">
      <alignment horizontal="right"/>
    </xf>
    <xf numFmtId="44" fontId="11" fillId="0" borderId="2" xfId="0" applyNumberFormat="1" applyFont="1" applyBorder="1"/>
    <xf numFmtId="0" fontId="11" fillId="0" borderId="0" xfId="0" applyFont="1"/>
    <xf numFmtId="44" fontId="5" fillId="0" borderId="0" xfId="0" applyNumberFormat="1" applyFont="1"/>
    <xf numFmtId="44" fontId="7" fillId="2" borderId="3" xfId="1" applyFont="1" applyFill="1" applyBorder="1" applyAlignment="1" applyProtection="1">
      <alignment horizontal="center"/>
      <protection locked="0"/>
    </xf>
    <xf numFmtId="0" fontId="13" fillId="0" borderId="0" xfId="0" applyFont="1" applyAlignment="1">
      <alignment horizontal="center"/>
    </xf>
    <xf numFmtId="10" fontId="7" fillId="0" borderId="0" xfId="2" applyNumberFormat="1" applyFont="1" applyAlignment="1">
      <alignment horizontal="center"/>
    </xf>
    <xf numFmtId="0" fontId="7" fillId="0" borderId="0" xfId="0" applyFont="1" applyAlignment="1">
      <alignment horizontal="center"/>
    </xf>
    <xf numFmtId="0" fontId="8" fillId="0" borderId="0" xfId="0" applyFont="1" applyAlignment="1">
      <alignment horizontal="right"/>
    </xf>
    <xf numFmtId="0" fontId="7" fillId="0" borderId="0" xfId="0" applyFont="1" applyAlignment="1">
      <alignment horizontal="left"/>
    </xf>
    <xf numFmtId="0" fontId="7" fillId="0" borderId="1" xfId="0" applyFont="1" applyBorder="1"/>
    <xf numFmtId="0" fontId="7" fillId="2" borderId="8" xfId="0" applyFont="1" applyFill="1" applyBorder="1" applyAlignment="1" applyProtection="1">
      <alignment vertical="top"/>
      <protection locked="0"/>
    </xf>
    <xf numFmtId="0" fontId="7" fillId="2" borderId="3" xfId="0" applyFont="1" applyFill="1" applyBorder="1" applyAlignment="1" applyProtection="1">
      <alignment vertical="top"/>
      <protection locked="0"/>
    </xf>
    <xf numFmtId="0" fontId="7" fillId="2" borderId="3" xfId="0" applyFont="1" applyFill="1" applyBorder="1" applyAlignment="1" applyProtection="1">
      <alignment horizontal="center" vertical="top"/>
      <protection locked="0"/>
    </xf>
    <xf numFmtId="0" fontId="7" fillId="0" borderId="11" xfId="0" applyFont="1" applyBorder="1" applyAlignment="1">
      <alignment horizontal="left" vertical="top"/>
    </xf>
    <xf numFmtId="0" fontId="7" fillId="2" borderId="6" xfId="0" applyFont="1" applyFill="1" applyBorder="1" applyAlignment="1" applyProtection="1">
      <alignment horizontal="left" vertical="top"/>
      <protection locked="0"/>
    </xf>
    <xf numFmtId="0" fontId="13" fillId="0" borderId="0" xfId="0" applyFont="1" applyAlignment="1">
      <alignment horizontal="left" wrapText="1"/>
    </xf>
    <xf numFmtId="0" fontId="7" fillId="0" borderId="12" xfId="0" applyFont="1" applyBorder="1" applyAlignment="1">
      <alignment horizontal="left"/>
    </xf>
    <xf numFmtId="164" fontId="4" fillId="0" borderId="0" xfId="3" applyNumberFormat="1" applyAlignment="1">
      <alignment vertical="center"/>
    </xf>
    <xf numFmtId="49" fontId="14" fillId="0" borderId="0" xfId="0" applyNumberFormat="1" applyFont="1"/>
    <xf numFmtId="14" fontId="14" fillId="0" borderId="0" xfId="0" applyNumberFormat="1" applyFont="1"/>
    <xf numFmtId="0" fontId="4" fillId="0" borderId="0" xfId="3"/>
    <xf numFmtId="0" fontId="7" fillId="0" borderId="0" xfId="3" applyFont="1"/>
    <xf numFmtId="0" fontId="8" fillId="0" borderId="0" xfId="3" applyFont="1"/>
    <xf numFmtId="10" fontId="5" fillId="0" borderId="0" xfId="2" applyNumberFormat="1" applyFont="1" applyAlignment="1">
      <alignment horizontal="center"/>
    </xf>
    <xf numFmtId="164" fontId="4" fillId="0" borderId="0" xfId="3" applyNumberFormat="1" applyAlignment="1" applyProtection="1">
      <alignment vertical="center"/>
      <protection locked="0"/>
    </xf>
    <xf numFmtId="0" fontId="17" fillId="5" borderId="14"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7" fillId="2" borderId="1" xfId="0" applyFont="1" applyFill="1" applyBorder="1" applyAlignment="1" applyProtection="1">
      <alignment horizontal="center"/>
      <protection locked="0"/>
    </xf>
    <xf numFmtId="0" fontId="7" fillId="0" borderId="0" xfId="0" applyFont="1" applyAlignment="1">
      <alignment horizontal="left" wrapText="1"/>
    </xf>
    <xf numFmtId="44" fontId="2" fillId="8" borderId="14" xfId="7" applyNumberFormat="1" applyFont="1" applyBorder="1" applyAlignment="1">
      <alignment horizontal="center" vertical="center"/>
    </xf>
    <xf numFmtId="0" fontId="17" fillId="5" borderId="25" xfId="0" applyFont="1" applyFill="1" applyBorder="1" applyAlignment="1">
      <alignment horizontal="center" vertical="center" wrapText="1"/>
    </xf>
    <xf numFmtId="0" fontId="16" fillId="8" borderId="16" xfId="7" applyFont="1" applyBorder="1" applyAlignment="1">
      <alignment horizontal="center" vertical="center"/>
    </xf>
    <xf numFmtId="0" fontId="16" fillId="8" borderId="14" xfId="7" applyFont="1" applyBorder="1" applyAlignment="1">
      <alignment horizontal="center" vertical="center"/>
    </xf>
    <xf numFmtId="44" fontId="16" fillId="8" borderId="14" xfId="7" applyNumberFormat="1" applyFont="1" applyBorder="1" applyAlignment="1">
      <alignment vertical="center"/>
    </xf>
    <xf numFmtId="10" fontId="16" fillId="8" borderId="14" xfId="7" applyNumberFormat="1" applyFont="1" applyBorder="1" applyAlignment="1">
      <alignment horizontal="center" vertical="center"/>
    </xf>
    <xf numFmtId="44" fontId="16" fillId="8" borderId="14" xfId="7" applyNumberFormat="1" applyFont="1" applyBorder="1" applyAlignment="1">
      <alignment horizontal="center" vertical="center"/>
    </xf>
    <xf numFmtId="44" fontId="7" fillId="2" borderId="3" xfId="1" applyFont="1" applyFill="1" applyBorder="1" applyAlignment="1" applyProtection="1">
      <alignment horizontal="center" shrinkToFit="1"/>
      <protection locked="0"/>
    </xf>
    <xf numFmtId="44" fontId="12" fillId="2" borderId="3" xfId="1" applyFont="1" applyFill="1" applyBorder="1" applyAlignment="1" applyProtection="1">
      <alignment horizontal="center" shrinkToFit="1"/>
      <protection locked="0"/>
    </xf>
    <xf numFmtId="44" fontId="12" fillId="0" borderId="3" xfId="1" applyFont="1" applyBorder="1" applyAlignment="1">
      <alignment horizontal="center" shrinkToFit="1"/>
    </xf>
    <xf numFmtId="14" fontId="5" fillId="2" borderId="0" xfId="0" applyNumberFormat="1" applyFont="1" applyFill="1" applyProtection="1">
      <protection locked="0"/>
    </xf>
    <xf numFmtId="0" fontId="6" fillId="0" borderId="13" xfId="0" applyFont="1" applyBorder="1"/>
    <xf numFmtId="0" fontId="19" fillId="0" borderId="13" xfId="0" applyFont="1" applyBorder="1"/>
    <xf numFmtId="14" fontId="20" fillId="0" borderId="13" xfId="0" applyNumberFormat="1" applyFont="1" applyBorder="1" applyAlignment="1">
      <alignment wrapText="1"/>
    </xf>
    <xf numFmtId="44" fontId="18" fillId="8" borderId="14" xfId="7" applyNumberFormat="1" applyFont="1" applyBorder="1" applyAlignment="1">
      <alignment horizontal="center" vertical="center"/>
    </xf>
    <xf numFmtId="44" fontId="7" fillId="6" borderId="3" xfId="1" applyFont="1" applyFill="1" applyBorder="1" applyAlignment="1" applyProtection="1">
      <alignment horizontal="center" shrinkToFit="1"/>
      <protection locked="0"/>
    </xf>
    <xf numFmtId="44" fontId="12" fillId="6" borderId="3" xfId="1" applyFont="1" applyFill="1" applyBorder="1" applyAlignment="1" applyProtection="1">
      <alignment horizontal="center" shrinkToFit="1"/>
      <protection locked="0"/>
    </xf>
    <xf numFmtId="44" fontId="12" fillId="6" borderId="3" xfId="1" applyFont="1" applyFill="1" applyBorder="1" applyAlignment="1">
      <alignment horizontal="center" shrinkToFit="1"/>
    </xf>
    <xf numFmtId="44" fontId="14" fillId="0" borderId="0" xfId="0" applyNumberFormat="1" applyFont="1"/>
    <xf numFmtId="0" fontId="21" fillId="0" borderId="0" xfId="0" applyFont="1"/>
    <xf numFmtId="0" fontId="5" fillId="0" borderId="1" xfId="0" applyFont="1" applyBorder="1"/>
    <xf numFmtId="0" fontId="11" fillId="0" borderId="0" xfId="3" applyFont="1" applyAlignment="1">
      <alignment horizontal="right"/>
    </xf>
    <xf numFmtId="0" fontId="5" fillId="0" borderId="0" xfId="3" applyFont="1"/>
    <xf numFmtId="0" fontId="11" fillId="0" borderId="1" xfId="3" applyFont="1" applyBorder="1" applyAlignment="1">
      <alignment horizontal="right"/>
    </xf>
    <xf numFmtId="0" fontId="5" fillId="2" borderId="1" xfId="0" applyFont="1" applyFill="1" applyBorder="1" applyProtection="1">
      <protection locked="0"/>
    </xf>
    <xf numFmtId="0" fontId="5" fillId="2" borderId="1" xfId="0" applyFont="1" applyFill="1" applyBorder="1" applyAlignment="1" applyProtection="1">
      <alignment horizontal="left"/>
      <protection locked="0"/>
    </xf>
    <xf numFmtId="0" fontId="5" fillId="0" borderId="0" xfId="0" applyFont="1" applyAlignment="1">
      <alignment horizontal="left"/>
    </xf>
    <xf numFmtId="0" fontId="11" fillId="0" borderId="0" xfId="0" applyFont="1" applyAlignment="1">
      <alignment horizontal="right"/>
    </xf>
    <xf numFmtId="49" fontId="11" fillId="0" borderId="0" xfId="0" applyNumberFormat="1" applyFont="1"/>
    <xf numFmtId="0" fontId="11" fillId="2" borderId="1" xfId="0" applyFont="1" applyFill="1" applyBorder="1" applyProtection="1">
      <protection locked="0"/>
    </xf>
    <xf numFmtId="0" fontId="11" fillId="2" borderId="0" xfId="0" applyFont="1" applyFill="1" applyProtection="1">
      <protection locked="0"/>
    </xf>
    <xf numFmtId="0" fontId="11" fillId="2" borderId="1" xfId="0" applyFont="1" applyFill="1" applyBorder="1" applyAlignment="1" applyProtection="1">
      <alignment horizontal="left"/>
      <protection locked="0"/>
    </xf>
    <xf numFmtId="14" fontId="22" fillId="2" borderId="1" xfId="0" applyNumberFormat="1" applyFont="1" applyFill="1" applyBorder="1" applyAlignment="1" applyProtection="1">
      <alignment horizontal="center"/>
      <protection locked="0"/>
    </xf>
    <xf numFmtId="14" fontId="22" fillId="0" borderId="0" xfId="0" applyNumberFormat="1" applyFont="1" applyAlignment="1">
      <alignment horizontal="right"/>
    </xf>
    <xf numFmtId="14" fontId="11" fillId="0" borderId="0" xfId="0" applyNumberFormat="1" applyFont="1" applyAlignment="1" applyProtection="1">
      <alignment horizontal="center"/>
      <protection locked="0"/>
    </xf>
    <xf numFmtId="49" fontId="11" fillId="2" borderId="13" xfId="0" applyNumberFormat="1" applyFont="1" applyFill="1" applyBorder="1" applyAlignment="1" applyProtection="1">
      <alignment wrapText="1"/>
      <protection locked="0"/>
    </xf>
    <xf numFmtId="49" fontId="22" fillId="2" borderId="13" xfId="0" applyNumberFormat="1" applyFont="1" applyFill="1" applyBorder="1" applyAlignment="1" applyProtection="1">
      <alignment horizontal="center"/>
      <protection locked="0"/>
    </xf>
    <xf numFmtId="0" fontId="5" fillId="0" borderId="0" xfId="0" applyFont="1" applyAlignment="1">
      <alignment horizontal="center"/>
    </xf>
    <xf numFmtId="0" fontId="11" fillId="2" borderId="0" xfId="0" applyFont="1" applyFill="1" applyAlignment="1">
      <alignment horizontal="right"/>
    </xf>
    <xf numFmtId="165" fontId="22" fillId="2" borderId="1" xfId="3" applyNumberFormat="1" applyFont="1" applyFill="1" applyBorder="1" applyAlignment="1" applyProtection="1">
      <alignment horizontal="center" vertical="center"/>
      <protection locked="0"/>
    </xf>
    <xf numFmtId="164" fontId="23" fillId="2" borderId="0" xfId="3" applyNumberFormat="1" applyFont="1" applyFill="1" applyAlignment="1">
      <alignment horizontal="center"/>
    </xf>
    <xf numFmtId="165" fontId="11" fillId="2" borderId="1" xfId="3" applyNumberFormat="1" applyFont="1" applyFill="1" applyBorder="1" applyAlignment="1" applyProtection="1">
      <alignment horizontal="center" vertical="center"/>
      <protection locked="0"/>
    </xf>
    <xf numFmtId="0" fontId="5" fillId="2" borderId="14" xfId="0" applyFont="1" applyFill="1" applyBorder="1" applyAlignment="1" applyProtection="1">
      <alignment horizontal="center"/>
      <protection locked="0"/>
    </xf>
    <xf numFmtId="0" fontId="11" fillId="2" borderId="13" xfId="0" applyFont="1" applyFill="1" applyBorder="1" applyAlignment="1" applyProtection="1">
      <alignment horizontal="center"/>
      <protection locked="0"/>
    </xf>
    <xf numFmtId="0" fontId="5" fillId="2" borderId="1" xfId="0" applyFont="1" applyFill="1" applyBorder="1" applyAlignment="1" applyProtection="1">
      <alignment horizontal="center"/>
      <protection locked="0"/>
    </xf>
    <xf numFmtId="0" fontId="11" fillId="0" borderId="12" xfId="0" applyFont="1" applyBorder="1" applyAlignment="1">
      <alignment horizontal="center"/>
    </xf>
    <xf numFmtId="0" fontId="5" fillId="0" borderId="12" xfId="0" applyFont="1" applyBorder="1"/>
    <xf numFmtId="0" fontId="24" fillId="0" borderId="12" xfId="0" applyFont="1" applyBorder="1"/>
    <xf numFmtId="0" fontId="11" fillId="0" borderId="12" xfId="0" applyFont="1" applyBorder="1" applyAlignment="1">
      <alignment horizontal="right"/>
    </xf>
    <xf numFmtId="0" fontId="9" fillId="0" borderId="0" xfId="0" applyFont="1" applyAlignment="1">
      <alignment horizontal="center" wrapText="1"/>
    </xf>
    <xf numFmtId="0" fontId="9" fillId="0" borderId="0" xfId="0" applyFont="1"/>
    <xf numFmtId="44" fontId="8" fillId="0" borderId="0" xfId="0" applyNumberFormat="1" applyFont="1" applyAlignment="1">
      <alignment horizontal="center"/>
    </xf>
    <xf numFmtId="44" fontId="25" fillId="7" borderId="14" xfId="7" applyNumberFormat="1" applyFont="1" applyFill="1" applyBorder="1" applyAlignment="1">
      <alignment horizontal="center" vertical="center"/>
    </xf>
    <xf numFmtId="0" fontId="11" fillId="0" borderId="9" xfId="0" applyFont="1" applyBorder="1" applyAlignment="1">
      <alignment horizontal="center" vertical="center"/>
    </xf>
    <xf numFmtId="0" fontId="7" fillId="2" borderId="6" xfId="0" applyFont="1" applyFill="1" applyBorder="1" applyAlignment="1" applyProtection="1">
      <alignment horizontal="center" vertical="center"/>
      <protection locked="0"/>
    </xf>
    <xf numFmtId="0" fontId="7" fillId="2" borderId="6" xfId="0" applyFont="1" applyFill="1" applyBorder="1" applyAlignment="1" applyProtection="1">
      <alignment vertical="center"/>
      <protection locked="0"/>
    </xf>
    <xf numFmtId="0" fontId="7" fillId="2" borderId="6" xfId="0" applyFont="1" applyFill="1" applyBorder="1" applyAlignment="1" applyProtection="1">
      <alignment horizontal="left" vertical="center"/>
      <protection locked="0"/>
    </xf>
    <xf numFmtId="0" fontId="7" fillId="2" borderId="10" xfId="0" applyFont="1" applyFill="1" applyBorder="1" applyAlignment="1" applyProtection="1">
      <alignment vertical="center"/>
      <protection locked="0"/>
    </xf>
    <xf numFmtId="0" fontId="11" fillId="0" borderId="11" xfId="0" applyFont="1" applyBorder="1" applyAlignment="1">
      <alignment horizontal="center" vertical="center"/>
    </xf>
    <xf numFmtId="0" fontId="7" fillId="2" borderId="3" xfId="0" applyFont="1" applyFill="1" applyBorder="1" applyAlignment="1" applyProtection="1">
      <alignment horizontal="center" vertical="center"/>
      <protection locked="0"/>
    </xf>
    <xf numFmtId="0" fontId="7" fillId="2" borderId="3" xfId="0" applyFont="1" applyFill="1" applyBorder="1" applyAlignment="1" applyProtection="1">
      <alignment vertical="center"/>
      <protection locked="0"/>
    </xf>
    <xf numFmtId="0" fontId="7" fillId="2" borderId="8" xfId="0" applyFont="1" applyFill="1" applyBorder="1" applyAlignment="1" applyProtection="1">
      <alignment vertical="center"/>
      <protection locked="0"/>
    </xf>
    <xf numFmtId="0" fontId="5" fillId="0" borderId="0" xfId="0" applyFont="1"/>
    <xf numFmtId="0" fontId="7" fillId="2" borderId="6" xfId="0" applyFont="1" applyFill="1" applyBorder="1" applyAlignment="1" applyProtection="1">
      <alignment horizontal="left" vertical="center" wrapText="1"/>
      <protection locked="0"/>
    </xf>
    <xf numFmtId="0" fontId="0" fillId="0" borderId="5" xfId="0" applyBorder="1" applyProtection="1">
      <protection locked="0"/>
    </xf>
    <xf numFmtId="0" fontId="0" fillId="0" borderId="9" xfId="0" applyBorder="1" applyProtection="1">
      <protection locked="0"/>
    </xf>
    <xf numFmtId="0" fontId="9" fillId="0" borderId="25" xfId="0" applyFont="1" applyBorder="1" applyAlignment="1">
      <alignment horizontal="center" vertical="top"/>
    </xf>
    <xf numFmtId="0" fontId="0" fillId="0" borderId="1" xfId="0" applyBorder="1"/>
    <xf numFmtId="0" fontId="0" fillId="0" borderId="15" xfId="0" applyBorder="1"/>
    <xf numFmtId="0" fontId="7" fillId="0" borderId="0" xfId="0" applyFont="1" applyAlignment="1">
      <alignment horizontal="left" wrapText="1"/>
    </xf>
    <xf numFmtId="0" fontId="11" fillId="3" borderId="14" xfId="0" applyFont="1" applyFill="1" applyBorder="1" applyAlignment="1">
      <alignment horizontal="center" vertical="center"/>
    </xf>
    <xf numFmtId="0" fontId="0" fillId="0" borderId="13" xfId="0" applyBorder="1"/>
    <xf numFmtId="0" fontId="0" fillId="0" borderId="16" xfId="0" applyBorder="1"/>
    <xf numFmtId="0" fontId="10" fillId="0" borderId="0" xfId="0" applyFont="1" applyAlignment="1" applyProtection="1">
      <alignment horizontal="center"/>
      <protection locked="0"/>
    </xf>
    <xf numFmtId="0" fontId="0" fillId="0" borderId="0" xfId="0" applyProtection="1">
      <protection locked="0"/>
    </xf>
    <xf numFmtId="0" fontId="7" fillId="2" borderId="6" xfId="0" applyFont="1" applyFill="1" applyBorder="1" applyAlignment="1" applyProtection="1">
      <alignment horizontal="left" vertical="top" wrapText="1"/>
      <protection locked="0"/>
    </xf>
    <xf numFmtId="0" fontId="5" fillId="2" borderId="0" xfId="0" applyFont="1" applyFill="1" applyAlignment="1" applyProtection="1">
      <alignment horizontal="left"/>
      <protection locked="0"/>
    </xf>
    <xf numFmtId="0" fontId="7" fillId="2" borderId="3" xfId="0" applyFont="1" applyFill="1" applyBorder="1" applyAlignment="1" applyProtection="1">
      <alignment horizontal="center" vertical="center" wrapText="1"/>
      <protection locked="0"/>
    </xf>
    <xf numFmtId="0" fontId="0" fillId="0" borderId="11" xfId="0" applyBorder="1" applyProtection="1">
      <protection locked="0"/>
    </xf>
    <xf numFmtId="49" fontId="11" fillId="2" borderId="1" xfId="0" applyNumberFormat="1" applyFont="1" applyFill="1" applyBorder="1" applyAlignment="1" applyProtection="1">
      <alignment horizontal="left"/>
      <protection locked="0"/>
    </xf>
    <xf numFmtId="0" fontId="0" fillId="0" borderId="1" xfId="0" applyBorder="1" applyProtection="1">
      <protection locked="0"/>
    </xf>
    <xf numFmtId="0" fontId="7" fillId="2" borderId="6" xfId="0" applyFont="1" applyFill="1" applyBorder="1" applyAlignment="1" applyProtection="1">
      <alignment horizontal="center" vertical="center" wrapText="1"/>
      <protection locked="0"/>
    </xf>
    <xf numFmtId="44" fontId="8" fillId="0" borderId="0" xfId="0" applyNumberFormat="1" applyFont="1" applyAlignment="1">
      <alignment horizontal="center"/>
    </xf>
    <xf numFmtId="0" fontId="5" fillId="2" borderId="1" xfId="0" applyFont="1" applyFill="1" applyBorder="1" applyAlignment="1" applyProtection="1">
      <alignment horizontal="left"/>
      <protection locked="0"/>
    </xf>
    <xf numFmtId="0" fontId="7" fillId="2" borderId="13" xfId="0" applyFont="1" applyFill="1" applyBorder="1" applyAlignment="1" applyProtection="1">
      <alignment horizontal="center"/>
      <protection locked="0"/>
    </xf>
    <xf numFmtId="0" fontId="0" fillId="0" borderId="13" xfId="0" applyBorder="1" applyProtection="1">
      <protection locked="0"/>
    </xf>
    <xf numFmtId="10" fontId="5" fillId="0" borderId="1" xfId="2" applyNumberFormat="1" applyFont="1" applyBorder="1" applyAlignment="1">
      <alignment horizontal="center"/>
    </xf>
    <xf numFmtId="0" fontId="9" fillId="0" borderId="14" xfId="0" applyFont="1" applyBorder="1" applyAlignment="1">
      <alignment horizontal="center" vertical="top"/>
    </xf>
    <xf numFmtId="0" fontId="15" fillId="4" borderId="27" xfId="5" applyFont="1" applyFill="1" applyBorder="1" applyAlignment="1">
      <alignment horizontal="left" vertical="center" wrapText="1"/>
    </xf>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9" fillId="0" borderId="0" xfId="0" applyFont="1" applyAlignment="1">
      <alignment horizontal="center"/>
    </xf>
    <xf numFmtId="0" fontId="7" fillId="0" borderId="0" xfId="0" applyFont="1"/>
    <xf numFmtId="0" fontId="9" fillId="0" borderId="15" xfId="0" applyFont="1" applyBorder="1" applyAlignment="1">
      <alignment horizontal="center" vertical="top"/>
    </xf>
    <xf numFmtId="166" fontId="7" fillId="0" borderId="0" xfId="0" applyNumberFormat="1" applyFont="1" applyAlignment="1">
      <alignment horizontal="right"/>
    </xf>
    <xf numFmtId="0" fontId="5" fillId="0" borderId="0" xfId="0" applyFont="1" applyAlignment="1">
      <alignment horizontal="left" wrapText="1"/>
    </xf>
    <xf numFmtId="0" fontId="7" fillId="2" borderId="3" xfId="0" applyFont="1" applyFill="1" applyBorder="1" applyAlignment="1" applyProtection="1">
      <alignment horizontal="center" vertical="top" wrapText="1"/>
      <protection locked="0"/>
    </xf>
    <xf numFmtId="0" fontId="9" fillId="0" borderId="0" xfId="0" applyFont="1" applyAlignment="1">
      <alignment horizontal="center" wrapText="1"/>
    </xf>
    <xf numFmtId="49" fontId="11" fillId="2" borderId="1" xfId="0" applyNumberFormat="1" applyFont="1" applyFill="1" applyBorder="1" applyAlignment="1" applyProtection="1">
      <alignment horizontal="center"/>
      <protection locked="0"/>
    </xf>
    <xf numFmtId="44" fontId="1" fillId="8" borderId="14" xfId="8" applyNumberFormat="1" applyBorder="1" applyAlignment="1">
      <alignment horizontal="center" vertical="center"/>
    </xf>
    <xf numFmtId="44" fontId="1" fillId="0" borderId="0" xfId="8" applyNumberFormat="1" applyFill="1" applyAlignment="1">
      <alignment vertical="center"/>
    </xf>
    <xf numFmtId="44" fontId="12" fillId="0" borderId="0" xfId="1" applyFont="1" applyBorder="1" applyAlignment="1">
      <alignment horizontal="center"/>
    </xf>
    <xf numFmtId="10" fontId="5" fillId="0" borderId="0" xfId="2" applyNumberFormat="1" applyFont="1" applyBorder="1" applyAlignment="1">
      <alignment horizontal="center"/>
    </xf>
    <xf numFmtId="0" fontId="0" fillId="0" borderId="0" xfId="0" applyBorder="1"/>
    <xf numFmtId="44" fontId="18" fillId="9" borderId="25" xfId="7" applyNumberFormat="1" applyFont="1" applyFill="1" applyBorder="1" applyAlignment="1">
      <alignment horizontal="center" vertical="center"/>
    </xf>
    <xf numFmtId="44" fontId="18" fillId="9" borderId="14" xfId="7" applyNumberFormat="1" applyFont="1" applyFill="1" applyBorder="1" applyAlignment="1">
      <alignment horizontal="center" vertical="center"/>
    </xf>
    <xf numFmtId="0" fontId="16" fillId="5" borderId="0" xfId="7" applyFont="1" applyFill="1" applyBorder="1" applyAlignment="1">
      <alignment horizontal="center" vertical="center"/>
    </xf>
    <xf numFmtId="0" fontId="2" fillId="5" borderId="0" xfId="7" applyFont="1" applyFill="1" applyBorder="1" applyAlignment="1">
      <alignment horizontal="center" vertical="center"/>
    </xf>
    <xf numFmtId="14" fontId="16" fillId="5" borderId="0" xfId="7" applyNumberFormat="1" applyFont="1" applyFill="1" applyBorder="1" applyAlignment="1">
      <alignment horizontal="center" vertical="center"/>
    </xf>
    <xf numFmtId="44" fontId="18" fillId="5" borderId="0" xfId="7" applyNumberFormat="1" applyFont="1" applyFill="1" applyBorder="1" applyAlignment="1">
      <alignment horizontal="center" vertical="center"/>
    </xf>
    <xf numFmtId="44" fontId="16" fillId="5" borderId="0" xfId="7" applyNumberFormat="1" applyFont="1" applyFill="1" applyBorder="1" applyAlignment="1">
      <alignment vertical="center"/>
    </xf>
    <xf numFmtId="10" fontId="16" fillId="5" borderId="0" xfId="7" applyNumberFormat="1" applyFont="1" applyFill="1" applyBorder="1" applyAlignment="1">
      <alignment horizontal="center" vertical="center"/>
    </xf>
    <xf numFmtId="44" fontId="16" fillId="5" borderId="0" xfId="7" applyNumberFormat="1" applyFont="1" applyFill="1" applyBorder="1" applyAlignment="1">
      <alignment horizontal="center" vertical="center"/>
    </xf>
    <xf numFmtId="14" fontId="2" fillId="5" borderId="0" xfId="7" applyNumberFormat="1" applyFont="1" applyFill="1" applyBorder="1" applyAlignment="1">
      <alignment horizontal="center" vertical="center"/>
    </xf>
    <xf numFmtId="44" fontId="2" fillId="5" borderId="0" xfId="7" applyNumberFormat="1" applyFont="1" applyFill="1" applyBorder="1" applyAlignment="1">
      <alignment vertical="center"/>
    </xf>
    <xf numFmtId="10" fontId="2" fillId="5" borderId="0" xfId="7" applyNumberFormat="1" applyFont="1" applyFill="1" applyBorder="1" applyAlignment="1">
      <alignment horizontal="center" vertical="center"/>
    </xf>
    <xf numFmtId="44" fontId="2" fillId="5" borderId="0" xfId="7" applyNumberFormat="1" applyFont="1" applyFill="1" applyBorder="1" applyAlignment="1">
      <alignment horizontal="center" vertical="center"/>
    </xf>
    <xf numFmtId="44" fontId="7" fillId="2" borderId="8" xfId="1" applyFont="1" applyFill="1" applyBorder="1" applyAlignment="1" applyProtection="1">
      <alignment horizontal="center"/>
      <protection locked="0"/>
    </xf>
    <xf numFmtId="44" fontId="8" fillId="0" borderId="0" xfId="0" applyNumberFormat="1" applyFont="1" applyFill="1"/>
    <xf numFmtId="44" fontId="25" fillId="0" borderId="26" xfId="8" applyNumberFormat="1" applyFont="1" applyFill="1" applyBorder="1" applyAlignment="1">
      <alignment horizontal="center" vertical="center"/>
    </xf>
    <xf numFmtId="44" fontId="25" fillId="7" borderId="14" xfId="8" applyNumberFormat="1" applyFont="1" applyFill="1" applyBorder="1" applyAlignment="1">
      <alignment horizontal="right" vertical="center"/>
    </xf>
    <xf numFmtId="44" fontId="25" fillId="0" borderId="26" xfId="8" applyNumberFormat="1" applyFont="1" applyFill="1" applyBorder="1" applyAlignment="1">
      <alignment horizontal="right" vertical="center"/>
    </xf>
    <xf numFmtId="0" fontId="14" fillId="0" borderId="0" xfId="0" applyFont="1" applyAlignment="1">
      <alignment horizontal="right"/>
    </xf>
    <xf numFmtId="44" fontId="12" fillId="2" borderId="29" xfId="1" applyFont="1" applyFill="1" applyBorder="1" applyAlignment="1" applyProtection="1">
      <alignment horizontal="center"/>
      <protection locked="0"/>
    </xf>
    <xf numFmtId="44" fontId="12" fillId="2" borderId="28" xfId="1" applyFont="1" applyFill="1" applyBorder="1" applyAlignment="1" applyProtection="1">
      <alignment horizontal="center"/>
      <protection locked="0"/>
    </xf>
    <xf numFmtId="44" fontId="26" fillId="3" borderId="17" xfId="0" applyNumberFormat="1" applyFont="1" applyFill="1" applyBorder="1" applyAlignment="1">
      <alignment horizontal="right"/>
    </xf>
    <xf numFmtId="44" fontId="26" fillId="3" borderId="13" xfId="0" applyNumberFormat="1" applyFont="1" applyFill="1" applyBorder="1" applyAlignment="1">
      <alignment horizontal="right"/>
    </xf>
    <xf numFmtId="44" fontId="26" fillId="3" borderId="16" xfId="0" applyNumberFormat="1" applyFont="1" applyFill="1" applyBorder="1" applyAlignment="1">
      <alignment horizontal="right"/>
    </xf>
    <xf numFmtId="0" fontId="27" fillId="3" borderId="14" xfId="0" applyFont="1" applyFill="1" applyBorder="1" applyAlignment="1">
      <alignment horizontal="right"/>
    </xf>
    <xf numFmtId="10" fontId="27" fillId="3" borderId="14" xfId="2" applyNumberFormat="1" applyFont="1" applyFill="1" applyBorder="1" applyAlignment="1">
      <alignment horizontal="right"/>
    </xf>
    <xf numFmtId="44" fontId="27" fillId="3" borderId="14" xfId="1" applyFont="1" applyFill="1" applyBorder="1" applyAlignment="1" applyProtection="1">
      <alignment horizontal="right"/>
      <protection locked="0"/>
    </xf>
    <xf numFmtId="0" fontId="0" fillId="0" borderId="33" xfId="0" applyBorder="1"/>
    <xf numFmtId="44" fontId="28" fillId="0" borderId="34" xfId="8" applyNumberFormat="1" applyFont="1" applyFill="1" applyBorder="1" applyAlignment="1">
      <alignment horizontal="right" vertical="center"/>
    </xf>
    <xf numFmtId="44" fontId="28" fillId="0" borderId="35" xfId="8" applyNumberFormat="1" applyFont="1" applyFill="1" applyBorder="1" applyAlignment="1">
      <alignment horizontal="center" vertical="center"/>
    </xf>
    <xf numFmtId="0" fontId="5" fillId="0" borderId="0" xfId="0" applyFont="1" applyProtection="1">
      <protection locked="0"/>
    </xf>
    <xf numFmtId="49" fontId="11" fillId="0" borderId="0" xfId="0" applyNumberFormat="1" applyFont="1" applyProtection="1">
      <protection locked="0"/>
    </xf>
    <xf numFmtId="0" fontId="5" fillId="0" borderId="0" xfId="0" applyFont="1" applyAlignment="1" applyProtection="1">
      <alignment horizontal="left"/>
      <protection locked="0"/>
    </xf>
    <xf numFmtId="0" fontId="2" fillId="8" borderId="15" xfId="7" applyFont="1" applyBorder="1" applyAlignment="1" applyProtection="1">
      <alignment horizontal="center" vertical="center"/>
      <protection locked="0"/>
    </xf>
    <xf numFmtId="0" fontId="2" fillId="8" borderId="25" xfId="7" applyFont="1" applyBorder="1" applyAlignment="1" applyProtection="1">
      <alignment horizontal="center" vertical="center"/>
      <protection locked="0"/>
    </xf>
    <xf numFmtId="0" fontId="2" fillId="8" borderId="14" xfId="7" applyFont="1" applyBorder="1" applyAlignment="1" applyProtection="1">
      <alignment horizontal="center" vertical="center"/>
      <protection locked="0"/>
    </xf>
    <xf numFmtId="14" fontId="2" fillId="8" borderId="14" xfId="7" applyNumberFormat="1" applyFont="1" applyBorder="1" applyAlignment="1" applyProtection="1">
      <alignment horizontal="center" vertical="center"/>
      <protection locked="0"/>
    </xf>
    <xf numFmtId="14" fontId="18" fillId="8" borderId="25" xfId="7" applyNumberFormat="1" applyFont="1" applyBorder="1" applyAlignment="1" applyProtection="1">
      <alignment horizontal="center" vertical="center"/>
      <protection locked="0"/>
    </xf>
    <xf numFmtId="44" fontId="2" fillId="8" borderId="14" xfId="7" applyNumberFormat="1" applyFont="1" applyBorder="1" applyAlignment="1" applyProtection="1">
      <alignment vertical="center"/>
      <protection locked="0"/>
    </xf>
    <xf numFmtId="10" fontId="2" fillId="8" borderId="14" xfId="7" applyNumberFormat="1" applyFont="1" applyBorder="1" applyAlignment="1" applyProtection="1">
      <alignment horizontal="center" vertical="center"/>
      <protection locked="0"/>
    </xf>
    <xf numFmtId="44" fontId="2" fillId="8" borderId="14" xfId="7" applyNumberFormat="1" applyFont="1" applyBorder="1" applyAlignment="1" applyProtection="1">
      <alignment horizontal="center" vertical="center"/>
      <protection locked="0"/>
    </xf>
    <xf numFmtId="0" fontId="2" fillId="8" borderId="16" xfId="7" applyFont="1" applyBorder="1" applyAlignment="1" applyProtection="1">
      <alignment horizontal="center" vertical="center"/>
      <protection locked="0"/>
    </xf>
    <xf numFmtId="44" fontId="18" fillId="8" borderId="14" xfId="7" applyNumberFormat="1" applyFont="1" applyBorder="1" applyAlignment="1" applyProtection="1">
      <alignment horizontal="center" vertical="center"/>
      <protection locked="0"/>
    </xf>
    <xf numFmtId="0" fontId="2" fillId="8" borderId="14" xfId="7" applyFont="1" applyBorder="1" applyAlignment="1" applyProtection="1">
      <alignment vertical="center"/>
      <protection locked="0"/>
    </xf>
    <xf numFmtId="0" fontId="16" fillId="8" borderId="16" xfId="7" applyFont="1" applyBorder="1" applyAlignment="1" applyProtection="1">
      <alignment horizontal="center" vertical="center"/>
      <protection locked="0"/>
    </xf>
    <xf numFmtId="0" fontId="16" fillId="8" borderId="14" xfId="7" applyFont="1" applyBorder="1" applyAlignment="1" applyProtection="1">
      <alignment horizontal="center" vertical="center"/>
      <protection locked="0"/>
    </xf>
    <xf numFmtId="14" fontId="16" fillId="8" borderId="14" xfId="7" applyNumberFormat="1" applyFont="1" applyBorder="1" applyAlignment="1" applyProtection="1">
      <alignment horizontal="center" vertical="center"/>
      <protection locked="0"/>
    </xf>
    <xf numFmtId="44" fontId="16" fillId="8" borderId="14" xfId="7" applyNumberFormat="1" applyFont="1" applyBorder="1" applyAlignment="1" applyProtection="1">
      <alignment vertical="center"/>
      <protection locked="0"/>
    </xf>
    <xf numFmtId="10" fontId="16" fillId="8" borderId="14" xfId="7" applyNumberFormat="1" applyFont="1" applyBorder="1" applyAlignment="1" applyProtection="1">
      <alignment horizontal="center" vertical="center"/>
      <protection locked="0"/>
    </xf>
    <xf numFmtId="44" fontId="16" fillId="8" borderId="14" xfId="7" applyNumberFormat="1" applyFont="1" applyBorder="1" applyAlignment="1" applyProtection="1">
      <alignment horizontal="center" vertical="center"/>
      <protection locked="0"/>
    </xf>
    <xf numFmtId="0" fontId="2" fillId="8" borderId="7" xfId="7" applyFont="1" applyBorder="1" applyAlignment="1" applyProtection="1">
      <alignment horizontal="center" vertical="center"/>
      <protection locked="0"/>
    </xf>
    <xf numFmtId="0" fontId="2" fillId="8" borderId="26" xfId="7" applyFont="1" applyBorder="1" applyAlignment="1" applyProtection="1">
      <alignment horizontal="center" vertical="center"/>
      <protection locked="0"/>
    </xf>
    <xf numFmtId="14" fontId="2" fillId="8" borderId="26" xfId="7" applyNumberFormat="1" applyFont="1" applyBorder="1" applyAlignment="1" applyProtection="1">
      <alignment horizontal="center" vertical="center"/>
      <protection locked="0"/>
    </xf>
    <xf numFmtId="44" fontId="18" fillId="8" borderId="26" xfId="7" applyNumberFormat="1" applyFont="1" applyBorder="1" applyAlignment="1" applyProtection="1">
      <alignment horizontal="center" vertical="center"/>
      <protection locked="0"/>
    </xf>
    <xf numFmtId="44" fontId="2" fillId="8" borderId="26" xfId="7" applyNumberFormat="1" applyFont="1" applyBorder="1" applyAlignment="1" applyProtection="1">
      <alignment vertical="center"/>
      <protection locked="0"/>
    </xf>
    <xf numFmtId="10" fontId="2" fillId="8" borderId="26" xfId="7" applyNumberFormat="1" applyFont="1" applyBorder="1" applyAlignment="1" applyProtection="1">
      <alignment horizontal="center" vertical="center"/>
      <protection locked="0"/>
    </xf>
    <xf numFmtId="44" fontId="2" fillId="8" borderId="26" xfId="7" applyNumberFormat="1" applyFont="1" applyBorder="1" applyAlignment="1" applyProtection="1">
      <alignment horizontal="center" vertical="center"/>
      <protection locked="0"/>
    </xf>
    <xf numFmtId="0" fontId="7" fillId="0" borderId="0" xfId="0" applyFont="1" applyAlignment="1" applyProtection="1">
      <alignment horizontal="left" wrapText="1"/>
      <protection locked="0"/>
    </xf>
    <xf numFmtId="0" fontId="7" fillId="0" borderId="0" xfId="0" applyFont="1" applyAlignment="1" applyProtection="1">
      <alignment horizontal="right"/>
      <protection locked="0"/>
    </xf>
    <xf numFmtId="0" fontId="6" fillId="0" borderId="13" xfId="0" applyFont="1" applyBorder="1" applyProtection="1">
      <protection locked="0"/>
    </xf>
    <xf numFmtId="44" fontId="2" fillId="0" borderId="0" xfId="7" applyNumberFormat="1" applyFont="1" applyFill="1" applyBorder="1" applyAlignment="1" applyProtection="1">
      <alignment horizontal="center" vertical="center"/>
      <protection locked="0"/>
    </xf>
    <xf numFmtId="44" fontId="29" fillId="8" borderId="14" xfId="7" applyNumberFormat="1" applyFont="1" applyBorder="1" applyAlignment="1">
      <alignment horizontal="center" vertical="center"/>
    </xf>
    <xf numFmtId="44" fontId="30" fillId="0" borderId="0" xfId="0" applyNumberFormat="1" applyFont="1"/>
    <xf numFmtId="0" fontId="31" fillId="0" borderId="0" xfId="0" applyFont="1"/>
    <xf numFmtId="0" fontId="32" fillId="0" borderId="0" xfId="0" applyFont="1" applyAlignment="1">
      <alignment horizontal="center"/>
    </xf>
    <xf numFmtId="44" fontId="31" fillId="0" borderId="0" xfId="0" applyNumberFormat="1" applyFont="1" applyBorder="1"/>
    <xf numFmtId="44" fontId="30" fillId="0" borderId="4" xfId="0" applyNumberFormat="1" applyFont="1" applyBorder="1"/>
    <xf numFmtId="0" fontId="14" fillId="0" borderId="30" xfId="0" applyFont="1" applyBorder="1" applyAlignment="1">
      <alignment horizontal="center" vertical="center"/>
    </xf>
    <xf numFmtId="0" fontId="14" fillId="0" borderId="31" xfId="0" applyFont="1" applyBorder="1" applyAlignment="1">
      <alignment horizontal="center" vertical="center"/>
    </xf>
    <xf numFmtId="44" fontId="30" fillId="0" borderId="32" xfId="0" applyNumberFormat="1" applyFont="1" applyBorder="1" applyAlignment="1">
      <alignment horizontal="center" vertical="center"/>
    </xf>
    <xf numFmtId="10" fontId="1" fillId="8" borderId="14" xfId="7" applyNumberFormat="1" applyFont="1" applyBorder="1" applyAlignment="1" applyProtection="1">
      <alignment horizontal="center" vertical="center"/>
      <protection locked="0"/>
    </xf>
    <xf numFmtId="167" fontId="16" fillId="8" borderId="14" xfId="7" applyNumberFormat="1" applyFont="1" applyBorder="1" applyAlignment="1">
      <alignment horizontal="center" vertical="center"/>
    </xf>
    <xf numFmtId="0" fontId="1" fillId="8" borderId="15" xfId="8" applyBorder="1" applyAlignment="1" applyProtection="1">
      <alignment horizontal="center" vertical="center"/>
      <protection locked="0"/>
    </xf>
    <xf numFmtId="0" fontId="1" fillId="8" borderId="25" xfId="8" applyBorder="1" applyAlignment="1" applyProtection="1">
      <alignment horizontal="center" vertical="center"/>
      <protection locked="0"/>
    </xf>
    <xf numFmtId="0" fontId="1" fillId="8" borderId="14" xfId="8" applyBorder="1" applyAlignment="1" applyProtection="1">
      <alignment horizontal="center" vertical="center"/>
      <protection locked="0"/>
    </xf>
    <xf numFmtId="14" fontId="1" fillId="8" borderId="14" xfId="8" applyNumberFormat="1" applyBorder="1" applyAlignment="1" applyProtection="1">
      <alignment horizontal="center" vertical="center"/>
      <protection locked="0"/>
    </xf>
    <xf numFmtId="14" fontId="18" fillId="8" borderId="25" xfId="8" applyNumberFormat="1" applyFont="1" applyBorder="1" applyAlignment="1" applyProtection="1">
      <alignment horizontal="center" vertical="center"/>
      <protection locked="0"/>
    </xf>
    <xf numFmtId="44" fontId="1" fillId="8" borderId="14" xfId="8" applyNumberFormat="1" applyBorder="1" applyAlignment="1" applyProtection="1">
      <alignment vertical="center"/>
      <protection locked="0"/>
    </xf>
    <xf numFmtId="10" fontId="1" fillId="8" borderId="14" xfId="8" applyNumberFormat="1" applyBorder="1" applyAlignment="1" applyProtection="1">
      <alignment horizontal="center" vertical="center"/>
      <protection locked="0"/>
    </xf>
    <xf numFmtId="44" fontId="1" fillId="8" borderId="14" xfId="8" applyNumberFormat="1" applyBorder="1" applyAlignment="1" applyProtection="1">
      <alignment horizontal="center" vertical="center"/>
      <protection locked="0"/>
    </xf>
    <xf numFmtId="0" fontId="1" fillId="8" borderId="16" xfId="8" applyBorder="1" applyAlignment="1" applyProtection="1">
      <alignment horizontal="center" vertical="center"/>
      <protection locked="0"/>
    </xf>
    <xf numFmtId="44" fontId="18" fillId="8" borderId="14" xfId="8" applyNumberFormat="1" applyFont="1" applyBorder="1" applyAlignment="1" applyProtection="1">
      <alignment horizontal="center" vertical="center"/>
      <protection locked="0"/>
    </xf>
    <xf numFmtId="0" fontId="1" fillId="8" borderId="14" xfId="8" applyBorder="1" applyAlignment="1" applyProtection="1">
      <alignment vertical="center"/>
      <protection locked="0"/>
    </xf>
    <xf numFmtId="0" fontId="1" fillId="8" borderId="7" xfId="8" applyBorder="1" applyAlignment="1" applyProtection="1">
      <alignment horizontal="center" vertical="center"/>
      <protection locked="0"/>
    </xf>
    <xf numFmtId="0" fontId="1" fillId="8" borderId="26" xfId="8" applyBorder="1" applyAlignment="1" applyProtection="1">
      <alignment horizontal="center" vertical="center"/>
      <protection locked="0"/>
    </xf>
    <xf numFmtId="14" fontId="1" fillId="8" borderId="26" xfId="8" applyNumberFormat="1" applyBorder="1" applyAlignment="1" applyProtection="1">
      <alignment horizontal="center" vertical="center"/>
      <protection locked="0"/>
    </xf>
    <xf numFmtId="44" fontId="1" fillId="8" borderId="26" xfId="8" applyNumberFormat="1" applyBorder="1" applyAlignment="1" applyProtection="1">
      <alignment vertical="center"/>
      <protection locked="0"/>
    </xf>
    <xf numFmtId="10" fontId="1" fillId="8" borderId="26" xfId="8" applyNumberFormat="1" applyBorder="1" applyAlignment="1" applyProtection="1">
      <alignment horizontal="center" vertical="center"/>
      <protection locked="0"/>
    </xf>
    <xf numFmtId="44" fontId="1" fillId="8" borderId="26" xfId="8" applyNumberFormat="1" applyBorder="1" applyProtection="1">
      <protection locked="0"/>
    </xf>
  </cellXfs>
  <cellStyles count="9">
    <cellStyle name="20% - Accent3" xfId="7" builtinId="38"/>
    <cellStyle name="20% - Accent3 2" xfId="8" xr:uid="{E216687E-9A97-4DFB-BCC2-38C2BC2B9DE7}"/>
    <cellStyle name="Comma 2" xfId="4" xr:uid="{00000000-0005-0000-0000-000004000000}"/>
    <cellStyle name="Currency" xfId="1" builtinId="4"/>
    <cellStyle name="Normal" xfId="0" builtinId="0"/>
    <cellStyle name="Normal 2" xfId="3" xr:uid="{00000000-0005-0000-0000-000003000000}"/>
    <cellStyle name="Normal 3" xfId="5" xr:uid="{00000000-0005-0000-0000-000005000000}"/>
    <cellStyle name="Normal 4" xfId="6" xr:uid="{00000000-0005-0000-0000-000006000000}"/>
    <cellStyle name="Percent" xfId="2" builtinId="5"/>
  </cellStyles>
  <dxfs count="28">
    <dxf>
      <numFmt numFmtId="34" formatCode="_(&quot;$&quot;* #,##0.00_);_(&quot;$&quot;* \(#,##0.00\);_(&quot;$&quot;*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34" formatCode="_(&quot;$&quot;* #,##0.00_);_(&quot;$&quot;* \(#,##0.00\);_(&quot;$&quot;* &quot;-&quot;??_);_(@_)"/>
      <alignment horizontal="center" vertical="center"/>
      <border>
        <left style="thin">
          <color indexed="64"/>
        </left>
        <right style="thin">
          <color indexed="64"/>
        </right>
        <top style="thin">
          <color indexed="64"/>
        </top>
        <bottom style="thin">
          <color indexed="64"/>
        </bottom>
        <vertical/>
        <horizontal/>
      </border>
      <protection locked="0" hidden="0"/>
    </dxf>
    <dxf>
      <numFmt numFmtId="14" formatCode="0.00%"/>
      <alignment horizontal="center" vertical="center"/>
      <border>
        <left style="thin">
          <color indexed="64"/>
        </left>
        <right style="thin">
          <color indexed="64"/>
        </right>
        <top style="thin">
          <color indexed="64"/>
        </top>
        <bottom style="thin">
          <color indexed="64"/>
        </bottom>
        <vertical/>
        <horizontal/>
      </border>
      <protection locked="0" hidden="0"/>
    </dxf>
    <dxf>
      <alignment horizontal="general" vertical="center"/>
      <border>
        <left style="thin">
          <color indexed="64"/>
        </left>
        <right style="thin">
          <color indexed="64"/>
        </right>
        <top style="thin">
          <color indexed="64"/>
        </top>
        <bottom style="thin">
          <color indexed="64"/>
        </bottom>
        <vertical/>
        <horizontal/>
      </border>
      <protection locked="0" hidden="0"/>
    </dxf>
    <dxf>
      <font>
        <sz val="9"/>
        <color theme="1"/>
        <name val="Arial"/>
        <family val="2"/>
        <scheme val="none"/>
      </font>
      <numFmt numFmtId="34" formatCode="_(&quot;$&quot;* #,##0.00_);_(&quot;$&quot;* \(#,##0.00\);_(&quot;$&quot;*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67" formatCode="mm/dd/yyyy"/>
      <alignment horizontal="center" vertical="center"/>
      <border>
        <left style="thin">
          <color indexed="64"/>
        </left>
        <right style="thin">
          <color indexed="64"/>
        </right>
        <top style="thin">
          <color indexed="64"/>
        </top>
        <bottom style="thin">
          <color indexed="64"/>
        </bottom>
        <vertical/>
        <horizontal/>
      </border>
      <protection locked="0" hidden="0"/>
    </dxf>
    <dxf>
      <alignment horizontal="center" vertical="center"/>
      <border>
        <left style="thin">
          <color indexed="64"/>
        </left>
        <right style="thin">
          <color indexed="64"/>
        </right>
        <top style="thin">
          <color indexed="64"/>
        </top>
        <bottom style="thin">
          <color indexed="64"/>
        </bottom>
        <vertical/>
        <horizontal/>
      </border>
      <protection locked="0" hidden="0"/>
    </dxf>
    <dxf>
      <alignment horizontal="center" vertical="center"/>
      <border>
        <left style="thin">
          <color indexed="64"/>
        </left>
        <right style="thin">
          <color indexed="64"/>
        </right>
        <top/>
        <bottom style="thin">
          <color indexed="64"/>
        </bottom>
        <vertical/>
        <horizontal/>
      </border>
      <protection locked="0" hidden="0"/>
    </dxf>
    <dxf>
      <alignment horizontal="center" vertical="center"/>
      <border>
        <left/>
        <right style="thin">
          <color indexed="64"/>
        </right>
        <top style="thin">
          <color indexed="64"/>
        </top>
        <bottom style="thin">
          <color indexed="64"/>
        </bottom>
        <vertical/>
        <horizontal/>
      </border>
      <protection locked="0" hidden="0"/>
    </dxf>
    <dxf>
      <font>
        <strike val="0"/>
        <condense val="0"/>
        <extend val="0"/>
        <outline val="0"/>
        <shadow val="0"/>
        <vertAlign val="baseline"/>
        <sz val="10"/>
        <color theme="1"/>
        <name val="Arial"/>
        <family val="2"/>
      </font>
      <numFmt numFmtId="34" formatCode="_(&quot;$&quot;* #,##0.00_);_(&quot;$&quot;* \(#,##0.00\);_(&quot;$&quot;* &quot;-&quot;??_);_(@_)"/>
      <fill>
        <patternFill patternType="solid">
          <fgColor theme="0" tint="-0.14999847407452621"/>
          <bgColor theme="0" tint="-0.14999847407452621"/>
        </patternFill>
      </fill>
      <alignment horizontal="center" vertical="center"/>
      <border>
        <left style="thin">
          <color indexed="64"/>
        </left>
        <right style="thin">
          <color indexed="64"/>
        </right>
        <top style="thin">
          <color indexed="64"/>
        </top>
        <bottom style="thin">
          <color indexed="64"/>
        </bottom>
        <vertical/>
        <horizontal/>
      </border>
    </dxf>
    <dxf>
      <numFmt numFmtId="34" formatCode="_(&quot;$&quot;* #,##0.00_);_(&quot;$&quot;* \(#,##0.00\);_(&quot;$&quot;* &quot;-&quot;??_);_(@_)"/>
      <alignment horizontal="center" vertical="center"/>
      <border>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strike val="0"/>
        <condense val="0"/>
        <extend val="0"/>
        <outline val="0"/>
        <shadow val="0"/>
        <vertAlign val="baseline"/>
        <sz val="10"/>
        <color theme="1"/>
        <name val="Arial"/>
        <family val="2"/>
      </font>
      <fill>
        <patternFill patternType="solid">
          <fgColor indexed="64"/>
          <bgColor theme="0" tint="-0.34998626667073579"/>
        </patternFill>
      </fill>
      <alignment horizontal="center" vertical="center" wrapText="1"/>
      <border outline="0">
        <left style="thin">
          <color indexed="64"/>
        </left>
        <right style="thin">
          <color indexed="64"/>
        </right>
        <top/>
        <bottom/>
      </border>
    </dxf>
    <dxf>
      <font>
        <strike val="0"/>
        <condense val="0"/>
        <extend val="0"/>
        <outline val="0"/>
        <shadow val="0"/>
        <vertAlign val="baseline"/>
        <sz val="9"/>
        <color theme="1"/>
        <name val="Arial"/>
        <family val="2"/>
      </font>
      <numFmt numFmtId="34" formatCode="_(&quot;$&quot;* #,##0.00_);_(&quot;$&quot;* \(#,##0.00\);_(&quot;$&quot;* &quot;-&quot;??_);_(@_)"/>
      <fill>
        <patternFill patternType="solid">
          <fgColor theme="0" tint="-0.14999847407452621"/>
          <bgColor theme="0" tint="-0.1499984740745262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0"/>
        <color theme="1"/>
        <name val="Arial"/>
        <family val="2"/>
      </font>
      <numFmt numFmtId="34" formatCode="_(&quot;$&quot;* #,##0.00_);_(&quot;$&quot;* \(#,##0.00\);_(&quot;$&quot;* &quot;-&quot;??_);_(@_)"/>
      <alignment horizontal="center" vertical="center"/>
      <border>
        <left style="thin">
          <color indexed="64"/>
        </left>
        <right style="thin">
          <color indexed="64"/>
        </right>
        <top style="thin">
          <color indexed="64"/>
        </top>
        <bottom style="thin">
          <color indexed="64"/>
        </bottom>
        <vertical/>
        <horizontal/>
      </border>
    </dxf>
    <dxf>
      <font>
        <strike val="0"/>
        <condense val="0"/>
        <extend val="0"/>
        <outline val="0"/>
        <shadow val="0"/>
        <vertAlign val="baseline"/>
        <sz val="10"/>
        <color theme="1"/>
        <name val="Arial"/>
        <family val="2"/>
      </font>
      <numFmt numFmtId="14" formatCode="0.00%"/>
      <alignment horizontal="center" vertical="center"/>
      <border>
        <left style="thin">
          <color indexed="64"/>
        </left>
        <right style="thin">
          <color indexed="64"/>
        </right>
        <top style="thin">
          <color indexed="64"/>
        </top>
        <bottom style="thin">
          <color indexed="64"/>
        </bottom>
        <vertical/>
        <horizontal/>
      </border>
    </dxf>
    <dxf>
      <font>
        <strike val="0"/>
        <condense val="0"/>
        <extend val="0"/>
        <outline val="0"/>
        <shadow val="0"/>
        <vertAlign val="baseline"/>
        <sz val="10"/>
        <color theme="1"/>
        <name val="Arial"/>
        <family val="2"/>
      </font>
      <numFmt numFmtId="34" formatCode="_(&quot;$&quot;* #,##0.00_);_(&quot;$&quot;* \(#,##0.00\);_(&quot;$&quot;* &quot;-&quot;??_);_(@_)"/>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9"/>
        <color theme="1"/>
        <name val="Arial"/>
        <family val="2"/>
      </font>
      <numFmt numFmtId="34" formatCode="_(&quot;$&quot;* #,##0.00_);_(&quot;$&quot;* \(#,##0.00\);_(&quot;$&quot;* &quot;-&quot;??_);_(@_)"/>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0"/>
        <color theme="1"/>
        <name val="Arial"/>
        <family val="2"/>
      </font>
      <numFmt numFmtId="167" formatCode="mm/dd/yyyy"/>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0"/>
        <color theme="1"/>
        <name val="Arial"/>
        <family val="2"/>
      </font>
      <alignment horizontal="center" vertical="center"/>
      <border>
        <left style="thin">
          <color indexed="64"/>
        </left>
        <right style="thin">
          <color indexed="64"/>
        </right>
        <top style="thin">
          <color indexed="64"/>
        </top>
        <bottom style="thin">
          <color indexed="64"/>
        </bottom>
        <vertical/>
        <horizontal/>
      </border>
    </dxf>
    <dxf>
      <font>
        <strike val="0"/>
        <condense val="0"/>
        <extend val="0"/>
        <outline val="0"/>
        <shadow val="0"/>
        <vertAlign val="baseline"/>
        <sz val="10"/>
        <color theme="1"/>
        <name val="Arial"/>
        <family val="2"/>
      </font>
      <fill>
        <patternFill patternType="solid">
          <fgColor theme="0" tint="-0.14999847407452621"/>
          <bgColor theme="0" tint="-0.14999847407452621"/>
        </patternFill>
      </fill>
      <alignment horizontal="center" vertical="center"/>
      <border>
        <left style="thin">
          <color indexed="64"/>
        </left>
        <right style="thin">
          <color indexed="64"/>
        </right>
        <top/>
        <bottom style="thin">
          <color indexed="64"/>
        </bottom>
        <vertical/>
        <horizontal/>
      </border>
    </dxf>
    <dxf>
      <font>
        <strike val="0"/>
        <condense val="0"/>
        <extend val="0"/>
        <outline val="0"/>
        <shadow val="0"/>
        <vertAlign val="baseline"/>
        <sz val="10"/>
        <color theme="1"/>
        <name val="Arial"/>
        <family val="2"/>
      </font>
      <alignment horizontal="center" vertical="center"/>
      <border>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strike val="0"/>
        <condense val="0"/>
        <extend val="0"/>
        <outline val="0"/>
        <shadow val="0"/>
        <vertAlign val="baseline"/>
        <sz val="10"/>
        <color theme="1"/>
        <name val="Arial"/>
        <family val="2"/>
      </font>
      <fill>
        <patternFill patternType="solid">
          <fgColor indexed="64"/>
          <bgColor theme="0" tint="-0.34998626667073579"/>
        </patternFill>
      </fill>
      <alignment horizontal="center" vertical="center" wrapText="1"/>
      <border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g03sdcwf00008.net.ads.state.tn.us\13Shared\Professional%20Services\Melanie\Single%20Project%20Invoice%20Template%20-%20Fixed%20Fee%20Version%201.3.24.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E SUMMARY SHEET"/>
      <sheetName val="SCHEDULE I"/>
      <sheetName val="ADDITIONAL SCHEDULE I"/>
      <sheetName val="SCHEDULE II"/>
      <sheetName val="ADDITIONAL SCHEDULE II"/>
      <sheetName val="SCHEDULE III"/>
      <sheetName val="PROGRESS REPORT A"/>
      <sheetName val="PROGRESS REPORT B"/>
      <sheetName val="LUMP SUM"/>
      <sheetName val="   "/>
    </sheetNames>
    <sheetDataSet>
      <sheetData sheetId="0">
        <row r="5">
          <cell r="B5" t="str">
            <v>00000-0000-00</v>
          </cell>
        </row>
      </sheetData>
      <sheetData sheetId="1"/>
      <sheetData sheetId="2"/>
      <sheetData sheetId="3"/>
      <sheetData sheetId="4">
        <row r="77">
          <cell r="L77"/>
        </row>
      </sheetData>
      <sheetData sheetId="5"/>
      <sheetData sheetId="6"/>
      <sheetData sheetId="7"/>
      <sheetData sheetId="8"/>
      <sheetData sheetId="9">
        <row r="1">
          <cell r="A1" t="str">
            <v>ARCHAEOLOGY</v>
          </cell>
        </row>
        <row r="2">
          <cell r="A2" t="str">
            <v>AIR &amp; NOISE</v>
          </cell>
        </row>
        <row r="3">
          <cell r="A3" t="str">
            <v xml:space="preserve">BEAUTIFICATION </v>
          </cell>
        </row>
        <row r="4">
          <cell r="A4" t="str">
            <v>CULTURAL RESOURCES</v>
          </cell>
        </row>
        <row r="5">
          <cell r="A5" t="str">
            <v>COMPLIANCE - CONSTRUCTION</v>
          </cell>
        </row>
        <row r="6">
          <cell r="A6" t="str">
            <v xml:space="preserve">COMPLIANCE - FACILITY </v>
          </cell>
        </row>
        <row r="7">
          <cell r="A7" t="str">
            <v>ECOLOGY</v>
          </cell>
        </row>
        <row r="8">
          <cell r="A8" t="str">
            <v>ECOLOGY - BATS</v>
          </cell>
        </row>
        <row r="9">
          <cell r="A9" t="str">
            <v>HAZARDOUS MATERIALS</v>
          </cell>
        </row>
        <row r="10">
          <cell r="A10" t="str">
            <v>MITIGATION</v>
          </cell>
        </row>
        <row r="11">
          <cell r="A11" t="str">
            <v>HISTORIC</v>
          </cell>
        </row>
        <row r="12">
          <cell r="A12" t="str">
            <v>NATURAL CHANNEL STREAM DESIGN</v>
          </cell>
        </row>
        <row r="13">
          <cell r="A13" t="str">
            <v>NEPA</v>
          </cell>
        </row>
        <row r="14">
          <cell r="A14" t="str">
            <v>PERMITS</v>
          </cell>
        </row>
        <row r="19">
          <cell r="A19" t="str">
            <v>YES</v>
          </cell>
        </row>
        <row r="20">
          <cell r="A20" t="str">
            <v>NO</v>
          </cell>
        </row>
        <row r="23">
          <cell r="A23" t="str">
            <v>HOURLY</v>
          </cell>
        </row>
        <row r="24">
          <cell r="A24" t="str">
            <v>LUMP SUM</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 Invoice Summary"/>
      <sheetName val="Metrics &amp; Links"/>
      <sheetName val="DL Summary (Home)"/>
      <sheetName val="DL Log (Home)"/>
      <sheetName val="DL Summary (Field)"/>
      <sheetName val="DL Log (Field)"/>
      <sheetName val="Schedule II - Direct Costs"/>
      <sheetName val="Subs Cost"/>
      <sheetName val="Mileage Log"/>
      <sheetName val="Truck Log"/>
      <sheetName val="Template Revisions"/>
      <sheetName val="Drop Down Lists"/>
    </sheetNames>
    <sheetDataSet>
      <sheetData sheetId="0"/>
      <sheetData sheetId="1"/>
      <sheetData sheetId="2"/>
      <sheetData sheetId="3"/>
      <sheetData sheetId="4"/>
      <sheetData sheetId="5"/>
      <sheetData sheetId="6"/>
      <sheetData sheetId="7"/>
      <sheetData sheetId="8"/>
      <sheetData sheetId="9"/>
      <sheetData sheetId="10">
        <row r="1">
          <cell r="E1" t="str">
            <v>Published Date</v>
          </cell>
        </row>
        <row r="2">
          <cell r="E2">
            <v>45686</v>
          </cell>
        </row>
        <row r="3">
          <cell r="E3">
            <v>45686</v>
          </cell>
        </row>
        <row r="4">
          <cell r="E4">
            <v>45686</v>
          </cell>
        </row>
        <row r="5">
          <cell r="E5">
            <v>45686</v>
          </cell>
        </row>
        <row r="6">
          <cell r="E6">
            <v>45686</v>
          </cell>
        </row>
        <row r="7">
          <cell r="E7">
            <v>45700</v>
          </cell>
        </row>
        <row r="8">
          <cell r="E8">
            <v>45700</v>
          </cell>
        </row>
        <row r="9">
          <cell r="E9">
            <v>45700</v>
          </cell>
        </row>
        <row r="10">
          <cell r="E10">
            <v>45719</v>
          </cell>
        </row>
        <row r="11">
          <cell r="E11">
            <v>45719</v>
          </cell>
        </row>
        <row r="12">
          <cell r="E12">
            <v>45719</v>
          </cell>
        </row>
        <row r="13">
          <cell r="E13">
            <v>45722</v>
          </cell>
        </row>
        <row r="14">
          <cell r="E14">
            <v>45727</v>
          </cell>
        </row>
        <row r="15">
          <cell r="E15">
            <v>45749</v>
          </cell>
        </row>
        <row r="16">
          <cell r="E16">
            <v>45749</v>
          </cell>
        </row>
        <row r="17">
          <cell r="E17">
            <v>45749</v>
          </cell>
        </row>
        <row r="18">
          <cell r="E18">
            <v>45758</v>
          </cell>
        </row>
        <row r="19">
          <cell r="E19">
            <v>45758</v>
          </cell>
        </row>
        <row r="20">
          <cell r="E20">
            <v>45758</v>
          </cell>
        </row>
        <row r="21">
          <cell r="E21">
            <v>45761</v>
          </cell>
        </row>
        <row r="22">
          <cell r="E22">
            <v>46028</v>
          </cell>
        </row>
        <row r="23">
          <cell r="E23">
            <v>46028</v>
          </cell>
        </row>
        <row r="24">
          <cell r="E24">
            <v>46028</v>
          </cell>
        </row>
        <row r="25">
          <cell r="E25">
            <v>46038</v>
          </cell>
        </row>
        <row r="26">
          <cell r="E26">
            <v>46038</v>
          </cell>
        </row>
        <row r="27">
          <cell r="E27">
            <v>46038</v>
          </cell>
        </row>
        <row r="28">
          <cell r="E28">
            <v>46038</v>
          </cell>
        </row>
        <row r="29">
          <cell r="E29">
            <v>46077</v>
          </cell>
        </row>
        <row r="30">
          <cell r="E30">
            <v>46078</v>
          </cell>
        </row>
        <row r="31">
          <cell r="E31">
            <v>46078</v>
          </cell>
        </row>
        <row r="32">
          <cell r="E32">
            <v>46078</v>
          </cell>
        </row>
        <row r="33">
          <cell r="E33">
            <v>46078</v>
          </cell>
        </row>
        <row r="34">
          <cell r="E34">
            <v>46078</v>
          </cell>
        </row>
        <row r="35">
          <cell r="E35">
            <v>46078</v>
          </cell>
        </row>
        <row r="36">
          <cell r="E36">
            <v>46078</v>
          </cell>
        </row>
        <row r="37">
          <cell r="E37">
            <v>46091</v>
          </cell>
        </row>
        <row r="38">
          <cell r="E38">
            <v>46183</v>
          </cell>
        </row>
        <row r="39">
          <cell r="E39">
            <v>46202</v>
          </cell>
        </row>
      </sheetData>
      <sheetData sheetId="1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B24:K56" totalsRowShown="0" headerRowDxfId="27" headerRowBorderDxfId="26" tableBorderDxfId="25" totalsRowBorderDxfId="24">
  <tableColumns count="10">
    <tableColumn id="1" xr3:uid="{00000000-0010-0000-0000-000001000000}" name="Ref. #" dataDxfId="23" dataCellStyle="20% - Accent3"/>
    <tableColumn id="2" xr3:uid="{00000000-0010-0000-0000-000002000000}" name="Task Description" dataDxfId="22" dataCellStyle="20% - Accent3"/>
    <tableColumn id="3" xr3:uid="{00000000-0010-0000-0000-000003000000}" name="Tract/  Parcel#" dataDxfId="21" dataCellStyle="20% - Accent3"/>
    <tableColumn id="4" xr3:uid="{00000000-0010-0000-0000-000004000000}" name="Service Period From" dataDxfId="20" dataCellStyle="20% - Accent3"/>
    <tableColumn id="5" xr3:uid="{00000000-0010-0000-0000-000005000000}" name="Service Period To" dataDxfId="19" dataCellStyle="20% - Accent3"/>
    <tableColumn id="6" xr3:uid="{00000000-0010-0000-0000-000006000000}" name="Unit Price" dataDxfId="18" dataCellStyle="20% - Accent3"/>
    <tableColumn id="7" xr3:uid="{00000000-0010-0000-0000-000007000000}" name="% Complete" dataDxfId="17" dataCellStyle="20% - Accent3"/>
    <tableColumn id="8" xr3:uid="{00000000-0010-0000-0000-000008000000}" name="Previous invoiced" dataDxfId="16" dataCellStyle="20% - Accent3"/>
    <tableColumn id="9" xr3:uid="{00000000-0010-0000-0000-000009000000}" name="Column2" dataDxfId="15" dataCellStyle="20% - Accent3"/>
    <tableColumn id="10" xr3:uid="{00000000-0010-0000-0000-00000A000000}" name="Total Cost" dataDxfId="9" dataCellStyle="20% - Accent3"/>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F5FDFCE-6231-490D-A296-FC0CBE4E070F}" name="Table259" displayName="Table259" ref="B1:K27" totalsRowShown="0" headerRowDxfId="14" headerRowBorderDxfId="12" tableBorderDxfId="13" totalsRowBorderDxfId="11" dataCellStyle="20% - Accent3">
  <tableColumns count="10">
    <tableColumn id="1" xr3:uid="{321E0F73-262C-4B0B-AAD0-F348650248CA}" name="Ref. #" dataDxfId="8" dataCellStyle="20% - Accent3"/>
    <tableColumn id="2" xr3:uid="{02F0061C-3E85-4D1C-A1EF-D2E693DB788E}" name="Task Description" dataDxfId="7" dataCellStyle="20% - Accent3"/>
    <tableColumn id="3" xr3:uid="{FF1D917D-0315-4E99-B89D-AA29B9AD089D}" name="TRACT/Parcel#" dataDxfId="6" dataCellStyle="20% - Accent3"/>
    <tableColumn id="4" xr3:uid="{09032AE3-A918-486E-B748-119A0CD90DFE}" name="Service Period  From" dataDxfId="5" dataCellStyle="20% - Accent3"/>
    <tableColumn id="9" xr3:uid="{09122930-6AA0-417F-8486-88266F4F7146}" name="Service Period To" dataDxfId="4" dataCellStyle="20% - Accent3"/>
    <tableColumn id="5" xr3:uid="{3A07566C-3079-4960-90DC-DD19BA13AF74}" name="Unit Price" dataDxfId="3" dataCellStyle="20% - Accent3"/>
    <tableColumn id="7" xr3:uid="{BE5212CA-9709-45F5-9726-8830B15D3475}" name="% Complete" dataDxfId="2" dataCellStyle="20% - Accent3"/>
    <tableColumn id="8" xr3:uid="{3139A058-77C0-4F33-8C98-9C9CFF7540E0}" name="Previous invoiced" dataDxfId="1" dataCellStyle="20% - Accent3"/>
    <tableColumn id="11" xr3:uid="{B792E265-EA3D-4883-84CE-0110610ECFE0}" name="Column1" dataDxfId="0" dataCellStyle="20% - Accent3"/>
    <tableColumn id="10" xr3:uid="{7F5C4FD8-9F29-4791-B44E-01FAC3BDB40D}" name="Total Cost" dataDxfId="10" dataCellStyle="20% - Accent3"/>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08"/>
  <sheetViews>
    <sheetView showGridLines="0" tabSelected="1" zoomScale="85" zoomScaleNormal="85" zoomScalePageLayoutView="120" workbookViewId="0">
      <selection activeCell="D40" sqref="D40"/>
    </sheetView>
  </sheetViews>
  <sheetFormatPr defaultColWidth="8.109375" defaultRowHeight="11.4" x14ac:dyDescent="0.2"/>
  <cols>
    <col min="1" max="1" width="5.109375" style="2" customWidth="1"/>
    <col min="2" max="2" width="19.44140625" style="1" customWidth="1"/>
    <col min="3" max="3" width="20" style="1" customWidth="1"/>
    <col min="4" max="4" width="10.33203125" style="1" customWidth="1"/>
    <col min="5" max="5" width="13.5546875" style="1" customWidth="1"/>
    <col min="6" max="6" width="12.88671875" style="1" customWidth="1"/>
    <col min="7" max="7" width="14.44140625" style="1" customWidth="1"/>
    <col min="8" max="9" width="12" style="1" customWidth="1"/>
    <col min="10" max="10" width="13" style="1" customWidth="1"/>
    <col min="11" max="11" width="15.44140625" style="1" customWidth="1"/>
    <col min="12" max="12" width="5.88671875" style="1" customWidth="1"/>
    <col min="13" max="31" width="8.109375" style="1" customWidth="1"/>
    <col min="32" max="32" width="16.33203125" style="1" customWidth="1"/>
    <col min="33" max="33" width="8.109375" style="1" customWidth="1"/>
    <col min="34" max="16384" width="8.109375" style="1"/>
  </cols>
  <sheetData>
    <row r="1" spans="1:34" ht="12.6" customHeight="1" thickBot="1" x14ac:dyDescent="0.3">
      <c r="A1" s="106" t="s">
        <v>0</v>
      </c>
      <c r="B1" s="107"/>
      <c r="C1" s="107"/>
      <c r="D1" s="107"/>
      <c r="E1" s="107"/>
      <c r="F1" s="107"/>
      <c r="G1" s="107"/>
      <c r="H1" s="107"/>
      <c r="I1" s="107"/>
      <c r="J1" s="107"/>
      <c r="K1" s="108"/>
    </row>
    <row r="2" spans="1:34" ht="63.75" customHeight="1" thickTop="1" x14ac:dyDescent="0.25">
      <c r="A2" s="123" t="s">
        <v>1</v>
      </c>
      <c r="B2" s="107"/>
      <c r="C2" s="107"/>
      <c r="D2" s="107"/>
      <c r="E2" s="108"/>
      <c r="F2" s="102"/>
      <c r="G2" s="103"/>
      <c r="H2" s="104"/>
      <c r="I2" s="134" t="s">
        <v>2</v>
      </c>
      <c r="J2" s="103"/>
      <c r="K2" s="104"/>
      <c r="N2" s="124" t="s">
        <v>3</v>
      </c>
      <c r="O2" s="125"/>
      <c r="P2" s="125"/>
      <c r="Q2" s="125"/>
      <c r="R2" s="125"/>
      <c r="S2" s="125"/>
      <c r="T2" s="125"/>
      <c r="U2" s="125"/>
      <c r="V2" s="125"/>
      <c r="W2" s="125"/>
      <c r="X2" s="125"/>
      <c r="Y2" s="125"/>
      <c r="Z2" s="125"/>
      <c r="AA2" s="125"/>
      <c r="AB2" s="126"/>
    </row>
    <row r="3" spans="1:34" ht="13.2" customHeight="1" thickTop="1" x14ac:dyDescent="0.25">
      <c r="A3" s="29" t="s">
        <v>4</v>
      </c>
      <c r="B3" s="1" t="s">
        <v>5</v>
      </c>
      <c r="D3" s="3"/>
      <c r="E3" s="3"/>
      <c r="F3" s="3"/>
      <c r="G3" s="57" t="s">
        <v>6</v>
      </c>
      <c r="H3" s="112" t="s">
        <v>7</v>
      </c>
      <c r="I3" s="110"/>
      <c r="J3" s="110"/>
      <c r="K3" s="58"/>
      <c r="L3" s="27"/>
      <c r="M3" s="27"/>
      <c r="N3" s="127"/>
      <c r="O3" s="98"/>
      <c r="P3" s="98"/>
      <c r="Q3" s="98"/>
      <c r="R3" s="98"/>
      <c r="S3" s="98"/>
      <c r="T3" s="98"/>
      <c r="U3" s="98"/>
      <c r="V3" s="98"/>
      <c r="W3" s="98"/>
      <c r="X3" s="98"/>
      <c r="Y3" s="98"/>
      <c r="Z3" s="98"/>
      <c r="AA3" s="98"/>
      <c r="AB3" s="128"/>
      <c r="AE3" s="1" t="s">
        <v>8</v>
      </c>
      <c r="AG3"/>
      <c r="AH3"/>
    </row>
    <row r="4" spans="1:34" ht="13.2" customHeight="1" x14ac:dyDescent="0.25">
      <c r="A4" s="28"/>
      <c r="B4" s="1" t="s">
        <v>9</v>
      </c>
      <c r="D4" s="3"/>
      <c r="E4" s="3"/>
      <c r="F4" s="3"/>
      <c r="G4" s="58"/>
      <c r="H4" s="112" t="s">
        <v>10</v>
      </c>
      <c r="I4" s="110"/>
      <c r="J4" s="110"/>
      <c r="K4" s="58"/>
      <c r="L4" s="27"/>
      <c r="M4" s="27"/>
      <c r="N4" s="127"/>
      <c r="O4" s="98"/>
      <c r="P4" s="98"/>
      <c r="Q4" s="98"/>
      <c r="R4" s="98"/>
      <c r="S4" s="98"/>
      <c r="T4" s="98"/>
      <c r="U4" s="98"/>
      <c r="V4" s="98"/>
      <c r="W4" s="98"/>
      <c r="X4" s="98"/>
      <c r="Y4" s="98"/>
      <c r="Z4" s="98"/>
      <c r="AA4" s="98"/>
      <c r="AB4" s="128"/>
      <c r="AE4" s="1" t="s">
        <v>11</v>
      </c>
    </row>
    <row r="5" spans="1:34" ht="13.2" customHeight="1" x14ac:dyDescent="0.25">
      <c r="A5" s="28"/>
      <c r="B5" s="1" t="s">
        <v>12</v>
      </c>
      <c r="D5" s="3"/>
      <c r="E5" s="3"/>
      <c r="F5" s="3"/>
      <c r="G5" s="58"/>
      <c r="H5" s="112" t="s">
        <v>13</v>
      </c>
      <c r="I5" s="110"/>
      <c r="J5" s="110"/>
      <c r="K5" s="58"/>
      <c r="L5" s="27"/>
      <c r="M5" s="27"/>
      <c r="N5" s="127"/>
      <c r="O5" s="98"/>
      <c r="P5" s="98"/>
      <c r="Q5" s="98"/>
      <c r="R5" s="98"/>
      <c r="S5" s="98"/>
      <c r="T5" s="98"/>
      <c r="U5" s="98"/>
      <c r="V5" s="98"/>
      <c r="W5" s="98"/>
      <c r="X5" s="98"/>
      <c r="Y5" s="98"/>
      <c r="Z5" s="98"/>
      <c r="AA5" s="98"/>
      <c r="AB5" s="128"/>
    </row>
    <row r="6" spans="1:34" ht="13.2" customHeight="1" x14ac:dyDescent="0.25">
      <c r="A6" s="28"/>
      <c r="B6" s="1" t="s">
        <v>14</v>
      </c>
      <c r="D6" s="3"/>
      <c r="E6" s="3"/>
      <c r="F6" s="3"/>
      <c r="G6" s="58"/>
      <c r="H6" s="112" t="s">
        <v>15</v>
      </c>
      <c r="I6" s="110"/>
      <c r="J6" s="110"/>
      <c r="K6" s="58"/>
      <c r="L6" s="27"/>
      <c r="M6" s="27"/>
      <c r="N6" s="127"/>
      <c r="O6" s="98"/>
      <c r="P6" s="98"/>
      <c r="Q6" s="98"/>
      <c r="R6" s="98"/>
      <c r="S6" s="98"/>
      <c r="T6" s="98"/>
      <c r="U6" s="98"/>
      <c r="V6" s="98"/>
      <c r="W6" s="98"/>
      <c r="X6" s="98"/>
      <c r="Y6" s="98"/>
      <c r="Z6" s="98"/>
      <c r="AA6" s="98"/>
      <c r="AB6" s="128"/>
    </row>
    <row r="7" spans="1:34" ht="13.2" customHeight="1" x14ac:dyDescent="0.25">
      <c r="A7" s="3"/>
      <c r="B7" s="1" t="s">
        <v>16</v>
      </c>
      <c r="D7" s="3"/>
      <c r="E7" s="3"/>
      <c r="F7" s="3"/>
      <c r="G7" s="57" t="s">
        <v>17</v>
      </c>
      <c r="H7" s="112" t="s">
        <v>18</v>
      </c>
      <c r="I7" s="110"/>
      <c r="J7" s="175"/>
      <c r="N7" s="127"/>
      <c r="O7" s="98"/>
      <c r="P7" s="98"/>
      <c r="Q7" s="98"/>
      <c r="R7" s="98"/>
      <c r="S7" s="98"/>
      <c r="T7" s="98"/>
      <c r="U7" s="98"/>
      <c r="V7" s="98"/>
      <c r="W7" s="98"/>
      <c r="X7" s="98"/>
      <c r="Y7" s="98"/>
      <c r="Z7" s="98"/>
      <c r="AA7" s="98"/>
      <c r="AB7" s="128"/>
    </row>
    <row r="8" spans="1:34" ht="13.2" customHeight="1" x14ac:dyDescent="0.25">
      <c r="A8" s="16"/>
      <c r="B8" s="56" t="s">
        <v>19</v>
      </c>
      <c r="C8" s="56"/>
      <c r="D8" s="16"/>
      <c r="E8" s="16"/>
      <c r="F8" s="16"/>
      <c r="G8" s="59" t="s">
        <v>20</v>
      </c>
      <c r="H8" s="60" t="s">
        <v>21</v>
      </c>
      <c r="I8" s="59" t="s">
        <v>22</v>
      </c>
      <c r="J8" s="119" t="s">
        <v>23</v>
      </c>
      <c r="K8" s="116"/>
      <c r="N8" s="127"/>
      <c r="O8" s="98"/>
      <c r="P8" s="98"/>
      <c r="Q8" s="98"/>
      <c r="R8" s="98"/>
      <c r="S8" s="98"/>
      <c r="T8" s="98"/>
      <c r="U8" s="98"/>
      <c r="V8" s="98"/>
      <c r="W8" s="98"/>
      <c r="X8" s="98"/>
      <c r="Y8" s="98"/>
      <c r="Z8" s="98"/>
      <c r="AA8" s="98"/>
      <c r="AB8" s="128"/>
    </row>
    <row r="9" spans="1:34" ht="3.6" customHeight="1" x14ac:dyDescent="0.25">
      <c r="A9" s="3"/>
      <c r="B9" s="3"/>
      <c r="C9" s="3"/>
      <c r="D9" s="3"/>
      <c r="E9" s="3"/>
      <c r="F9" s="3"/>
      <c r="G9" s="57"/>
      <c r="I9" s="57"/>
      <c r="J9" s="62"/>
      <c r="K9" s="177"/>
      <c r="N9" s="127"/>
      <c r="O9" s="98"/>
      <c r="P9" s="98"/>
      <c r="Q9" s="98"/>
      <c r="R9" s="98"/>
      <c r="S9" s="98"/>
      <c r="T9" s="98"/>
      <c r="U9" s="98"/>
      <c r="V9" s="98"/>
      <c r="W9" s="98"/>
      <c r="X9" s="98"/>
      <c r="Y9" s="98"/>
      <c r="Z9" s="98"/>
      <c r="AA9" s="98"/>
      <c r="AB9" s="128"/>
      <c r="AF9" s="1" t="s">
        <v>24</v>
      </c>
    </row>
    <row r="10" spans="1:34" ht="13.2" customHeight="1" x14ac:dyDescent="0.25">
      <c r="A10" s="3"/>
      <c r="B10" s="63" t="s">
        <v>25</v>
      </c>
      <c r="C10" s="139"/>
      <c r="D10" s="116"/>
      <c r="E10" s="116"/>
      <c r="F10" s="64"/>
      <c r="H10" s="63" t="s">
        <v>26</v>
      </c>
      <c r="I10" s="61"/>
      <c r="J10" s="8" t="s">
        <v>27</v>
      </c>
      <c r="K10" s="65"/>
      <c r="L10" s="26"/>
      <c r="N10" s="127"/>
      <c r="O10" s="98"/>
      <c r="P10" s="98"/>
      <c r="Q10" s="98"/>
      <c r="R10" s="98"/>
      <c r="S10" s="98"/>
      <c r="T10" s="98"/>
      <c r="U10" s="98"/>
      <c r="V10" s="98"/>
      <c r="W10" s="98"/>
      <c r="X10" s="98"/>
      <c r="Y10" s="98"/>
      <c r="Z10" s="98"/>
      <c r="AA10" s="98"/>
      <c r="AB10" s="128"/>
    </row>
    <row r="11" spans="1:34" ht="13.2" customHeight="1" x14ac:dyDescent="0.25">
      <c r="A11" s="3"/>
      <c r="B11" s="63" t="s">
        <v>28</v>
      </c>
      <c r="C11" s="115" t="s">
        <v>29</v>
      </c>
      <c r="D11" s="116"/>
      <c r="E11" s="116"/>
      <c r="F11" s="64"/>
      <c r="H11" s="63"/>
      <c r="I11" s="61"/>
      <c r="J11" s="8"/>
      <c r="K11" s="66"/>
      <c r="L11" s="26"/>
      <c r="N11" s="127"/>
      <c r="O11" s="98"/>
      <c r="P11" s="98"/>
      <c r="Q11" s="98"/>
      <c r="R11" s="98"/>
      <c r="S11" s="98"/>
      <c r="T11" s="98"/>
      <c r="U11" s="98"/>
      <c r="V11" s="98"/>
      <c r="W11" s="98"/>
      <c r="X11" s="98"/>
      <c r="Y11" s="98"/>
      <c r="Z11" s="98"/>
      <c r="AA11" s="98"/>
      <c r="AB11" s="128"/>
    </row>
    <row r="12" spans="1:34" ht="13.8" customHeight="1" thickBot="1" x14ac:dyDescent="0.3">
      <c r="A12" s="3"/>
      <c r="B12" s="63" t="s">
        <v>30</v>
      </c>
      <c r="C12" s="67"/>
      <c r="D12" s="175"/>
      <c r="E12" s="175"/>
      <c r="H12" s="63" t="s">
        <v>31</v>
      </c>
      <c r="I12" s="68"/>
      <c r="J12" s="69"/>
      <c r="K12" s="70"/>
      <c r="L12" s="25"/>
      <c r="N12" s="129"/>
      <c r="O12" s="130"/>
      <c r="P12" s="130"/>
      <c r="Q12" s="130"/>
      <c r="R12" s="130"/>
      <c r="S12" s="130"/>
      <c r="T12" s="130"/>
      <c r="U12" s="130"/>
      <c r="V12" s="130"/>
      <c r="W12" s="130"/>
      <c r="X12" s="130"/>
      <c r="Y12" s="130"/>
      <c r="Z12" s="130"/>
      <c r="AA12" s="130"/>
      <c r="AB12" s="131"/>
    </row>
    <row r="13" spans="1:34" ht="12.6" customHeight="1" thickTop="1" x14ac:dyDescent="0.25">
      <c r="A13" s="3"/>
      <c r="B13" s="63" t="s">
        <v>32</v>
      </c>
      <c r="C13" s="71"/>
      <c r="D13" s="175"/>
      <c r="E13" s="175"/>
      <c r="H13" s="63" t="s">
        <v>33</v>
      </c>
      <c r="I13" s="72"/>
      <c r="J13" s="64"/>
      <c r="K13" s="176"/>
    </row>
    <row r="14" spans="1:34" ht="13.2" customHeight="1" x14ac:dyDescent="0.25">
      <c r="A14" s="6"/>
      <c r="C14" s="73" t="s">
        <v>34</v>
      </c>
      <c r="D14" s="73" t="s">
        <v>35</v>
      </c>
      <c r="H14" s="74"/>
      <c r="I14" s="75"/>
      <c r="J14" s="76"/>
      <c r="K14" s="77"/>
      <c r="L14" s="31"/>
      <c r="M14" s="24"/>
    </row>
    <row r="15" spans="1:34" ht="12" customHeight="1" x14ac:dyDescent="0.25">
      <c r="A15" s="6"/>
      <c r="B15" s="63" t="s">
        <v>36</v>
      </c>
      <c r="C15" s="78"/>
      <c r="D15" s="78"/>
      <c r="H15" s="63" t="s">
        <v>37</v>
      </c>
      <c r="I15" s="79"/>
      <c r="J15" s="8" t="s">
        <v>38</v>
      </c>
      <c r="K15" s="80"/>
      <c r="L15" s="34"/>
    </row>
    <row r="16" spans="1:34" ht="3.6" customHeight="1" x14ac:dyDescent="0.25">
      <c r="A16" s="6"/>
      <c r="B16" s="63"/>
      <c r="C16" s="73"/>
      <c r="D16" s="73"/>
      <c r="H16" s="63"/>
      <c r="I16" s="81"/>
      <c r="J16" s="8"/>
      <c r="K16" s="8"/>
    </row>
    <row r="17" spans="1:31" ht="13.5" customHeight="1" x14ac:dyDescent="0.25">
      <c r="A17" s="23" t="s">
        <v>39</v>
      </c>
      <c r="B17" s="82"/>
      <c r="C17" s="82"/>
      <c r="D17" s="83" t="s">
        <v>40</v>
      </c>
      <c r="E17" s="82"/>
      <c r="F17" s="82"/>
      <c r="G17" s="82"/>
      <c r="H17" s="84"/>
      <c r="I17" s="82"/>
      <c r="J17" s="82"/>
      <c r="K17" s="82"/>
      <c r="AE17" s="1" t="s">
        <v>35</v>
      </c>
    </row>
    <row r="18" spans="1:31" s="3" customFormat="1" ht="23.25" customHeight="1" x14ac:dyDescent="0.25">
      <c r="A18" s="22" t="s">
        <v>41</v>
      </c>
      <c r="B18" s="85" t="s">
        <v>42</v>
      </c>
      <c r="C18" s="85" t="s">
        <v>43</v>
      </c>
      <c r="D18" s="85" t="s">
        <v>44</v>
      </c>
      <c r="E18" s="138" t="s">
        <v>45</v>
      </c>
      <c r="F18" s="133"/>
      <c r="G18" s="132" t="s">
        <v>46</v>
      </c>
      <c r="H18" s="133"/>
      <c r="I18" s="133"/>
      <c r="J18" s="133"/>
      <c r="K18" s="86" t="s">
        <v>47</v>
      </c>
      <c r="AE18" s="3" t="s">
        <v>34</v>
      </c>
    </row>
    <row r="19" spans="1:31" s="3" customFormat="1" ht="21.6" customHeight="1" x14ac:dyDescent="0.25">
      <c r="A19" s="89">
        <v>1</v>
      </c>
      <c r="B19" s="90"/>
      <c r="C19" s="91"/>
      <c r="D19" s="92"/>
      <c r="E19" s="117"/>
      <c r="F19" s="101"/>
      <c r="G19" s="99"/>
      <c r="H19" s="100"/>
      <c r="I19" s="100"/>
      <c r="J19" s="101"/>
      <c r="K19" s="93"/>
    </row>
    <row r="20" spans="1:31" s="3" customFormat="1" ht="21.6" customHeight="1" x14ac:dyDescent="0.25">
      <c r="A20" s="94">
        <v>2</v>
      </c>
      <c r="B20" s="95"/>
      <c r="C20" s="96"/>
      <c r="D20" s="92"/>
      <c r="E20" s="113"/>
      <c r="F20" s="114"/>
      <c r="G20" s="99"/>
      <c r="H20" s="100"/>
      <c r="I20" s="100"/>
      <c r="J20" s="101"/>
      <c r="K20" s="97"/>
    </row>
    <row r="21" spans="1:31" s="3" customFormat="1" ht="21.6" customHeight="1" x14ac:dyDescent="0.25">
      <c r="A21" s="94">
        <v>3</v>
      </c>
      <c r="B21" s="95"/>
      <c r="C21" s="96"/>
      <c r="D21" s="92"/>
      <c r="E21" s="113"/>
      <c r="F21" s="114"/>
      <c r="G21" s="99"/>
      <c r="H21" s="100"/>
      <c r="I21" s="100"/>
      <c r="J21" s="101"/>
      <c r="K21" s="97"/>
    </row>
    <row r="22" spans="1:31" ht="3.6" customHeight="1" x14ac:dyDescent="0.25">
      <c r="A22" s="20">
        <v>2</v>
      </c>
      <c r="B22" s="19"/>
      <c r="C22" s="18"/>
      <c r="D22" s="21"/>
      <c r="E22" s="137"/>
      <c r="F22" s="114"/>
      <c r="G22" s="111"/>
      <c r="H22" s="100"/>
      <c r="I22" s="100"/>
      <c r="J22" s="101"/>
      <c r="K22" s="17"/>
    </row>
    <row r="23" spans="1:31" x14ac:dyDescent="0.2">
      <c r="A23" s="6"/>
      <c r="B23" s="3"/>
      <c r="C23" s="3"/>
      <c r="D23" s="6"/>
      <c r="E23" s="3"/>
      <c r="F23" s="13"/>
      <c r="G23" s="13"/>
      <c r="H23" s="13"/>
      <c r="I23" s="13"/>
      <c r="J23" s="13"/>
      <c r="K23" s="3"/>
    </row>
    <row r="24" spans="1:31" ht="27.75" customHeight="1" x14ac:dyDescent="0.2">
      <c r="A24" s="6"/>
      <c r="B24" s="33" t="s">
        <v>48</v>
      </c>
      <c r="C24" s="32" t="s">
        <v>49</v>
      </c>
      <c r="D24" s="32" t="s">
        <v>50</v>
      </c>
      <c r="E24" s="32" t="s">
        <v>51</v>
      </c>
      <c r="F24" s="37" t="s">
        <v>52</v>
      </c>
      <c r="G24" s="32" t="s">
        <v>53</v>
      </c>
      <c r="H24" s="32" t="s">
        <v>54</v>
      </c>
      <c r="I24" s="32" t="s">
        <v>55</v>
      </c>
      <c r="J24" s="37" t="s">
        <v>56</v>
      </c>
      <c r="K24" s="32" t="s">
        <v>57</v>
      </c>
    </row>
    <row r="25" spans="1:31" ht="14.4" customHeight="1" x14ac:dyDescent="0.2">
      <c r="A25" s="15"/>
      <c r="B25" s="178">
        <v>1</v>
      </c>
      <c r="C25" s="179" t="s">
        <v>58</v>
      </c>
      <c r="D25" s="180">
        <v>1</v>
      </c>
      <c r="E25" s="181">
        <v>45658</v>
      </c>
      <c r="F25" s="182">
        <v>45689</v>
      </c>
      <c r="G25" s="183">
        <v>4250</v>
      </c>
      <c r="H25" s="184">
        <v>1</v>
      </c>
      <c r="I25" s="185">
        <v>250</v>
      </c>
      <c r="J25" s="145"/>
      <c r="K25" s="36">
        <f t="shared" ref="K25:K52" si="0">(G25*H25)-I25</f>
        <v>4000</v>
      </c>
    </row>
    <row r="26" spans="1:31" ht="14.4" customHeight="1" x14ac:dyDescent="0.2">
      <c r="A26" s="6"/>
      <c r="B26" s="186">
        <v>2</v>
      </c>
      <c r="C26" s="179" t="s">
        <v>60</v>
      </c>
      <c r="D26" s="180">
        <v>2</v>
      </c>
      <c r="E26" s="181">
        <v>45658</v>
      </c>
      <c r="F26" s="182">
        <v>45689</v>
      </c>
      <c r="G26" s="183">
        <v>4250</v>
      </c>
      <c r="H26" s="184">
        <v>1</v>
      </c>
      <c r="I26" s="185"/>
      <c r="J26" s="146"/>
      <c r="K26" s="36">
        <f t="shared" si="0"/>
        <v>4250</v>
      </c>
    </row>
    <row r="27" spans="1:31" ht="12.75" customHeight="1" x14ac:dyDescent="0.2">
      <c r="A27" s="6"/>
      <c r="B27" s="186">
        <v>3</v>
      </c>
      <c r="C27" s="179" t="s">
        <v>78</v>
      </c>
      <c r="D27" s="180">
        <v>3</v>
      </c>
      <c r="E27" s="181">
        <v>45658</v>
      </c>
      <c r="F27" s="182">
        <v>45689</v>
      </c>
      <c r="G27" s="183">
        <v>195</v>
      </c>
      <c r="H27" s="184">
        <v>1</v>
      </c>
      <c r="I27" s="185"/>
      <c r="J27" s="146"/>
      <c r="K27" s="36">
        <f t="shared" si="0"/>
        <v>195</v>
      </c>
    </row>
    <row r="28" spans="1:31" ht="14.4" customHeight="1" x14ac:dyDescent="0.2">
      <c r="A28" s="15"/>
      <c r="B28" s="186">
        <v>1</v>
      </c>
      <c r="C28" s="179" t="s">
        <v>81</v>
      </c>
      <c r="D28" s="180">
        <v>4</v>
      </c>
      <c r="E28" s="181">
        <v>45658</v>
      </c>
      <c r="F28" s="182">
        <v>45689</v>
      </c>
      <c r="G28" s="183">
        <v>4312.5</v>
      </c>
      <c r="H28" s="184">
        <v>1</v>
      </c>
      <c r="I28" s="185"/>
      <c r="J28" s="146"/>
      <c r="K28" s="36">
        <f t="shared" si="0"/>
        <v>4312.5</v>
      </c>
    </row>
    <row r="29" spans="1:31" ht="14.4" customHeight="1" x14ac:dyDescent="0.2">
      <c r="A29" s="15"/>
      <c r="B29" s="186"/>
      <c r="C29" s="179"/>
      <c r="D29" s="180"/>
      <c r="E29" s="181"/>
      <c r="F29" s="187"/>
      <c r="G29" s="188"/>
      <c r="H29" s="184"/>
      <c r="I29" s="185"/>
      <c r="J29" s="146"/>
      <c r="K29" s="36">
        <f t="shared" si="0"/>
        <v>0</v>
      </c>
    </row>
    <row r="30" spans="1:31" ht="14.4" customHeight="1" x14ac:dyDescent="0.2">
      <c r="A30" s="15"/>
      <c r="B30" s="186"/>
      <c r="C30" s="179"/>
      <c r="D30" s="180"/>
      <c r="E30" s="181"/>
      <c r="F30" s="187"/>
      <c r="G30" s="183"/>
      <c r="H30" s="184"/>
      <c r="I30" s="185"/>
      <c r="J30" s="146"/>
      <c r="K30" s="36">
        <f t="shared" si="0"/>
        <v>0</v>
      </c>
    </row>
    <row r="31" spans="1:31" ht="14.4" customHeight="1" x14ac:dyDescent="0.2">
      <c r="A31" s="15"/>
      <c r="B31" s="186"/>
      <c r="C31" s="179"/>
      <c r="D31" s="180"/>
      <c r="E31" s="181"/>
      <c r="F31" s="187"/>
      <c r="G31" s="183"/>
      <c r="H31" s="184"/>
      <c r="I31" s="185"/>
      <c r="J31" s="146"/>
      <c r="K31" s="36">
        <f t="shared" si="0"/>
        <v>0</v>
      </c>
    </row>
    <row r="32" spans="1:31" ht="14.4" customHeight="1" x14ac:dyDescent="0.2">
      <c r="A32" s="15"/>
      <c r="B32" s="186"/>
      <c r="C32" s="179"/>
      <c r="D32" s="180"/>
      <c r="E32" s="181"/>
      <c r="F32" s="187"/>
      <c r="G32" s="188"/>
      <c r="H32" s="184"/>
      <c r="I32" s="185"/>
      <c r="J32" s="146"/>
      <c r="K32" s="36">
        <f t="shared" si="0"/>
        <v>0</v>
      </c>
    </row>
    <row r="33" spans="1:11" ht="14.4" customHeight="1" x14ac:dyDescent="0.2">
      <c r="A33" s="15"/>
      <c r="B33" s="186"/>
      <c r="C33" s="179"/>
      <c r="D33" s="180"/>
      <c r="E33" s="181"/>
      <c r="F33" s="187"/>
      <c r="G33" s="183"/>
      <c r="H33" s="184"/>
      <c r="I33" s="185"/>
      <c r="J33" s="146"/>
      <c r="K33" s="36">
        <f t="shared" si="0"/>
        <v>0</v>
      </c>
    </row>
    <row r="34" spans="1:11" ht="14.4" customHeight="1" x14ac:dyDescent="0.2">
      <c r="A34" s="15"/>
      <c r="B34" s="189"/>
      <c r="C34" s="179"/>
      <c r="D34" s="190"/>
      <c r="E34" s="191"/>
      <c r="F34" s="187"/>
      <c r="G34" s="192"/>
      <c r="H34" s="193"/>
      <c r="I34" s="194"/>
      <c r="J34" s="146"/>
      <c r="K34" s="36">
        <f t="shared" si="0"/>
        <v>0</v>
      </c>
    </row>
    <row r="35" spans="1:11" ht="14.4" customHeight="1" x14ac:dyDescent="0.2">
      <c r="A35" s="15"/>
      <c r="B35" s="186"/>
      <c r="C35" s="179"/>
      <c r="D35" s="180"/>
      <c r="E35" s="181"/>
      <c r="F35" s="187"/>
      <c r="G35" s="183"/>
      <c r="H35" s="184"/>
      <c r="I35" s="185"/>
      <c r="J35" s="146"/>
      <c r="K35" s="36">
        <f t="shared" si="0"/>
        <v>0</v>
      </c>
    </row>
    <row r="36" spans="1:11" ht="14.4" customHeight="1" x14ac:dyDescent="0.2">
      <c r="A36" s="15"/>
      <c r="B36" s="189"/>
      <c r="C36" s="179"/>
      <c r="D36" s="190"/>
      <c r="E36" s="191"/>
      <c r="F36" s="187"/>
      <c r="G36" s="192"/>
      <c r="H36" s="193"/>
      <c r="I36" s="194"/>
      <c r="J36" s="146"/>
      <c r="K36" s="36">
        <f t="shared" si="0"/>
        <v>0</v>
      </c>
    </row>
    <row r="37" spans="1:11" ht="14.4" customHeight="1" x14ac:dyDescent="0.2">
      <c r="A37" s="15"/>
      <c r="B37" s="189"/>
      <c r="C37" s="179"/>
      <c r="D37" s="190"/>
      <c r="E37" s="191"/>
      <c r="F37" s="187"/>
      <c r="G37" s="192"/>
      <c r="H37" s="193"/>
      <c r="I37" s="194"/>
      <c r="J37" s="146"/>
      <c r="K37" s="36">
        <f t="shared" si="0"/>
        <v>0</v>
      </c>
    </row>
    <row r="38" spans="1:11" ht="14.4" customHeight="1" x14ac:dyDescent="0.2">
      <c r="A38" s="15"/>
      <c r="B38" s="186"/>
      <c r="C38" s="179"/>
      <c r="D38" s="180"/>
      <c r="E38" s="181"/>
      <c r="F38" s="187"/>
      <c r="G38" s="188"/>
      <c r="H38" s="184"/>
      <c r="I38" s="185"/>
      <c r="J38" s="146"/>
      <c r="K38" s="36">
        <f t="shared" si="0"/>
        <v>0</v>
      </c>
    </row>
    <row r="39" spans="1:11" ht="14.4" customHeight="1" x14ac:dyDescent="0.2">
      <c r="A39" s="15"/>
      <c r="B39" s="38"/>
      <c r="C39" s="179"/>
      <c r="D39" s="39"/>
      <c r="E39" s="216"/>
      <c r="F39" s="50"/>
      <c r="G39" s="40"/>
      <c r="H39" s="41"/>
      <c r="I39" s="42"/>
      <c r="J39" s="146"/>
      <c r="K39" s="36">
        <f t="shared" si="0"/>
        <v>0</v>
      </c>
    </row>
    <row r="40" spans="1:11" ht="14.4" customHeight="1" x14ac:dyDescent="0.2">
      <c r="A40" s="15"/>
      <c r="B40" s="38"/>
      <c r="C40" s="179"/>
      <c r="D40" s="39"/>
      <c r="E40" s="216"/>
      <c r="F40" s="50"/>
      <c r="G40" s="40"/>
      <c r="H40" s="41"/>
      <c r="I40" s="42"/>
      <c r="J40" s="146"/>
      <c r="K40" s="36">
        <f t="shared" si="0"/>
        <v>0</v>
      </c>
    </row>
    <row r="41" spans="1:11" ht="14.4" customHeight="1" x14ac:dyDescent="0.2">
      <c r="A41" s="15"/>
      <c r="B41" s="38"/>
      <c r="C41" s="179"/>
      <c r="D41" s="39"/>
      <c r="E41" s="216"/>
      <c r="F41" s="50"/>
      <c r="G41" s="40"/>
      <c r="H41" s="41"/>
      <c r="I41" s="42"/>
      <c r="J41" s="146"/>
      <c r="K41" s="36">
        <f t="shared" si="0"/>
        <v>0</v>
      </c>
    </row>
    <row r="42" spans="1:11" ht="14.4" customHeight="1" x14ac:dyDescent="0.2">
      <c r="A42" s="15"/>
      <c r="B42" s="38"/>
      <c r="C42" s="179"/>
      <c r="D42" s="39"/>
      <c r="E42" s="216"/>
      <c r="F42" s="50"/>
      <c r="G42" s="40"/>
      <c r="H42" s="41"/>
      <c r="I42" s="42"/>
      <c r="J42" s="146"/>
      <c r="K42" s="36">
        <f t="shared" si="0"/>
        <v>0</v>
      </c>
    </row>
    <row r="43" spans="1:11" ht="14.4" customHeight="1" x14ac:dyDescent="0.2">
      <c r="A43" s="15"/>
      <c r="B43" s="38"/>
      <c r="C43" s="179"/>
      <c r="D43" s="39"/>
      <c r="E43" s="216"/>
      <c r="F43" s="50"/>
      <c r="G43" s="40"/>
      <c r="H43" s="41"/>
      <c r="I43" s="42"/>
      <c r="J43" s="146"/>
      <c r="K43" s="36">
        <f t="shared" si="0"/>
        <v>0</v>
      </c>
    </row>
    <row r="44" spans="1:11" ht="14.4" customHeight="1" x14ac:dyDescent="0.2">
      <c r="A44" s="15"/>
      <c r="B44" s="189"/>
      <c r="C44" s="179"/>
      <c r="D44" s="190"/>
      <c r="E44" s="191"/>
      <c r="F44" s="187"/>
      <c r="G44" s="192"/>
      <c r="H44" s="193"/>
      <c r="I44" s="194"/>
      <c r="J44" s="146"/>
      <c r="K44" s="36">
        <f t="shared" si="0"/>
        <v>0</v>
      </c>
    </row>
    <row r="45" spans="1:11" ht="14.4" customHeight="1" x14ac:dyDescent="0.2">
      <c r="A45" s="15"/>
      <c r="B45" s="38"/>
      <c r="C45" s="179"/>
      <c r="D45" s="39"/>
      <c r="E45" s="216"/>
      <c r="F45" s="50"/>
      <c r="G45" s="40"/>
      <c r="H45" s="41"/>
      <c r="I45" s="42"/>
      <c r="J45" s="146"/>
      <c r="K45" s="36">
        <f t="shared" si="0"/>
        <v>0</v>
      </c>
    </row>
    <row r="46" spans="1:11" ht="14.4" customHeight="1" x14ac:dyDescent="0.2">
      <c r="A46" s="15"/>
      <c r="B46" s="186"/>
      <c r="C46" s="179"/>
      <c r="D46" s="180"/>
      <c r="E46" s="181"/>
      <c r="F46" s="187"/>
      <c r="G46" s="183"/>
      <c r="H46" s="215"/>
      <c r="I46" s="185"/>
      <c r="J46" s="146"/>
      <c r="K46" s="36">
        <f t="shared" si="0"/>
        <v>0</v>
      </c>
    </row>
    <row r="47" spans="1:11" ht="14.4" customHeight="1" x14ac:dyDescent="0.2">
      <c r="A47" s="15"/>
      <c r="B47" s="189"/>
      <c r="C47" s="179"/>
      <c r="D47" s="190"/>
      <c r="E47" s="191"/>
      <c r="F47" s="187"/>
      <c r="G47" s="192"/>
      <c r="H47" s="193"/>
      <c r="I47" s="194"/>
      <c r="J47" s="146"/>
      <c r="K47" s="36">
        <f t="shared" si="0"/>
        <v>0</v>
      </c>
    </row>
    <row r="48" spans="1:11" ht="14.4" customHeight="1" x14ac:dyDescent="0.2">
      <c r="A48" s="15"/>
      <c r="B48" s="189"/>
      <c r="C48" s="179"/>
      <c r="D48" s="190"/>
      <c r="E48" s="191"/>
      <c r="F48" s="187"/>
      <c r="G48" s="192"/>
      <c r="H48" s="193"/>
      <c r="I48" s="194"/>
      <c r="J48" s="146"/>
      <c r="K48" s="36">
        <f t="shared" si="0"/>
        <v>0</v>
      </c>
    </row>
    <row r="49" spans="1:14" ht="14.4" customHeight="1" x14ac:dyDescent="0.2">
      <c r="A49" s="15"/>
      <c r="B49" s="189"/>
      <c r="C49" s="179"/>
      <c r="D49" s="190"/>
      <c r="E49" s="191"/>
      <c r="F49" s="187"/>
      <c r="G49" s="192"/>
      <c r="H49" s="193"/>
      <c r="I49" s="194"/>
      <c r="J49" s="146"/>
      <c r="K49" s="36">
        <f t="shared" si="0"/>
        <v>0</v>
      </c>
    </row>
    <row r="50" spans="1:14" ht="14.4" customHeight="1" x14ac:dyDescent="0.2">
      <c r="A50" s="15"/>
      <c r="B50" s="186"/>
      <c r="C50" s="179"/>
      <c r="D50" s="180"/>
      <c r="E50" s="181"/>
      <c r="F50" s="187"/>
      <c r="G50" s="183"/>
      <c r="H50" s="184"/>
      <c r="I50" s="185"/>
      <c r="J50" s="146"/>
      <c r="K50" s="36">
        <f t="shared" si="0"/>
        <v>0</v>
      </c>
    </row>
    <row r="51" spans="1:14" ht="14.4" customHeight="1" x14ac:dyDescent="0.2">
      <c r="A51" s="15"/>
      <c r="B51" s="186"/>
      <c r="C51" s="179"/>
      <c r="D51" s="180"/>
      <c r="E51" s="181"/>
      <c r="F51" s="187"/>
      <c r="G51" s="183"/>
      <c r="H51" s="184"/>
      <c r="I51" s="185"/>
      <c r="J51" s="146"/>
      <c r="K51" s="36">
        <f t="shared" si="0"/>
        <v>0</v>
      </c>
    </row>
    <row r="52" spans="1:14" ht="14.4" customHeight="1" x14ac:dyDescent="0.2">
      <c r="A52" s="15"/>
      <c r="B52" s="195"/>
      <c r="C52" s="179"/>
      <c r="D52" s="196"/>
      <c r="E52" s="197"/>
      <c r="F52" s="198"/>
      <c r="G52" s="199"/>
      <c r="H52" s="200"/>
      <c r="I52" s="201"/>
      <c r="J52" s="146"/>
      <c r="K52" s="36">
        <f t="shared" si="0"/>
        <v>0</v>
      </c>
    </row>
    <row r="53" spans="1:14" ht="14.4" customHeight="1" x14ac:dyDescent="0.2">
      <c r="A53" s="15"/>
      <c r="B53" s="147"/>
      <c r="C53" s="148"/>
      <c r="D53" s="147"/>
      <c r="E53" s="149"/>
      <c r="F53" s="150"/>
      <c r="G53" s="151"/>
      <c r="H53" s="152"/>
      <c r="I53" s="153"/>
      <c r="J53" s="88" t="s">
        <v>61</v>
      </c>
      <c r="K53" s="206">
        <f>SUMIF($B$25:$B$52,1,$K$25:$K$52)</f>
        <v>8312.5</v>
      </c>
    </row>
    <row r="54" spans="1:14" ht="14.4" customHeight="1" x14ac:dyDescent="0.2">
      <c r="A54" s="15"/>
      <c r="B54" s="147"/>
      <c r="C54" s="148"/>
      <c r="D54" s="147"/>
      <c r="E54" s="149"/>
      <c r="F54" s="150"/>
      <c r="G54" s="151"/>
      <c r="H54" s="152"/>
      <c r="I54" s="153"/>
      <c r="J54" s="88" t="s">
        <v>62</v>
      </c>
      <c r="K54" s="206">
        <f>SUMIF($B$25:$B$52,2,$K$25:$K$52)</f>
        <v>4250</v>
      </c>
    </row>
    <row r="55" spans="1:14" ht="14.4" customHeight="1" x14ac:dyDescent="0.2">
      <c r="A55" s="15"/>
      <c r="B55" s="148"/>
      <c r="C55" s="148"/>
      <c r="D55" s="148"/>
      <c r="E55" s="154"/>
      <c r="F55" s="150"/>
      <c r="G55" s="155"/>
      <c r="H55" s="156"/>
      <c r="I55" s="157"/>
      <c r="J55" s="88" t="s">
        <v>63</v>
      </c>
      <c r="K55" s="206">
        <f>SUMIF($B$25:$B$52,3,$K$25:$K$52)</f>
        <v>195</v>
      </c>
      <c r="N55" s="205"/>
    </row>
    <row r="56" spans="1:14" ht="4.8" customHeight="1" x14ac:dyDescent="0.2">
      <c r="A56" s="6"/>
      <c r="B56" s="148"/>
      <c r="C56" s="148"/>
      <c r="D56" s="148"/>
      <c r="E56" s="154"/>
      <c r="F56" s="150"/>
      <c r="G56" s="155"/>
      <c r="H56" s="156"/>
      <c r="I56" s="154"/>
      <c r="J56" s="154"/>
      <c r="K56" s="154"/>
    </row>
    <row r="57" spans="1:14" ht="21" customHeight="1" x14ac:dyDescent="0.3">
      <c r="A57" s="8"/>
      <c r="B57" s="1" t="s">
        <v>64</v>
      </c>
      <c r="C57" s="3"/>
      <c r="D57" s="14"/>
      <c r="F57" s="118"/>
      <c r="G57" s="98"/>
      <c r="H57" s="166" t="s">
        <v>83</v>
      </c>
      <c r="I57" s="167"/>
      <c r="J57" s="168"/>
      <c r="K57" s="207">
        <f>K53+'Extra Table'!K29</f>
        <v>58312.5</v>
      </c>
    </row>
    <row r="58" spans="1:14" ht="13.5" hidden="1" customHeight="1" thickTop="1" x14ac:dyDescent="0.25">
      <c r="H58" s="169"/>
      <c r="I58" s="169"/>
      <c r="J58" s="169"/>
      <c r="K58" s="208"/>
      <c r="L58" s="11"/>
    </row>
    <row r="59" spans="1:14" ht="12.75" hidden="1" customHeight="1" x14ac:dyDescent="0.3">
      <c r="B59" s="6" t="s">
        <v>65</v>
      </c>
      <c r="C59" s="122" t="str">
        <f>IF(ISERR(K62/K61),"",K62/K61)</f>
        <v/>
      </c>
      <c r="D59" s="103"/>
      <c r="E59" s="13" t="s">
        <v>66</v>
      </c>
      <c r="F59" s="12"/>
      <c r="G59" s="12"/>
      <c r="H59" s="170" t="str">
        <f>IF(ISBLANK(H61),"",H62/H61)</f>
        <v/>
      </c>
      <c r="I59" s="170" t="str">
        <f>IF(ISBLANK(I61),"",I62/I61)</f>
        <v/>
      </c>
      <c r="J59" s="170" t="str">
        <f>IF(ISBLANK(J61),"",J62/J61)</f>
        <v/>
      </c>
      <c r="K59" s="209" t="s">
        <v>67</v>
      </c>
      <c r="L59" s="9"/>
    </row>
    <row r="60" spans="1:14" ht="12.75" hidden="1" customHeight="1" x14ac:dyDescent="0.3">
      <c r="B60" s="6"/>
      <c r="C60" s="30"/>
      <c r="D60" s="30"/>
      <c r="E60" s="13"/>
      <c r="F60" s="12"/>
      <c r="G60" s="12"/>
      <c r="H60" s="170"/>
      <c r="I60" s="170"/>
      <c r="J60" s="170"/>
      <c r="K60" s="209"/>
      <c r="L60" s="9"/>
    </row>
    <row r="61" spans="1:14" ht="12.75" hidden="1" customHeight="1" x14ac:dyDescent="0.25">
      <c r="C61" s="2"/>
      <c r="D61" s="6" t="s">
        <v>68</v>
      </c>
      <c r="E61" s="9"/>
      <c r="F61" s="10"/>
      <c r="G61" s="158"/>
      <c r="H61" s="171"/>
      <c r="I61" s="171"/>
      <c r="J61" s="171"/>
      <c r="K61" s="210">
        <f>SUM(F61:J61)</f>
        <v>0</v>
      </c>
      <c r="L61" s="9"/>
    </row>
    <row r="62" spans="1:14" ht="15.75" hidden="1" customHeight="1" thickBot="1" x14ac:dyDescent="0.3">
      <c r="A62" s="8" t="s">
        <v>69</v>
      </c>
      <c r="B62" s="135">
        <f>K14</f>
        <v>0</v>
      </c>
      <c r="C62" s="98"/>
      <c r="D62" s="98"/>
      <c r="E62" s="3"/>
      <c r="F62" s="164"/>
      <c r="G62" s="165"/>
      <c r="H62" s="171"/>
      <c r="I62" s="171"/>
      <c r="J62" s="171"/>
      <c r="K62" s="210">
        <f>SUM(F62:J62)</f>
        <v>0</v>
      </c>
    </row>
    <row r="63" spans="1:14" ht="20.399999999999999" customHeight="1" x14ac:dyDescent="0.3">
      <c r="A63" s="8"/>
      <c r="C63" s="6"/>
      <c r="D63" s="6"/>
      <c r="E63" s="3"/>
      <c r="F63" s="142"/>
      <c r="G63" s="142"/>
      <c r="H63" s="166" t="s">
        <v>84</v>
      </c>
      <c r="I63" s="167"/>
      <c r="J63" s="168"/>
      <c r="K63" s="207">
        <f>K54+'Extra Table'!K30</f>
        <v>59261</v>
      </c>
    </row>
    <row r="64" spans="1:14" ht="21.75" customHeight="1" x14ac:dyDescent="0.3">
      <c r="E64" s="3"/>
      <c r="F64" s="3"/>
      <c r="G64" s="3"/>
      <c r="H64" s="166" t="s">
        <v>85</v>
      </c>
      <c r="I64" s="167"/>
      <c r="J64" s="168"/>
      <c r="K64" s="211">
        <f>K55+'Extra Table'!K31</f>
        <v>60219</v>
      </c>
    </row>
    <row r="65" spans="1:11" ht="15.75" customHeight="1" thickBot="1" x14ac:dyDescent="0.3">
      <c r="A65" s="1"/>
      <c r="E65" s="13" t="s">
        <v>66</v>
      </c>
      <c r="F65" s="12" t="str">
        <f>IF(ISBLANK(F67),"",F68/F67)</f>
        <v/>
      </c>
      <c r="G65" s="12" t="str">
        <f>IF(ISBLANK(G67),"",G68/G67)</f>
        <v/>
      </c>
      <c r="H65" s="12" t="str">
        <f>IF(ISBLANK(H67),"",H68/H67)</f>
        <v/>
      </c>
      <c r="I65" s="12" t="str">
        <f>IF(ISBLANK(I67),"",I68/I67)</f>
        <v/>
      </c>
      <c r="J65" s="12" t="str">
        <f>IF(ISBLANK(J67),"",J68/J67)</f>
        <v/>
      </c>
      <c r="K65" s="54"/>
    </row>
    <row r="66" spans="1:11" ht="15.75" hidden="1" customHeight="1" x14ac:dyDescent="0.25">
      <c r="A66" s="8" t="s">
        <v>69</v>
      </c>
      <c r="D66" s="3"/>
      <c r="E66" s="13"/>
      <c r="F66" s="12"/>
      <c r="G66" s="12"/>
      <c r="H66" s="12"/>
      <c r="I66" s="12"/>
      <c r="J66" s="12"/>
      <c r="K66" s="54"/>
    </row>
    <row r="67" spans="1:11" ht="21" hidden="1" customHeight="1" x14ac:dyDescent="0.25">
      <c r="B67" s="2" t="s">
        <v>65</v>
      </c>
      <c r="C67" s="122" t="str">
        <f>IFERROR((K68/K67),"")</f>
        <v/>
      </c>
      <c r="D67" s="103"/>
      <c r="E67" s="43"/>
      <c r="F67" s="43"/>
      <c r="G67" s="43"/>
      <c r="H67" s="51"/>
      <c r="I67" s="51"/>
      <c r="J67" s="51"/>
      <c r="K67" s="54">
        <f>SUM(F67:J67)</f>
        <v>0</v>
      </c>
    </row>
    <row r="68" spans="1:11" ht="13.2" hidden="1" customHeight="1" x14ac:dyDescent="0.25">
      <c r="B68" s="2"/>
      <c r="C68" s="143"/>
      <c r="D68" s="144"/>
      <c r="E68" s="44"/>
      <c r="F68" s="44"/>
      <c r="G68" s="44"/>
      <c r="H68" s="52"/>
      <c r="I68" s="52"/>
      <c r="J68" s="52"/>
      <c r="K68" s="54">
        <f>SUM(F68:J68)</f>
        <v>0</v>
      </c>
    </row>
    <row r="69" spans="1:11" ht="13.2" hidden="1" customHeight="1" x14ac:dyDescent="0.25">
      <c r="C69" s="2"/>
      <c r="D69" s="2" t="s">
        <v>70</v>
      </c>
      <c r="E69" s="45">
        <f>-(E68-E63)</f>
        <v>0</v>
      </c>
      <c r="F69" s="45">
        <f>-(F68-F63)</f>
        <v>0</v>
      </c>
      <c r="G69" s="45">
        <f>-(G68-G63)</f>
        <v>0</v>
      </c>
      <c r="H69" s="53"/>
      <c r="I69" s="53"/>
      <c r="J69" s="53"/>
      <c r="K69" s="54">
        <f>SUM(F69:J69)</f>
        <v>0</v>
      </c>
    </row>
    <row r="70" spans="1:11" ht="12" hidden="1" customHeight="1" x14ac:dyDescent="0.25">
      <c r="A70" s="8" t="s">
        <v>69</v>
      </c>
      <c r="D70" s="3"/>
      <c r="E70" s="3"/>
      <c r="F70" s="3"/>
      <c r="G70" s="3"/>
      <c r="H70" s="3"/>
      <c r="I70" s="3"/>
      <c r="J70" s="3"/>
      <c r="K70" s="7">
        <f>K68+K69</f>
        <v>0</v>
      </c>
    </row>
    <row r="71" spans="1:11" ht="12" hidden="1" customHeight="1" x14ac:dyDescent="0.2">
      <c r="B71" s="105" t="s">
        <v>71</v>
      </c>
      <c r="C71" s="98"/>
      <c r="D71" s="98"/>
      <c r="E71" s="98"/>
      <c r="F71" s="98"/>
      <c r="G71" s="98"/>
      <c r="H71" s="98"/>
      <c r="I71" s="98"/>
      <c r="J71" s="98"/>
      <c r="K71" s="98"/>
    </row>
    <row r="72" spans="1:11" ht="12.75" hidden="1" customHeight="1" x14ac:dyDescent="0.25">
      <c r="B72" s="3"/>
      <c r="C72" s="6" t="s">
        <v>72</v>
      </c>
      <c r="D72" s="109" t="s">
        <v>73</v>
      </c>
      <c r="E72" s="110"/>
      <c r="F72" s="110"/>
      <c r="G72" s="110"/>
      <c r="H72" s="110"/>
      <c r="I72" s="6" t="s">
        <v>74</v>
      </c>
      <c r="J72" s="46">
        <f ca="1">TODAY()</f>
        <v>46304</v>
      </c>
      <c r="K72" s="3"/>
    </row>
    <row r="73" spans="1:11" ht="12.75" hidden="1" customHeight="1" x14ac:dyDescent="0.25">
      <c r="A73" s="5"/>
      <c r="B73" s="4"/>
      <c r="C73" s="3"/>
      <c r="D73" s="120" t="s">
        <v>75</v>
      </c>
      <c r="E73" s="121"/>
      <c r="F73" s="121"/>
      <c r="G73" s="121"/>
      <c r="H73" s="121"/>
      <c r="I73" s="47"/>
      <c r="J73" s="48"/>
      <c r="K73" s="49" t="str">
        <f>_xlfn.CONCAT("Template Created"," ",TEXT(MAX('[2]Template Revisions'!E:E), "mm/dd/yy"))</f>
        <v>Template Created 06/29/26</v>
      </c>
    </row>
    <row r="74" spans="1:11" ht="13.2" hidden="1" customHeight="1" x14ac:dyDescent="0.25">
      <c r="D74">
        <v>60</v>
      </c>
    </row>
    <row r="75" spans="1:11" ht="25.2" customHeight="1" thickBot="1" x14ac:dyDescent="0.25">
      <c r="A75" s="1"/>
      <c r="D75" s="3"/>
      <c r="E75" s="3"/>
      <c r="F75" s="3"/>
      <c r="G75" s="3"/>
      <c r="H75" s="212" t="s">
        <v>69</v>
      </c>
      <c r="I75" s="213"/>
      <c r="J75" s="213"/>
      <c r="K75" s="214">
        <f>SUM(K57:K64)</f>
        <v>177792.5</v>
      </c>
    </row>
    <row r="76" spans="1:11" ht="13.2" customHeight="1" x14ac:dyDescent="0.25">
      <c r="A76" s="1"/>
      <c r="D76" s="3"/>
      <c r="E76" s="3"/>
      <c r="F76" s="3"/>
      <c r="G76" s="3"/>
      <c r="H76" s="163"/>
      <c r="I76" s="163"/>
      <c r="J76" s="163"/>
      <c r="K76" s="54"/>
    </row>
    <row r="77" spans="1:11" ht="13.2" customHeight="1" x14ac:dyDescent="0.25">
      <c r="A77" s="1"/>
      <c r="D77" s="3"/>
      <c r="E77" s="3"/>
      <c r="F77" s="3"/>
      <c r="G77" s="3"/>
      <c r="H77" s="163"/>
      <c r="I77" s="163"/>
      <c r="J77" s="163"/>
      <c r="K77" s="54"/>
    </row>
    <row r="78" spans="1:11" x14ac:dyDescent="0.2">
      <c r="B78" s="136" t="s">
        <v>71</v>
      </c>
      <c r="C78" s="98"/>
      <c r="D78" s="98"/>
      <c r="E78" s="98"/>
      <c r="F78" s="98"/>
      <c r="G78" s="98"/>
      <c r="H78" s="98"/>
      <c r="I78" s="98"/>
      <c r="J78" s="98"/>
      <c r="K78" s="98"/>
    </row>
    <row r="79" spans="1:11" x14ac:dyDescent="0.2">
      <c r="B79" s="35"/>
      <c r="C79" s="35"/>
      <c r="D79" s="35"/>
      <c r="E79" s="35"/>
      <c r="F79" s="35"/>
      <c r="G79" s="35"/>
      <c r="H79" s="35"/>
      <c r="I79" s="35"/>
      <c r="J79" s="35"/>
      <c r="K79" s="35"/>
    </row>
    <row r="80" spans="1:11" x14ac:dyDescent="0.2">
      <c r="B80" s="35"/>
      <c r="C80" s="35"/>
      <c r="D80" s="202"/>
      <c r="E80" s="202"/>
      <c r="F80" s="202"/>
      <c r="G80" s="202"/>
      <c r="H80" s="202"/>
      <c r="I80" s="202"/>
      <c r="J80" s="35"/>
      <c r="K80" s="35"/>
    </row>
    <row r="81" spans="1:11" ht="13.2" x14ac:dyDescent="0.25">
      <c r="B81" s="3"/>
      <c r="C81" s="6" t="s">
        <v>72</v>
      </c>
      <c r="D81" s="109" t="s">
        <v>73</v>
      </c>
      <c r="E81" s="110"/>
      <c r="F81" s="110"/>
      <c r="G81" s="110"/>
      <c r="H81" s="110"/>
      <c r="I81" s="203" t="s">
        <v>74</v>
      </c>
      <c r="J81" s="46">
        <f ca="1">TODAY()</f>
        <v>46304</v>
      </c>
      <c r="K81" s="3"/>
    </row>
    <row r="82" spans="1:11" ht="12" customHeight="1" x14ac:dyDescent="0.25">
      <c r="A82" s="5"/>
      <c r="B82" s="4"/>
      <c r="C82" s="3"/>
      <c r="D82" s="120" t="s">
        <v>75</v>
      </c>
      <c r="E82" s="121"/>
      <c r="F82" s="121"/>
      <c r="G82" s="121"/>
      <c r="H82" s="121"/>
      <c r="I82" s="204"/>
      <c r="J82" s="48"/>
      <c r="K82" s="49" t="s">
        <v>87</v>
      </c>
    </row>
    <row r="102" spans="2:3" ht="14.4" hidden="1" x14ac:dyDescent="0.25">
      <c r="B102" s="141" t="s">
        <v>58</v>
      </c>
      <c r="C102"/>
    </row>
    <row r="103" spans="2:3" ht="14.4" hidden="1" x14ac:dyDescent="0.25">
      <c r="B103" s="141" t="s">
        <v>59</v>
      </c>
      <c r="C103"/>
    </row>
    <row r="104" spans="2:3" ht="14.4" hidden="1" x14ac:dyDescent="0.25">
      <c r="B104" s="141" t="s">
        <v>60</v>
      </c>
      <c r="C104"/>
    </row>
    <row r="105" spans="2:3" ht="14.4" hidden="1" x14ac:dyDescent="0.25">
      <c r="B105" s="141" t="s">
        <v>78</v>
      </c>
      <c r="C105"/>
    </row>
    <row r="106" spans="2:3" ht="14.4" hidden="1" x14ac:dyDescent="0.25">
      <c r="B106" s="141" t="s">
        <v>79</v>
      </c>
      <c r="C106"/>
    </row>
    <row r="107" spans="2:3" ht="14.4" hidden="1" x14ac:dyDescent="0.25">
      <c r="B107" s="141" t="s">
        <v>80</v>
      </c>
      <c r="C107"/>
    </row>
    <row r="108" spans="2:3" ht="14.4" hidden="1" x14ac:dyDescent="0.3">
      <c r="B108" s="55" t="s">
        <v>81</v>
      </c>
      <c r="C108" s="55" t="s">
        <v>82</v>
      </c>
    </row>
  </sheetData>
  <sheetProtection algorithmName="SHA-512" hashValue="HHJd9GBMMaejYVH3OLrBrU56UzN8S3MIAJ6i2sX/F/T2dVILOOsP4P/SQjky36mBS+b39bqdWva+QEqN1j3WBg==" saltValue="hjGI3Iqw4F2ZnT36J/DDWA==" spinCount="100000" sheet="1" objects="1" scenarios="1" formatCells="0" formatColumns="0" formatRows="0" insertColumns="0" insertRows="0" insertHyperlinks="0" deleteColumns="0" deleteRows="0" sort="0"/>
  <mergeCells count="37">
    <mergeCell ref="N2:AB12"/>
    <mergeCell ref="G19:J19"/>
    <mergeCell ref="G18:J18"/>
    <mergeCell ref="I2:K2"/>
    <mergeCell ref="D82:H82"/>
    <mergeCell ref="H4:J4"/>
    <mergeCell ref="B62:D62"/>
    <mergeCell ref="B78:K78"/>
    <mergeCell ref="E22:F22"/>
    <mergeCell ref="C59:D59"/>
    <mergeCell ref="E18:F18"/>
    <mergeCell ref="E21:F21"/>
    <mergeCell ref="C10:E10"/>
    <mergeCell ref="H57:J57"/>
    <mergeCell ref="H63:J63"/>
    <mergeCell ref="H64:J64"/>
    <mergeCell ref="D73:H73"/>
    <mergeCell ref="C67:D67"/>
    <mergeCell ref="A2:E2"/>
    <mergeCell ref="D81:H81"/>
    <mergeCell ref="H5:J5"/>
    <mergeCell ref="H7:I7"/>
    <mergeCell ref="H75:J75"/>
    <mergeCell ref="D72:H72"/>
    <mergeCell ref="G22:J22"/>
    <mergeCell ref="H6:J6"/>
    <mergeCell ref="E20:F20"/>
    <mergeCell ref="C11:E11"/>
    <mergeCell ref="E19:F19"/>
    <mergeCell ref="F57:G57"/>
    <mergeCell ref="J8:K8"/>
    <mergeCell ref="G21:J21"/>
    <mergeCell ref="G20:J20"/>
    <mergeCell ref="F2:H2"/>
    <mergeCell ref="B71:K71"/>
    <mergeCell ref="A1:K1"/>
    <mergeCell ref="H3:J3"/>
  </mergeCells>
  <dataValidations xWindow="1397" yWindow="854" count="16">
    <dataValidation allowBlank="1" showInputMessage="1" showErrorMessage="1" promptTitle="TDOT Supervisor" prompt="Please enter District Supervisor or Regional Contact." sqref="C10:E11" xr:uid="{CB6DAE2D-B5FC-4922-9108-345264FC35A0}"/>
    <dataValidation allowBlank="1" showInputMessage="1" showErrorMessage="1" promptTitle="CONSULTANT PROJECT/JOB NO.:" prompt="For consultant purposes only." sqref="I10:I11" xr:uid="{ED295B21-AA9A-4A84-9E7B-F81CC0FFBA3F}"/>
    <dataValidation allowBlank="1" showInputMessage="1" showErrorMessage="1" promptTitle="Begin Date" prompt="First date of services included in this invoice." sqref="I14" xr:uid="{6473F993-1EED-48EC-989A-40CFF5B67BA3}"/>
    <dataValidation allowBlank="1" showInputMessage="1" showErrorMessage="1" promptTitle="End Date" prompt="Last date of services included in this invoice." sqref="K14" xr:uid="{3EE1E7D8-5DF5-4EFB-B86D-720274D8ECE9}"/>
    <dataValidation type="list" allowBlank="1" showInputMessage="1" showErrorMessage="1" sqref="K15:L15" xr:uid="{6713C521-C293-4460-BC05-048C13A65FA8}">
      <formula1>$AE$17:$AE$18</formula1>
    </dataValidation>
    <dataValidation type="list" allowBlank="1" showInputMessage="1" showErrorMessage="1" promptTitle="Funding Source" prompt="Please pick from drop down." sqref="D19:D22" xr:uid="{EC963832-A1C7-41AA-8516-846EB4E57F8A}">
      <formula1>$AE$3:$AE$4</formula1>
    </dataValidation>
    <dataValidation allowBlank="1" showInputMessage="1" showErrorMessage="1" promptTitle="OH Rates" prompt="Please use the OH rates currently approved by TDOT.  The effective date for new OH rates is based on the invoice date. Lower rates may be volunteered, so long as a statement is attached with this invoice. Questions, please call 615.253.4273." sqref="D56" xr:uid="{91E46113-7223-41C6-A3A1-26136555F6A9}"/>
    <dataValidation type="list" allowBlank="1" showInputMessage="1" showErrorMessage="1" sqref="K10:K11" xr:uid="{B8E4A3ED-1AD7-43A0-944C-92451A74D56C}">
      <formula1>$D$72:$D$75</formula1>
    </dataValidation>
    <dataValidation type="decimal" errorStyle="warning" operator="greaterThanOrEqual" allowBlank="1" showInputMessage="1" showErrorMessage="1" errorTitle="Contract or Project Ceiling" error="Contract or Project Ceiling must be greater than or equal to Total for this invoice plus the amount previously invoiced. " sqref="F61:G61 J61 J67 E67:G67" xr:uid="{B66CA01B-CEEC-4059-8F75-63DF0C220C54}">
      <formula1>E57</formula1>
    </dataValidation>
    <dataValidation type="decimal" errorStyle="warning" operator="greaterThanOrEqual" allowBlank="1" showInputMessage="1" showErrorMessage="1" errorTitle="Contract or Project Ceiling" error="Contract or Project Ceiling must be greater than or equal to Total for this invoice plus the amount previously invoiced. " sqref="I61 I67" xr:uid="{D7B82621-78B2-444E-8BE4-F1BE3FDDE961}">
      <formula1>H57</formula1>
    </dataValidation>
    <dataValidation type="decimal" errorStyle="warning" operator="greaterThanOrEqual" allowBlank="1" showInputMessage="1" showErrorMessage="1" errorTitle="Contract or Project Ceiling" error="Contract or Project Ceiling must be greater than or equal to Total for this invoice plus the amount previously invoiced. " sqref="H61 H67" xr:uid="{C33BEDB5-A8BE-4676-8CC7-D111CACA2F44}">
      <formula1>#REF!</formula1>
    </dataValidation>
    <dataValidation type="decimal" errorStyle="warning" allowBlank="1" showInputMessage="1" showErrorMessage="1" errorTitle="Total Invoiced" error="Total Invoiced-to-date must be greater than or equal to Total for this invoice and less than or equal to Contract or Project Ceiling." sqref="F62:G62 J62 E68:G68 J68" xr:uid="{61D0F249-3F51-4C3F-BBF3-1F27FA89C9A6}">
      <formula1>E57-0.01</formula1>
      <formula2>E61+0.01</formula2>
    </dataValidation>
    <dataValidation type="decimal" errorStyle="warning" allowBlank="1" showInputMessage="1" showErrorMessage="1" errorTitle="Total Invoiced" error="Total Invoiced-to-date must be greater than or equal to Total for this invoice and less than or equal to Contract or Project Ceiling." sqref="I62 I68" xr:uid="{58D3D64C-A749-406A-825C-E4F46A97FC1F}">
      <formula1>H57-0.01</formula1>
      <formula2>I61+0.01</formula2>
    </dataValidation>
    <dataValidation type="decimal" errorStyle="warning" allowBlank="1" showInputMessage="1" showErrorMessage="1" errorTitle="Total Invoiced" error="Total Invoiced-to-date must be greater than or equal to Total for this invoice and less than or equal to Contract or Project Ceiling." sqref="H62 H68" xr:uid="{D240C546-EF58-44D5-93B1-2D48DD67C584}">
      <formula1>#REF!-0.01</formula1>
      <formula2>H61+0.01</formula2>
    </dataValidation>
    <dataValidation type="list" allowBlank="1" showInputMessage="1" showErrorMessage="1" sqref="C26:C52" xr:uid="{C7F9B41B-6CFA-46A5-B1A8-7A55A106C0E1}">
      <formula1>$B$102:$B$108</formula1>
    </dataValidation>
    <dataValidation type="list" allowBlank="1" showInputMessage="1" showErrorMessage="1" errorTitle="Drop Down" error="Please use the drop-down menu&quot; to prevent manual entry of invalid values" sqref="C25" xr:uid="{3D49AD56-D159-46CF-A22E-F80084D06375}">
      <formula1>$B$102:$B$108</formula1>
    </dataValidation>
  </dataValidations>
  <pageMargins left="0.2" right="0.2" top="0.625" bottom="0.5" header="0.3" footer="0.3"/>
  <pageSetup scale="67" orientation="portrait" r:id="rId1"/>
  <headerFooter>
    <oddHeader>&amp;L&amp;G&amp;C&amp;"Arial,Bold"&amp;12 INVOICE SUMMARY&amp;RPROFESSIONAL SERVICES DIVISION</oddHeader>
    <oddFooter>&amp;R&amp;8 Version Revised 05/16/2024</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F99D9-02A6-4D78-9034-2670E4CB9BF6}">
  <dimension ref="B1:Q33"/>
  <sheetViews>
    <sheetView workbookViewId="0">
      <selection activeCell="F28" sqref="F28"/>
    </sheetView>
  </sheetViews>
  <sheetFormatPr defaultRowHeight="13.2" x14ac:dyDescent="0.25"/>
  <cols>
    <col min="1" max="1" width="3.44140625" customWidth="1"/>
    <col min="2" max="2" width="10.88671875" bestFit="1" customWidth="1"/>
    <col min="3" max="3" width="17" customWidth="1"/>
    <col min="4" max="4" width="15.6640625" customWidth="1"/>
    <col min="5" max="5" width="20.21875" customWidth="1"/>
    <col min="6" max="6" width="17.44140625" customWidth="1"/>
    <col min="7" max="7" width="10.5546875" bestFit="1" customWidth="1"/>
    <col min="8" max="8" width="13.33203125" bestFit="1" customWidth="1"/>
    <col min="9" max="9" width="19" bestFit="1" customWidth="1"/>
    <col min="10" max="10" width="19" customWidth="1"/>
    <col min="11" max="11" width="13.5546875" bestFit="1" customWidth="1"/>
    <col min="16" max="16" width="26.44140625" hidden="1" customWidth="1"/>
    <col min="17" max="17" width="8.88671875" hidden="1" customWidth="1"/>
  </cols>
  <sheetData>
    <row r="1" spans="2:17" x14ac:dyDescent="0.25">
      <c r="B1" s="33" t="s">
        <v>48</v>
      </c>
      <c r="C1" s="32" t="s">
        <v>49</v>
      </c>
      <c r="D1" s="32" t="s">
        <v>76</v>
      </c>
      <c r="E1" s="32" t="s">
        <v>88</v>
      </c>
      <c r="F1" s="37" t="s">
        <v>52</v>
      </c>
      <c r="G1" s="32" t="s">
        <v>53</v>
      </c>
      <c r="H1" s="32" t="s">
        <v>54</v>
      </c>
      <c r="I1" s="32" t="s">
        <v>55</v>
      </c>
      <c r="J1" s="32" t="s">
        <v>77</v>
      </c>
      <c r="K1" s="32" t="s">
        <v>57</v>
      </c>
    </row>
    <row r="2" spans="2:17" ht="14.4" x14ac:dyDescent="0.25">
      <c r="B2" s="217">
        <v>1</v>
      </c>
      <c r="C2" s="218" t="s">
        <v>58</v>
      </c>
      <c r="D2" s="219">
        <v>5</v>
      </c>
      <c r="E2" s="220">
        <v>46163</v>
      </c>
      <c r="F2" s="221">
        <v>82667</v>
      </c>
      <c r="G2" s="222">
        <v>5000</v>
      </c>
      <c r="H2" s="223">
        <v>10</v>
      </c>
      <c r="I2" s="224"/>
      <c r="J2" s="224"/>
      <c r="K2" s="140">
        <f>(G2*H2)-I2</f>
        <v>50000</v>
      </c>
      <c r="P2" s="141" t="s">
        <v>58</v>
      </c>
    </row>
    <row r="3" spans="2:17" ht="14.4" x14ac:dyDescent="0.25">
      <c r="B3" s="217">
        <v>2</v>
      </c>
      <c r="C3" s="218" t="s">
        <v>58</v>
      </c>
      <c r="D3" s="219">
        <v>6</v>
      </c>
      <c r="E3" s="220">
        <v>46163</v>
      </c>
      <c r="F3" s="221">
        <v>82667</v>
      </c>
      <c r="G3" s="222">
        <v>5001</v>
      </c>
      <c r="H3" s="223">
        <v>11</v>
      </c>
      <c r="I3" s="224"/>
      <c r="J3" s="224"/>
      <c r="K3" s="140">
        <f>(G3*H3)-I3</f>
        <v>55011</v>
      </c>
      <c r="P3" s="141" t="s">
        <v>59</v>
      </c>
    </row>
    <row r="4" spans="2:17" ht="14.4" x14ac:dyDescent="0.25">
      <c r="B4" s="217">
        <v>3</v>
      </c>
      <c r="C4" s="218" t="s">
        <v>58</v>
      </c>
      <c r="D4" s="219">
        <v>7</v>
      </c>
      <c r="E4" s="220">
        <v>46163</v>
      </c>
      <c r="F4" s="221">
        <v>82667</v>
      </c>
      <c r="G4" s="222">
        <v>5002</v>
      </c>
      <c r="H4" s="223">
        <v>12</v>
      </c>
      <c r="I4" s="224"/>
      <c r="J4" s="224"/>
      <c r="K4" s="140">
        <f>(G4*H4)-I4</f>
        <v>60024</v>
      </c>
      <c r="P4" s="141" t="s">
        <v>60</v>
      </c>
    </row>
    <row r="5" spans="2:17" ht="14.4" x14ac:dyDescent="0.25">
      <c r="B5" s="225"/>
      <c r="C5" s="218"/>
      <c r="D5" s="219"/>
      <c r="E5" s="220"/>
      <c r="F5" s="221"/>
      <c r="G5" s="222"/>
      <c r="H5" s="223"/>
      <c r="I5" s="224"/>
      <c r="J5" s="224"/>
      <c r="K5" s="140">
        <f>(G5*H5)-I5</f>
        <v>0</v>
      </c>
      <c r="P5" s="141" t="s">
        <v>78</v>
      </c>
    </row>
    <row r="6" spans="2:17" ht="14.4" x14ac:dyDescent="0.25">
      <c r="B6" s="225"/>
      <c r="C6" s="218"/>
      <c r="D6" s="219"/>
      <c r="E6" s="220"/>
      <c r="F6" s="226"/>
      <c r="G6" s="227"/>
      <c r="H6" s="223"/>
      <c r="I6" s="224"/>
      <c r="J6" s="224"/>
      <c r="K6" s="140">
        <f>(G6*H6)-I6</f>
        <v>0</v>
      </c>
      <c r="P6" s="141" t="s">
        <v>79</v>
      </c>
    </row>
    <row r="7" spans="2:17" ht="14.4" x14ac:dyDescent="0.25">
      <c r="B7" s="225"/>
      <c r="C7" s="218"/>
      <c r="D7" s="219"/>
      <c r="E7" s="220"/>
      <c r="F7" s="226"/>
      <c r="G7" s="222"/>
      <c r="H7" s="223"/>
      <c r="I7" s="224"/>
      <c r="J7" s="224"/>
      <c r="K7" s="140">
        <f>(G7*H7)-I7</f>
        <v>0</v>
      </c>
      <c r="P7" s="141" t="s">
        <v>80</v>
      </c>
    </row>
    <row r="8" spans="2:17" ht="14.4" x14ac:dyDescent="0.3">
      <c r="B8" s="225"/>
      <c r="C8" s="218"/>
      <c r="D8" s="219"/>
      <c r="E8" s="220"/>
      <c r="F8" s="226"/>
      <c r="G8" s="222"/>
      <c r="H8" s="223"/>
      <c r="I8" s="224"/>
      <c r="J8" s="224"/>
      <c r="K8" s="140">
        <f>(G8*H8)-I8</f>
        <v>0</v>
      </c>
      <c r="P8" s="55" t="s">
        <v>81</v>
      </c>
      <c r="Q8" s="55" t="s">
        <v>82</v>
      </c>
    </row>
    <row r="9" spans="2:17" ht="14.4" x14ac:dyDescent="0.25">
      <c r="B9" s="225"/>
      <c r="C9" s="218"/>
      <c r="D9" s="219"/>
      <c r="E9" s="220"/>
      <c r="F9" s="226"/>
      <c r="G9" s="222"/>
      <c r="H9" s="223"/>
      <c r="I9" s="224"/>
      <c r="J9" s="224"/>
      <c r="K9" s="140">
        <f>(G9*H9)-I9</f>
        <v>0</v>
      </c>
      <c r="P9" s="1"/>
    </row>
    <row r="10" spans="2:17" ht="14.4" x14ac:dyDescent="0.25">
      <c r="B10" s="225"/>
      <c r="C10" s="218"/>
      <c r="D10" s="219"/>
      <c r="E10" s="220"/>
      <c r="F10" s="226"/>
      <c r="G10" s="222"/>
      <c r="H10" s="223"/>
      <c r="I10" s="224"/>
      <c r="J10" s="224"/>
      <c r="K10" s="140">
        <f>(G10*H10)-I10</f>
        <v>0</v>
      </c>
      <c r="P10" s="1"/>
    </row>
    <row r="11" spans="2:17" ht="14.4" x14ac:dyDescent="0.25">
      <c r="B11" s="225"/>
      <c r="C11" s="218"/>
      <c r="D11" s="219"/>
      <c r="E11" s="220"/>
      <c r="F11" s="226"/>
      <c r="G11" s="222"/>
      <c r="H11" s="223"/>
      <c r="I11" s="224"/>
      <c r="J11" s="224"/>
      <c r="K11" s="140">
        <f>(G11*H11)-I11</f>
        <v>0</v>
      </c>
      <c r="P11" s="1"/>
    </row>
    <row r="12" spans="2:17" ht="14.4" x14ac:dyDescent="0.25">
      <c r="B12" s="225"/>
      <c r="C12" s="218"/>
      <c r="D12" s="219"/>
      <c r="E12" s="220"/>
      <c r="F12" s="226"/>
      <c r="G12" s="222"/>
      <c r="H12" s="223"/>
      <c r="I12" s="224"/>
      <c r="J12" s="224"/>
      <c r="K12" s="140">
        <f>(G12*H12)-I12</f>
        <v>0</v>
      </c>
      <c r="P12" s="1"/>
    </row>
    <row r="13" spans="2:17" ht="14.4" x14ac:dyDescent="0.25">
      <c r="B13" s="225"/>
      <c r="C13" s="218"/>
      <c r="D13" s="219"/>
      <c r="E13" s="220"/>
      <c r="F13" s="226"/>
      <c r="G13" s="222"/>
      <c r="H13" s="223"/>
      <c r="I13" s="224"/>
      <c r="J13" s="224"/>
      <c r="K13" s="140">
        <f>(G13*H13)-I13</f>
        <v>0</v>
      </c>
    </row>
    <row r="14" spans="2:17" ht="14.4" x14ac:dyDescent="0.25">
      <c r="B14" s="225"/>
      <c r="C14" s="218"/>
      <c r="D14" s="219"/>
      <c r="E14" s="220"/>
      <c r="F14" s="226"/>
      <c r="G14" s="227"/>
      <c r="H14" s="223"/>
      <c r="I14" s="224"/>
      <c r="J14" s="224"/>
      <c r="K14" s="140">
        <f>(G14*H14)-I14</f>
        <v>0</v>
      </c>
    </row>
    <row r="15" spans="2:17" ht="14.4" x14ac:dyDescent="0.25">
      <c r="B15" s="225"/>
      <c r="C15" s="218"/>
      <c r="D15" s="219"/>
      <c r="E15" s="220"/>
      <c r="F15" s="226"/>
      <c r="G15" s="222"/>
      <c r="H15" s="223"/>
      <c r="I15" s="224"/>
      <c r="J15" s="224"/>
      <c r="K15" s="140">
        <f>(G15*H15)-I15</f>
        <v>0</v>
      </c>
    </row>
    <row r="16" spans="2:17" ht="14.4" x14ac:dyDescent="0.25">
      <c r="B16" s="225"/>
      <c r="C16" s="218"/>
      <c r="D16" s="219"/>
      <c r="E16" s="220"/>
      <c r="F16" s="226"/>
      <c r="G16" s="222"/>
      <c r="H16" s="223"/>
      <c r="I16" s="224"/>
      <c r="J16" s="224"/>
      <c r="K16" s="140">
        <f>(G16*H16)-I16</f>
        <v>0</v>
      </c>
    </row>
    <row r="17" spans="2:11" ht="14.4" x14ac:dyDescent="0.25">
      <c r="B17" s="225"/>
      <c r="C17" s="218"/>
      <c r="D17" s="219"/>
      <c r="E17" s="220"/>
      <c r="F17" s="226"/>
      <c r="G17" s="222"/>
      <c r="H17" s="223"/>
      <c r="I17" s="224"/>
      <c r="J17" s="224"/>
      <c r="K17" s="140">
        <f>(G17*H17)-I17</f>
        <v>0</v>
      </c>
    </row>
    <row r="18" spans="2:11" ht="14.4" x14ac:dyDescent="0.25">
      <c r="B18" s="225"/>
      <c r="C18" s="218"/>
      <c r="D18" s="219"/>
      <c r="E18" s="220"/>
      <c r="F18" s="226"/>
      <c r="G18" s="222"/>
      <c r="H18" s="223"/>
      <c r="I18" s="224"/>
      <c r="J18" s="224"/>
      <c r="K18" s="140">
        <f>(G18*H18)-I18</f>
        <v>0</v>
      </c>
    </row>
    <row r="19" spans="2:11" ht="14.4" x14ac:dyDescent="0.25">
      <c r="B19" s="225"/>
      <c r="C19" s="218"/>
      <c r="D19" s="219"/>
      <c r="E19" s="220"/>
      <c r="F19" s="226"/>
      <c r="G19" s="222"/>
      <c r="H19" s="223"/>
      <c r="I19" s="224"/>
      <c r="J19" s="224"/>
      <c r="K19" s="140">
        <f>(G19*H19)-I19</f>
        <v>0</v>
      </c>
    </row>
    <row r="20" spans="2:11" ht="14.4" x14ac:dyDescent="0.25">
      <c r="B20" s="225"/>
      <c r="C20" s="218"/>
      <c r="D20" s="219"/>
      <c r="E20" s="220"/>
      <c r="F20" s="226"/>
      <c r="G20" s="222"/>
      <c r="H20" s="223"/>
      <c r="I20" s="224"/>
      <c r="J20" s="224"/>
      <c r="K20" s="140">
        <f>(G20*H20)-I20</f>
        <v>0</v>
      </c>
    </row>
    <row r="21" spans="2:11" ht="14.4" x14ac:dyDescent="0.25">
      <c r="B21" s="225"/>
      <c r="C21" s="218"/>
      <c r="D21" s="219"/>
      <c r="E21" s="220"/>
      <c r="F21" s="226"/>
      <c r="G21" s="222"/>
      <c r="H21" s="223"/>
      <c r="I21" s="224"/>
      <c r="J21" s="224"/>
      <c r="K21" s="140">
        <f>(G21*H21)-I21</f>
        <v>0</v>
      </c>
    </row>
    <row r="22" spans="2:11" ht="14.4" x14ac:dyDescent="0.25">
      <c r="B22" s="225"/>
      <c r="C22" s="218"/>
      <c r="D22" s="219"/>
      <c r="E22" s="220"/>
      <c r="F22" s="226"/>
      <c r="G22" s="222"/>
      <c r="H22" s="223"/>
      <c r="I22" s="224"/>
      <c r="J22" s="224"/>
      <c r="K22" s="140">
        <f>(G22*H22)-I22</f>
        <v>0</v>
      </c>
    </row>
    <row r="23" spans="2:11" ht="14.4" x14ac:dyDescent="0.3">
      <c r="B23" s="228"/>
      <c r="C23" s="218"/>
      <c r="D23" s="229"/>
      <c r="E23" s="230"/>
      <c r="F23" s="226"/>
      <c r="G23" s="231"/>
      <c r="H23" s="232"/>
      <c r="I23" s="233"/>
      <c r="J23" s="224"/>
      <c r="K23" s="140">
        <f t="shared" ref="K23:K27" si="0">(G23*H23)-I23</f>
        <v>0</v>
      </c>
    </row>
    <row r="24" spans="2:11" ht="13.8" customHeight="1" x14ac:dyDescent="0.25">
      <c r="B24" s="228"/>
      <c r="C24" s="228"/>
      <c r="D24" s="228"/>
      <c r="E24" s="228"/>
      <c r="F24" s="228"/>
      <c r="G24" s="228"/>
      <c r="H24" s="228"/>
      <c r="I24" s="228"/>
      <c r="J24" s="224"/>
      <c r="K24" s="140">
        <f t="shared" si="0"/>
        <v>0</v>
      </c>
    </row>
    <row r="25" spans="2:11" ht="14.4" x14ac:dyDescent="0.25">
      <c r="B25" s="228"/>
      <c r="C25" s="228"/>
      <c r="D25" s="228"/>
      <c r="E25" s="228"/>
      <c r="F25" s="228"/>
      <c r="G25" s="228"/>
      <c r="H25" s="228"/>
      <c r="I25" s="228"/>
      <c r="J25" s="224"/>
      <c r="K25" s="140">
        <f t="shared" si="0"/>
        <v>0</v>
      </c>
    </row>
    <row r="26" spans="2:11" ht="14.4" x14ac:dyDescent="0.25">
      <c r="B26" s="228"/>
      <c r="C26" s="228"/>
      <c r="D26" s="228"/>
      <c r="E26" s="228"/>
      <c r="F26" s="228"/>
      <c r="G26" s="228"/>
      <c r="H26" s="228"/>
      <c r="I26" s="228"/>
      <c r="J26" s="224"/>
      <c r="K26" s="140">
        <f t="shared" si="0"/>
        <v>0</v>
      </c>
    </row>
    <row r="27" spans="2:11" ht="14.4" x14ac:dyDescent="0.25">
      <c r="B27" s="228"/>
      <c r="C27" s="228"/>
      <c r="D27" s="228"/>
      <c r="E27" s="228"/>
      <c r="F27" s="228"/>
      <c r="G27" s="228"/>
      <c r="H27" s="228"/>
      <c r="I27" s="228"/>
      <c r="J27" s="224"/>
      <c r="K27" s="140">
        <f t="shared" si="0"/>
        <v>0</v>
      </c>
    </row>
    <row r="28" spans="2:11" x14ac:dyDescent="0.25">
      <c r="B28" s="1" t="s">
        <v>64</v>
      </c>
      <c r="C28" s="3"/>
      <c r="D28" s="14"/>
      <c r="E28" s="1"/>
      <c r="F28" s="1"/>
      <c r="G28" s="87"/>
      <c r="H28" s="159"/>
    </row>
    <row r="29" spans="2:11" ht="14.4" x14ac:dyDescent="0.25">
      <c r="J29" s="161" t="s">
        <v>61</v>
      </c>
      <c r="K29" s="140">
        <f>SUMIF($B$2:$B$23,1,$K$2:$K$23)</f>
        <v>50000</v>
      </c>
    </row>
    <row r="30" spans="2:11" ht="14.4" x14ac:dyDescent="0.25">
      <c r="J30" s="161" t="s">
        <v>62</v>
      </c>
      <c r="K30" s="140">
        <f>SUMIF($B$2:$B$23,2,$K$2:$K$23)</f>
        <v>55011</v>
      </c>
    </row>
    <row r="31" spans="2:11" ht="14.4" x14ac:dyDescent="0.25">
      <c r="J31" s="161" t="s">
        <v>63</v>
      </c>
      <c r="K31" s="140">
        <f>SUMIF($B$2:$B$23,3,$K$2:$K$23)</f>
        <v>60024</v>
      </c>
    </row>
    <row r="32" spans="2:11" ht="13.8" thickBot="1" x14ac:dyDescent="0.3">
      <c r="J32" s="162"/>
      <c r="K32" s="160"/>
    </row>
    <row r="33" spans="9:11" ht="14.4" thickBot="1" x14ac:dyDescent="0.3">
      <c r="I33" s="172"/>
      <c r="J33" s="173" t="s">
        <v>86</v>
      </c>
      <c r="K33" s="174">
        <f>SUM(K2:K32)</f>
        <v>330070</v>
      </c>
    </row>
  </sheetData>
  <sheetProtection algorithmName="SHA-512" hashValue="un2iGg8bmhuFBom3NSAFHKMI89mhDIrs+ujDKga3va9K6F6iQrE1a4akS38MeJwzpUbYv0fhc8UdlubmeeAJuw==" saltValue="Vcs1sKrenptFFntiiyyJkQ==" spinCount="100000" sheet="1" objects="1" scenarios="1" formatCells="0" formatColumns="0" formatRows="0" insertColumns="0" insertRows="0" insertHyperlinks="0" deleteColumns="0" deleteRows="0" sort="0"/>
  <dataValidations count="3">
    <dataValidation allowBlank="1" showInputMessage="1" showErrorMessage="1" promptTitle="OH Rates" prompt="Please use the OH rates currently approved by TDOT.  The effective date for new OH rates is based on the invoice date. Lower rates may be volunteered, so long as a statement is attached with this invoice. Questions, please call 615.253.4273." sqref="D23:D27" xr:uid="{022BAA58-3D15-4F64-8369-176671EB995A}"/>
    <dataValidation type="list" allowBlank="1" showInputMessage="1" showErrorMessage="1" sqref="C3:C27" xr:uid="{9D114BA8-DE9F-4186-8B17-A7FD8180D7D7}">
      <formula1>$P$2:$P$8</formula1>
    </dataValidation>
    <dataValidation type="list" allowBlank="1" showInputMessage="1" showErrorMessage="1" errorTitle="Drop Down" error="Please use the drop-down menu&quot; to prevent manual entry of invalid values" sqref="C2" xr:uid="{A4DD4744-BA5C-4D82-8BED-D7322FF5EE03}">
      <formula1>$P$2:$P$8</formula1>
    </dataValidation>
  </dataValidations>
  <pageMargins left="0.7" right="0.7" top="0.75" bottom="0.75" header="0.3" footer="0.3"/>
  <pageSetup orientation="portrait" horizontalDpi="1200" verticalDpi="12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PS Invoice Summary -  Lump Sum</vt:lpstr>
      <vt:lpstr>Extra Table</vt:lpstr>
      <vt:lpstr>'PS Invoice Summary -  Lump Sum'!Print_Area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Bumpus</dc:creator>
  <cp:lastModifiedBy>Melanie Bumpus</cp:lastModifiedBy>
  <cp:lastPrinted>2026-10-09T14:46:00Z</cp:lastPrinted>
  <dcterms:created xsi:type="dcterms:W3CDTF">2024-01-26T20:00:26Z</dcterms:created>
  <dcterms:modified xsi:type="dcterms:W3CDTF">2026-10-09T15:08:39Z</dcterms:modified>
</cp:coreProperties>
</file>