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3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J04031\Downloads\"/>
    </mc:Choice>
  </mc:AlternateContent>
  <xr:revisionPtr revIDLastSave="0" documentId="8_{0CF4398A-15C6-4E28-8AB5-4C83A8C6F545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Inventory" sheetId="1" r:id="rId1"/>
  </sheets>
  <definedNames>
    <definedName name="_xlnm._FilterDatabase" localSheetId="0" hidden="1">Inventory!$A$1:$K$34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0" i="1" l="1"/>
  <c r="A26" i="1"/>
  <c r="A15" i="1"/>
  <c r="A4" i="1"/>
  <c r="A5" i="1"/>
  <c r="A28" i="1"/>
  <c r="A6" i="1"/>
  <c r="A7" i="1"/>
  <c r="A21" i="1"/>
  <c r="A25" i="1"/>
  <c r="A24" i="1"/>
  <c r="A16" i="1"/>
  <c r="A8" i="1"/>
  <c r="A9" i="1"/>
  <c r="A17" i="1"/>
  <c r="A29" i="1"/>
  <c r="A10" i="1"/>
  <c r="A30" i="1"/>
  <c r="A11" i="1"/>
  <c r="A27" i="1"/>
  <c r="A12" i="1"/>
  <c r="A3" i="1"/>
  <c r="A31" i="1"/>
  <c r="A13" i="1"/>
  <c r="A32" i="1"/>
  <c r="A14" i="1"/>
  <c r="A2" i="1"/>
  <c r="A22" i="1"/>
  <c r="A18" i="1"/>
  <c r="A23" i="1"/>
  <c r="A19" i="1"/>
  <c r="A33" i="1"/>
  <c r="A34" i="1"/>
</calcChain>
</file>

<file path=xl/sharedStrings.xml><?xml version="1.0" encoding="utf-8"?>
<sst xmlns="http://schemas.openxmlformats.org/spreadsheetml/2006/main" count="337" uniqueCount="195">
  <si>
    <t>Structure Number</t>
  </si>
  <si>
    <t>3 - County</t>
  </si>
  <si>
    <t>S-1 - NBR_RTE</t>
  </si>
  <si>
    <t>S-4 - BEG_LOG_MLE</t>
  </si>
  <si>
    <t>6A - Features Intersected</t>
  </si>
  <si>
    <t>16 - Latitude</t>
  </si>
  <si>
    <t>17 - Longitude</t>
  </si>
  <si>
    <t>22 - Owner</t>
  </si>
  <si>
    <t>54B - Minimum Vertical Underclearance</t>
  </si>
  <si>
    <t>B.W.01 Year Built</t>
  </si>
  <si>
    <t>521 - Overall Bridge Cond</t>
  </si>
  <si>
    <t>79 - Shelby</t>
  </si>
  <si>
    <t>02806</t>
  </si>
  <si>
    <t>6.13</t>
  </si>
  <si>
    <t>WATKINS ST / NORTH PKWY</t>
  </si>
  <si>
    <t>35.153444444444446</t>
  </si>
  <si>
    <t>-90.0123611111111</t>
  </si>
  <si>
    <t>1 - State Highway Agency</t>
  </si>
  <si>
    <t>14.16</t>
  </si>
  <si>
    <t>1966</t>
  </si>
  <si>
    <t>F - Fair</t>
  </si>
  <si>
    <t>02861</t>
  </si>
  <si>
    <t>5.62</t>
  </si>
  <si>
    <t>SOUTHERN AVE / LAMAR AVE</t>
  </si>
  <si>
    <t>35.11627777777778</t>
  </si>
  <si>
    <t>-90.00080555555556</t>
  </si>
  <si>
    <t>13.75</t>
  </si>
  <si>
    <t>1959</t>
  </si>
  <si>
    <t>I0040</t>
  </si>
  <si>
    <t>15.75</t>
  </si>
  <si>
    <t>I-40 / SYCAMORE VIEW RD</t>
  </si>
  <si>
    <t>35.16502777777777</t>
  </si>
  <si>
    <t>-89.86158333333333</t>
  </si>
  <si>
    <t>1963</t>
  </si>
  <si>
    <t>0</t>
  </si>
  <si>
    <t>MISS RVR CR CI ST RR</t>
  </si>
  <si>
    <t>35.151666666666664</t>
  </si>
  <si>
    <t>-90.07</t>
  </si>
  <si>
    <t>12.467191999999999</t>
  </si>
  <si>
    <t>1973</t>
  </si>
  <si>
    <t>21.47</t>
  </si>
  <si>
    <t>I-40 / US-64</t>
  </si>
  <si>
    <t>35.20411111111111</t>
  </si>
  <si>
    <t>-89.7725</t>
  </si>
  <si>
    <t>14.25</t>
  </si>
  <si>
    <t>1964</t>
  </si>
  <si>
    <t>2.09</t>
  </si>
  <si>
    <t>I-40 WB / AYERS ST.</t>
  </si>
  <si>
    <t>35.15011111111111</t>
  </si>
  <si>
    <t>-90.02972222222222</t>
  </si>
  <si>
    <t>29.74</t>
  </si>
  <si>
    <t>I-40 WB / CHESTER ST</t>
  </si>
  <si>
    <t>35.26994444444444</t>
  </si>
  <si>
    <t>-89.65047222222223</t>
  </si>
  <si>
    <t>14.41</t>
  </si>
  <si>
    <t>3.92</t>
  </si>
  <si>
    <t>I-40 / CHELSEA AVE.</t>
  </si>
  <si>
    <t>35.17033333333333</t>
  </si>
  <si>
    <t>-90.01825</t>
  </si>
  <si>
    <t>14.5</t>
  </si>
  <si>
    <t>0.79</t>
  </si>
  <si>
    <t>FRONT ST &amp; N MAIN ST</t>
  </si>
  <si>
    <t>35.15211111111111</t>
  </si>
  <si>
    <t>-90.05244444444445</t>
  </si>
  <si>
    <t>14.3</t>
  </si>
  <si>
    <t>1989</t>
  </si>
  <si>
    <t>4.62</t>
  </si>
  <si>
    <t>I-40 / LEVEE RD</t>
  </si>
  <si>
    <t>35.180416666666666</t>
  </si>
  <si>
    <t>-90.01774999999999</t>
  </si>
  <si>
    <t>0.55</t>
  </si>
  <si>
    <t>WOLF RIVER HARBOR</t>
  </si>
  <si>
    <t>35.154694444444445</t>
  </si>
  <si>
    <t>-90.05080555555556</t>
  </si>
  <si>
    <t>12.8280844</t>
  </si>
  <si>
    <t>0.77</t>
  </si>
  <si>
    <t>I40-LL-RP-B/2 RTS &amp; RR</t>
  </si>
  <si>
    <t>35.15336111111111</t>
  </si>
  <si>
    <t>-90.04941666666666</t>
  </si>
  <si>
    <t>10.1</t>
  </si>
  <si>
    <t>1.08</t>
  </si>
  <si>
    <t>I40-WB-EX RP / N 3RD ST.</t>
  </si>
  <si>
    <t>35.15333333333333</t>
  </si>
  <si>
    <t>-90.04713888888888</t>
  </si>
  <si>
    <t>14.4</t>
  </si>
  <si>
    <t>P - Poor</t>
  </si>
  <si>
    <t>I0055</t>
  </si>
  <si>
    <t>7.23</t>
  </si>
  <si>
    <t>I55</t>
  </si>
  <si>
    <t>35.07833333333333</t>
  </si>
  <si>
    <t>-90.05199999999999</t>
  </si>
  <si>
    <t>14.08</t>
  </si>
  <si>
    <t>10.84</t>
  </si>
  <si>
    <t>UNION PACIFIC RR / I-55</t>
  </si>
  <si>
    <t>35.114422222222224</t>
  </si>
  <si>
    <t>-90.07355555555556</t>
  </si>
  <si>
    <t>14.17</t>
  </si>
  <si>
    <t>10.97</t>
  </si>
  <si>
    <t>I-55 S.B. / MCLEMORE AVE</t>
  </si>
  <si>
    <t>35.116305555555556</t>
  </si>
  <si>
    <t>-90.07211111111111</t>
  </si>
  <si>
    <t>1.28</t>
  </si>
  <si>
    <t>I-55 / WILSON RD</t>
  </si>
  <si>
    <t>35.013777777777776</t>
  </si>
  <si>
    <t>-90.00233333333334</t>
  </si>
  <si>
    <t>14.33</t>
  </si>
  <si>
    <t>1960</t>
  </si>
  <si>
    <t>5.09</t>
  </si>
  <si>
    <t>I-55 N.B. / SR-3</t>
  </si>
  <si>
    <t>35.0635</t>
  </si>
  <si>
    <t>-90.02275</t>
  </si>
  <si>
    <t>I0240</t>
  </si>
  <si>
    <t>19.54</t>
  </si>
  <si>
    <t>I40 EB / I40 EXIT RAMP</t>
  </si>
  <si>
    <t>35.15252777777778</t>
  </si>
  <si>
    <t>-89.88686111111112</t>
  </si>
  <si>
    <t>1962</t>
  </si>
  <si>
    <t>G - Good</t>
  </si>
  <si>
    <t>8</t>
  </si>
  <si>
    <t>I-240 EB / RAMP</t>
  </si>
  <si>
    <t>35.07602777777778</t>
  </si>
  <si>
    <t>-89.98388888888888</t>
  </si>
  <si>
    <t>1.26</t>
  </si>
  <si>
    <t>I-240 W.B. / PEABODY AVE</t>
  </si>
  <si>
    <t>35.13302777777778</t>
  </si>
  <si>
    <t>-90.02402777777777</t>
  </si>
  <si>
    <t>1969</t>
  </si>
  <si>
    <t>2.22</t>
  </si>
  <si>
    <t>I-240 EB. / WALKER AVE</t>
  </si>
  <si>
    <t>35.11933333333334</t>
  </si>
  <si>
    <t>-90.02636111111111</t>
  </si>
  <si>
    <t>SR001</t>
  </si>
  <si>
    <t>7.31</t>
  </si>
  <si>
    <t>0K371 05250 &amp; RR</t>
  </si>
  <si>
    <t>35.14972222222222</t>
  </si>
  <si>
    <t>-89.9701388888889</t>
  </si>
  <si>
    <t>13.8451448</t>
  </si>
  <si>
    <t>1931</t>
  </si>
  <si>
    <t>SR003</t>
  </si>
  <si>
    <t>11.32</t>
  </si>
  <si>
    <t>SR-3 / SR-1</t>
  </si>
  <si>
    <t>35.14111111111111</t>
  </si>
  <si>
    <t>-90.04505555555555</t>
  </si>
  <si>
    <t>1965</t>
  </si>
  <si>
    <t>SR004</t>
  </si>
  <si>
    <t>13.19</t>
  </si>
  <si>
    <t>NS RR / SR-4</t>
  </si>
  <si>
    <t>35.130944444444445</t>
  </si>
  <si>
    <t>-90.03238888888889</t>
  </si>
  <si>
    <t>27 - Railroad</t>
  </si>
  <si>
    <t>13.91</t>
  </si>
  <si>
    <t>11.8</t>
  </si>
  <si>
    <t>CSX RR</t>
  </si>
  <si>
    <t>35.123555555555555</t>
  </si>
  <si>
    <t>-90.01197222222223</t>
  </si>
  <si>
    <t>SR014</t>
  </si>
  <si>
    <t>7.46</t>
  </si>
  <si>
    <t>SR-14 / I-55</t>
  </si>
  <si>
    <t>35.079055555555556</t>
  </si>
  <si>
    <t>-90.05716666666666</t>
  </si>
  <si>
    <t>SR057</t>
  </si>
  <si>
    <t>1.88</t>
  </si>
  <si>
    <t>SR 23 CSX &amp; CNIC RR</t>
  </si>
  <si>
    <t>35.13661111111111</t>
  </si>
  <si>
    <t>-89.97252777777778</t>
  </si>
  <si>
    <t>14.4028876</t>
  </si>
  <si>
    <t>1928</t>
  </si>
  <si>
    <t>2.16</t>
  </si>
  <si>
    <t>SR57 WB RP / SR23 EB</t>
  </si>
  <si>
    <t>35.13536111111111</t>
  </si>
  <si>
    <t>-89.96755555555556</t>
  </si>
  <si>
    <t>1958</t>
  </si>
  <si>
    <t>8.08</t>
  </si>
  <si>
    <t>SR57 EB / SR57 WB RAMP</t>
  </si>
  <si>
    <t>35.10277777777778</t>
  </si>
  <si>
    <t>-89.87183333333333</t>
  </si>
  <si>
    <t>13.92</t>
  </si>
  <si>
    <t>8.57</t>
  </si>
  <si>
    <t>RIDGEWAY LOOP RD.</t>
  </si>
  <si>
    <t>35.102555555555554</t>
  </si>
  <si>
    <t>-89.86388888888888</t>
  </si>
  <si>
    <t>14.42</t>
  </si>
  <si>
    <t>1975</t>
  </si>
  <si>
    <t>SR176</t>
  </si>
  <si>
    <t>4.94</t>
  </si>
  <si>
    <t>SR176 / 05012</t>
  </si>
  <si>
    <t>35.06472222222222</t>
  </si>
  <si>
    <t>-89.93225000000001</t>
  </si>
  <si>
    <t>1961</t>
  </si>
  <si>
    <t>SR278</t>
  </si>
  <si>
    <t>1</t>
  </si>
  <si>
    <t>NORFOLK SOU RWY / SR 278</t>
  </si>
  <si>
    <t>35.136</t>
  </si>
  <si>
    <t>-90.03708333333333</t>
  </si>
  <si>
    <t>13.66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</si>
</sst>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u/>
      <sz val="11"/>
      <color rgb="FF0000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A9A9A9"/>
      </patternFill>
    </fill>
    <fill>
      <patternFill patternType="solid">
        <fgColor rgb="FFD3D3D3"/>
      </patternFill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7">
    <xf numFmtId="0" fontId="0" fillId="0" borderId="0" xfId="0" applyNumberFormat="1" applyFill="1" applyAlignment="1" applyProtection="1"/>
    <xf numFmtId="0" fontId="1" fillId="2" borderId="0" xfId="0" applyNumberFormat="1" applyFont="1" applyFill="1" applyAlignment="1" applyProtection="1">
      <alignment horizontal="center"/>
    </xf>
    <xf numFmtId="0" fontId="0" fillId="0" borderId="0" xfId="0" applyNumberFormat="1" applyFill="1" applyAlignment="1" applyProtection="1">
      <alignment horizontal="center"/>
    </xf>
    <xf numFmtId="49" fontId="2" fillId="0" borderId="0" xfId="0" applyNumberFormat="1" applyFont="1" applyFill="1" applyAlignment="1" applyProtection="1">
      <alignment horizontal="center"/>
    </xf>
    <xf numFmtId="49" fontId="0" fillId="0" borderId="0" xfId="0" applyNumberFormat="1" applyFill="1" applyAlignment="1" applyProtection="1">
      <alignment horizontal="center"/>
    </xf>
    <xf numFmtId="49" fontId="2" fillId="3" borderId="0" xfId="0" applyNumberFormat="1" applyFont="1" applyFill="1" applyAlignment="1" applyProtection="1">
      <alignment horizontal="center"/>
    </xf>
    <xf numFmtId="49" fontId="0" fillId="3" borderId="0" xfId="0" applyNumberFormat="1" applyFill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C30" sqref="C30"/>
    </sheetView>
  </sheetViews>
  <sheetFormatPr defaultColWidth="21.42578125" defaultRowHeight="14.45"/>
  <cols>
    <col min="1" max="1" width="21.5703125" style="2" bestFit="1" customWidth="1"/>
    <col min="2" max="2" width="14.42578125" style="2" bestFit="1" customWidth="1"/>
    <col min="3" max="3" width="17.85546875" style="2" bestFit="1" customWidth="1"/>
    <col min="4" max="4" width="23.140625" style="2" bestFit="1" customWidth="1"/>
    <col min="5" max="5" width="28.140625" style="2" bestFit="1" customWidth="1"/>
    <col min="6" max="6" width="18.85546875" style="2" bestFit="1" customWidth="1"/>
    <col min="7" max="7" width="18.5703125" style="2" bestFit="1" customWidth="1"/>
    <col min="8" max="8" width="23.42578125" style="2" bestFit="1" customWidth="1"/>
    <col min="9" max="9" width="41.5703125" style="2" bestFit="1" customWidth="1"/>
    <col min="10" max="10" width="21" style="2" bestFit="1" customWidth="1"/>
    <col min="11" max="11" width="28.140625" style="2" bestFit="1" customWidth="1"/>
    <col min="12" max="16384" width="21.42578125" style="2"/>
  </cols>
  <sheetData>
    <row r="1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>
      <c r="A2" s="3" t="str">
        <f>HYPERLINK("https://tdot-ixmultiasset.biprod.cloud/#/asset/inventory/nbibridges/16945", "79SR0830011")</f>
        <v>79SR0830011</v>
      </c>
      <c r="B2" s="4" t="s">
        <v>11</v>
      </c>
      <c r="C2" s="4" t="s">
        <v>12</v>
      </c>
      <c r="D2" s="4" t="s">
        <v>13</v>
      </c>
      <c r="E2" s="4" t="s">
        <v>14</v>
      </c>
      <c r="F2" s="4" t="s">
        <v>15</v>
      </c>
      <c r="G2" s="4" t="s">
        <v>16</v>
      </c>
      <c r="H2" s="4" t="s">
        <v>17</v>
      </c>
      <c r="I2" s="4" t="s">
        <v>18</v>
      </c>
      <c r="J2" s="4" t="s">
        <v>19</v>
      </c>
      <c r="K2" s="4" t="s">
        <v>20</v>
      </c>
    </row>
    <row r="3" spans="1:11">
      <c r="A3" s="5" t="str">
        <f>HYPERLINK("https://tdot-ixmultiasset.biprod.cloud/#/asset/inventory/nbibridges/16803", "79SR0040031")</f>
        <v>79SR0040031</v>
      </c>
      <c r="B3" s="6" t="s">
        <v>11</v>
      </c>
      <c r="C3" s="6" t="s">
        <v>21</v>
      </c>
      <c r="D3" s="6" t="s">
        <v>22</v>
      </c>
      <c r="E3" s="6" t="s">
        <v>23</v>
      </c>
      <c r="F3" s="6" t="s">
        <v>24</v>
      </c>
      <c r="G3" s="6" t="s">
        <v>25</v>
      </c>
      <c r="H3" s="6" t="s">
        <v>17</v>
      </c>
      <c r="I3" s="6" t="s">
        <v>26</v>
      </c>
      <c r="J3" s="6" t="s">
        <v>27</v>
      </c>
      <c r="K3" s="6" t="s">
        <v>20</v>
      </c>
    </row>
    <row r="4" spans="1:11">
      <c r="A4" s="5" t="str">
        <f>HYPERLINK("https://tdot-ixmultiasset.biprod.cloud/#/asset/inventory/nbibridges/16344", "79I00400105")</f>
        <v>79I00400105</v>
      </c>
      <c r="B4" s="6" t="s">
        <v>11</v>
      </c>
      <c r="C4" s="6" t="s">
        <v>28</v>
      </c>
      <c r="D4" s="6" t="s">
        <v>29</v>
      </c>
      <c r="E4" s="6" t="s">
        <v>30</v>
      </c>
      <c r="F4" s="6" t="s">
        <v>31</v>
      </c>
      <c r="G4" s="6" t="s">
        <v>32</v>
      </c>
      <c r="H4" s="6" t="s">
        <v>17</v>
      </c>
      <c r="I4" s="6" t="s">
        <v>18</v>
      </c>
      <c r="J4" s="6" t="s">
        <v>33</v>
      </c>
      <c r="K4" s="6" t="s">
        <v>20</v>
      </c>
    </row>
    <row r="5" spans="1:11">
      <c r="A5" s="3" t="str">
        <f>HYPERLINK("https://tdot-ixmultiasset.biprod.cloud/#/asset/inventory/nbibridges/16378", "79I00400001")</f>
        <v>79I00400001</v>
      </c>
      <c r="B5" s="4" t="s">
        <v>11</v>
      </c>
      <c r="C5" s="4" t="s">
        <v>28</v>
      </c>
      <c r="D5" s="4" t="s">
        <v>34</v>
      </c>
      <c r="E5" s="4" t="s">
        <v>35</v>
      </c>
      <c r="F5" s="4" t="s">
        <v>36</v>
      </c>
      <c r="G5" s="4" t="s">
        <v>37</v>
      </c>
      <c r="H5" s="4" t="s">
        <v>17</v>
      </c>
      <c r="I5" s="4" t="s">
        <v>38</v>
      </c>
      <c r="J5" s="4" t="s">
        <v>39</v>
      </c>
      <c r="K5" s="4" t="s">
        <v>20</v>
      </c>
    </row>
    <row r="6" spans="1:11">
      <c r="A6" s="3" t="str">
        <f>HYPERLINK("https://tdot-ixmultiasset.biprod.cloud/#/asset/inventory/nbibridges/16482", "79I00400119")</f>
        <v>79I00400119</v>
      </c>
      <c r="B6" s="4" t="s">
        <v>11</v>
      </c>
      <c r="C6" s="4" t="s">
        <v>28</v>
      </c>
      <c r="D6" s="4" t="s">
        <v>40</v>
      </c>
      <c r="E6" s="4" t="s">
        <v>41</v>
      </c>
      <c r="F6" s="4" t="s">
        <v>42</v>
      </c>
      <c r="G6" s="4" t="s">
        <v>43</v>
      </c>
      <c r="H6" s="4" t="s">
        <v>17</v>
      </c>
      <c r="I6" s="4" t="s">
        <v>44</v>
      </c>
      <c r="J6" s="4" t="s">
        <v>45</v>
      </c>
      <c r="K6" s="4" t="s">
        <v>20</v>
      </c>
    </row>
    <row r="7" spans="1:11">
      <c r="A7" s="5" t="str">
        <f>HYPERLINK("https://tdot-ixmultiasset.biprod.cloud/#/asset/inventory/nbibridges/16523", "79I00400014")</f>
        <v>79I00400014</v>
      </c>
      <c r="B7" s="6" t="s">
        <v>11</v>
      </c>
      <c r="C7" s="6" t="s">
        <v>28</v>
      </c>
      <c r="D7" s="6" t="s">
        <v>46</v>
      </c>
      <c r="E7" s="6" t="s">
        <v>47</v>
      </c>
      <c r="F7" s="6" t="s">
        <v>48</v>
      </c>
      <c r="G7" s="6" t="s">
        <v>49</v>
      </c>
      <c r="H7" s="6" t="s">
        <v>17</v>
      </c>
      <c r="I7" s="6" t="s">
        <v>44</v>
      </c>
      <c r="J7" s="6" t="s">
        <v>19</v>
      </c>
      <c r="K7" s="6" t="s">
        <v>20</v>
      </c>
    </row>
    <row r="8" spans="1:11">
      <c r="A8" s="3" t="str">
        <f>HYPERLINK("https://tdot-ixmultiasset.biprod.cloud/#/asset/inventory/nbibridges/16670", "79I00400136")</f>
        <v>79I00400136</v>
      </c>
      <c r="B8" s="4" t="s">
        <v>11</v>
      </c>
      <c r="C8" s="4" t="s">
        <v>28</v>
      </c>
      <c r="D8" s="4" t="s">
        <v>50</v>
      </c>
      <c r="E8" s="4" t="s">
        <v>51</v>
      </c>
      <c r="F8" s="4" t="s">
        <v>52</v>
      </c>
      <c r="G8" s="4" t="s">
        <v>53</v>
      </c>
      <c r="H8" s="4" t="s">
        <v>17</v>
      </c>
      <c r="I8" s="4" t="s">
        <v>54</v>
      </c>
      <c r="J8" s="4" t="s">
        <v>45</v>
      </c>
      <c r="K8" s="4" t="s">
        <v>20</v>
      </c>
    </row>
    <row r="9" spans="1:11">
      <c r="A9" s="5" t="str">
        <f>HYPERLINK("https://tdot-ixmultiasset.biprod.cloud/#/asset/inventory/nbibridges/16676", "79I00400047")</f>
        <v>79I00400047</v>
      </c>
      <c r="B9" s="6" t="s">
        <v>11</v>
      </c>
      <c r="C9" s="6" t="s">
        <v>28</v>
      </c>
      <c r="D9" s="6" t="s">
        <v>55</v>
      </c>
      <c r="E9" s="6" t="s">
        <v>56</v>
      </c>
      <c r="F9" s="6" t="s">
        <v>57</v>
      </c>
      <c r="G9" s="6" t="s">
        <v>58</v>
      </c>
      <c r="H9" s="6" t="s">
        <v>17</v>
      </c>
      <c r="I9" s="6" t="s">
        <v>59</v>
      </c>
      <c r="J9" s="6" t="s">
        <v>45</v>
      </c>
      <c r="K9" s="6" t="s">
        <v>20</v>
      </c>
    </row>
    <row r="10" spans="1:11">
      <c r="A10" s="3" t="str">
        <f>HYPERLINK("https://tdot-ixmultiasset.biprod.cloud/#/asset/inventory/nbibridges/16740", "79I00400141")</f>
        <v>79I00400141</v>
      </c>
      <c r="B10" s="4" t="s">
        <v>11</v>
      </c>
      <c r="C10" s="4" t="s">
        <v>28</v>
      </c>
      <c r="D10" s="4" t="s">
        <v>60</v>
      </c>
      <c r="E10" s="4" t="s">
        <v>61</v>
      </c>
      <c r="F10" s="4" t="s">
        <v>62</v>
      </c>
      <c r="G10" s="4" t="s">
        <v>63</v>
      </c>
      <c r="H10" s="4" t="s">
        <v>17</v>
      </c>
      <c r="I10" s="4" t="s">
        <v>64</v>
      </c>
      <c r="J10" s="4" t="s">
        <v>65</v>
      </c>
      <c r="K10" s="4" t="s">
        <v>20</v>
      </c>
    </row>
    <row r="11" spans="1:11">
      <c r="A11" s="3" t="str">
        <f>HYPERLINK("https://tdot-ixmultiasset.biprod.cloud/#/asset/inventory/nbibridges/16751", "79I00400057")</f>
        <v>79I00400057</v>
      </c>
      <c r="B11" s="4" t="s">
        <v>11</v>
      </c>
      <c r="C11" s="4" t="s">
        <v>28</v>
      </c>
      <c r="D11" s="4" t="s">
        <v>66</v>
      </c>
      <c r="E11" s="4" t="s">
        <v>67</v>
      </c>
      <c r="F11" s="4" t="s">
        <v>68</v>
      </c>
      <c r="G11" s="4" t="s">
        <v>69</v>
      </c>
      <c r="H11" s="4" t="s">
        <v>17</v>
      </c>
      <c r="I11" s="4" t="s">
        <v>59</v>
      </c>
      <c r="J11" s="4" t="s">
        <v>45</v>
      </c>
      <c r="K11" s="4" t="s">
        <v>20</v>
      </c>
    </row>
    <row r="12" spans="1:11">
      <c r="A12" s="3" t="str">
        <f>HYPERLINK("https://tdot-ixmultiasset.biprod.cloud/#/asset/inventory/nbibridges/16779", "79I00400145")</f>
        <v>79I00400145</v>
      </c>
      <c r="B12" s="4" t="s">
        <v>11</v>
      </c>
      <c r="C12" s="4" t="s">
        <v>28</v>
      </c>
      <c r="D12" s="4" t="s">
        <v>70</v>
      </c>
      <c r="E12" s="4" t="s">
        <v>71</v>
      </c>
      <c r="F12" s="4" t="s">
        <v>72</v>
      </c>
      <c r="G12" s="4" t="s">
        <v>73</v>
      </c>
      <c r="H12" s="4" t="s">
        <v>17</v>
      </c>
      <c r="I12" s="4" t="s">
        <v>74</v>
      </c>
      <c r="J12" s="4" t="s">
        <v>39</v>
      </c>
      <c r="K12" s="4" t="s">
        <v>20</v>
      </c>
    </row>
    <row r="13" spans="1:11">
      <c r="A13" s="5" t="str">
        <f>HYPERLINK("https://tdot-ixmultiasset.biprod.cloud/#/asset/inventory/nbibridges/16820", "79I00400151")</f>
        <v>79I00400151</v>
      </c>
      <c r="B13" s="6" t="s">
        <v>11</v>
      </c>
      <c r="C13" s="6" t="s">
        <v>28</v>
      </c>
      <c r="D13" s="6" t="s">
        <v>75</v>
      </c>
      <c r="E13" s="6" t="s">
        <v>76</v>
      </c>
      <c r="F13" s="6" t="s">
        <v>77</v>
      </c>
      <c r="G13" s="6" t="s">
        <v>78</v>
      </c>
      <c r="H13" s="6" t="s">
        <v>17</v>
      </c>
      <c r="I13" s="6" t="s">
        <v>79</v>
      </c>
      <c r="J13" s="6" t="s">
        <v>65</v>
      </c>
      <c r="K13" s="6" t="s">
        <v>20</v>
      </c>
    </row>
    <row r="14" spans="1:11">
      <c r="A14" s="5" t="str">
        <f>HYPERLINK("https://tdot-ixmultiasset.biprod.cloud/#/asset/inventory/nbibridges/16892", "79I00400164")</f>
        <v>79I00400164</v>
      </c>
      <c r="B14" s="6" t="s">
        <v>11</v>
      </c>
      <c r="C14" s="6" t="s">
        <v>28</v>
      </c>
      <c r="D14" s="6" t="s">
        <v>80</v>
      </c>
      <c r="E14" s="6" t="s">
        <v>81</v>
      </c>
      <c r="F14" s="6" t="s">
        <v>82</v>
      </c>
      <c r="G14" s="6" t="s">
        <v>83</v>
      </c>
      <c r="H14" s="6" t="s">
        <v>17</v>
      </c>
      <c r="I14" s="6" t="s">
        <v>84</v>
      </c>
      <c r="J14" s="6" t="s">
        <v>39</v>
      </c>
      <c r="K14" s="6" t="s">
        <v>85</v>
      </c>
    </row>
    <row r="15" spans="1:11">
      <c r="A15" s="3" t="str">
        <f>HYPERLINK("https://tdot-ixmultiasset.biprod.cloud/#/asset/inventory/nbibridges/16339", "79I00550049")</f>
        <v>79I00550049</v>
      </c>
      <c r="B15" s="4" t="s">
        <v>11</v>
      </c>
      <c r="C15" s="4" t="s">
        <v>86</v>
      </c>
      <c r="D15" s="4" t="s">
        <v>87</v>
      </c>
      <c r="E15" s="4" t="s">
        <v>88</v>
      </c>
      <c r="F15" s="4" t="s">
        <v>89</v>
      </c>
      <c r="G15" s="4" t="s">
        <v>90</v>
      </c>
      <c r="H15" s="4" t="s">
        <v>17</v>
      </c>
      <c r="I15" s="4" t="s">
        <v>91</v>
      </c>
      <c r="J15" s="4" t="s">
        <v>33</v>
      </c>
      <c r="K15" s="4" t="s">
        <v>85</v>
      </c>
    </row>
    <row r="16" spans="1:11">
      <c r="A16" s="5" t="str">
        <f>HYPERLINK("https://tdot-ixmultiasset.biprod.cloud/#/asset/inventory/nbibridges/16654", "79I00550087")</f>
        <v>79I00550087</v>
      </c>
      <c r="B16" s="6" t="s">
        <v>11</v>
      </c>
      <c r="C16" s="6" t="s">
        <v>86</v>
      </c>
      <c r="D16" s="6" t="s">
        <v>92</v>
      </c>
      <c r="E16" s="6" t="s">
        <v>93</v>
      </c>
      <c r="F16" s="6" t="s">
        <v>94</v>
      </c>
      <c r="G16" s="6" t="s">
        <v>95</v>
      </c>
      <c r="H16" s="6" t="s">
        <v>17</v>
      </c>
      <c r="I16" s="6" t="s">
        <v>96</v>
      </c>
      <c r="J16" s="6"/>
      <c r="K16" s="6" t="s">
        <v>20</v>
      </c>
    </row>
    <row r="17" spans="1:11">
      <c r="A17" s="3" t="str">
        <f>HYPERLINK("https://tdot-ixmultiasset.biprod.cloud/#/asset/inventory/nbibridges/16688", "79I00550090")</f>
        <v>79I00550090</v>
      </c>
      <c r="B17" s="4" t="s">
        <v>11</v>
      </c>
      <c r="C17" s="4" t="s">
        <v>86</v>
      </c>
      <c r="D17" s="4" t="s">
        <v>97</v>
      </c>
      <c r="E17" s="4" t="s">
        <v>98</v>
      </c>
      <c r="F17" s="4" t="s">
        <v>99</v>
      </c>
      <c r="G17" s="4" t="s">
        <v>100</v>
      </c>
      <c r="H17" s="4" t="s">
        <v>17</v>
      </c>
      <c r="I17" s="4" t="s">
        <v>44</v>
      </c>
      <c r="J17" s="4" t="s">
        <v>45</v>
      </c>
      <c r="K17" s="4" t="s">
        <v>20</v>
      </c>
    </row>
    <row r="18" spans="1:11">
      <c r="A18" s="3" t="str">
        <f>HYPERLINK("https://tdot-ixmultiasset.biprod.cloud/#/asset/inventory/nbibridges/16992", "79I00550003")</f>
        <v>79I00550003</v>
      </c>
      <c r="B18" s="4" t="s">
        <v>11</v>
      </c>
      <c r="C18" s="4" t="s">
        <v>86</v>
      </c>
      <c r="D18" s="4" t="s">
        <v>101</v>
      </c>
      <c r="E18" s="4" t="s">
        <v>102</v>
      </c>
      <c r="F18" s="4" t="s">
        <v>103</v>
      </c>
      <c r="G18" s="4" t="s">
        <v>104</v>
      </c>
      <c r="H18" s="4" t="s">
        <v>17</v>
      </c>
      <c r="I18" s="4" t="s">
        <v>105</v>
      </c>
      <c r="J18" s="4" t="s">
        <v>106</v>
      </c>
      <c r="K18" s="4" t="s">
        <v>20</v>
      </c>
    </row>
    <row r="19" spans="1:11">
      <c r="A19" s="3" t="str">
        <f>HYPERLINK("https://tdot-ixmultiasset.biprod.cloud/#/asset/inventory/nbibridges/17157", "79I00550029")</f>
        <v>79I00550029</v>
      </c>
      <c r="B19" s="4" t="s">
        <v>11</v>
      </c>
      <c r="C19" s="4" t="s">
        <v>86</v>
      </c>
      <c r="D19" s="4" t="s">
        <v>107</v>
      </c>
      <c r="E19" s="4" t="s">
        <v>108</v>
      </c>
      <c r="F19" s="4" t="s">
        <v>109</v>
      </c>
      <c r="G19" s="4" t="s">
        <v>110</v>
      </c>
      <c r="H19" s="4" t="s">
        <v>17</v>
      </c>
      <c r="I19" s="4" t="s">
        <v>105</v>
      </c>
      <c r="J19" s="4" t="s">
        <v>106</v>
      </c>
      <c r="K19" s="4" t="s">
        <v>20</v>
      </c>
    </row>
    <row r="20" spans="1:11">
      <c r="A20" s="3" t="str">
        <f>HYPERLINK("https://tdot-ixmultiasset.biprod.cloud/#/asset/inventory/nbibridges/16275", "79I00400099")</f>
        <v>79I00400099</v>
      </c>
      <c r="B20" s="4" t="s">
        <v>11</v>
      </c>
      <c r="C20" s="4" t="s">
        <v>111</v>
      </c>
      <c r="D20" s="4" t="s">
        <v>112</v>
      </c>
      <c r="E20" s="4" t="s">
        <v>113</v>
      </c>
      <c r="F20" s="4" t="s">
        <v>114</v>
      </c>
      <c r="G20" s="4" t="s">
        <v>115</v>
      </c>
      <c r="H20" s="4" t="s">
        <v>17</v>
      </c>
      <c r="I20" s="4" t="s">
        <v>96</v>
      </c>
      <c r="J20" s="4" t="s">
        <v>116</v>
      </c>
      <c r="K20" s="4" t="s">
        <v>117</v>
      </c>
    </row>
    <row r="21" spans="1:11">
      <c r="A21" s="3" t="str">
        <f>HYPERLINK("https://tdot-ixmultiasset.biprod.cloud/#/asset/inventory/nbibridges/16604", "79I02400083")</f>
        <v>79I02400083</v>
      </c>
      <c r="B21" s="4" t="s">
        <v>11</v>
      </c>
      <c r="C21" s="4" t="s">
        <v>111</v>
      </c>
      <c r="D21" s="4" t="s">
        <v>118</v>
      </c>
      <c r="E21" s="4" t="s">
        <v>119</v>
      </c>
      <c r="F21" s="4" t="s">
        <v>120</v>
      </c>
      <c r="G21" s="4" t="s">
        <v>121</v>
      </c>
      <c r="H21" s="4" t="s">
        <v>17</v>
      </c>
      <c r="I21" s="4" t="s">
        <v>44</v>
      </c>
      <c r="J21" s="4" t="s">
        <v>33</v>
      </c>
      <c r="K21" s="4" t="s">
        <v>20</v>
      </c>
    </row>
    <row r="22" spans="1:11">
      <c r="A22" s="5" t="str">
        <f>HYPERLINK("https://tdot-ixmultiasset.biprod.cloud/#/asset/inventory/nbibridges/16955", "79I02400024")</f>
        <v>79I02400024</v>
      </c>
      <c r="B22" s="6" t="s">
        <v>11</v>
      </c>
      <c r="C22" s="6" t="s">
        <v>111</v>
      </c>
      <c r="D22" s="6" t="s">
        <v>122</v>
      </c>
      <c r="E22" s="6" t="s">
        <v>123</v>
      </c>
      <c r="F22" s="6" t="s">
        <v>124</v>
      </c>
      <c r="G22" s="6" t="s">
        <v>125</v>
      </c>
      <c r="H22" s="6" t="s">
        <v>17</v>
      </c>
      <c r="I22" s="6" t="s">
        <v>59</v>
      </c>
      <c r="J22" s="6" t="s">
        <v>126</v>
      </c>
      <c r="K22" s="6" t="s">
        <v>20</v>
      </c>
    </row>
    <row r="23" spans="1:11">
      <c r="A23" s="5" t="str">
        <f>HYPERLINK("https://tdot-ixmultiasset.biprod.cloud/#/asset/inventory/nbibridges/17148", "79I02400037")</f>
        <v>79I02400037</v>
      </c>
      <c r="B23" s="6" t="s">
        <v>11</v>
      </c>
      <c r="C23" s="6" t="s">
        <v>111</v>
      </c>
      <c r="D23" s="6" t="s">
        <v>127</v>
      </c>
      <c r="E23" s="6" t="s">
        <v>128</v>
      </c>
      <c r="F23" s="6" t="s">
        <v>129</v>
      </c>
      <c r="G23" s="6" t="s">
        <v>130</v>
      </c>
      <c r="H23" s="6" t="s">
        <v>17</v>
      </c>
      <c r="I23" s="6" t="s">
        <v>59</v>
      </c>
      <c r="J23" s="6" t="s">
        <v>19</v>
      </c>
      <c r="K23" s="6" t="s">
        <v>20</v>
      </c>
    </row>
    <row r="24" spans="1:11">
      <c r="A24" s="3" t="str">
        <f>HYPERLINK("https://tdot-ixmultiasset.biprod.cloud/#/asset/inventory/nbibridges/16646", "79SR0010009")</f>
        <v>79SR0010009</v>
      </c>
      <c r="B24" s="4" t="s">
        <v>11</v>
      </c>
      <c r="C24" s="4" t="s">
        <v>131</v>
      </c>
      <c r="D24" s="4" t="s">
        <v>132</v>
      </c>
      <c r="E24" s="4" t="s">
        <v>133</v>
      </c>
      <c r="F24" s="4" t="s">
        <v>134</v>
      </c>
      <c r="G24" s="4" t="s">
        <v>135</v>
      </c>
      <c r="H24" s="4" t="s">
        <v>17</v>
      </c>
      <c r="I24" s="4" t="s">
        <v>136</v>
      </c>
      <c r="J24" s="4" t="s">
        <v>137</v>
      </c>
      <c r="K24" s="4" t="s">
        <v>20</v>
      </c>
    </row>
    <row r="25" spans="1:11">
      <c r="A25" s="5" t="str">
        <f>HYPERLINK("https://tdot-ixmultiasset.biprod.cloud/#/asset/inventory/nbibridges/16630", "79SR0010005")</f>
        <v>79SR0010005</v>
      </c>
      <c r="B25" s="6" t="s">
        <v>11</v>
      </c>
      <c r="C25" s="6" t="s">
        <v>138</v>
      </c>
      <c r="D25" s="6" t="s">
        <v>139</v>
      </c>
      <c r="E25" s="6" t="s">
        <v>140</v>
      </c>
      <c r="F25" s="6" t="s">
        <v>141</v>
      </c>
      <c r="G25" s="6" t="s">
        <v>142</v>
      </c>
      <c r="H25" s="6" t="s">
        <v>17</v>
      </c>
      <c r="I25" s="6" t="s">
        <v>84</v>
      </c>
      <c r="J25" s="6" t="s">
        <v>143</v>
      </c>
      <c r="K25" s="6" t="s">
        <v>20</v>
      </c>
    </row>
    <row r="26" spans="1:11">
      <c r="A26" s="5" t="str">
        <f>HYPERLINK("https://tdot-ixmultiasset.biprod.cloud/#/asset/inventory/nbibridges/16284", "79FA1000003")</f>
        <v>79FA1000003</v>
      </c>
      <c r="B26" s="6" t="s">
        <v>11</v>
      </c>
      <c r="C26" s="6" t="s">
        <v>144</v>
      </c>
      <c r="D26" s="6" t="s">
        <v>145</v>
      </c>
      <c r="E26" s="6" t="s">
        <v>146</v>
      </c>
      <c r="F26" s="6" t="s">
        <v>147</v>
      </c>
      <c r="G26" s="6" t="s">
        <v>148</v>
      </c>
      <c r="H26" s="6" t="s">
        <v>149</v>
      </c>
      <c r="I26" s="6" t="s">
        <v>150</v>
      </c>
      <c r="J26" s="6"/>
      <c r="K26" s="6" t="s">
        <v>85</v>
      </c>
    </row>
    <row r="27" spans="1:11">
      <c r="A27" s="5" t="str">
        <f>HYPERLINK("https://tdot-ixmultiasset.biprod.cloud/#/asset/inventory/nbibridges/16769", "79SR0040025")</f>
        <v>79SR0040025</v>
      </c>
      <c r="B27" s="6" t="s">
        <v>11</v>
      </c>
      <c r="C27" s="6" t="s">
        <v>144</v>
      </c>
      <c r="D27" s="6" t="s">
        <v>151</v>
      </c>
      <c r="E27" s="6" t="s">
        <v>152</v>
      </c>
      <c r="F27" s="6" t="s">
        <v>153</v>
      </c>
      <c r="G27" s="6" t="s">
        <v>154</v>
      </c>
      <c r="H27" s="6" t="s">
        <v>149</v>
      </c>
      <c r="I27" s="6" t="s">
        <v>105</v>
      </c>
      <c r="J27" s="6"/>
      <c r="K27" s="6" t="s">
        <v>85</v>
      </c>
    </row>
    <row r="28" spans="1:11">
      <c r="A28" s="5" t="str">
        <f>HYPERLINK("https://tdot-ixmultiasset.biprod.cloud/#/asset/inventory/nbibridges/16405", "79I00550057")</f>
        <v>79I00550057</v>
      </c>
      <c r="B28" s="6" t="s">
        <v>11</v>
      </c>
      <c r="C28" s="6" t="s">
        <v>155</v>
      </c>
      <c r="D28" s="6" t="s">
        <v>156</v>
      </c>
      <c r="E28" s="6" t="s">
        <v>157</v>
      </c>
      <c r="F28" s="6" t="s">
        <v>158</v>
      </c>
      <c r="G28" s="6" t="s">
        <v>159</v>
      </c>
      <c r="H28" s="6" t="s">
        <v>17</v>
      </c>
      <c r="I28" s="6" t="s">
        <v>44</v>
      </c>
      <c r="J28" s="6" t="s">
        <v>45</v>
      </c>
      <c r="K28" s="6" t="s">
        <v>85</v>
      </c>
    </row>
    <row r="29" spans="1:11">
      <c r="A29" s="5" t="str">
        <f>HYPERLINK("https://tdot-ixmultiasset.biprod.cloud/#/asset/inventory/nbibridges/16700", "79SR0230003")</f>
        <v>79SR0230003</v>
      </c>
      <c r="B29" s="6" t="s">
        <v>11</v>
      </c>
      <c r="C29" s="6" t="s">
        <v>160</v>
      </c>
      <c r="D29" s="6" t="s">
        <v>161</v>
      </c>
      <c r="E29" s="6" t="s">
        <v>162</v>
      </c>
      <c r="F29" s="6" t="s">
        <v>163</v>
      </c>
      <c r="G29" s="6" t="s">
        <v>164</v>
      </c>
      <c r="H29" s="6" t="s">
        <v>17</v>
      </c>
      <c r="I29" s="6" t="s">
        <v>165</v>
      </c>
      <c r="J29" s="6" t="s">
        <v>166</v>
      </c>
      <c r="K29" s="6" t="s">
        <v>85</v>
      </c>
    </row>
    <row r="30" spans="1:11">
      <c r="A30" s="5" t="str">
        <f>HYPERLINK("https://tdot-ixmultiasset.biprod.cloud/#/asset/inventory/nbibridges/16741", "79SR0230005")</f>
        <v>79SR0230005</v>
      </c>
      <c r="B30" s="6" t="s">
        <v>11</v>
      </c>
      <c r="C30" s="6" t="s">
        <v>160</v>
      </c>
      <c r="D30" s="6" t="s">
        <v>167</v>
      </c>
      <c r="E30" s="6" t="s">
        <v>168</v>
      </c>
      <c r="F30" s="6" t="s">
        <v>169</v>
      </c>
      <c r="G30" s="6" t="s">
        <v>170</v>
      </c>
      <c r="H30" s="6" t="s">
        <v>17</v>
      </c>
      <c r="I30" s="6" t="s">
        <v>105</v>
      </c>
      <c r="J30" s="6" t="s">
        <v>171</v>
      </c>
      <c r="K30" s="6" t="s">
        <v>20</v>
      </c>
    </row>
    <row r="31" spans="1:11">
      <c r="A31" s="3" t="str">
        <f>HYPERLINK("https://tdot-ixmultiasset.biprod.cloud/#/asset/inventory/nbibridges/16814", "79SR0570003")</f>
        <v>79SR0570003</v>
      </c>
      <c r="B31" s="4" t="s">
        <v>11</v>
      </c>
      <c r="C31" s="4" t="s">
        <v>160</v>
      </c>
      <c r="D31" s="4" t="s">
        <v>172</v>
      </c>
      <c r="E31" s="4" t="s">
        <v>173</v>
      </c>
      <c r="F31" s="4" t="s">
        <v>174</v>
      </c>
      <c r="G31" s="4" t="s">
        <v>175</v>
      </c>
      <c r="H31" s="4" t="s">
        <v>17</v>
      </c>
      <c r="I31" s="4" t="s">
        <v>176</v>
      </c>
      <c r="J31" s="4" t="s">
        <v>27</v>
      </c>
      <c r="K31" s="4" t="s">
        <v>20</v>
      </c>
    </row>
    <row r="32" spans="1:11">
      <c r="A32" s="3" t="str">
        <f>HYPERLINK("https://tdot-ixmultiasset.biprod.cloud/#/asset/inventory/nbibridges/16857", "79SR0570009")</f>
        <v>79SR0570009</v>
      </c>
      <c r="B32" s="4" t="s">
        <v>11</v>
      </c>
      <c r="C32" s="4" t="s">
        <v>160</v>
      </c>
      <c r="D32" s="4" t="s">
        <v>177</v>
      </c>
      <c r="E32" s="4" t="s">
        <v>178</v>
      </c>
      <c r="F32" s="4" t="s">
        <v>179</v>
      </c>
      <c r="G32" s="4" t="s">
        <v>180</v>
      </c>
      <c r="H32" s="4" t="s">
        <v>17</v>
      </c>
      <c r="I32" s="4" t="s">
        <v>181</v>
      </c>
      <c r="J32" s="4" t="s">
        <v>182</v>
      </c>
      <c r="K32" s="4" t="s">
        <v>20</v>
      </c>
    </row>
    <row r="33" spans="1:11">
      <c r="A33" s="5" t="str">
        <f>HYPERLINK("https://tdot-ixmultiasset.biprod.cloud/#/asset/inventory/nbibridges/17267", "79S81110005")</f>
        <v>79S81110005</v>
      </c>
      <c r="B33" s="6" t="s">
        <v>11</v>
      </c>
      <c r="C33" s="6" t="s">
        <v>183</v>
      </c>
      <c r="D33" s="6" t="s">
        <v>184</v>
      </c>
      <c r="E33" s="6" t="s">
        <v>185</v>
      </c>
      <c r="F33" s="6" t="s">
        <v>186</v>
      </c>
      <c r="G33" s="6" t="s">
        <v>187</v>
      </c>
      <c r="H33" s="6" t="s">
        <v>17</v>
      </c>
      <c r="I33" s="6" t="s">
        <v>59</v>
      </c>
      <c r="J33" s="6" t="s">
        <v>188</v>
      </c>
      <c r="K33" s="6" t="s">
        <v>20</v>
      </c>
    </row>
    <row r="34" spans="1:11">
      <c r="A34" s="3" t="str">
        <f>HYPERLINK("https://tdot-ixmultiasset.biprod.cloud/#/asset/inventory/nbibridges/17521", "79SR2780001")</f>
        <v>79SR2780001</v>
      </c>
      <c r="B34" s="4" t="s">
        <v>11</v>
      </c>
      <c r="C34" s="4" t="s">
        <v>189</v>
      </c>
      <c r="D34" s="4" t="s">
        <v>190</v>
      </c>
      <c r="E34" s="4" t="s">
        <v>191</v>
      </c>
      <c r="F34" s="4" t="s">
        <v>192</v>
      </c>
      <c r="G34" s="4" t="s">
        <v>193</v>
      </c>
      <c r="H34" s="4" t="s">
        <v>149</v>
      </c>
      <c r="I34" s="4" t="s">
        <v>194</v>
      </c>
      <c r="J34" s="4"/>
      <c r="K34" s="4" t="s">
        <v>85</v>
      </c>
    </row>
  </sheetData>
  <autoFilter ref="A1:K34" xr:uid="{00000000-0009-0000-0000-000000000000}">
    <sortState xmlns:xlrd2="http://schemas.microsoft.com/office/spreadsheetml/2017/richdata2" ref="A2:K34">
      <sortCondition ref="C1:C34"/>
    </sortState>
  </autoFilter>
  <pageMargins left="0.75" right="0.75" top="0.75" bottom="0.5" header="0.5" footer="0.7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EDD9B800AFFC4A8F893DA24D7121F7" ma:contentTypeVersion="3" ma:contentTypeDescription="Create a new document." ma:contentTypeScope="" ma:versionID="ad1b64b5460262578a073b312291bf50">
  <xsd:schema xmlns:xsd="http://www.w3.org/2001/XMLSchema" xmlns:xs="http://www.w3.org/2001/XMLSchema" xmlns:p="http://schemas.microsoft.com/office/2006/metadata/properties" xmlns:ns2="894033b1-9510-440a-a5f7-c358a7261d69" targetNamespace="http://schemas.microsoft.com/office/2006/metadata/properties" ma:root="true" ma:fieldsID="545e02377fe9c4e70eed441c2a279fc9" ns2:_="">
    <xsd:import namespace="894033b1-9510-440a-a5f7-c358a7261d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4033b1-9510-440a-a5f7-c358a7261d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28AD8E1-83AA-4531-A34F-97D51FC7A55A}"/>
</file>

<file path=customXml/itemProps2.xml><?xml version="1.0" encoding="utf-8"?>
<ds:datastoreItem xmlns:ds="http://schemas.openxmlformats.org/officeDocument/2006/customXml" ds:itemID="{4D2E7DCC-4514-45D9-8676-39F5D1766CB5}"/>
</file>

<file path=customXml/itemProps3.xml><?xml version="1.0" encoding="utf-8"?>
<ds:datastoreItem xmlns:ds="http://schemas.openxmlformats.org/officeDocument/2006/customXml" ds:itemID="{E463AB70-533C-41B7-9CD5-D98AB4B255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Grant Heintzman</cp:lastModifiedBy>
  <cp:revision/>
  <dcterms:created xsi:type="dcterms:W3CDTF">2025-06-16T19:56:56Z</dcterms:created>
  <dcterms:modified xsi:type="dcterms:W3CDTF">2025-10-09T19:15:34Z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0x010100E0EDD9B800AFFC4A8F893DA24D7121F7</vt:lpwstr>
  </property>
</Properties>
</file>