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JJCT589\AppData\Local\Microsoft\Windows\INetCache\Content.Outlook\3133ACEP\"/>
    </mc:Choice>
  </mc:AlternateContent>
  <xr:revisionPtr revIDLastSave="0" documentId="13_ncr:1_{0CF7E0CF-FFB8-4437-8989-D773D4B49824}" xr6:coauthVersionLast="47" xr6:coauthVersionMax="47" xr10:uidLastSave="{00000000-0000-0000-0000-000000000000}"/>
  <bookViews>
    <workbookView xWindow="-120" yWindow="-120" windowWidth="26895" windowHeight="16440" activeTab="2" xr2:uid="{94BC2001-6BD6-411D-B0D9-1DD6CDE3BFED}"/>
  </bookViews>
  <sheets>
    <sheet name="Instructions" sheetId="7" r:id="rId1"/>
    <sheet name="Application Page 1" sheetId="8" r:id="rId2"/>
    <sheet name="Application Page 2" sheetId="1" r:id="rId3"/>
    <sheet name="Data Output" sheetId="3" state="hidden" r:id="rId4"/>
    <sheet name="Lookup" sheetId="2" r:id="rId5"/>
  </sheets>
  <externalReferences>
    <externalReference r:id="rId6"/>
  </externalReferences>
  <definedNames>
    <definedName name="allcode">'Application Page 2'!$G$22</definedName>
    <definedName name="apptype">'Application Page 2'!$E$6</definedName>
    <definedName name="DataFields">firstname, lastname</definedName>
    <definedName name="date">'Application Page 2'!$K$3</definedName>
    <definedName name="dept">'Application Page 2'!$C$22</definedName>
    <definedName name="empid">'Application Page 2'!$G$10</definedName>
    <definedName name="firstname">'Application Page 2'!$C$10</definedName>
    <definedName name="homeadd">'Application Page 2'!$C$14</definedName>
    <definedName name="homecity">'Application Page 2'!$G$14</definedName>
    <definedName name="homezip">'Application Page 2'!$G$18</definedName>
    <definedName name="hrcoord">'Application Page 2'!$C$38</definedName>
    <definedName name="hremail">'Application Page 2'!$E$38</definedName>
    <definedName name="initials">'Application Page 2'!$C$51</definedName>
    <definedName name="lastname">'Application Page 2'!$E$10</definedName>
    <definedName name="_xlnm.Print_Area" localSheetId="2">'Application Page 2'!$B$2:$N$62</definedName>
    <definedName name="_xlnm.Print_Area" localSheetId="4">Lookup!$A$1:$JN$60</definedName>
    <definedName name="supname">'Application Page 2'!$C$34</definedName>
    <definedName name="supphone">'Application Page 2'!$G$34</definedName>
    <definedName name="test">{"Jan","FEB","MAR"}</definedName>
    <definedName name="workadd">'Application Page 2'!$C$26</definedName>
    <definedName name="workcity">'Application Page 2'!$G$26</definedName>
    <definedName name="workemail">'Application Page 2'!$C$18</definedName>
    <definedName name="workphone">'Application Page 2'!$E$30</definedName>
    <definedName name="workzip">'Application Page 2'!$C$30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1" l="1"/>
  <c r="O22" i="1"/>
  <c r="U2" i="3" l="1"/>
  <c r="T2" i="3"/>
  <c r="S2" i="3"/>
  <c r="C38" i="1" l="1"/>
  <c r="E38" i="1"/>
  <c r="C41" i="1" l="1"/>
  <c r="O6" i="1" l="1"/>
  <c r="O3" i="1"/>
  <c r="O50" i="1"/>
  <c r="O34" i="1"/>
  <c r="O30" i="1"/>
  <c r="O26" i="1"/>
  <c r="O18" i="1"/>
  <c r="O14" i="1"/>
  <c r="O10" i="1"/>
  <c r="O51" i="1" l="1"/>
  <c r="M2" i="3" l="1"/>
  <c r="L2" i="3"/>
  <c r="I2" i="3"/>
  <c r="G2" i="3"/>
  <c r="F2" i="3"/>
  <c r="D2" i="3"/>
  <c r="C2" i="3"/>
  <c r="B2" i="3"/>
  <c r="P2" i="3"/>
  <c r="G54" i="1" l="1"/>
  <c r="R2" i="3" l="1"/>
  <c r="Q2" i="3"/>
  <c r="O2" i="3"/>
  <c r="N2" i="3"/>
  <c r="K2" i="3"/>
  <c r="J2" i="3"/>
  <c r="H2" i="3"/>
  <c r="E2" i="3"/>
  <c r="A2" i="3"/>
</calcChain>
</file>

<file path=xl/sharedStrings.xml><?xml version="1.0" encoding="utf-8"?>
<sst xmlns="http://schemas.openxmlformats.org/spreadsheetml/2006/main" count="267" uniqueCount="226">
  <si>
    <t>Administrative Office of the Courts</t>
  </si>
  <si>
    <t>Alcoholic Beverage Commission (TABC)</t>
  </si>
  <si>
    <t>Attorney General &amp; Reporter</t>
  </si>
  <si>
    <t>Board of Parole</t>
  </si>
  <si>
    <t>Bureau of Investigation (TBI)</t>
  </si>
  <si>
    <t>Commission on Aging &amp; Disability</t>
  </si>
  <si>
    <t>Commission on Holocaust Education</t>
  </si>
  <si>
    <t>Customer Focused Government</t>
  </si>
  <si>
    <t>District Attorneys General Conference</t>
  </si>
  <si>
    <t>Economic &amp; Community Development (ECD)</t>
  </si>
  <si>
    <t>Education Lottery Corporation</t>
  </si>
  <si>
    <t>Finance &amp; Administration (F&amp;A)</t>
  </si>
  <si>
    <t>General Assembly</t>
  </si>
  <si>
    <t>Health</t>
  </si>
  <si>
    <t>Human Resources</t>
  </si>
  <si>
    <t>Intellectual &amp; Developmental Disabilities</t>
  </si>
  <si>
    <t>Labor &amp; Workforce Development</t>
  </si>
  <si>
    <t>Mental Health &amp; Substance Abuse - Nashville</t>
  </si>
  <si>
    <t>Post-Conviction Defender</t>
  </si>
  <si>
    <t>Rehab. Initiative in Correction (TRICOR)</t>
  </si>
  <si>
    <t>Safety &amp; Homeland Security</t>
  </si>
  <si>
    <t>State Museum</t>
  </si>
  <si>
    <t>TennCare</t>
  </si>
  <si>
    <t>Veteran's Services</t>
  </si>
  <si>
    <t>Agriculture</t>
  </si>
  <si>
    <t>Arts Commission</t>
  </si>
  <si>
    <t>Board of Equalization</t>
  </si>
  <si>
    <t>Board of Regents</t>
  </si>
  <si>
    <t>Commerce &amp; Insurance</t>
  </si>
  <si>
    <t>Commission on Children &amp; Youth</t>
  </si>
  <si>
    <t>Comptroller of the Treasury</t>
  </si>
  <si>
    <t>Council on Developmental Disabilities</t>
  </si>
  <si>
    <t>District Attorney General</t>
  </si>
  <si>
    <t>District Public Defenders Conference</t>
  </si>
  <si>
    <t>Education</t>
  </si>
  <si>
    <t>Ethics Commission</t>
  </si>
  <si>
    <t>Financial Institutions</t>
  </si>
  <si>
    <t>General Services</t>
  </si>
  <si>
    <t>Housing Development Agency (THDA)</t>
  </si>
  <si>
    <t>Human Rights Commission</t>
  </si>
  <si>
    <t>Military</t>
  </si>
  <si>
    <t>Public Utility Commission</t>
  </si>
  <si>
    <t>Revenue</t>
  </si>
  <si>
    <t>Secretary of State</t>
  </si>
  <si>
    <t>State Architect</t>
  </si>
  <si>
    <t>Treasury</t>
  </si>
  <si>
    <t>Wildlife Resources Agency (TWRA)</t>
  </si>
  <si>
    <t>Application Type</t>
  </si>
  <si>
    <t>New Employee</t>
  </si>
  <si>
    <t>Renew Card</t>
  </si>
  <si>
    <t>Transfer</t>
  </si>
  <si>
    <t>Card Number</t>
  </si>
  <si>
    <t>Card Expiration Date</t>
  </si>
  <si>
    <t>Qualifications</t>
  </si>
  <si>
    <t>Employee Transit Card Application</t>
  </si>
  <si>
    <t>First Name</t>
  </si>
  <si>
    <t>Last Name</t>
  </si>
  <si>
    <t>Employee ID</t>
  </si>
  <si>
    <t>Home Address</t>
  </si>
  <si>
    <t>Home City</t>
  </si>
  <si>
    <t>Home Zip</t>
  </si>
  <si>
    <t>Work Email</t>
  </si>
  <si>
    <t>Department</t>
  </si>
  <si>
    <t>Allotment Code</t>
  </si>
  <si>
    <t>Supervisor Name</t>
  </si>
  <si>
    <t>Supervisor Phone</t>
  </si>
  <si>
    <t>Date</t>
  </si>
  <si>
    <t>Agreed to Terms &amp; Conditions</t>
  </si>
  <si>
    <t>Children's Services</t>
  </si>
  <si>
    <t>Correction</t>
  </si>
  <si>
    <t>Advisory Commission on Intergovernmental Relations (TACIR)</t>
  </si>
  <si>
    <t>Environmental &amp; Conservation (TDEC)</t>
  </si>
  <si>
    <t>Health Services &amp; Development Agency</t>
  </si>
  <si>
    <t>Higher Education Commission &amp; Student Assistance Corporation</t>
  </si>
  <si>
    <t>Human Services</t>
  </si>
  <si>
    <t>Legislative Joint Committees</t>
  </si>
  <si>
    <t>Other</t>
  </si>
  <si>
    <t>Eric Basham</t>
  </si>
  <si>
    <t>April Scivally</t>
  </si>
  <si>
    <t>Leslie Hathaway</t>
  </si>
  <si>
    <t>John Mauney</t>
  </si>
  <si>
    <t>Lowavia Eden-Hoback</t>
  </si>
  <si>
    <t>Graham McKissic</t>
  </si>
  <si>
    <t>Nikki Turner</t>
  </si>
  <si>
    <t>Tammy Wade</t>
  </si>
  <si>
    <t>Transportation (TDOT)</t>
  </si>
  <si>
    <t>120 Day Employee (Student/Intern)</t>
  </si>
  <si>
    <t>Current Employee (First Application)</t>
  </si>
  <si>
    <t>Work Address</t>
  </si>
  <si>
    <t>Work City</t>
  </si>
  <si>
    <t>Work Zip</t>
  </si>
  <si>
    <t>By placing my initials on the line below, I acknowledge, as an employee of the State of Tennessee have read and understand the privileges of using the Employee Transit Card Program, the consequences of violations/abuse, and agree to abide by the policies herein stated or revisions thereof. I understand if any changes occur after my initial application is submitted, I am required to complete a new application immediately. My privileges provided may be revoked at any time due to misuse, abuse or cancellation of the program. In the event my Transit Card does not scan I may be responsible for paying the appropriate fee to ride the bus/train, and these fees are nonrefundable. Upon leaving the State, I will turn in my Transit Card.</t>
  </si>
  <si>
    <t>Human Resources Coordinator</t>
  </si>
  <si>
    <t>Human Resources Coordinator Email</t>
  </si>
  <si>
    <t>Card Issued Date</t>
  </si>
  <si>
    <t>Email Domain</t>
  </si>
  <si>
    <t>Application Instructions</t>
  </si>
  <si>
    <r>
      <t xml:space="preserve">Before submitting an application please be sure to check that </t>
    </r>
    <r>
      <rPr>
        <b/>
        <sz val="11"/>
        <color theme="1"/>
        <rFont val="Calibri"/>
        <family val="2"/>
        <scheme val="minor"/>
      </rPr>
      <t>ALL</t>
    </r>
    <r>
      <rPr>
        <sz val="11"/>
        <color theme="1"/>
        <rFont val="Calibri"/>
        <family val="2"/>
        <scheme val="minor"/>
      </rPr>
      <t xml:space="preserve"> information is properly filled out. Employees and Human Resources Coordinators, pay close attention to the following:</t>
    </r>
  </si>
  <si>
    <t>The Transit Card is available to all full-time new employees, current employees (first application), and 120 day employees (student/intern).</t>
  </si>
  <si>
    <t>If Transit Card is Lost or Stolen</t>
  </si>
  <si>
    <t>Violations</t>
  </si>
  <si>
    <t>State of Tennessee
Employee Transit Card Application</t>
  </si>
  <si>
    <r>
      <t xml:space="preserve">The program is </t>
    </r>
    <r>
      <rPr>
        <b/>
        <u/>
        <sz val="10"/>
        <rFont val="Calibri"/>
        <family val="2"/>
        <scheme val="minor"/>
      </rPr>
      <t>NOT AVAILABLE</t>
    </r>
    <r>
      <rPr>
        <sz val="10"/>
        <rFont val="Calibri"/>
        <family val="2"/>
        <scheme val="minor"/>
      </rPr>
      <t xml:space="preserve"> to the following individuals:</t>
    </r>
  </si>
  <si>
    <t>For TDOT Use ONLY</t>
  </si>
  <si>
    <t>Eric.Basham@tncourts.gov</t>
  </si>
  <si>
    <t>April.A.Scivally@tn.gov</t>
  </si>
  <si>
    <t>Renee Doyle and Pete Sullivan</t>
  </si>
  <si>
    <t>Renee.Doyle@ag.tn.gov; Pete.Sullivan@ag.tn.gov</t>
  </si>
  <si>
    <t>Leslie.Hathaway@tn.gov</t>
  </si>
  <si>
    <t>John.Mauney@tn.gov</t>
  </si>
  <si>
    <t>Charlotte Ammons and Carol Bell</t>
  </si>
  <si>
    <t>Charlotte.Ammons@tn.gov; Carol.Bell@tn.gov</t>
  </si>
  <si>
    <t>Lowavia.Eden-Hoback@tn.goiv</t>
  </si>
  <si>
    <t>Patsy Crawford</t>
  </si>
  <si>
    <t>Patsy.Crawford@tn.gov</t>
  </si>
  <si>
    <t>Marie Halpin</t>
  </si>
  <si>
    <t>Marie.Halpin@tn.gov</t>
  </si>
  <si>
    <t>Graham.Mckissic@tn.gov</t>
  </si>
  <si>
    <t>Nikki.Turner@tn.gov</t>
  </si>
  <si>
    <t>Tammy.B.Wade@tn.gov</t>
  </si>
  <si>
    <t>Tawnie Mathieu and Jessie Ruf</t>
  </si>
  <si>
    <t>Tawnie.Mathieu@tn.gov; Jessie.Ruf@tn.gov</t>
  </si>
  <si>
    <t>Ernie.C.Ricketts@tn.gov</t>
  </si>
  <si>
    <t>Ernie Ricketts</t>
  </si>
  <si>
    <t>Dolores Keene</t>
  </si>
  <si>
    <t>Dolores.A.Keene@tn.gov</t>
  </si>
  <si>
    <t>Carol Whited</t>
  </si>
  <si>
    <t>Carol.Whited@tn.gov</t>
  </si>
  <si>
    <t>Work Phone</t>
  </si>
  <si>
    <t>Disclaimer Language</t>
  </si>
  <si>
    <t>By placing my initials on the line below, I acknowledge, as an employee of the State of Tennessee, I have read and understand the privileges of using the Employee Transit Card Program, the consequences of violations/abuse, and agree to abide by the policies herein stated or revisions thereof. I understand my department has a limited amount of Temporary Transit Cards and one may not be available. If provided a Temporary Transit Card, I will return it to my Human Resources Coordinator when my new Transit Card is presented. If the Temporary Transit Card is not returned when my new Transit Card is presented the Temporary Transit Card will be deactivated, and I will be put on Employee Transit Card Program Probation. My privileges provided may be revoked at any time due to misuse, abuse or cancellation of the program. In the event my Temporary Transit Card does not scan I may be responsible for paying the appropriate fee to ride the bus/train; these fees are nonrefundable.</t>
  </si>
  <si>
    <t>Swipe &amp; Ride Application</t>
  </si>
  <si>
    <r>
      <t>Application Type</t>
    </r>
    <r>
      <rPr>
        <b/>
        <sz val="14"/>
        <color rgb="FFFF0000"/>
        <rFont val="Calibri"/>
        <family val="2"/>
        <scheme val="minor"/>
      </rPr>
      <t>*</t>
    </r>
  </si>
  <si>
    <r>
      <t>First Name</t>
    </r>
    <r>
      <rPr>
        <b/>
        <sz val="9"/>
        <color rgb="FFFF0000"/>
        <rFont val="Calibri"/>
        <family val="2"/>
        <scheme val="minor"/>
      </rPr>
      <t>*</t>
    </r>
  </si>
  <si>
    <r>
      <t>Last Name</t>
    </r>
    <r>
      <rPr>
        <b/>
        <sz val="9"/>
        <color rgb="FFFF0000"/>
        <rFont val="Calibri"/>
        <family val="2"/>
        <scheme val="minor"/>
      </rPr>
      <t>*</t>
    </r>
  </si>
  <si>
    <r>
      <t>Employee I.D</t>
    </r>
    <r>
      <rPr>
        <b/>
        <sz val="9"/>
        <color rgb="FFFF0000"/>
        <rFont val="Calibri"/>
        <family val="2"/>
        <scheme val="minor"/>
      </rPr>
      <t>*</t>
    </r>
  </si>
  <si>
    <r>
      <t>Home Address</t>
    </r>
    <r>
      <rPr>
        <b/>
        <sz val="9"/>
        <color rgb="FFFF0000"/>
        <rFont val="Calibri"/>
        <family val="2"/>
        <scheme val="minor"/>
      </rPr>
      <t>*</t>
    </r>
  </si>
  <si>
    <r>
      <t>Home City</t>
    </r>
    <r>
      <rPr>
        <b/>
        <sz val="9"/>
        <color rgb="FFFF0000"/>
        <rFont val="Calibri"/>
        <family val="2"/>
        <scheme val="minor"/>
      </rPr>
      <t>*</t>
    </r>
  </si>
  <si>
    <r>
      <t>Work Email</t>
    </r>
    <r>
      <rPr>
        <b/>
        <sz val="9"/>
        <color rgb="FFFF0000"/>
        <rFont val="Calibri"/>
        <family val="2"/>
        <scheme val="minor"/>
      </rPr>
      <t>*</t>
    </r>
  </si>
  <si>
    <r>
      <t>Home Zip</t>
    </r>
    <r>
      <rPr>
        <b/>
        <sz val="9"/>
        <color rgb="FFFF0000"/>
        <rFont val="Calibri"/>
        <family val="2"/>
        <scheme val="minor"/>
      </rPr>
      <t>*</t>
    </r>
  </si>
  <si>
    <r>
      <t>Department</t>
    </r>
    <r>
      <rPr>
        <b/>
        <sz val="9"/>
        <color rgb="FFFF0000"/>
        <rFont val="Calibri"/>
        <family val="2"/>
        <scheme val="minor"/>
      </rPr>
      <t>*</t>
    </r>
  </si>
  <si>
    <r>
      <t>Work Address</t>
    </r>
    <r>
      <rPr>
        <b/>
        <sz val="9"/>
        <color rgb="FFFF0000"/>
        <rFont val="Calibri"/>
        <family val="2"/>
        <scheme val="minor"/>
      </rPr>
      <t>*</t>
    </r>
  </si>
  <si>
    <r>
      <t>Work City</t>
    </r>
    <r>
      <rPr>
        <b/>
        <sz val="9"/>
        <color rgb="FFFF0000"/>
        <rFont val="Calibri"/>
        <family val="2"/>
        <scheme val="minor"/>
      </rPr>
      <t>*</t>
    </r>
  </si>
  <si>
    <r>
      <t>Work Zip</t>
    </r>
    <r>
      <rPr>
        <b/>
        <sz val="9"/>
        <color rgb="FFFF0000"/>
        <rFont val="Calibri"/>
        <family val="2"/>
        <scheme val="minor"/>
      </rPr>
      <t>*</t>
    </r>
  </si>
  <si>
    <r>
      <t>Work Phone</t>
    </r>
    <r>
      <rPr>
        <b/>
        <sz val="9"/>
        <color rgb="FFFF0000"/>
        <rFont val="Calibri"/>
        <family val="2"/>
        <scheme val="minor"/>
      </rPr>
      <t>*</t>
    </r>
  </si>
  <si>
    <r>
      <t>Supervisor Phone</t>
    </r>
    <r>
      <rPr>
        <b/>
        <sz val="9"/>
        <color rgb="FFFF0000"/>
        <rFont val="Calibri"/>
        <family val="2"/>
        <scheme val="minor"/>
      </rPr>
      <t>*</t>
    </r>
  </si>
  <si>
    <r>
      <t>Supervisor Name</t>
    </r>
    <r>
      <rPr>
        <b/>
        <sz val="9"/>
        <color rgb="FFFF0000"/>
        <rFont val="Calibri"/>
        <family val="2"/>
        <scheme val="minor"/>
      </rPr>
      <t>*</t>
    </r>
  </si>
  <si>
    <r>
      <t>Human Resources Coordinator Email</t>
    </r>
    <r>
      <rPr>
        <b/>
        <sz val="9"/>
        <color rgb="FFFF0000"/>
        <rFont val="Calibri"/>
        <family val="2"/>
        <scheme val="minor"/>
      </rPr>
      <t>*</t>
    </r>
  </si>
  <si>
    <r>
      <t>Initial Here</t>
    </r>
    <r>
      <rPr>
        <b/>
        <sz val="11"/>
        <color rgb="FFFF0000"/>
        <rFont val="Calibri"/>
        <family val="2"/>
        <scheme val="minor"/>
      </rPr>
      <t>*</t>
    </r>
  </si>
  <si>
    <r>
      <t>HR Coordinator</t>
    </r>
    <r>
      <rPr>
        <b/>
        <sz val="9"/>
        <color rgb="FFFF0000"/>
        <rFont val="Calibri"/>
        <family val="2"/>
        <scheme val="minor"/>
      </rPr>
      <t>*</t>
    </r>
  </si>
  <si>
    <r>
      <t>Date</t>
    </r>
    <r>
      <rPr>
        <b/>
        <sz val="11"/>
        <color rgb="FFFF0000"/>
        <rFont val="Calibri"/>
        <family val="2"/>
        <scheme val="minor"/>
      </rPr>
      <t>*</t>
    </r>
  </si>
  <si>
    <t>Date of Verification:</t>
  </si>
  <si>
    <t>Please attach this application to the generated email.</t>
  </si>
  <si>
    <t xml:space="preserve">1. Contract Employees that are Temporary, Seasonal, Janitorial, or Security Personnel.
2. State Employees who have abused the program and have had their Transit Card privileges revoked. </t>
  </si>
  <si>
    <r>
      <rPr>
        <b/>
        <i/>
        <u/>
        <sz val="10.5"/>
        <rFont val="Calibri"/>
        <family val="2"/>
        <scheme val="minor"/>
      </rPr>
      <t>NOTE</t>
    </r>
    <r>
      <rPr>
        <b/>
        <i/>
        <sz val="10.5"/>
        <rFont val="Calibri"/>
        <family val="2"/>
        <scheme val="minor"/>
      </rPr>
      <t>: If any changes occur (i.e., Home Address, Department, etc.) after the initial application is submitted, please submit an updated application.</t>
    </r>
  </si>
  <si>
    <t>1. Fill out a Replacement Transit Card Application.
2. Submit an $8.00 replacement fee (Check or Money Order payable to "Memphis Area Transit Authority”) to their HR Coordinator.</t>
  </si>
  <si>
    <t>Karen Douglass and Tiffany Kincaid</t>
  </si>
  <si>
    <t>Karen.Douglass@tn.gov; Tiffany.Kincaid@tn.gov</t>
  </si>
  <si>
    <t>Nancy McGill and Angela Harrison</t>
  </si>
  <si>
    <t>Nancy.McGill@tn.gov; angela.c.harrison@tn.gov</t>
  </si>
  <si>
    <t>Johora Donaldson and Caleb Meadows</t>
  </si>
  <si>
    <t>Johora.Donaldson@tn.gov; Caleb.Meadows@tn.gov</t>
  </si>
  <si>
    <t>Mary Jo Swearingen, Cory Fuqua, and Yanna Utley</t>
  </si>
  <si>
    <t>MaryJo.Swearingen@cot.tn.gov; Cory.Fuqua@cot.tn.gov; Yanna.Utley@cot.tn.gov</t>
  </si>
  <si>
    <t>Louis Laub and Ashton Wix</t>
  </si>
  <si>
    <t>Louis.Laub@tn.gov; Ashton.L.Wix@tn.gov</t>
  </si>
  <si>
    <t>Victoria Tompkins</t>
  </si>
  <si>
    <t>vatompkins@tndagc.org</t>
  </si>
  <si>
    <t>Tammy Rather and Jennifer Hall</t>
  </si>
  <si>
    <t>Tammy.Rather@tn.gov; Jennifer.a.hall@tn.gov</t>
  </si>
  <si>
    <t>David Sledge</t>
  </si>
  <si>
    <t>David.Sledge@tn.gov</t>
  </si>
  <si>
    <t>Carole Worrell and Lisa Kent</t>
  </si>
  <si>
    <t>Carole.M.Worrell@tn.gov; Lisa.H.Kent@tn.gov</t>
  </si>
  <si>
    <t>Traci Pointer and Jennifer Croft</t>
  </si>
  <si>
    <t>Traci.Pointer@tn.gov; Jennifer.p.Croft@tn.gov</t>
  </si>
  <si>
    <t>Betty Dori Simpson and Housta Massey</t>
  </si>
  <si>
    <t>Dori.Simpson@tn.gov; Housta.Massey@tn.gov</t>
  </si>
  <si>
    <t>Ashley Story and Elle Williams</t>
  </si>
  <si>
    <t>Ashley.Story@tn.gov; Elle.Williams@tn.gov</t>
  </si>
  <si>
    <t>Trevecca Moore and Kayla Blackmon</t>
  </si>
  <si>
    <t>Trevecca.L.Moore@tn.gov; Kayla.Blackmon@tn.gov</t>
  </si>
  <si>
    <t>Swipe.N.Ride@tn.gov</t>
  </si>
  <si>
    <t>Quincy Acklin, Kristiane Cantrell, Jamie Formont, and Patrick Crawford</t>
  </si>
  <si>
    <t>Kristiane.Cantrell@tn.gov; Jamie.Formont@tn.gov; Patrick.J.Crawford@tn.gov; Quincy.Acklin@tn.gov</t>
  </si>
  <si>
    <t xml:space="preserve">McKenzie.Lee@capitol.tn.gov </t>
  </si>
  <si>
    <t>In the event an employee's Transit Card is lost or stolen, the employee must request cancellation of the card to their HR Coordinator or the Swipe and Ride Team at Swipe.N.Ride@tn.gov.</t>
  </si>
  <si>
    <t>To replace the lost or stolen Transit Card, the employee should complete the following:</t>
  </si>
  <si>
    <t>If an application has missing or inaccurate information, it will be sent back for corrections. Please reach out if questions or concerns arise.</t>
  </si>
  <si>
    <t>If an employee lets any other persons use their Transit Card, they are in violation and the employee's Transit Card privileges will be revoked for one year.</t>
  </si>
  <si>
    <t>1. The Transit Card is only for State of Tennessee Employees. 
2. The Transit Card will expire periodically and can be renewed by submitting a Renewal Application.
3. Upon exit from the state, the Transit Card is to be returned to the agency's HR Coordinator.</t>
  </si>
  <si>
    <t>Swipe and Ride is a program that allows state employees who work in Nashville or Memphis to ride public transportation for free. The following information should be reviewed prior to completing the Employee Transit Card Application. Submit the completed application to your Department's Human Resources (HR) Coordinator for approval. The HR Coordinator will then send the application to the Tennessee Department of Transportation (TDOT). You will be notified by your HR Coordinator when your Transit Card is ready for pick-up. Thank you for choosing an alternative transportation mode.</t>
  </si>
  <si>
    <t>Date Issued</t>
  </si>
  <si>
    <t>Date Expire</t>
  </si>
  <si>
    <t>Carmen McCreedy</t>
  </si>
  <si>
    <t>Carmen.McCreedy@tn.gov; MyHR.Team@tn.gov</t>
  </si>
  <si>
    <t>Replacement Card ($10 fee payable to WeGo)</t>
  </si>
  <si>
    <t>Swipe &amp; Ride</t>
  </si>
  <si>
    <t xml:space="preserve">Xandria Johnson </t>
  </si>
  <si>
    <t>Xandria.LaThressa.Johnson@tn.gov</t>
  </si>
  <si>
    <t>Corrections Institute</t>
  </si>
  <si>
    <t>Mary Evans</t>
  </si>
  <si>
    <t>TDEC.MTA@tn.gov; mary.f.evans@tn.gov</t>
  </si>
  <si>
    <t>Executive Office</t>
  </si>
  <si>
    <t>Kelley Murray and Carmen McCreedy</t>
  </si>
  <si>
    <t>Kelley.M.Murray@tn.gov; Carmen.McCreedy@tn.gov</t>
  </si>
  <si>
    <t>McKenzie Lee</t>
  </si>
  <si>
    <t>Austin Long</t>
  </si>
  <si>
    <t>Austin.W.Long@tn.gov; DGS.HR@tn.gov</t>
  </si>
  <si>
    <t>Candace Newton</t>
  </si>
  <si>
    <t>CNewton@thda.org</t>
  </si>
  <si>
    <t>Deja Shaikhutdinov</t>
  </si>
  <si>
    <t>Deja.R.Shaikhutdinov@tn.gov</t>
  </si>
  <si>
    <t>McKenzie.Lee@capitol.tn.gov</t>
  </si>
  <si>
    <t>Pamela Curtis and Vera Graham</t>
  </si>
  <si>
    <t>pamela.curtis@tn.gov; vera.graham@tn.gov</t>
  </si>
  <si>
    <t>Tourist Development - Nashville</t>
  </si>
  <si>
    <t>Cheri Maddox and Catherine Mayo</t>
  </si>
  <si>
    <t>Cheri.Maddox@tn.gov; Catherine.Mayo@tn.gov</t>
  </si>
  <si>
    <t>TDOT - Swipe and Ride</t>
  </si>
  <si>
    <t>Human Resources Coordinator
(Initial &amp; Date To Verify Applicant)</t>
  </si>
  <si>
    <r>
      <rPr>
        <b/>
        <sz val="11"/>
        <rFont val="Calibri"/>
        <family val="2"/>
        <scheme val="minor"/>
      </rPr>
      <t xml:space="preserve">          ›› Employees</t>
    </r>
    <r>
      <rPr>
        <sz val="11"/>
        <color theme="1"/>
        <rFont val="Calibri"/>
        <family val="2"/>
        <scheme val="minor"/>
      </rPr>
      <t xml:space="preserve"> are responsible for the following:                                                                    
                           • Date
                           • Application Type 
                           • First Name
                           • Last Name
                           • Home Address
                           • Home City
                           • Work Email 
                           • Home Zip
                           • Department
                           • Work Phone
                           • Supervisor Name
                           • Supervisor Phone
                           • Initials (</t>
    </r>
    <r>
      <rPr>
        <b/>
        <sz val="11"/>
        <color theme="1"/>
        <rFont val="Calibri"/>
        <family val="2"/>
        <scheme val="minor"/>
      </rPr>
      <t>Beside</t>
    </r>
    <r>
      <rPr>
        <sz val="11"/>
        <color theme="1"/>
        <rFont val="Calibri"/>
        <family val="2"/>
        <scheme val="minor"/>
      </rPr>
      <t xml:space="preserve"> Initial Here)
                           • Submit To (TDOT </t>
    </r>
    <r>
      <rPr>
        <b/>
        <sz val="11"/>
        <color theme="1"/>
        <rFont val="Calibri"/>
        <family val="2"/>
        <scheme val="minor"/>
      </rPr>
      <t>OR</t>
    </r>
    <r>
      <rPr>
        <sz val="11"/>
        <color theme="1"/>
        <rFont val="Calibri"/>
        <family val="2"/>
        <scheme val="minor"/>
      </rPr>
      <t xml:space="preserve"> Appropriate HR Coordinator)</t>
    </r>
  </si>
  <si>
    <r>
      <t xml:space="preserve">Employees need to complete </t>
    </r>
    <r>
      <rPr>
        <b/>
        <sz val="11"/>
        <rFont val="Calibri"/>
        <family val="2"/>
        <scheme val="minor"/>
      </rPr>
      <t xml:space="preserve">ALL </t>
    </r>
    <r>
      <rPr>
        <sz val="11"/>
        <rFont val="Calibri"/>
        <family val="2"/>
        <scheme val="minor"/>
      </rPr>
      <t>appropriate sections then reach out to their corresponding Human Resources Coordinator (can be found by selecting department on application page) to have them complete their sections.</t>
    </r>
  </si>
  <si>
    <r>
      <rPr>
        <b/>
        <sz val="11"/>
        <rFont val="Calibri"/>
        <family val="2"/>
        <scheme val="minor"/>
      </rPr>
      <t xml:space="preserve">          ›› Human Resources Coordinators</t>
    </r>
    <r>
      <rPr>
        <sz val="11"/>
        <rFont val="Calibri"/>
        <family val="2"/>
        <scheme val="minor"/>
      </rPr>
      <t xml:space="preserve"> are responsible for the following:             
                           • Employee I.D (Ex. 123456 – Employee IDs are </t>
    </r>
    <r>
      <rPr>
        <b/>
        <sz val="11"/>
        <rFont val="Calibri"/>
        <family val="2"/>
        <scheme val="minor"/>
      </rPr>
      <t>6 digits</t>
    </r>
    <r>
      <rPr>
        <sz val="11"/>
        <rFont val="Calibri"/>
        <family val="2"/>
        <scheme val="minor"/>
      </rPr>
      <t xml:space="preserve">)
                           • Work Address (The building address </t>
    </r>
    <r>
      <rPr>
        <b/>
        <sz val="11"/>
        <rFont val="Calibri"/>
        <family val="2"/>
        <scheme val="minor"/>
      </rPr>
      <t>DO NOT</t>
    </r>
    <r>
      <rPr>
        <sz val="11"/>
        <rFont val="Calibri"/>
        <family val="2"/>
        <scheme val="minor"/>
      </rPr>
      <t xml:space="preserve"> include the floor number)
                           • Work City
                           • Work Zip
                           • Human Resources Coordinator
                           • Human Resources Coordinator Email
                           • Initial and Date Verified</t>
    </r>
  </si>
  <si>
    <t xml:space="preserve"> </t>
  </si>
  <si>
    <t xml:space="preserve">Tennessee Sports Wagering Advisory Council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</si>
</sst>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mm/dd/yy;@"/>
    <numFmt numFmtId="166" formatCode="[$-409]mmmm\ d\,\ yyyy;@"/>
  </numFmts>
  <fonts count="51"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8"/>
      <color theme="10"/>
      <name val="Arial"/>
      <family val="2"/>
    </font>
    <font>
      <b/>
      <sz val="11"/>
      <color theme="1"/>
      <name val="Calibri"/>
      <family val="2"/>
      <scheme val="minor"/>
    </font>
    <font>
      <sz val="10"/>
      <color theme="1"/>
      <name val="Calibri"/>
      <family val="2"/>
      <scheme val="minor"/>
    </font>
    <font>
      <sz val="10"/>
      <color theme="1" tint="0.34998626667073579"/>
      <name val="Calibri"/>
      <family val="2"/>
      <scheme val="minor"/>
    </font>
    <font>
      <sz val="8"/>
      <color theme="1"/>
      <name val="Calibri"/>
      <family val="2"/>
      <scheme val="minor"/>
    </font>
    <font>
      <sz val="9"/>
      <color theme="1"/>
      <name val="Calibri"/>
      <family val="2"/>
      <scheme val="minor"/>
    </font>
    <font>
      <b/>
      <sz val="10"/>
      <color theme="1"/>
      <name val="Calibri"/>
      <family val="2"/>
      <scheme val="minor"/>
    </font>
    <font>
      <sz val="10"/>
      <name val="Calibri"/>
      <family val="2"/>
      <scheme val="minor"/>
    </font>
    <font>
      <b/>
      <sz val="10"/>
      <name val="Calibri"/>
      <family val="2"/>
      <scheme val="minor"/>
    </font>
    <font>
      <b/>
      <u/>
      <sz val="14"/>
      <name val="Calibri"/>
      <family val="2"/>
      <scheme val="minor"/>
    </font>
    <font>
      <b/>
      <u/>
      <sz val="20"/>
      <name val="Calibri"/>
      <family val="2"/>
      <scheme val="minor"/>
    </font>
    <font>
      <sz val="10.5"/>
      <name val="Calibri"/>
      <family val="2"/>
      <scheme val="minor"/>
    </font>
    <font>
      <b/>
      <u/>
      <sz val="10"/>
      <name val="Calibri"/>
      <family val="2"/>
      <scheme val="minor"/>
    </font>
    <font>
      <b/>
      <i/>
      <sz val="10.5"/>
      <name val="Calibri"/>
      <family val="2"/>
      <scheme val="minor"/>
    </font>
    <font>
      <b/>
      <i/>
      <u/>
      <sz val="10.5"/>
      <name val="Calibri"/>
      <family val="2"/>
      <scheme val="minor"/>
    </font>
    <font>
      <b/>
      <u/>
      <sz val="25"/>
      <color theme="1"/>
      <name val="Calibri"/>
      <family val="2"/>
      <scheme val="minor"/>
    </font>
    <font>
      <b/>
      <sz val="14"/>
      <color theme="1"/>
      <name val="Calibri"/>
      <family val="2"/>
      <scheme val="minor"/>
    </font>
    <font>
      <sz val="16"/>
      <color theme="1"/>
      <name val="Calibri"/>
      <family val="2"/>
      <scheme val="minor"/>
    </font>
    <font>
      <sz val="1"/>
      <color theme="0" tint="-0.34998626667073579"/>
      <name val="Calibri"/>
      <family val="2"/>
      <scheme val="minor"/>
    </font>
    <font>
      <b/>
      <sz val="9"/>
      <color theme="1"/>
      <name val="Calibri"/>
      <family val="2"/>
      <scheme val="minor"/>
    </font>
    <font>
      <b/>
      <sz val="8"/>
      <color theme="0"/>
      <name val="Calibri"/>
      <family val="2"/>
      <scheme val="minor"/>
    </font>
    <font>
      <i/>
      <sz val="8"/>
      <color theme="1"/>
      <name val="Calibri"/>
      <family val="2"/>
      <scheme val="minor"/>
    </font>
    <font>
      <i/>
      <sz val="11"/>
      <name val="Calibri"/>
      <family val="2"/>
      <scheme val="minor"/>
    </font>
    <font>
      <b/>
      <sz val="9"/>
      <name val="Calibri"/>
      <family val="2"/>
      <scheme val="minor"/>
    </font>
    <font>
      <b/>
      <sz val="15"/>
      <color theme="1"/>
      <name val="Calibri"/>
      <family val="2"/>
      <scheme val="minor"/>
    </font>
    <font>
      <u/>
      <sz val="10"/>
      <color theme="10"/>
      <name val="Calibri"/>
      <family val="2"/>
      <scheme val="minor"/>
    </font>
    <font>
      <sz val="12"/>
      <color theme="1"/>
      <name val="Calibri"/>
      <family val="2"/>
      <scheme val="minor"/>
    </font>
    <font>
      <b/>
      <sz val="12"/>
      <color theme="1"/>
      <name val="Calibri"/>
      <family val="2"/>
      <scheme val="minor"/>
    </font>
    <font>
      <sz val="8.5"/>
      <color theme="1"/>
      <name val="Calibri"/>
      <family val="2"/>
      <scheme val="minor"/>
    </font>
    <font>
      <i/>
      <sz val="8.5"/>
      <color theme="1"/>
      <name val="Calibri"/>
      <family val="2"/>
      <scheme val="minor"/>
    </font>
    <font>
      <b/>
      <sz val="18"/>
      <color theme="0"/>
      <name val="Arial"/>
      <family val="2"/>
    </font>
    <font>
      <b/>
      <sz val="18"/>
      <color theme="0"/>
      <name val="Calibri"/>
      <family val="2"/>
      <scheme val="minor"/>
    </font>
    <font>
      <b/>
      <sz val="14"/>
      <color rgb="FFFF0000"/>
      <name val="Calibri"/>
      <family val="2"/>
      <scheme val="minor"/>
    </font>
    <font>
      <b/>
      <sz val="11"/>
      <color rgb="FFFF0000"/>
      <name val="Calibri"/>
      <family val="2"/>
      <scheme val="minor"/>
    </font>
    <font>
      <b/>
      <sz val="9"/>
      <color rgb="FFFF0000"/>
      <name val="Calibri"/>
      <family val="2"/>
      <scheme val="minor"/>
    </font>
    <font>
      <sz val="8"/>
      <color theme="2" tint="-9.9978637043366805E-2"/>
      <name val="Calibri"/>
      <family val="2"/>
      <scheme val="minor"/>
    </font>
    <font>
      <b/>
      <sz val="8"/>
      <color theme="2" tint="-9.9978637043366805E-2"/>
      <name val="Calibri"/>
      <family val="2"/>
      <scheme val="minor"/>
    </font>
    <font>
      <sz val="16"/>
      <name val="Calibri"/>
      <family val="2"/>
      <scheme val="minor"/>
    </font>
    <font>
      <i/>
      <sz val="10"/>
      <name val="Calibri"/>
      <family val="2"/>
      <scheme val="minor"/>
    </font>
    <font>
      <b/>
      <i/>
      <sz val="10.5"/>
      <color rgb="FFFF0000"/>
      <name val="Calibri"/>
      <family val="2"/>
      <scheme val="minor"/>
    </font>
    <font>
      <sz val="8"/>
      <name val="Calibri"/>
      <family val="2"/>
      <scheme val="minor"/>
    </font>
    <font>
      <b/>
      <sz val="11"/>
      <color rgb="FFE74747"/>
      <name val="Calibri"/>
      <family val="2"/>
      <scheme val="minor"/>
    </font>
    <font>
      <sz val="7"/>
      <name val="Calibri"/>
      <family val="2"/>
      <scheme val="minor"/>
    </font>
    <font>
      <b/>
      <sz val="11"/>
      <name val="Calibri"/>
      <family val="2"/>
      <scheme val="minor"/>
    </font>
    <font>
      <sz val="1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DEC8EE"/>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CC"/>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238">
    <xf numFmtId="0" fontId="0" fillId="0" borderId="0" xfId="0"/>
    <xf numFmtId="0" fontId="10" fillId="2" borderId="0" xfId="0" applyFont="1" applyFill="1" applyProtection="1">
      <protection hidden="1"/>
    </xf>
    <xf numFmtId="0" fontId="10" fillId="2" borderId="18" xfId="0" applyFont="1" applyFill="1" applyBorder="1"/>
    <xf numFmtId="0" fontId="10" fillId="6" borderId="15" xfId="0" applyFont="1" applyFill="1" applyBorder="1"/>
    <xf numFmtId="0" fontId="10" fillId="6" borderId="16" xfId="0" applyFont="1" applyFill="1" applyBorder="1"/>
    <xf numFmtId="0" fontId="10" fillId="6" borderId="17" xfId="0" applyFont="1" applyFill="1" applyBorder="1"/>
    <xf numFmtId="0" fontId="10" fillId="6" borderId="18" xfId="0" applyFont="1" applyFill="1" applyBorder="1"/>
    <xf numFmtId="0" fontId="10" fillId="6" borderId="0" xfId="0" applyFont="1" applyFill="1"/>
    <xf numFmtId="0" fontId="10" fillId="6" borderId="19" xfId="0" applyFont="1" applyFill="1" applyBorder="1"/>
    <xf numFmtId="0" fontId="8" fillId="6" borderId="19" xfId="0" applyFont="1" applyFill="1" applyBorder="1" applyAlignment="1">
      <alignment vertical="top" wrapText="1"/>
    </xf>
    <xf numFmtId="0" fontId="8" fillId="6" borderId="0" xfId="0" applyFont="1" applyFill="1"/>
    <xf numFmtId="0" fontId="11" fillId="6" borderId="0" xfId="0" applyFont="1" applyFill="1"/>
    <xf numFmtId="0" fontId="8" fillId="6" borderId="19" xfId="0" applyFont="1" applyFill="1" applyBorder="1" applyAlignment="1">
      <alignment vertical="center" wrapText="1"/>
    </xf>
    <xf numFmtId="49" fontId="11" fillId="6" borderId="0" xfId="0" applyNumberFormat="1" applyFont="1" applyFill="1"/>
    <xf numFmtId="0" fontId="11" fillId="6" borderId="19" xfId="0" applyFont="1" applyFill="1" applyBorder="1" applyAlignment="1">
      <alignment vertical="center" wrapText="1"/>
    </xf>
    <xf numFmtId="0" fontId="10" fillId="6" borderId="0" xfId="0" quotePrefix="1" applyFont="1" applyFill="1" applyProtection="1">
      <protection hidden="1"/>
    </xf>
    <xf numFmtId="0" fontId="11" fillId="6" borderId="0" xfId="0" quotePrefix="1" applyFont="1" applyFill="1"/>
    <xf numFmtId="0" fontId="12" fillId="6" borderId="0" xfId="0" applyFont="1" applyFill="1"/>
    <xf numFmtId="0" fontId="10" fillId="6" borderId="20" xfId="0" applyFont="1" applyFill="1" applyBorder="1"/>
    <xf numFmtId="0" fontId="10" fillId="6" borderId="21" xfId="0" applyFont="1" applyFill="1" applyBorder="1"/>
    <xf numFmtId="0" fontId="10" fillId="6" borderId="22" xfId="0" applyFont="1" applyFill="1" applyBorder="1"/>
    <xf numFmtId="0" fontId="10" fillId="6" borderId="0" xfId="0" applyFont="1" applyFill="1" applyAlignment="1" applyProtection="1">
      <alignment horizontal="left"/>
      <protection hidden="1"/>
    </xf>
    <xf numFmtId="0" fontId="14" fillId="6" borderId="0" xfId="0" applyFont="1" applyFill="1" applyAlignment="1">
      <alignment horizontal="left" wrapText="1"/>
    </xf>
    <xf numFmtId="0" fontId="11" fillId="6" borderId="0" xfId="0" applyFont="1" applyFill="1" applyAlignment="1">
      <alignment horizontal="left" vertical="top"/>
    </xf>
    <xf numFmtId="0" fontId="10" fillId="0" borderId="0" xfId="0" applyFont="1" applyProtection="1">
      <protection hidden="1"/>
    </xf>
    <xf numFmtId="0" fontId="10" fillId="4" borderId="15" xfId="0" applyFont="1" applyFill="1" applyBorder="1" applyProtection="1"/>
    <xf numFmtId="0" fontId="10" fillId="4" borderId="16" xfId="0" applyFont="1" applyFill="1" applyBorder="1" applyProtection="1"/>
    <xf numFmtId="0" fontId="10" fillId="4" borderId="17" xfId="0" applyFont="1" applyFill="1" applyBorder="1" applyProtection="1"/>
    <xf numFmtId="0" fontId="10" fillId="4" borderId="18" xfId="0" applyFont="1" applyFill="1" applyBorder="1" applyProtection="1"/>
    <xf numFmtId="0" fontId="23" fillId="4" borderId="0" xfId="0" applyFont="1" applyFill="1" applyBorder="1" applyAlignment="1" applyProtection="1"/>
    <xf numFmtId="0" fontId="10" fillId="4" borderId="0" xfId="0" applyFont="1" applyFill="1" applyBorder="1" applyProtection="1"/>
    <xf numFmtId="0" fontId="10" fillId="4" borderId="19" xfId="0" applyFont="1" applyFill="1" applyBorder="1" applyProtection="1"/>
    <xf numFmtId="166" fontId="10" fillId="4" borderId="0" xfId="0" applyNumberFormat="1" applyFont="1" applyFill="1" applyBorder="1" applyAlignment="1" applyProtection="1">
      <alignment vertical="center"/>
    </xf>
    <xf numFmtId="0" fontId="10" fillId="5" borderId="18" xfId="0" applyFont="1" applyFill="1" applyBorder="1" applyProtection="1"/>
    <xf numFmtId="0" fontId="10" fillId="5" borderId="0" xfId="0" applyFont="1" applyFill="1" applyBorder="1" applyProtection="1"/>
    <xf numFmtId="0" fontId="10" fillId="5" borderId="19" xfId="0" applyFont="1" applyFill="1" applyBorder="1" applyProtection="1"/>
    <xf numFmtId="0" fontId="24" fillId="2" borderId="0" xfId="0" applyFont="1" applyFill="1" applyProtection="1">
      <protection hidden="1"/>
    </xf>
    <xf numFmtId="0" fontId="7" fillId="5" borderId="0" xfId="0" applyFont="1" applyFill="1" applyBorder="1" applyProtection="1"/>
    <xf numFmtId="0" fontId="10" fillId="3" borderId="18" xfId="0" applyFont="1" applyFill="1" applyBorder="1" applyProtection="1"/>
    <xf numFmtId="0" fontId="10" fillId="3" borderId="0" xfId="0" applyFont="1" applyFill="1" applyBorder="1" applyProtection="1"/>
    <xf numFmtId="0" fontId="10" fillId="3" borderId="19" xfId="0" applyFont="1" applyFill="1" applyBorder="1" applyProtection="1"/>
    <xf numFmtId="0" fontId="10" fillId="6" borderId="6" xfId="0" applyFont="1" applyFill="1" applyBorder="1" applyProtection="1"/>
    <xf numFmtId="0" fontId="10" fillId="6" borderId="3" xfId="0" applyFont="1" applyFill="1" applyBorder="1" applyProtection="1"/>
    <xf numFmtId="0" fontId="10" fillId="6" borderId="7" xfId="0" applyFont="1" applyFill="1" applyBorder="1" applyProtection="1"/>
    <xf numFmtId="0" fontId="10" fillId="6" borderId="13" xfId="0" applyFont="1" applyFill="1" applyBorder="1" applyProtection="1"/>
    <xf numFmtId="0" fontId="10" fillId="6" borderId="14" xfId="0" applyFont="1" applyFill="1" applyBorder="1" applyProtection="1"/>
    <xf numFmtId="0" fontId="10" fillId="6" borderId="0" xfId="0" applyFont="1" applyFill="1" applyBorder="1" applyProtection="1"/>
    <xf numFmtId="0" fontId="26" fillId="3" borderId="0" xfId="0" applyFont="1" applyFill="1" applyBorder="1" applyAlignment="1" applyProtection="1"/>
    <xf numFmtId="0" fontId="12" fillId="3" borderId="0" xfId="0" applyFont="1" applyFill="1" applyBorder="1" applyAlignment="1" applyProtection="1">
      <alignment vertical="center"/>
    </xf>
    <xf numFmtId="0" fontId="27" fillId="3" borderId="0" xfId="0" applyFont="1" applyFill="1" applyBorder="1" applyAlignment="1" applyProtection="1">
      <alignment horizontal="left" vertical="top" wrapText="1"/>
    </xf>
    <xf numFmtId="0" fontId="27" fillId="3" borderId="19" xfId="0" applyFont="1" applyFill="1" applyBorder="1" applyAlignment="1" applyProtection="1">
      <alignment vertical="top" wrapText="1"/>
    </xf>
    <xf numFmtId="0" fontId="27" fillId="3" borderId="18" xfId="0" applyFont="1" applyFill="1" applyBorder="1" applyAlignment="1" applyProtection="1">
      <alignment vertical="top" wrapText="1"/>
    </xf>
    <xf numFmtId="0" fontId="10" fillId="3" borderId="18" xfId="0" applyFont="1" applyFill="1" applyBorder="1" applyAlignment="1" applyProtection="1">
      <alignment vertical="top" wrapText="1"/>
    </xf>
    <xf numFmtId="0" fontId="10" fillId="3" borderId="0" xfId="0" applyFont="1" applyFill="1" applyBorder="1" applyAlignment="1" applyProtection="1">
      <alignment vertical="top" wrapText="1"/>
    </xf>
    <xf numFmtId="0" fontId="10" fillId="3" borderId="19" xfId="0" applyFont="1" applyFill="1" applyBorder="1" applyAlignment="1" applyProtection="1">
      <alignment vertical="top" wrapText="1"/>
    </xf>
    <xf numFmtId="0" fontId="8" fillId="3" borderId="0" xfId="0" applyFont="1" applyFill="1" applyBorder="1" applyAlignment="1" applyProtection="1">
      <alignment horizontal="left" vertical="center" wrapText="1" indent="1"/>
    </xf>
    <xf numFmtId="0" fontId="4" fillId="3" borderId="19" xfId="0" applyFont="1" applyFill="1" applyBorder="1" applyAlignment="1" applyProtection="1">
      <alignment vertical="center" wrapText="1"/>
    </xf>
    <xf numFmtId="0" fontId="10" fillId="3" borderId="20" xfId="0" applyFont="1" applyFill="1" applyBorder="1" applyProtection="1"/>
    <xf numFmtId="0" fontId="10" fillId="3" borderId="21" xfId="0" applyFont="1" applyFill="1" applyBorder="1" applyProtection="1"/>
    <xf numFmtId="0" fontId="10" fillId="3" borderId="22" xfId="0" applyFont="1" applyFill="1" applyBorder="1" applyProtection="1"/>
    <xf numFmtId="0" fontId="25" fillId="0" borderId="0" xfId="0" applyFont="1"/>
    <xf numFmtId="0" fontId="11" fillId="0" borderId="0" xfId="0" applyFont="1"/>
    <xf numFmtId="14" fontId="11" fillId="0" borderId="0" xfId="0" applyNumberFormat="1" applyFont="1"/>
    <xf numFmtId="2" fontId="11" fillId="0" borderId="0" xfId="0" applyNumberFormat="1" applyFont="1"/>
    <xf numFmtId="0" fontId="22" fillId="5" borderId="0" xfId="0" applyFont="1" applyFill="1" applyBorder="1" applyAlignment="1" applyProtection="1">
      <alignment horizontal="center" vertical="center"/>
    </xf>
    <xf numFmtId="0" fontId="33" fillId="2" borderId="2" xfId="0" applyFont="1" applyFill="1" applyBorder="1" applyAlignment="1">
      <alignment horizontal="center" vertical="center"/>
    </xf>
    <xf numFmtId="0" fontId="8" fillId="0" borderId="2" xfId="0" applyFont="1" applyBorder="1" applyAlignment="1">
      <alignment horizontal="left" vertical="center"/>
    </xf>
    <xf numFmtId="0" fontId="8" fillId="6" borderId="2" xfId="0" applyFont="1" applyFill="1" applyBorder="1" applyAlignment="1">
      <alignment horizontal="left" vertical="center"/>
    </xf>
    <xf numFmtId="0" fontId="8" fillId="3" borderId="2" xfId="0" applyFont="1" applyFill="1" applyBorder="1" applyAlignment="1">
      <alignment horizontal="left" vertical="center"/>
    </xf>
    <xf numFmtId="0" fontId="33" fillId="2" borderId="12" xfId="0" applyFont="1" applyFill="1" applyBorder="1" applyAlignment="1">
      <alignment horizontal="center" vertical="center"/>
    </xf>
    <xf numFmtId="0" fontId="8" fillId="6" borderId="12" xfId="0" applyFont="1" applyFill="1" applyBorder="1" applyAlignment="1">
      <alignment horizontal="left" vertical="center"/>
    </xf>
    <xf numFmtId="0" fontId="8" fillId="0" borderId="12" xfId="0" applyFont="1" applyBorder="1" applyAlignment="1">
      <alignment horizontal="left" vertical="center"/>
    </xf>
    <xf numFmtId="0" fontId="8" fillId="6" borderId="11" xfId="0" applyFont="1" applyFill="1" applyBorder="1" applyAlignment="1">
      <alignment horizontal="left" vertical="center"/>
    </xf>
    <xf numFmtId="0" fontId="33" fillId="2" borderId="4" xfId="0" applyFont="1" applyFill="1" applyBorder="1" applyAlignment="1">
      <alignment horizontal="center" vertical="center"/>
    </xf>
    <xf numFmtId="0" fontId="8" fillId="0" borderId="5" xfId="0" applyFont="1" applyBorder="1" applyAlignment="1">
      <alignment horizontal="left" vertical="center"/>
    </xf>
    <xf numFmtId="0" fontId="32" fillId="2" borderId="14" xfId="0" applyFont="1" applyFill="1" applyBorder="1" applyAlignment="1">
      <alignment horizontal="center" vertical="center"/>
    </xf>
    <xf numFmtId="0" fontId="8" fillId="2" borderId="14" xfId="0" applyFont="1" applyFill="1" applyBorder="1" applyAlignment="1">
      <alignment horizontal="left" vertical="center"/>
    </xf>
    <xf numFmtId="0" fontId="8" fillId="3" borderId="4" xfId="0" quotePrefix="1" applyFont="1" applyFill="1" applyBorder="1" applyAlignment="1">
      <alignment horizontal="left" vertical="center"/>
    </xf>
    <xf numFmtId="0" fontId="8" fillId="3" borderId="23" xfId="0" quotePrefix="1" applyFont="1" applyFill="1" applyBorder="1" applyAlignment="1">
      <alignment horizontal="left" vertical="center"/>
    </xf>
    <xf numFmtId="0" fontId="8" fillId="3" borderId="5" xfId="0" quotePrefix="1" applyFont="1" applyFill="1" applyBorder="1" applyAlignment="1">
      <alignment horizontal="left" vertical="center"/>
    </xf>
    <xf numFmtId="0" fontId="8" fillId="3" borderId="12" xfId="0" applyFont="1" applyFill="1" applyBorder="1" applyAlignment="1">
      <alignment horizontal="left"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164" fontId="11" fillId="0" borderId="0" xfId="0" applyNumberFormat="1" applyFont="1"/>
    <xf numFmtId="49" fontId="10" fillId="3" borderId="0" xfId="0" applyNumberFormat="1" applyFont="1" applyFill="1" applyBorder="1" applyAlignment="1" applyProtection="1">
      <alignment horizontal="center"/>
    </xf>
    <xf numFmtId="0" fontId="25" fillId="4" borderId="2" xfId="0" applyFont="1" applyFill="1" applyBorder="1" applyAlignment="1" applyProtection="1">
      <alignment horizontal="center" vertical="center"/>
    </xf>
    <xf numFmtId="0" fontId="41" fillId="2" borderId="0" xfId="0" applyFont="1" applyFill="1" applyProtection="1">
      <protection hidden="1"/>
    </xf>
    <xf numFmtId="0" fontId="42" fillId="2" borderId="0" xfId="0" applyFont="1" applyFill="1" applyProtection="1">
      <protection hidden="1"/>
    </xf>
    <xf numFmtId="0" fontId="41" fillId="0" borderId="0" xfId="0" applyFont="1" applyProtection="1">
      <protection hidden="1"/>
    </xf>
    <xf numFmtId="0" fontId="29" fillId="4" borderId="2" xfId="0" applyFont="1" applyFill="1" applyBorder="1" applyAlignment="1" applyProtection="1">
      <alignment horizontal="center" vertical="center"/>
    </xf>
    <xf numFmtId="0" fontId="10" fillId="3" borderId="0" xfId="0" applyFont="1" applyFill="1" applyBorder="1" applyAlignment="1" applyProtection="1">
      <alignment vertical="center"/>
    </xf>
    <xf numFmtId="0" fontId="28" fillId="3" borderId="18" xfId="0" applyFont="1" applyFill="1" applyBorder="1" applyAlignment="1" applyProtection="1">
      <alignment vertical="center"/>
    </xf>
    <xf numFmtId="0" fontId="28" fillId="3" borderId="0" xfId="0" applyFont="1" applyFill="1" applyAlignment="1" applyProtection="1">
      <alignment vertical="center"/>
    </xf>
    <xf numFmtId="0" fontId="28" fillId="3" borderId="19" xfId="0" applyFont="1" applyFill="1" applyBorder="1" applyAlignment="1" applyProtection="1">
      <alignment vertical="center"/>
    </xf>
    <xf numFmtId="0" fontId="7" fillId="3" borderId="0" xfId="0" applyFont="1" applyFill="1" applyBorder="1" applyAlignment="1" applyProtection="1">
      <alignment vertical="center"/>
    </xf>
    <xf numFmtId="0" fontId="46" fillId="2" borderId="0" xfId="0" applyFont="1" applyFill="1" applyProtection="1">
      <protection hidden="1"/>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9" fillId="6" borderId="16" xfId="0" applyFont="1" applyFill="1" applyBorder="1" applyAlignment="1" applyProtection="1">
      <alignment horizontal="center"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9" fillId="6" borderId="0" xfId="0" applyFont="1" applyFill="1" applyAlignment="1" applyProtection="1">
      <alignment horizontal="center" vertical="center"/>
    </xf>
    <xf numFmtId="0" fontId="8" fillId="6" borderId="19" xfId="0" applyFont="1" applyFill="1" applyBorder="1" applyAlignment="1" applyProtection="1">
      <alignment horizontal="center" vertical="center"/>
    </xf>
    <xf numFmtId="0" fontId="8" fillId="6" borderId="20" xfId="0" applyFont="1" applyFill="1" applyBorder="1" applyAlignment="1" applyProtection="1">
      <alignment horizontal="center" vertical="center"/>
    </xf>
    <xf numFmtId="0" fontId="8" fillId="6" borderId="21" xfId="0" applyFont="1" applyFill="1" applyBorder="1" applyAlignment="1" applyProtection="1">
      <alignment horizontal="center" vertical="center"/>
    </xf>
    <xf numFmtId="0" fontId="8" fillId="6" borderId="22" xfId="0" applyFont="1" applyFill="1" applyBorder="1" applyAlignment="1" applyProtection="1">
      <alignment horizontal="center" vertical="center"/>
    </xf>
    <xf numFmtId="0" fontId="8" fillId="0" borderId="0" xfId="0" applyFont="1" applyAlignment="1">
      <alignment horizontal="left" vertical="center"/>
    </xf>
    <xf numFmtId="0" fontId="31" fillId="6" borderId="2" xfId="1" applyFont="1" applyFill="1" applyBorder="1" applyAlignment="1">
      <alignment horizontal="left" vertical="center"/>
    </xf>
    <xf numFmtId="0" fontId="10" fillId="3" borderId="0" xfId="0" applyFont="1" applyFill="1" applyProtection="1">
      <protection hidden="1"/>
    </xf>
    <xf numFmtId="0" fontId="10" fillId="3" borderId="3" xfId="0" applyFont="1" applyFill="1" applyBorder="1" applyProtection="1"/>
    <xf numFmtId="0" fontId="10" fillId="3" borderId="3" xfId="0" applyFont="1" applyFill="1" applyBorder="1" applyProtection="1">
      <protection hidden="1"/>
    </xf>
    <xf numFmtId="165" fontId="13" fillId="6" borderId="2" xfId="0" applyNumberFormat="1" applyFont="1" applyFill="1" applyBorder="1" applyAlignment="1" applyProtection="1">
      <alignment horizontal="center" vertical="center"/>
      <protection locked="0"/>
    </xf>
    <xf numFmtId="0" fontId="31" fillId="0" borderId="2" xfId="1" applyFont="1" applyFill="1" applyBorder="1" applyAlignment="1">
      <alignment horizontal="left" vertical="center"/>
    </xf>
    <xf numFmtId="0" fontId="13" fillId="0" borderId="2" xfId="1" applyFont="1" applyFill="1" applyBorder="1" applyAlignment="1">
      <alignment horizontal="left" vertical="center"/>
    </xf>
    <xf numFmtId="0" fontId="31" fillId="0" borderId="2" xfId="1" applyFont="1" applyFill="1" applyBorder="1"/>
    <xf numFmtId="0" fontId="8" fillId="7" borderId="2" xfId="0" applyFont="1" applyFill="1" applyBorder="1" applyAlignment="1">
      <alignment horizontal="left" vertical="center"/>
    </xf>
    <xf numFmtId="0" fontId="8" fillId="0" borderId="2" xfId="0" applyFont="1" applyFill="1" applyBorder="1" applyAlignment="1">
      <alignment horizontal="left" vertical="center"/>
    </xf>
    <xf numFmtId="0" fontId="31" fillId="6" borderId="2" xfId="1" applyFont="1" applyFill="1" applyBorder="1"/>
    <xf numFmtId="0" fontId="31" fillId="7" borderId="2" xfId="1" applyFont="1" applyFill="1" applyBorder="1" applyAlignment="1">
      <alignment horizontal="left" vertical="center"/>
    </xf>
    <xf numFmtId="0" fontId="10" fillId="2" borderId="0" xfId="0" applyFont="1" applyFill="1" applyBorder="1" applyProtection="1">
      <protection hidden="1"/>
    </xf>
    <xf numFmtId="0" fontId="10" fillId="2" borderId="0" xfId="0" applyFont="1" applyFill="1" applyBorder="1"/>
    <xf numFmtId="0" fontId="10" fillId="6" borderId="0" xfId="0" applyFont="1" applyFill="1" applyBorder="1"/>
    <xf numFmtId="0" fontId="3" fillId="6" borderId="0" xfId="0" applyFont="1" applyFill="1" applyAlignment="1" applyProtection="1">
      <alignment horizontal="left" vertical="center" wrapText="1"/>
    </xf>
    <xf numFmtId="0" fontId="5" fillId="6" borderId="0" xfId="0" applyFont="1" applyFill="1" applyAlignment="1" applyProtection="1">
      <alignment horizontal="left" vertical="center" wrapText="1"/>
    </xf>
    <xf numFmtId="0" fontId="21" fillId="6" borderId="18" xfId="0" applyFont="1" applyFill="1" applyBorder="1" applyAlignment="1" applyProtection="1">
      <alignment horizontal="center" vertical="center"/>
    </xf>
    <xf numFmtId="0" fontId="21" fillId="6" borderId="0" xfId="0" applyFont="1" applyFill="1" applyAlignment="1" applyProtection="1">
      <alignment horizontal="center" vertical="center"/>
    </xf>
    <xf numFmtId="0" fontId="21" fillId="6" borderId="19" xfId="0" applyFont="1" applyFill="1" applyBorder="1" applyAlignment="1" applyProtection="1">
      <alignment horizontal="center" vertical="center"/>
    </xf>
    <xf numFmtId="0" fontId="2" fillId="6" borderId="0" xfId="0" applyFont="1" applyFill="1" applyAlignment="1" applyProtection="1">
      <alignment horizontal="left" vertical="top" wrapText="1"/>
    </xf>
    <xf numFmtId="0" fontId="50" fillId="6" borderId="0" xfId="0" applyFont="1" applyFill="1" applyAlignment="1" applyProtection="1">
      <alignment horizontal="left" vertical="center" wrapText="1"/>
    </xf>
    <xf numFmtId="0" fontId="50" fillId="6" borderId="0" xfId="0" applyFont="1" applyFill="1" applyAlignment="1" applyProtection="1">
      <alignment horizontal="left" vertical="top" wrapText="1"/>
    </xf>
    <xf numFmtId="0" fontId="13" fillId="6" borderId="0" xfId="0" applyFont="1" applyFill="1" applyAlignment="1">
      <alignment horizontal="left" vertical="top" wrapText="1"/>
    </xf>
    <xf numFmtId="0" fontId="11" fillId="6" borderId="0" xfId="0" applyFont="1" applyFill="1" applyAlignment="1">
      <alignment horizontal="left" vertical="top"/>
    </xf>
    <xf numFmtId="0" fontId="15" fillId="6" borderId="0" xfId="0" applyFont="1" applyFill="1" applyAlignment="1">
      <alignment horizontal="left" vertical="center"/>
    </xf>
    <xf numFmtId="0" fontId="13" fillId="6" borderId="0" xfId="0" applyFont="1" applyFill="1" applyBorder="1" applyAlignment="1">
      <alignment horizontal="left" vertical="top" wrapText="1"/>
    </xf>
    <xf numFmtId="0" fontId="13" fillId="6" borderId="21" xfId="0" applyFont="1" applyFill="1" applyBorder="1" applyAlignment="1">
      <alignment horizontal="left" vertical="top" wrapText="1"/>
    </xf>
    <xf numFmtId="0" fontId="45" fillId="2" borderId="0" xfId="0" applyFont="1" applyFill="1" applyBorder="1" applyAlignment="1">
      <alignment horizontal="left" wrapText="1"/>
    </xf>
    <xf numFmtId="0" fontId="13" fillId="6" borderId="0" xfId="0" applyFont="1" applyFill="1" applyAlignment="1" applyProtection="1">
      <alignment horizontal="center" vertical="center"/>
      <protection hidden="1"/>
    </xf>
    <xf numFmtId="0" fontId="8" fillId="6" borderId="0" xfId="0" applyFont="1" applyFill="1" applyAlignment="1" applyProtection="1">
      <alignment horizontal="left" vertical="top" wrapText="1"/>
      <protection hidden="1"/>
    </xf>
    <xf numFmtId="0" fontId="8" fillId="6" borderId="0" xfId="0" applyFont="1" applyFill="1" applyAlignment="1" applyProtection="1">
      <alignment horizontal="left" vertical="top"/>
      <protection hidden="1"/>
    </xf>
    <xf numFmtId="0" fontId="13" fillId="6" borderId="0" xfId="0" applyFont="1" applyFill="1" applyAlignment="1" applyProtection="1">
      <alignment horizontal="left" vertical="center"/>
      <protection hidden="1"/>
    </xf>
    <xf numFmtId="0" fontId="16" fillId="6" borderId="0" xfId="0" applyFont="1" applyFill="1" applyAlignment="1">
      <alignment horizontal="center" vertical="center" wrapText="1"/>
    </xf>
    <xf numFmtId="0" fontId="16" fillId="6" borderId="19" xfId="0" applyFont="1" applyFill="1" applyBorder="1" applyAlignment="1">
      <alignment horizontal="center" vertical="center" wrapText="1"/>
    </xf>
    <xf numFmtId="0" fontId="17" fillId="6" borderId="0" xfId="0" applyFont="1" applyFill="1" applyAlignment="1">
      <alignment horizontal="center" vertical="center" wrapText="1"/>
    </xf>
    <xf numFmtId="0" fontId="13" fillId="6" borderId="0" xfId="0" applyFont="1" applyFill="1" applyAlignment="1">
      <alignment horizontal="left" wrapText="1"/>
    </xf>
    <xf numFmtId="0" fontId="19" fillId="6" borderId="0" xfId="0" applyFont="1" applyFill="1" applyAlignment="1">
      <alignment horizontal="left" wrapText="1"/>
    </xf>
    <xf numFmtId="0" fontId="14" fillId="6" borderId="0" xfId="0" applyFont="1" applyFill="1" applyAlignment="1">
      <alignment horizontal="left" wrapText="1"/>
    </xf>
    <xf numFmtId="0" fontId="8" fillId="6" borderId="0" xfId="0" applyFont="1" applyFill="1" applyAlignment="1">
      <alignment horizontal="left" vertical="top" wrapText="1"/>
    </xf>
    <xf numFmtId="0" fontId="15" fillId="6" borderId="0" xfId="0" applyFont="1" applyFill="1" applyAlignment="1">
      <alignment horizontal="left" vertical="top"/>
    </xf>
    <xf numFmtId="0" fontId="13" fillId="6" borderId="0" xfId="0" applyFont="1" applyFill="1" applyAlignment="1">
      <alignment horizontal="left" vertical="center" wrapText="1"/>
    </xf>
    <xf numFmtId="0" fontId="29" fillId="4" borderId="2" xfId="0" applyFont="1" applyFill="1" applyBorder="1" applyAlignment="1" applyProtection="1">
      <alignment horizontal="center" vertical="center"/>
    </xf>
    <xf numFmtId="0" fontId="46" fillId="8" borderId="2" xfId="0" applyFont="1" applyFill="1" applyBorder="1" applyAlignment="1" applyProtection="1">
      <alignment horizontal="center" vertical="center"/>
    </xf>
    <xf numFmtId="0" fontId="25" fillId="4" borderId="2" xfId="0" applyFont="1" applyFill="1" applyBorder="1" applyAlignment="1" applyProtection="1">
      <alignment horizontal="center" vertical="center"/>
    </xf>
    <xf numFmtId="0" fontId="13" fillId="10" borderId="2" xfId="0" applyFont="1" applyFill="1" applyBorder="1" applyAlignment="1" applyProtection="1">
      <alignment horizontal="center" vertical="center"/>
      <protection locked="0"/>
    </xf>
    <xf numFmtId="0" fontId="47" fillId="5" borderId="0" xfId="0" applyFont="1" applyFill="1" applyBorder="1" applyAlignment="1" applyProtection="1">
      <alignment horizontal="center"/>
    </xf>
    <xf numFmtId="0" fontId="47" fillId="5" borderId="19" xfId="0" applyFont="1" applyFill="1" applyBorder="1" applyAlignment="1" applyProtection="1">
      <alignment horizontal="center"/>
    </xf>
    <xf numFmtId="165" fontId="13" fillId="6" borderId="6" xfId="0" applyNumberFormat="1" applyFont="1" applyFill="1" applyBorder="1" applyAlignment="1" applyProtection="1">
      <alignment horizontal="center" vertical="center"/>
      <protection locked="0"/>
    </xf>
    <xf numFmtId="165" fontId="13" fillId="6" borderId="3" xfId="0" applyNumberFormat="1" applyFont="1" applyFill="1" applyBorder="1" applyAlignment="1" applyProtection="1">
      <alignment horizontal="center" vertical="center"/>
      <protection locked="0"/>
    </xf>
    <xf numFmtId="165" fontId="13" fillId="6" borderId="7" xfId="0" applyNumberFormat="1" applyFont="1" applyFill="1" applyBorder="1" applyAlignment="1" applyProtection="1">
      <alignment horizontal="center" vertical="center"/>
      <protection locked="0"/>
    </xf>
    <xf numFmtId="165" fontId="13" fillId="6" borderId="8" xfId="0" applyNumberFormat="1" applyFont="1" applyFill="1" applyBorder="1" applyAlignment="1" applyProtection="1">
      <alignment horizontal="center" vertical="center"/>
      <protection locked="0"/>
    </xf>
    <xf numFmtId="165" fontId="13" fillId="6" borderId="1" xfId="0" applyNumberFormat="1" applyFont="1" applyFill="1" applyBorder="1" applyAlignment="1" applyProtection="1">
      <alignment horizontal="center" vertical="center"/>
      <protection locked="0"/>
    </xf>
    <xf numFmtId="165" fontId="13" fillId="6" borderId="9" xfId="0" applyNumberFormat="1" applyFont="1" applyFill="1" applyBorder="1" applyAlignment="1" applyProtection="1">
      <alignment horizontal="center" vertical="center"/>
      <protection locked="0"/>
    </xf>
    <xf numFmtId="164" fontId="13" fillId="10" borderId="4" xfId="0" applyNumberFormat="1" applyFont="1" applyFill="1" applyBorder="1" applyAlignment="1" applyProtection="1">
      <alignment horizontal="center" vertical="center"/>
      <protection locked="0"/>
    </xf>
    <xf numFmtId="164" fontId="13" fillId="10" borderId="5" xfId="0" applyNumberFormat="1" applyFont="1" applyFill="1" applyBorder="1" applyAlignment="1" applyProtection="1">
      <alignment horizontal="center" vertical="center"/>
      <protection locked="0"/>
    </xf>
    <xf numFmtId="0" fontId="48" fillId="8" borderId="4" xfId="0" applyFont="1" applyFill="1" applyBorder="1" applyAlignment="1" applyProtection="1">
      <alignment horizontal="center" vertical="center"/>
    </xf>
    <xf numFmtId="0" fontId="48" fillId="8" borderId="5" xfId="0" applyFont="1" applyFill="1" applyBorder="1" applyAlignment="1" applyProtection="1">
      <alignment horizontal="center" vertical="center"/>
    </xf>
    <xf numFmtId="165" fontId="43" fillId="8" borderId="6" xfId="0" applyNumberFormat="1" applyFont="1" applyFill="1" applyBorder="1" applyAlignment="1" applyProtection="1">
      <alignment horizontal="center" vertical="center"/>
      <protection locked="0"/>
    </xf>
    <xf numFmtId="165" fontId="43" fillId="8" borderId="3" xfId="0" applyNumberFormat="1" applyFont="1" applyFill="1" applyBorder="1" applyAlignment="1" applyProtection="1">
      <alignment horizontal="center" vertical="center"/>
      <protection locked="0"/>
    </xf>
    <xf numFmtId="165" fontId="43" fillId="8" borderId="7" xfId="0" applyNumberFormat="1" applyFont="1" applyFill="1" applyBorder="1" applyAlignment="1" applyProtection="1">
      <alignment horizontal="center" vertical="center"/>
      <protection locked="0"/>
    </xf>
    <xf numFmtId="165" fontId="43" fillId="8" borderId="13" xfId="0" applyNumberFormat="1" applyFont="1" applyFill="1" applyBorder="1" applyAlignment="1" applyProtection="1">
      <alignment horizontal="center" vertical="center"/>
      <protection locked="0"/>
    </xf>
    <xf numFmtId="165" fontId="43" fillId="8" borderId="0" xfId="0" applyNumberFormat="1" applyFont="1" applyFill="1" applyBorder="1" applyAlignment="1" applyProtection="1">
      <alignment horizontal="center" vertical="center"/>
      <protection locked="0"/>
    </xf>
    <xf numFmtId="165" fontId="43" fillId="8" borderId="14" xfId="0" applyNumberFormat="1" applyFont="1" applyFill="1" applyBorder="1" applyAlignment="1" applyProtection="1">
      <alignment horizontal="center" vertical="center"/>
      <protection locked="0"/>
    </xf>
    <xf numFmtId="165" fontId="43" fillId="8" borderId="8" xfId="0" applyNumberFormat="1" applyFont="1" applyFill="1" applyBorder="1" applyAlignment="1" applyProtection="1">
      <alignment horizontal="center" vertical="center"/>
      <protection locked="0"/>
    </xf>
    <xf numFmtId="165" fontId="43" fillId="8" borderId="1" xfId="0" applyNumberFormat="1" applyFont="1" applyFill="1" applyBorder="1" applyAlignment="1" applyProtection="1">
      <alignment horizontal="center" vertical="center"/>
      <protection locked="0"/>
    </xf>
    <xf numFmtId="165" fontId="43" fillId="8" borderId="9" xfId="0" applyNumberFormat="1" applyFont="1" applyFill="1" applyBorder="1" applyAlignment="1" applyProtection="1">
      <alignment horizontal="center" vertical="center"/>
      <protection locked="0"/>
    </xf>
    <xf numFmtId="0" fontId="13" fillId="10" borderId="6" xfId="0" applyFont="1" applyFill="1" applyBorder="1" applyAlignment="1" applyProtection="1">
      <alignment horizontal="center" vertical="center"/>
      <protection locked="0"/>
    </xf>
    <xf numFmtId="0" fontId="13" fillId="10" borderId="3" xfId="0" applyFont="1" applyFill="1" applyBorder="1" applyAlignment="1" applyProtection="1">
      <alignment horizontal="center" vertical="center"/>
      <protection locked="0"/>
    </xf>
    <xf numFmtId="0" fontId="13" fillId="10" borderId="7" xfId="0" applyFont="1" applyFill="1" applyBorder="1" applyAlignment="1" applyProtection="1">
      <alignment horizontal="center" vertical="center"/>
      <protection locked="0"/>
    </xf>
    <xf numFmtId="0" fontId="13" fillId="10" borderId="8" xfId="0" applyFont="1" applyFill="1" applyBorder="1" applyAlignment="1" applyProtection="1">
      <alignment horizontal="center" vertical="center"/>
      <protection locked="0"/>
    </xf>
    <xf numFmtId="0" fontId="13" fillId="10" borderId="1" xfId="0" applyFont="1" applyFill="1" applyBorder="1" applyAlignment="1" applyProtection="1">
      <alignment horizontal="center" vertical="center"/>
      <protection locked="0"/>
    </xf>
    <xf numFmtId="0" fontId="13" fillId="10" borderId="9" xfId="0" applyFont="1" applyFill="1" applyBorder="1" applyAlignment="1" applyProtection="1">
      <alignment horizontal="center" vertical="center"/>
      <protection locked="0"/>
    </xf>
    <xf numFmtId="0" fontId="25" fillId="4" borderId="10" xfId="0" applyFont="1" applyFill="1" applyBorder="1" applyAlignment="1" applyProtection="1">
      <alignment horizontal="center" vertical="center"/>
    </xf>
    <xf numFmtId="0" fontId="25" fillId="4" borderId="11" xfId="0" applyFont="1" applyFill="1" applyBorder="1" applyAlignment="1" applyProtection="1">
      <alignment horizontal="center" vertical="center"/>
    </xf>
    <xf numFmtId="0" fontId="25" fillId="4" borderId="12" xfId="0" applyFont="1" applyFill="1" applyBorder="1" applyAlignment="1" applyProtection="1">
      <alignment horizontal="center" vertical="center"/>
    </xf>
    <xf numFmtId="14" fontId="27" fillId="6" borderId="11" xfId="0" applyNumberFormat="1" applyFont="1" applyFill="1" applyBorder="1" applyAlignment="1" applyProtection="1">
      <alignment horizontal="center" vertical="center" wrapText="1"/>
    </xf>
    <xf numFmtId="0" fontId="27" fillId="6" borderId="12" xfId="0" applyFont="1" applyFill="1" applyBorder="1" applyAlignment="1" applyProtection="1">
      <alignment horizontal="center" vertical="center" wrapText="1"/>
    </xf>
    <xf numFmtId="0" fontId="27" fillId="6" borderId="10" xfId="0" applyFont="1" applyFill="1" applyBorder="1" applyAlignment="1" applyProtection="1">
      <alignment horizontal="right" vertical="center" wrapText="1"/>
    </xf>
    <xf numFmtId="0" fontId="27" fillId="6" borderId="11" xfId="0" applyFont="1" applyFill="1" applyBorder="1" applyAlignment="1" applyProtection="1">
      <alignment horizontal="right" vertical="center" wrapText="1"/>
    </xf>
    <xf numFmtId="0" fontId="30" fillId="4" borderId="16" xfId="0" applyFont="1" applyFill="1" applyBorder="1" applyAlignment="1" applyProtection="1">
      <alignment horizontal="center" vertical="center"/>
    </xf>
    <xf numFmtId="0" fontId="30" fillId="4" borderId="0" xfId="0" applyFont="1" applyFill="1" applyBorder="1" applyAlignment="1" applyProtection="1">
      <alignment horizontal="center" vertical="center"/>
    </xf>
    <xf numFmtId="0" fontId="7" fillId="4" borderId="16" xfId="0" applyFont="1" applyFill="1" applyBorder="1" applyAlignment="1" applyProtection="1">
      <alignment horizontal="right" vertical="center" indent="1"/>
    </xf>
    <xf numFmtId="0" fontId="7" fillId="4" borderId="0" xfId="0" applyFont="1" applyFill="1" applyBorder="1" applyAlignment="1" applyProtection="1">
      <alignment horizontal="right" vertical="center" indent="1"/>
    </xf>
    <xf numFmtId="0" fontId="29" fillId="9" borderId="10" xfId="0" applyFont="1" applyFill="1" applyBorder="1" applyAlignment="1" applyProtection="1">
      <alignment horizontal="center" vertical="center"/>
    </xf>
    <xf numFmtId="0" fontId="29" fillId="9" borderId="11" xfId="0" applyFont="1" applyFill="1" applyBorder="1" applyAlignment="1" applyProtection="1">
      <alignment horizontal="center" vertical="center"/>
    </xf>
    <xf numFmtId="0" fontId="29" fillId="9" borderId="12" xfId="0" applyFont="1" applyFill="1" applyBorder="1" applyAlignment="1" applyProtection="1">
      <alignment horizontal="center" vertical="center"/>
    </xf>
    <xf numFmtId="0" fontId="12" fillId="10" borderId="2" xfId="0" applyFont="1" applyFill="1" applyBorder="1" applyAlignment="1" applyProtection="1">
      <alignment horizontal="left" vertical="center" indent="1"/>
      <protection locked="0"/>
    </xf>
    <xf numFmtId="0" fontId="13" fillId="10" borderId="4" xfId="0" applyFont="1" applyFill="1" applyBorder="1" applyAlignment="1" applyProtection="1">
      <alignment horizontal="center" vertical="center"/>
      <protection locked="0"/>
    </xf>
    <xf numFmtId="0" fontId="13" fillId="10" borderId="5" xfId="0" applyFont="1" applyFill="1" applyBorder="1" applyAlignment="1" applyProtection="1">
      <alignment horizontal="center" vertical="center"/>
      <protection locked="0"/>
    </xf>
    <xf numFmtId="0" fontId="22" fillId="9" borderId="6" xfId="0" applyFont="1" applyFill="1" applyBorder="1" applyAlignment="1">
      <alignment horizontal="center" vertical="center"/>
    </xf>
    <xf numFmtId="0" fontId="22" fillId="9" borderId="3" xfId="0" applyFont="1" applyFill="1" applyBorder="1" applyAlignment="1">
      <alignment horizontal="center" vertical="center"/>
    </xf>
    <xf numFmtId="0" fontId="22" fillId="9" borderId="7" xfId="0" applyFont="1" applyFill="1" applyBorder="1" applyAlignment="1">
      <alignment horizontal="center" vertical="center"/>
    </xf>
    <xf numFmtId="0" fontId="22" fillId="9" borderId="13" xfId="0" applyFont="1" applyFill="1" applyBorder="1" applyAlignment="1">
      <alignment horizontal="center" vertical="center"/>
    </xf>
    <xf numFmtId="0" fontId="22" fillId="9" borderId="0" xfId="0" applyFont="1" applyFill="1" applyBorder="1" applyAlignment="1">
      <alignment horizontal="center" vertical="center"/>
    </xf>
    <xf numFmtId="0" fontId="22" fillId="9" borderId="14"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1" xfId="0" applyFont="1" applyFill="1" applyBorder="1" applyAlignment="1">
      <alignment horizontal="center" vertical="center"/>
    </xf>
    <xf numFmtId="0" fontId="22" fillId="9" borderId="9" xfId="0" applyFont="1" applyFill="1" applyBorder="1" applyAlignment="1">
      <alignment horizontal="center" vertical="center"/>
    </xf>
    <xf numFmtId="0" fontId="34" fillId="3" borderId="0" xfId="0" applyFont="1" applyFill="1" applyBorder="1" applyAlignment="1" applyProtection="1">
      <alignment horizontal="left" wrapText="1"/>
    </xf>
    <xf numFmtId="0" fontId="35" fillId="3" borderId="0" xfId="0" applyFont="1" applyFill="1" applyBorder="1" applyAlignment="1" applyProtection="1">
      <alignment horizontal="left" wrapText="1"/>
    </xf>
    <xf numFmtId="0" fontId="44" fillId="3" borderId="16" xfId="0" applyFont="1" applyFill="1" applyBorder="1" applyAlignment="1" applyProtection="1">
      <alignment horizontal="center" vertical="center"/>
    </xf>
    <xf numFmtId="0" fontId="44" fillId="3" borderId="0" xfId="0" applyFont="1" applyFill="1" applyAlignment="1" applyProtection="1">
      <alignment horizontal="center" vertical="center"/>
    </xf>
    <xf numFmtId="0" fontId="10" fillId="3" borderId="0" xfId="0" applyFont="1" applyFill="1" applyBorder="1" applyAlignment="1" applyProtection="1">
      <alignment horizontal="center"/>
    </xf>
    <xf numFmtId="0" fontId="36" fillId="5" borderId="15" xfId="1" applyFont="1" applyFill="1" applyBorder="1" applyAlignment="1" applyProtection="1">
      <alignment horizontal="center" vertical="center"/>
    </xf>
    <xf numFmtId="0" fontId="37" fillId="5" borderId="16" xfId="0" applyFont="1" applyFill="1" applyBorder="1" applyAlignment="1" applyProtection="1">
      <alignment horizontal="center" vertical="center"/>
    </xf>
    <xf numFmtId="0" fontId="37" fillId="5" borderId="17" xfId="0" applyFont="1" applyFill="1" applyBorder="1" applyAlignment="1" applyProtection="1">
      <alignment horizontal="center" vertical="center"/>
    </xf>
    <xf numFmtId="0" fontId="37" fillId="5" borderId="18" xfId="0" applyFont="1" applyFill="1" applyBorder="1" applyAlignment="1" applyProtection="1">
      <alignment horizontal="center" vertical="center"/>
    </xf>
    <xf numFmtId="0" fontId="37" fillId="5" borderId="0" xfId="0" applyFont="1" applyFill="1" applyBorder="1" applyAlignment="1" applyProtection="1">
      <alignment horizontal="center" vertical="center"/>
    </xf>
    <xf numFmtId="0" fontId="37" fillId="5" borderId="19" xfId="0" applyFont="1" applyFill="1" applyBorder="1" applyAlignment="1" applyProtection="1">
      <alignment horizontal="center" vertical="center"/>
    </xf>
    <xf numFmtId="0" fontId="37" fillId="5" borderId="20" xfId="0" applyFont="1" applyFill="1" applyBorder="1" applyAlignment="1" applyProtection="1">
      <alignment horizontal="center" vertical="center"/>
    </xf>
    <xf numFmtId="0" fontId="37" fillId="5" borderId="21" xfId="0" applyFont="1" applyFill="1" applyBorder="1" applyAlignment="1" applyProtection="1">
      <alignment horizontal="center" vertical="center"/>
    </xf>
    <xf numFmtId="0" fontId="37" fillId="5" borderId="22" xfId="0" applyFont="1" applyFill="1" applyBorder="1" applyAlignment="1" applyProtection="1">
      <alignment horizontal="center" vertical="center"/>
    </xf>
    <xf numFmtId="0" fontId="13" fillId="3" borderId="0" xfId="0" applyFont="1" applyFill="1" applyBorder="1" applyAlignment="1" applyProtection="1">
      <alignment horizontal="left" vertical="center"/>
    </xf>
    <xf numFmtId="0" fontId="7" fillId="4" borderId="0" xfId="0" applyFont="1" applyFill="1" applyBorder="1" applyAlignment="1" applyProtection="1">
      <alignment horizontal="center" vertical="center" wrapText="1"/>
    </xf>
    <xf numFmtId="0" fontId="8" fillId="10" borderId="0" xfId="0" applyNumberFormat="1" applyFont="1" applyFill="1" applyBorder="1" applyAlignment="1" applyProtection="1">
      <alignment horizontal="center" vertical="center" wrapText="1"/>
      <protection locked="0"/>
    </xf>
    <xf numFmtId="0" fontId="8" fillId="10" borderId="1" xfId="0" applyNumberFormat="1" applyFont="1" applyFill="1" applyBorder="1" applyAlignment="1" applyProtection="1">
      <alignment horizontal="center" vertical="center" wrapText="1"/>
      <protection locked="0"/>
    </xf>
    <xf numFmtId="0" fontId="13" fillId="10" borderId="4" xfId="0" applyNumberFormat="1" applyFont="1" applyFill="1" applyBorder="1" applyAlignment="1" applyProtection="1">
      <alignment horizontal="center" vertical="center"/>
      <protection locked="0"/>
    </xf>
    <xf numFmtId="0" fontId="13" fillId="10" borderId="5" xfId="0" applyNumberFormat="1" applyFont="1" applyFill="1" applyBorder="1" applyAlignment="1" applyProtection="1">
      <alignment horizontal="center" vertical="center"/>
      <protection locked="0"/>
    </xf>
    <xf numFmtId="0" fontId="13" fillId="10" borderId="2" xfId="1" applyFont="1" applyFill="1" applyBorder="1" applyAlignment="1" applyProtection="1">
      <alignment horizontal="center" vertical="center"/>
      <protection locked="0"/>
    </xf>
    <xf numFmtId="0" fontId="14" fillId="10" borderId="2" xfId="0" applyFont="1" applyFill="1" applyBorder="1" applyAlignment="1" applyProtection="1">
      <alignment horizontal="center" vertical="center"/>
      <protection locked="0"/>
    </xf>
    <xf numFmtId="0" fontId="25" fillId="5" borderId="6" xfId="0" applyFont="1" applyFill="1" applyBorder="1" applyAlignment="1" applyProtection="1">
      <alignment horizontal="center" vertical="center" wrapText="1"/>
    </xf>
    <xf numFmtId="0" fontId="25" fillId="5" borderId="3" xfId="0" applyFont="1" applyFill="1" applyBorder="1" applyAlignment="1" applyProtection="1">
      <alignment horizontal="center" vertical="center" wrapText="1"/>
    </xf>
    <xf numFmtId="0" fontId="25" fillId="5" borderId="7" xfId="0" applyFont="1" applyFill="1" applyBorder="1" applyAlignment="1" applyProtection="1">
      <alignment horizontal="center" vertical="center" wrapText="1"/>
    </xf>
    <xf numFmtId="0" fontId="25" fillId="5" borderId="13" xfId="0" applyFont="1" applyFill="1" applyBorder="1" applyAlignment="1" applyProtection="1">
      <alignment horizontal="center" vertical="center" wrapText="1"/>
    </xf>
    <xf numFmtId="0" fontId="25" fillId="5" borderId="0" xfId="0" applyFont="1" applyFill="1" applyBorder="1" applyAlignment="1" applyProtection="1">
      <alignment horizontal="center" vertical="center" wrapText="1"/>
    </xf>
    <xf numFmtId="0" fontId="25" fillId="5" borderId="14" xfId="0" applyFont="1" applyFill="1" applyBorder="1" applyAlignment="1" applyProtection="1">
      <alignment horizontal="center" vertical="center" wrapText="1"/>
    </xf>
    <xf numFmtId="0" fontId="25" fillId="5" borderId="8" xfId="0" applyFont="1" applyFill="1" applyBorder="1" applyAlignment="1" applyProtection="1">
      <alignment horizontal="center" vertical="center" wrapText="1"/>
    </xf>
    <xf numFmtId="0" fontId="25" fillId="5" borderId="1" xfId="0" applyFont="1" applyFill="1" applyBorder="1" applyAlignment="1" applyProtection="1">
      <alignment horizontal="center" vertical="center" wrapText="1"/>
    </xf>
    <xf numFmtId="0" fontId="25" fillId="5" borderId="9" xfId="0" applyFont="1" applyFill="1" applyBorder="1" applyAlignment="1" applyProtection="1">
      <alignment horizontal="center" vertical="center" wrapText="1"/>
    </xf>
  </cellXfs>
  <cellStyles count="2">
    <cellStyle name="Hyperlink" xfId="1" builtinId="8"/>
    <cellStyle name="Normal" xfId="0" builtinId="0"/>
  </cellStyles>
  <dxfs count="25">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numFmt numFmtId="164" formatCode="[&lt;=9999999]###\-####;\(###\)\ ###\-####"/>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numFmt numFmtId="164" formatCode="[&lt;=9999999]###\-####;\(###\)\ ###\-####"/>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numFmt numFmtId="2" formatCode="0.00"/>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numFmt numFmtId="19" formatCode="m/d/yyyy"/>
    </dxf>
    <dxf>
      <font>
        <strike val="0"/>
        <outline val="0"/>
        <shadow val="0"/>
        <u val="none"/>
        <vertAlign val="baseline"/>
        <sz val="9"/>
        <color theme="1"/>
        <name val="Calibri"/>
        <family val="2"/>
        <scheme val="minor"/>
      </font>
    </dxf>
    <dxf>
      <font>
        <b/>
        <i val="0"/>
        <strike val="0"/>
        <condense val="0"/>
        <extend val="0"/>
        <outline val="0"/>
        <shadow val="0"/>
        <u val="none"/>
        <vertAlign val="baseline"/>
        <sz val="9"/>
        <color theme="1"/>
        <name val="Calibri"/>
        <family val="2"/>
        <scheme val="minor"/>
      </font>
    </dxf>
    <dxf>
      <font>
        <b/>
        <i val="0"/>
      </font>
      <fill>
        <patternFill>
          <bgColor theme="9" tint="-0.24994659260841701"/>
        </patternFill>
      </fill>
    </dxf>
    <dxf>
      <fill>
        <patternFill patternType="none">
          <bgColor auto="1"/>
        </patternFill>
      </fill>
    </dxf>
  </dxfs>
  <tableStyles count="0" defaultTableStyle="TableStyleMedium2" defaultPivotStyle="PivotStyleLight16"/>
  <colors>
    <mruColors>
      <color rgb="FFE74747"/>
      <color rgb="FFFFFFCC"/>
      <color rgb="FF00CC66"/>
      <color rgb="FFCCFFFF"/>
      <color rgb="FFFFFF99"/>
      <color rgb="FFFFFF66"/>
      <color rgb="FFFF9966"/>
      <color rgb="FFC0C0C0"/>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50800</xdr:colOff>
      <xdr:row>1</xdr:row>
      <xdr:rowOff>38100</xdr:rowOff>
    </xdr:from>
    <xdr:ext cx="1192328" cy="1026032"/>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800" y="177800"/>
          <a:ext cx="1192328" cy="102603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163458</xdr:colOff>
      <xdr:row>1</xdr:row>
      <xdr:rowOff>66261</xdr:rowOff>
    </xdr:from>
    <xdr:to>
      <xdr:col>2</xdr:col>
      <xdr:colOff>1385707</xdr:colOff>
      <xdr:row>3</xdr:row>
      <xdr:rowOff>134418</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96858" y="190086"/>
          <a:ext cx="1441324" cy="449157"/>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osricharde/Desktop/TennDot/Swipe%20and%20Ride/Demo/MATA%20SwipeNRide%20Application_022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pplication Page 2"/>
      <sheetName val="DataOutput"/>
      <sheetName val="Lookup"/>
    </sheetNames>
    <sheetDataSet>
      <sheetData sheetId="0"/>
      <sheetData sheetId="1">
        <row r="14">
          <cell r="J14"/>
        </row>
        <row r="22">
          <cell r="J22"/>
        </row>
        <row r="26">
          <cell r="J26"/>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BF289D-15E7-408A-B0E8-88F538B70377}" name="DataOutput" displayName="DataOutput" ref="A1:U2" totalsRowShown="0" headerRowDxfId="22" dataDxfId="21">
  <autoFilter ref="A1:U2" xr:uid="{4B5408B4-66DC-4922-A502-77B308EBB12B}"/>
  <tableColumns count="21">
    <tableColumn id="1" xr3:uid="{8ADE664D-998C-40D0-865D-166C1239B8AB}" name="Date" dataDxfId="20">
      <calculatedColumnFormula>'Application Page 2'!K3</calculatedColumnFormula>
    </tableColumn>
    <tableColumn id="2" xr3:uid="{0FD2EE4C-39F0-4C63-BA3B-1DC8ABE05A14}" name="Application Type" dataDxfId="19">
      <calculatedColumnFormula>PROPER('Application Page 2'!$E$6)</calculatedColumnFormula>
    </tableColumn>
    <tableColumn id="3" xr3:uid="{F18F36CF-DC1A-44D6-A984-A90F5221C1B4}" name="First Name" dataDxfId="18">
      <calculatedColumnFormula>PROPER('Application Page 2'!C10)</calculatedColumnFormula>
    </tableColumn>
    <tableColumn id="4" xr3:uid="{A200A3EC-047E-4CF9-A159-2CFE072CC230}" name="Last Name" dataDxfId="17">
      <calculatedColumnFormula>PROPER('Application Page 2'!E10)</calculatedColumnFormula>
    </tableColumn>
    <tableColumn id="5" xr3:uid="{6506E63A-A541-4E2B-B863-4F9EDD88920C}" name="Employee ID" dataDxfId="16">
      <calculatedColumnFormula>'Application Page 2'!G10</calculatedColumnFormula>
    </tableColumn>
    <tableColumn id="6" xr3:uid="{877C26D8-FEB0-46AD-A76F-AE374102BC3E}" name="Home Address" dataDxfId="15">
      <calculatedColumnFormula>PROPER('Application Page 2'!C14)</calculatedColumnFormula>
    </tableColumn>
    <tableColumn id="7" xr3:uid="{1FEEA05B-DCE5-4EAA-AD94-152E3FDD268F}" name="Home City" dataDxfId="14">
      <calculatedColumnFormula>PROPER('Application Page 2'!G14)</calculatedColumnFormula>
    </tableColumn>
    <tableColumn id="8" xr3:uid="{6BB482EF-8E8B-4CA9-8F01-9352AFC0DF2B}" name="Home Zip" dataDxfId="13">
      <calculatedColumnFormula>'Application Page 2'!G18</calculatedColumnFormula>
    </tableColumn>
    <tableColumn id="9" xr3:uid="{6EF6CF08-06B6-48D3-B7FA-C088A61A8B7D}" name="Work Email" dataDxfId="12">
      <calculatedColumnFormula>LOWER('Application Page 2'!C18)</calculatedColumnFormula>
    </tableColumn>
    <tableColumn id="10" xr3:uid="{2A0C37B7-BB3C-4973-8E44-569A47302C3A}" name="Department" dataDxfId="11">
      <calculatedColumnFormula>'Application Page 2'!C22</calculatedColumnFormula>
    </tableColumn>
    <tableColumn id="11" xr3:uid="{C0D65D47-BCE7-4E09-8875-3A7FF754E1DF}" name="Allotment Code" dataDxfId="10">
      <calculatedColumnFormula>'Application Page 2'!G22</calculatedColumnFormula>
    </tableColumn>
    <tableColumn id="12" xr3:uid="{7EBA67DE-C988-4766-887B-BF1B5DF617C4}" name="Work Address" dataDxfId="9">
      <calculatedColumnFormula>PROPER('Application Page 2'!C26)</calculatedColumnFormula>
    </tableColumn>
    <tableColumn id="13" xr3:uid="{B4BCFB1D-8CCE-4268-A504-C97A045D872C}" name="Work City" dataDxfId="8">
      <calculatedColumnFormula>PROPER('Application Page 2'!G26)</calculatedColumnFormula>
    </tableColumn>
    <tableColumn id="14" xr3:uid="{D2634C21-9259-4361-8173-D0C8B79114ED}" name="Work Zip" dataDxfId="7">
      <calculatedColumnFormula>'Application Page 2'!C30</calculatedColumnFormula>
    </tableColumn>
    <tableColumn id="15" xr3:uid="{EDBA89BD-909E-48E0-A8EB-27FE8CBCB086}" name="Work Phone" dataDxfId="6">
      <calculatedColumnFormula>'Application Page 2'!E30</calculatedColumnFormula>
    </tableColumn>
    <tableColumn id="16" xr3:uid="{43864D87-8A76-4F7D-B630-5367B2DECEA3}" name="Supervisor Name" dataDxfId="5">
      <calculatedColumnFormula>PROPER('Application Page 2'!C34)</calculatedColumnFormula>
    </tableColumn>
    <tableColumn id="17" xr3:uid="{32E2BD24-03B2-493E-B101-348E8EC73C1B}" name="Supervisor Phone" dataDxfId="4">
      <calculatedColumnFormula>'Application Page 2'!G34</calculatedColumnFormula>
    </tableColumn>
    <tableColumn id="18" xr3:uid="{374C862A-1C07-4AF5-AD29-A5F6BC12B82E}" name="Agreed to Terms &amp; Conditions" dataDxfId="3">
      <calculatedColumnFormula>IF(ISBLANK('Application Page 2'!C51), "No","Yes")</calculatedColumnFormula>
    </tableColumn>
    <tableColumn id="20" xr3:uid="{61B4DB42-F094-4875-9D60-976CA6BBB83F}" name="Card Number" dataDxfId="2">
      <calculatedColumnFormula>'[1]Application Page 2'!J22</calculatedColumnFormula>
    </tableColumn>
    <tableColumn id="21" xr3:uid="{54083E57-6771-4F01-AD40-C1915F15EFC7}" name="Date Issued" dataDxfId="1">
      <calculatedColumnFormula>'[1]Application Page 2'!J14</calculatedColumnFormula>
    </tableColumn>
    <tableColumn id="22" xr3:uid="{60DC0BBC-58B1-4126-A591-37BF4C134E61}" name="Date Expire" dataDxfId="0">
      <calculatedColumnFormula>'[1]Application Page 2'!J26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hyperlink" Target="mailto:Louis.Laub@tn.gov" TargetMode="External"/><Relationship Id="rId13" Type="http://schemas.openxmlformats.org/officeDocument/2006/relationships/hyperlink" Target="mailto:Lowavia.Eden-Hoback@tn.goiv" TargetMode="External"/><Relationship Id="rId18" Type="http://schemas.openxmlformats.org/officeDocument/2006/relationships/hyperlink" Target="mailto:Graham.Mckissic@tn.gov" TargetMode="External"/><Relationship Id="rId26" Type="http://schemas.openxmlformats.org/officeDocument/2006/relationships/hyperlink" Target="mailto:Trevecca.L.Moore@tn.gov" TargetMode="External"/><Relationship Id="rId3" Type="http://schemas.openxmlformats.org/officeDocument/2006/relationships/hyperlink" Target="mailto:April.A.Scivally@tn.gov" TargetMode="External"/><Relationship Id="rId21" Type="http://schemas.openxmlformats.org/officeDocument/2006/relationships/hyperlink" Target="mailto:Nikki.Turner@tn.gov" TargetMode="External"/><Relationship Id="rId34" Type="http://schemas.openxmlformats.org/officeDocument/2006/relationships/hyperlink" Target="mailto:Karen.Douglass@tn.gov" TargetMode="External"/><Relationship Id="rId7" Type="http://schemas.openxmlformats.org/officeDocument/2006/relationships/hyperlink" Target="mailto:Johora.Donaldson@tn.gov" TargetMode="External"/><Relationship Id="rId12" Type="http://schemas.openxmlformats.org/officeDocument/2006/relationships/hyperlink" Target="mailto:DGS.HR@tn.gov" TargetMode="External"/><Relationship Id="rId17" Type="http://schemas.openxmlformats.org/officeDocument/2006/relationships/hyperlink" Target="mailto:Marie.Halpin@tn.gov" TargetMode="External"/><Relationship Id="rId25" Type="http://schemas.openxmlformats.org/officeDocument/2006/relationships/hyperlink" Target="mailto:Ernie.C.Ricketts@tn.gov" TargetMode="External"/><Relationship Id="rId33" Type="http://schemas.openxmlformats.org/officeDocument/2006/relationships/hyperlink" Target="mailto:McKenzie.Lee@capitol.tn.gov" TargetMode="External"/><Relationship Id="rId2" Type="http://schemas.openxmlformats.org/officeDocument/2006/relationships/hyperlink" Target="mailto:Eric.Basham@tncourts.gov" TargetMode="External"/><Relationship Id="rId16" Type="http://schemas.openxmlformats.org/officeDocument/2006/relationships/hyperlink" Target="mailto:Carole.M.Worrell@tn.gov;" TargetMode="External"/><Relationship Id="rId20" Type="http://schemas.openxmlformats.org/officeDocument/2006/relationships/hyperlink" Target="mailto:Dori.Simpson@tn.gov" TargetMode="External"/><Relationship Id="rId29" Type="http://schemas.openxmlformats.org/officeDocument/2006/relationships/hyperlink" Target="mailto:Dolores.A.Keene@tn.gov" TargetMode="External"/><Relationship Id="rId1" Type="http://schemas.openxmlformats.org/officeDocument/2006/relationships/hyperlink" Target="mailto:Renee.Doyle@ag.tn.gov;" TargetMode="External"/><Relationship Id="rId6" Type="http://schemas.openxmlformats.org/officeDocument/2006/relationships/hyperlink" Target="mailto:Xandria.LaThressa.Johnson@tn.gov" TargetMode="External"/><Relationship Id="rId11" Type="http://schemas.openxmlformats.org/officeDocument/2006/relationships/hyperlink" Target="mailto:Kelley.M.Murray@tn.gov" TargetMode="External"/><Relationship Id="rId24" Type="http://schemas.openxmlformats.org/officeDocument/2006/relationships/hyperlink" Target="mailto:Tawnie.Mathieu@tn.gov;" TargetMode="External"/><Relationship Id="rId32" Type="http://schemas.openxmlformats.org/officeDocument/2006/relationships/hyperlink" Target="mailto:DOHR_MOU.Employees@tn.gov" TargetMode="External"/><Relationship Id="rId37" Type="http://schemas.openxmlformats.org/officeDocument/2006/relationships/printerSettings" Target="../printerSettings/printerSettings4.bin"/><Relationship Id="rId5" Type="http://schemas.openxmlformats.org/officeDocument/2006/relationships/hyperlink" Target="mailto:Nancy.McGill@tn.gov" TargetMode="External"/><Relationship Id="rId15" Type="http://schemas.openxmlformats.org/officeDocument/2006/relationships/hyperlink" Target="mailto:Patsy.Crawford@tn.gov" TargetMode="External"/><Relationship Id="rId23" Type="http://schemas.openxmlformats.org/officeDocument/2006/relationships/hyperlink" Target="mailto:Tammy.B.Wade@tn.gov" TargetMode="External"/><Relationship Id="rId28" Type="http://schemas.openxmlformats.org/officeDocument/2006/relationships/hyperlink" Target="mailto:Kristiane.Cantrell@tn.gov" TargetMode="External"/><Relationship Id="rId36" Type="http://schemas.openxmlformats.org/officeDocument/2006/relationships/hyperlink" Target="mailto:DOHR_MOU.Employees@tn.gov" TargetMode="External"/><Relationship Id="rId10" Type="http://schemas.openxmlformats.org/officeDocument/2006/relationships/hyperlink" Target="mailto:John.Mauney@tn.gov" TargetMode="External"/><Relationship Id="rId19" Type="http://schemas.openxmlformats.org/officeDocument/2006/relationships/hyperlink" Target="mailto:Traci.Pointer@tn.gov" TargetMode="External"/><Relationship Id="rId31" Type="http://schemas.openxmlformats.org/officeDocument/2006/relationships/hyperlink" Target="mailto:DOHR_MOU.Employees@tn.gov" TargetMode="External"/><Relationship Id="rId4" Type="http://schemas.openxmlformats.org/officeDocument/2006/relationships/hyperlink" Target="mailto:Donna.J.Bryan@tn.gov" TargetMode="External"/><Relationship Id="rId9" Type="http://schemas.openxmlformats.org/officeDocument/2006/relationships/hyperlink" Target="mailto:Leslie.Hathaway@tn.gov" TargetMode="External"/><Relationship Id="rId14" Type="http://schemas.openxmlformats.org/officeDocument/2006/relationships/hyperlink" Target="mailto:Charlotte.Ammons@tn.gov" TargetMode="External"/><Relationship Id="rId22" Type="http://schemas.openxmlformats.org/officeDocument/2006/relationships/hyperlink" Target="mailto:Ashley.Story@tn.gov" TargetMode="External"/><Relationship Id="rId27" Type="http://schemas.openxmlformats.org/officeDocument/2006/relationships/hyperlink" Target="mailto:Swipe.N.Ride@tn.gov" TargetMode="External"/><Relationship Id="rId30" Type="http://schemas.openxmlformats.org/officeDocument/2006/relationships/hyperlink" Target="mailto:Carol.Whited@tn.gov" TargetMode="External"/><Relationship Id="rId35" Type="http://schemas.openxmlformats.org/officeDocument/2006/relationships/hyperlink" Target="mailto:Swipe.N.Ride@tn.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B9898-1B8A-4EE0-804C-E2F81C3A7EBC}">
  <sheetPr codeName="Sheet3"/>
  <dimension ref="A1:AE45"/>
  <sheetViews>
    <sheetView showGridLines="0" showRowColHeaders="0" zoomScaleNormal="100" workbookViewId="0">
      <selection activeCell="AE28" sqref="AE28"/>
    </sheetView>
  </sheetViews>
  <sheetFormatPr defaultColWidth="0" defaultRowHeight="11.25" zeroHeight="1" x14ac:dyDescent="0.2"/>
  <cols>
    <col min="1" max="1" width="8.83203125" customWidth="1"/>
    <col min="2" max="30" width="3.83203125" customWidth="1"/>
    <col min="31" max="31" width="8.83203125" customWidth="1"/>
    <col min="32" max="16384" width="8.83203125" hidden="1"/>
  </cols>
  <sheetData>
    <row r="1" spans="1:31" ht="12"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12.75" x14ac:dyDescent="0.2">
      <c r="A2" s="1"/>
      <c r="B2" s="96"/>
      <c r="C2" s="97"/>
      <c r="D2" s="97"/>
      <c r="E2" s="97"/>
      <c r="F2" s="97"/>
      <c r="G2" s="97"/>
      <c r="H2" s="97"/>
      <c r="I2" s="97"/>
      <c r="J2" s="97"/>
      <c r="K2" s="97"/>
      <c r="L2" s="97"/>
      <c r="M2" s="97"/>
      <c r="N2" s="97"/>
      <c r="O2" s="97"/>
      <c r="P2" s="97"/>
      <c r="Q2" s="97"/>
      <c r="R2" s="97"/>
      <c r="S2" s="97"/>
      <c r="T2" s="97"/>
      <c r="U2" s="97"/>
      <c r="V2" s="97"/>
      <c r="W2" s="97"/>
      <c r="X2" s="97"/>
      <c r="Y2" s="97"/>
      <c r="Z2" s="97"/>
      <c r="AA2" s="97"/>
      <c r="AB2" s="97"/>
      <c r="AC2" s="98"/>
      <c r="AD2" s="99"/>
      <c r="AE2" s="1"/>
    </row>
    <row r="3" spans="1:31" ht="12.75" x14ac:dyDescent="0.2">
      <c r="A3" s="1"/>
      <c r="B3" s="100"/>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2"/>
      <c r="AD3" s="103"/>
      <c r="AE3" s="1"/>
    </row>
    <row r="4" spans="1:31" ht="32.25" x14ac:dyDescent="0.2">
      <c r="A4" s="1"/>
      <c r="B4" s="125" t="s">
        <v>96</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7"/>
      <c r="AE4" s="1"/>
    </row>
    <row r="5" spans="1:31" ht="12.75" x14ac:dyDescent="0.2">
      <c r="A5" s="1"/>
      <c r="B5" s="100"/>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3"/>
      <c r="AE5" s="1"/>
    </row>
    <row r="6" spans="1:31" ht="12.75" x14ac:dyDescent="0.2">
      <c r="A6" s="1"/>
      <c r="B6" s="100"/>
      <c r="C6" s="124" t="s">
        <v>97</v>
      </c>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03"/>
      <c r="AE6" s="1"/>
    </row>
    <row r="7" spans="1:31" ht="12.75" x14ac:dyDescent="0.2">
      <c r="A7" s="1"/>
      <c r="B7" s="100"/>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03"/>
      <c r="AE7" s="1"/>
    </row>
    <row r="8" spans="1:31" ht="12.75" x14ac:dyDescent="0.2">
      <c r="A8" s="1"/>
      <c r="B8" s="100"/>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3"/>
      <c r="AE8" s="1"/>
    </row>
    <row r="9" spans="1:31" ht="12.75" x14ac:dyDescent="0.2">
      <c r="A9" s="1"/>
      <c r="B9" s="100"/>
      <c r="C9" s="128" t="s">
        <v>221</v>
      </c>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01"/>
      <c r="AD9" s="103"/>
      <c r="AE9" s="1"/>
    </row>
    <row r="10" spans="1:31" ht="12.75" x14ac:dyDescent="0.2">
      <c r="A10" s="1"/>
      <c r="B10" s="100"/>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01"/>
      <c r="AD10" s="103"/>
      <c r="AE10" s="1"/>
    </row>
    <row r="11" spans="1:31" ht="12.75" x14ac:dyDescent="0.2">
      <c r="A11" s="1"/>
      <c r="B11" s="100"/>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01"/>
      <c r="AD11" s="103"/>
      <c r="AE11" s="1"/>
    </row>
    <row r="12" spans="1:31" ht="12.75" x14ac:dyDescent="0.2">
      <c r="A12" s="1"/>
      <c r="B12" s="100"/>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01"/>
      <c r="AD12" s="103"/>
      <c r="AE12" s="1"/>
    </row>
    <row r="13" spans="1:31" ht="12.75" x14ac:dyDescent="0.2">
      <c r="A13" s="1"/>
      <c r="B13" s="100"/>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01"/>
      <c r="AD13" s="103"/>
      <c r="AE13" s="1"/>
    </row>
    <row r="14" spans="1:31" ht="12.75" x14ac:dyDescent="0.2">
      <c r="A14" s="1"/>
      <c r="B14" s="100"/>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01"/>
      <c r="AD14" s="103"/>
      <c r="AE14" s="1"/>
    </row>
    <row r="15" spans="1:31" ht="12.75" x14ac:dyDescent="0.2">
      <c r="A15" s="1"/>
      <c r="B15" s="100"/>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01"/>
      <c r="AD15" s="103"/>
      <c r="AE15" s="1"/>
    </row>
    <row r="16" spans="1:31" ht="12.75" x14ac:dyDescent="0.2">
      <c r="A16" s="1"/>
      <c r="B16" s="100"/>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01"/>
      <c r="AD16" s="103"/>
      <c r="AE16" s="1"/>
    </row>
    <row r="17" spans="1:31" ht="12.75" x14ac:dyDescent="0.2">
      <c r="A17" s="1"/>
      <c r="B17" s="100"/>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01"/>
      <c r="AD17" s="103"/>
      <c r="AE17" s="1"/>
    </row>
    <row r="18" spans="1:31" ht="12.75" x14ac:dyDescent="0.2">
      <c r="A18" s="1"/>
      <c r="B18" s="100"/>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01"/>
      <c r="AD18" s="103"/>
      <c r="AE18" s="1"/>
    </row>
    <row r="19" spans="1:31" ht="12.75" x14ac:dyDescent="0.2">
      <c r="A19" s="1"/>
      <c r="B19" s="100"/>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01"/>
      <c r="AD19" s="103"/>
      <c r="AE19" s="1"/>
    </row>
    <row r="20" spans="1:31" ht="12.75" x14ac:dyDescent="0.2">
      <c r="A20" s="1"/>
      <c r="B20" s="100"/>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01"/>
      <c r="AD20" s="103"/>
      <c r="AE20" s="1"/>
    </row>
    <row r="21" spans="1:31" ht="12.75" x14ac:dyDescent="0.2">
      <c r="A21" s="1"/>
      <c r="B21" s="100"/>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01"/>
      <c r="AD21" s="103"/>
      <c r="AE21" s="1"/>
    </row>
    <row r="22" spans="1:31" ht="12.75" x14ac:dyDescent="0.2">
      <c r="A22" s="1"/>
      <c r="B22" s="100"/>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01"/>
      <c r="AD22" s="103"/>
      <c r="AE22" s="1"/>
    </row>
    <row r="23" spans="1:31" ht="12.75" x14ac:dyDescent="0.2">
      <c r="A23" s="1"/>
      <c r="B23" s="100"/>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01"/>
      <c r="AD23" s="103"/>
      <c r="AE23" s="1"/>
    </row>
    <row r="24" spans="1:31" ht="12.75" x14ac:dyDescent="0.2">
      <c r="A24" s="1"/>
      <c r="B24" s="100"/>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01"/>
      <c r="AD24" s="103"/>
      <c r="AE24" s="1"/>
    </row>
    <row r="25" spans="1:31" ht="33.75" customHeight="1" x14ac:dyDescent="0.2">
      <c r="A25" s="1"/>
      <c r="B25" s="100"/>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01"/>
      <c r="AD25" s="103"/>
      <c r="AE25" s="1"/>
    </row>
    <row r="26" spans="1:31" ht="12.75" x14ac:dyDescent="0.2">
      <c r="A26" s="1"/>
      <c r="B26" s="100"/>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3"/>
      <c r="AE26" s="1"/>
    </row>
    <row r="27" spans="1:31" ht="12.75" x14ac:dyDescent="0.2">
      <c r="A27" s="1"/>
      <c r="B27" s="100"/>
      <c r="C27" s="129" t="s">
        <v>222</v>
      </c>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03"/>
      <c r="AE27" s="1"/>
    </row>
    <row r="28" spans="1:31" ht="36" customHeight="1" x14ac:dyDescent="0.2">
      <c r="A28" s="1"/>
      <c r="B28" s="100"/>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03"/>
      <c r="AE28" s="1"/>
    </row>
    <row r="29" spans="1:31" ht="12.75" x14ac:dyDescent="0.2">
      <c r="A29" s="1"/>
      <c r="B29" s="100"/>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3"/>
      <c r="AE29" s="1"/>
    </row>
    <row r="30" spans="1:31" ht="12.75" x14ac:dyDescent="0.2">
      <c r="A30" s="1"/>
      <c r="B30" s="100"/>
      <c r="C30" s="130" t="s">
        <v>223</v>
      </c>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01"/>
      <c r="AD30" s="103"/>
      <c r="AE30" s="1"/>
    </row>
    <row r="31" spans="1:31" ht="12.75" x14ac:dyDescent="0.2">
      <c r="A31" s="1"/>
      <c r="B31" s="10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01"/>
      <c r="AD31" s="103"/>
      <c r="AE31" s="1"/>
    </row>
    <row r="32" spans="1:31" ht="12.75" x14ac:dyDescent="0.2">
      <c r="A32" s="1"/>
      <c r="B32" s="10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01"/>
      <c r="AD32" s="103"/>
      <c r="AE32" s="1"/>
    </row>
    <row r="33" spans="1:31" ht="12.75" x14ac:dyDescent="0.2">
      <c r="A33" s="1"/>
      <c r="B33" s="10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01"/>
      <c r="AD33" s="103"/>
      <c r="AE33" s="1"/>
    </row>
    <row r="34" spans="1:31" ht="12.75" x14ac:dyDescent="0.2">
      <c r="A34" s="1"/>
      <c r="B34" s="10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01"/>
      <c r="AD34" s="103"/>
      <c r="AE34" s="1"/>
    </row>
    <row r="35" spans="1:31" ht="12.75" x14ac:dyDescent="0.2">
      <c r="A35" s="1"/>
      <c r="B35" s="10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01"/>
      <c r="AD35" s="103"/>
      <c r="AE35" s="1"/>
    </row>
    <row r="36" spans="1:31" ht="12.75" x14ac:dyDescent="0.2">
      <c r="A36" s="1"/>
      <c r="B36" s="10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01"/>
      <c r="AD36" s="103"/>
      <c r="AE36" s="1"/>
    </row>
    <row r="37" spans="1:31" ht="12.75" x14ac:dyDescent="0.2">
      <c r="A37" s="1"/>
      <c r="B37" s="10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01"/>
      <c r="AD37" s="103"/>
      <c r="AE37" s="1"/>
    </row>
    <row r="38" spans="1:31" ht="12.75" x14ac:dyDescent="0.2">
      <c r="A38" s="1"/>
      <c r="B38" s="10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01"/>
      <c r="AD38" s="103"/>
      <c r="AE38" s="1"/>
    </row>
    <row r="39" spans="1:31" ht="12.75" x14ac:dyDescent="0.2">
      <c r="A39" s="1"/>
      <c r="B39" s="10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01"/>
      <c r="AD39" s="103"/>
      <c r="AE39" s="1"/>
    </row>
    <row r="40" spans="1:31" ht="12.75" x14ac:dyDescent="0.2">
      <c r="A40" s="1"/>
      <c r="B40" s="100"/>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3"/>
      <c r="AE40" s="1"/>
    </row>
    <row r="41" spans="1:31" ht="12.75" x14ac:dyDescent="0.2">
      <c r="A41" s="1"/>
      <c r="B41" s="100"/>
      <c r="C41" s="123" t="s">
        <v>188</v>
      </c>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03"/>
      <c r="AE41" s="1"/>
    </row>
    <row r="42" spans="1:31" ht="12.75" x14ac:dyDescent="0.2">
      <c r="A42" s="1"/>
      <c r="B42" s="100"/>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03"/>
      <c r="AE42" s="1"/>
    </row>
    <row r="43" spans="1:31" ht="12.75" x14ac:dyDescent="0.2">
      <c r="A43" s="1"/>
      <c r="B43" s="100"/>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3"/>
      <c r="AE43" s="1"/>
    </row>
    <row r="44" spans="1:31" ht="13.5" thickBot="1" x14ac:dyDescent="0.25">
      <c r="A44" s="1"/>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6"/>
      <c r="AE44" s="1"/>
    </row>
    <row r="45" spans="1:3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sheetData>
  <mergeCells count="6">
    <mergeCell ref="C41:AC42"/>
    <mergeCell ref="B4:AD4"/>
    <mergeCell ref="C6:AC7"/>
    <mergeCell ref="C9:AB25"/>
    <mergeCell ref="C27:AC28"/>
    <mergeCell ref="C30:AB3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9B0F-F7B2-466A-BE97-4CB8FE20731A}">
  <sheetPr codeName="Sheet5"/>
  <dimension ref="A1:AD58"/>
  <sheetViews>
    <sheetView showGridLines="0" showRowColHeaders="0" zoomScaleNormal="100" workbookViewId="0">
      <selection activeCell="R57" sqref="R57"/>
    </sheetView>
  </sheetViews>
  <sheetFormatPr defaultColWidth="0" defaultRowHeight="11.25" zeroHeight="1" x14ac:dyDescent="0.2"/>
  <cols>
    <col min="1" max="1" width="8.83203125" customWidth="1"/>
    <col min="2" max="29" width="3.83203125" customWidth="1"/>
    <col min="30" max="30" width="8.83203125" customWidth="1"/>
    <col min="31" max="16384" width="8.83203125" hidden="1"/>
  </cols>
  <sheetData>
    <row r="1" spans="1:30" ht="12"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12.95" customHeight="1" x14ac:dyDescent="0.2">
      <c r="A2" s="1"/>
      <c r="B2" s="3"/>
      <c r="C2" s="4"/>
      <c r="D2" s="4"/>
      <c r="E2" s="4"/>
      <c r="F2" s="4"/>
      <c r="G2" s="4"/>
      <c r="H2" s="4"/>
      <c r="I2" s="4"/>
      <c r="J2" s="4"/>
      <c r="K2" s="4"/>
      <c r="L2" s="4"/>
      <c r="M2" s="4"/>
      <c r="N2" s="4"/>
      <c r="O2" s="4"/>
      <c r="P2" s="4"/>
      <c r="Q2" s="4"/>
      <c r="R2" s="4"/>
      <c r="S2" s="4"/>
      <c r="T2" s="4"/>
      <c r="U2" s="4"/>
      <c r="V2" s="4"/>
      <c r="W2" s="4"/>
      <c r="X2" s="4"/>
      <c r="Y2" s="4"/>
      <c r="Z2" s="4"/>
      <c r="AA2" s="4"/>
      <c r="AB2" s="4"/>
      <c r="AC2" s="5"/>
      <c r="AD2" s="2"/>
    </row>
    <row r="3" spans="1:30" ht="12.95" customHeight="1" x14ac:dyDescent="0.2">
      <c r="A3" s="1"/>
      <c r="B3" s="6"/>
      <c r="C3" s="7"/>
      <c r="D3" s="7"/>
      <c r="E3" s="7"/>
      <c r="F3" s="7"/>
      <c r="G3" s="141" t="s">
        <v>101</v>
      </c>
      <c r="H3" s="141"/>
      <c r="I3" s="141"/>
      <c r="J3" s="141"/>
      <c r="K3" s="141"/>
      <c r="L3" s="141"/>
      <c r="M3" s="141"/>
      <c r="N3" s="141"/>
      <c r="O3" s="141"/>
      <c r="P3" s="141"/>
      <c r="Q3" s="141"/>
      <c r="R3" s="141"/>
      <c r="S3" s="141"/>
      <c r="T3" s="141"/>
      <c r="U3" s="141"/>
      <c r="V3" s="141"/>
      <c r="W3" s="141"/>
      <c r="X3" s="141"/>
      <c r="Y3" s="141"/>
      <c r="Z3" s="141"/>
      <c r="AA3" s="141"/>
      <c r="AB3" s="141"/>
      <c r="AC3" s="142"/>
      <c r="AD3" s="2"/>
    </row>
    <row r="4" spans="1:30" ht="12.95" customHeight="1" x14ac:dyDescent="0.2">
      <c r="A4" s="1"/>
      <c r="B4" s="6"/>
      <c r="C4" s="7"/>
      <c r="D4" s="7"/>
      <c r="E4" s="7"/>
      <c r="F4" s="7"/>
      <c r="G4" s="141"/>
      <c r="H4" s="141"/>
      <c r="I4" s="141"/>
      <c r="J4" s="141"/>
      <c r="K4" s="141"/>
      <c r="L4" s="141"/>
      <c r="M4" s="141"/>
      <c r="N4" s="141"/>
      <c r="O4" s="141"/>
      <c r="P4" s="141"/>
      <c r="Q4" s="141"/>
      <c r="R4" s="141"/>
      <c r="S4" s="141"/>
      <c r="T4" s="141"/>
      <c r="U4" s="141"/>
      <c r="V4" s="141"/>
      <c r="W4" s="141"/>
      <c r="X4" s="141"/>
      <c r="Y4" s="141"/>
      <c r="Z4" s="141"/>
      <c r="AA4" s="141"/>
      <c r="AB4" s="141"/>
      <c r="AC4" s="142"/>
      <c r="AD4" s="2"/>
    </row>
    <row r="5" spans="1:30" ht="12.95" customHeight="1" x14ac:dyDescent="0.2">
      <c r="A5" s="1"/>
      <c r="B5" s="6"/>
      <c r="C5" s="7"/>
      <c r="D5" s="7"/>
      <c r="E5" s="7"/>
      <c r="F5" s="7"/>
      <c r="G5" s="141"/>
      <c r="H5" s="141"/>
      <c r="I5" s="141"/>
      <c r="J5" s="141"/>
      <c r="K5" s="141"/>
      <c r="L5" s="141"/>
      <c r="M5" s="141"/>
      <c r="N5" s="141"/>
      <c r="O5" s="141"/>
      <c r="P5" s="141"/>
      <c r="Q5" s="141"/>
      <c r="R5" s="141"/>
      <c r="S5" s="141"/>
      <c r="T5" s="141"/>
      <c r="U5" s="141"/>
      <c r="V5" s="141"/>
      <c r="W5" s="141"/>
      <c r="X5" s="141"/>
      <c r="Y5" s="141"/>
      <c r="Z5" s="141"/>
      <c r="AA5" s="141"/>
      <c r="AB5" s="141"/>
      <c r="AC5" s="142"/>
      <c r="AD5" s="2"/>
    </row>
    <row r="6" spans="1:30" ht="12.95" customHeight="1" x14ac:dyDescent="0.2">
      <c r="A6" s="1"/>
      <c r="B6" s="6"/>
      <c r="C6" s="7"/>
      <c r="D6" s="7"/>
      <c r="E6" s="7"/>
      <c r="F6" s="7"/>
      <c r="G6" s="141"/>
      <c r="H6" s="141"/>
      <c r="I6" s="141"/>
      <c r="J6" s="141"/>
      <c r="K6" s="141"/>
      <c r="L6" s="141"/>
      <c r="M6" s="141"/>
      <c r="N6" s="141"/>
      <c r="O6" s="141"/>
      <c r="P6" s="141"/>
      <c r="Q6" s="141"/>
      <c r="R6" s="141"/>
      <c r="S6" s="141"/>
      <c r="T6" s="141"/>
      <c r="U6" s="141"/>
      <c r="V6" s="141"/>
      <c r="W6" s="141"/>
      <c r="X6" s="141"/>
      <c r="Y6" s="141"/>
      <c r="Z6" s="141"/>
      <c r="AA6" s="141"/>
      <c r="AB6" s="141"/>
      <c r="AC6" s="142"/>
      <c r="AD6" s="2"/>
    </row>
    <row r="7" spans="1:30" ht="12.95" customHeight="1" x14ac:dyDescent="0.2">
      <c r="A7" s="1"/>
      <c r="B7" s="6"/>
      <c r="C7" s="7"/>
      <c r="D7" s="7"/>
      <c r="E7" s="7"/>
      <c r="F7" s="7"/>
      <c r="G7" s="141"/>
      <c r="H7" s="141"/>
      <c r="I7" s="141"/>
      <c r="J7" s="141"/>
      <c r="K7" s="141"/>
      <c r="L7" s="141"/>
      <c r="M7" s="141"/>
      <c r="N7" s="141"/>
      <c r="O7" s="141"/>
      <c r="P7" s="141"/>
      <c r="Q7" s="141"/>
      <c r="R7" s="141"/>
      <c r="S7" s="141"/>
      <c r="T7" s="141"/>
      <c r="U7" s="141"/>
      <c r="V7" s="141"/>
      <c r="W7" s="141"/>
      <c r="X7" s="141"/>
      <c r="Y7" s="141"/>
      <c r="Z7" s="141"/>
      <c r="AA7" s="141"/>
      <c r="AB7" s="141"/>
      <c r="AC7" s="142"/>
      <c r="AD7" s="2"/>
    </row>
    <row r="8" spans="1:30" ht="12.95" customHeight="1" x14ac:dyDescent="0.2">
      <c r="A8" s="1"/>
      <c r="B8" s="6"/>
      <c r="C8" s="7"/>
      <c r="D8" s="7"/>
      <c r="E8" s="7"/>
      <c r="F8" s="7"/>
      <c r="G8" s="7"/>
      <c r="H8" s="7"/>
      <c r="I8" s="7"/>
      <c r="J8" s="7"/>
      <c r="K8" s="7"/>
      <c r="L8" s="7"/>
      <c r="M8" s="7"/>
      <c r="N8" s="7"/>
      <c r="O8" s="7"/>
      <c r="P8" s="7"/>
      <c r="Q8" s="7"/>
      <c r="R8" s="7"/>
      <c r="S8" s="7"/>
      <c r="T8" s="7"/>
      <c r="U8" s="7"/>
      <c r="V8" s="7"/>
      <c r="W8" s="7"/>
      <c r="X8" s="7"/>
      <c r="Y8" s="7"/>
      <c r="Z8" s="7"/>
      <c r="AA8" s="7"/>
      <c r="AB8" s="7"/>
      <c r="AC8" s="8"/>
      <c r="AD8" s="2"/>
    </row>
    <row r="9" spans="1:30" ht="12.95" customHeight="1" x14ac:dyDescent="0.2">
      <c r="A9" s="1"/>
      <c r="B9" s="6"/>
      <c r="C9" s="143" t="s">
        <v>191</v>
      </c>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9"/>
      <c r="AD9" s="2"/>
    </row>
    <row r="10" spans="1:30" ht="12.95" customHeight="1" x14ac:dyDescent="0.2">
      <c r="A10" s="1"/>
      <c r="B10" s="6"/>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9"/>
      <c r="AD10" s="2"/>
    </row>
    <row r="11" spans="1:30" ht="12.95" customHeight="1" x14ac:dyDescent="0.2">
      <c r="A11" s="1"/>
      <c r="B11" s="6"/>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9"/>
      <c r="AD11" s="2"/>
    </row>
    <row r="12" spans="1:30" ht="12.95" customHeight="1" x14ac:dyDescent="0.2">
      <c r="A12" s="1"/>
      <c r="B12" s="6"/>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9"/>
      <c r="AD12" s="2"/>
    </row>
    <row r="13" spans="1:30" ht="12.95" customHeight="1" x14ac:dyDescent="0.2">
      <c r="A13" s="1"/>
      <c r="B13" s="6"/>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9"/>
      <c r="AD13" s="2"/>
    </row>
    <row r="14" spans="1:30" ht="12.95" customHeight="1" x14ac:dyDescent="0.2">
      <c r="A14" s="1"/>
      <c r="B14" s="6"/>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9"/>
      <c r="AD14" s="2"/>
    </row>
    <row r="15" spans="1:30" ht="12.95" customHeight="1" x14ac:dyDescent="0.2">
      <c r="A15" s="1"/>
      <c r="B15" s="6"/>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8"/>
      <c r="AD15" s="2"/>
    </row>
    <row r="16" spans="1:30" ht="12.95" customHeight="1" x14ac:dyDescent="0.2">
      <c r="A16" s="1"/>
      <c r="B16" s="6"/>
      <c r="C16" s="148" t="s">
        <v>53</v>
      </c>
      <c r="D16" s="148"/>
      <c r="E16" s="148"/>
      <c r="F16" s="148"/>
      <c r="G16" s="148"/>
      <c r="H16" s="10"/>
      <c r="I16" s="10"/>
      <c r="J16" s="10"/>
      <c r="K16" s="10"/>
      <c r="L16" s="10"/>
      <c r="M16" s="10"/>
      <c r="N16" s="10"/>
      <c r="O16" s="10"/>
      <c r="P16" s="10"/>
      <c r="Q16" s="10"/>
      <c r="R16" s="10"/>
      <c r="S16" s="10"/>
      <c r="T16" s="10"/>
      <c r="U16" s="10"/>
      <c r="V16" s="10"/>
      <c r="W16" s="10"/>
      <c r="X16" s="10"/>
      <c r="Y16" s="11"/>
      <c r="Z16" s="11"/>
      <c r="AA16" s="11"/>
      <c r="AB16" s="7"/>
      <c r="AC16" s="8"/>
      <c r="AD16" s="2"/>
    </row>
    <row r="17" spans="1:30" ht="12.95" customHeight="1" x14ac:dyDescent="0.2">
      <c r="A17" s="1"/>
      <c r="B17" s="6"/>
      <c r="C17" s="148"/>
      <c r="D17" s="148"/>
      <c r="E17" s="148"/>
      <c r="F17" s="148"/>
      <c r="G17" s="148"/>
      <c r="H17" s="10"/>
      <c r="I17" s="10"/>
      <c r="J17" s="10"/>
      <c r="K17" s="10"/>
      <c r="L17" s="10"/>
      <c r="M17" s="10"/>
      <c r="N17" s="10"/>
      <c r="O17" s="10"/>
      <c r="P17" s="10"/>
      <c r="Q17" s="10"/>
      <c r="R17" s="10"/>
      <c r="S17" s="10"/>
      <c r="T17" s="10"/>
      <c r="U17" s="10"/>
      <c r="V17" s="10"/>
      <c r="W17" s="10"/>
      <c r="X17" s="10"/>
      <c r="Y17" s="11"/>
      <c r="Z17" s="11"/>
      <c r="AA17" s="11"/>
      <c r="AB17" s="7"/>
      <c r="AC17" s="8"/>
      <c r="AD17" s="2"/>
    </row>
    <row r="18" spans="1:30" ht="12.95" customHeight="1" x14ac:dyDescent="0.2">
      <c r="A18" s="1"/>
      <c r="B18" s="6"/>
      <c r="C18" s="144" t="s">
        <v>98</v>
      </c>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2"/>
      <c r="AD18" s="2"/>
    </row>
    <row r="19" spans="1:30" ht="12.95" customHeight="1" x14ac:dyDescent="0.2">
      <c r="A19" s="1"/>
      <c r="B19" s="6"/>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2"/>
      <c r="AD19" s="2"/>
    </row>
    <row r="20" spans="1:30" ht="12.95" customHeight="1" x14ac:dyDescent="0.2">
      <c r="A20" s="1"/>
      <c r="B20" s="6"/>
      <c r="C20" s="10"/>
      <c r="D20" s="10"/>
      <c r="E20" s="149" t="s">
        <v>190</v>
      </c>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8"/>
      <c r="AD20" s="2"/>
    </row>
    <row r="21" spans="1:30" ht="12.95" customHeight="1" x14ac:dyDescent="0.2">
      <c r="A21" s="1"/>
      <c r="B21" s="6"/>
      <c r="C21" s="10"/>
      <c r="D21" s="13"/>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8"/>
      <c r="AD21" s="2"/>
    </row>
    <row r="22" spans="1:30" ht="12.95" customHeight="1" x14ac:dyDescent="0.2">
      <c r="A22" s="1"/>
      <c r="B22" s="6"/>
      <c r="C22" s="10"/>
      <c r="D22" s="13"/>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8"/>
      <c r="AD22" s="2"/>
    </row>
    <row r="23" spans="1:30" ht="12.95" customHeight="1" x14ac:dyDescent="0.2">
      <c r="A23" s="1"/>
      <c r="B23" s="6"/>
      <c r="C23" s="10"/>
      <c r="D23" s="13"/>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
      <c r="AD23" s="2"/>
    </row>
    <row r="24" spans="1:30" ht="12.95" customHeight="1" x14ac:dyDescent="0.2">
      <c r="A24" s="1"/>
      <c r="B24" s="6"/>
      <c r="C24" s="10"/>
      <c r="D24" s="13"/>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8"/>
      <c r="AD24" s="2"/>
    </row>
    <row r="25" spans="1:30" ht="12.95" customHeight="1" x14ac:dyDescent="0.2">
      <c r="A25" s="1"/>
      <c r="B25" s="6"/>
      <c r="C25" s="10"/>
      <c r="D25" s="13"/>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8"/>
      <c r="AD25" s="2"/>
    </row>
    <row r="26" spans="1:30" ht="12.95" customHeight="1" x14ac:dyDescent="0.2">
      <c r="A26" s="1"/>
      <c r="B26" s="6"/>
      <c r="C26" s="137" t="s">
        <v>102</v>
      </c>
      <c r="D26" s="137"/>
      <c r="E26" s="137"/>
      <c r="F26" s="137"/>
      <c r="G26" s="137"/>
      <c r="H26" s="137"/>
      <c r="I26" s="137"/>
      <c r="J26" s="137"/>
      <c r="K26" s="137"/>
      <c r="L26" s="137"/>
      <c r="M26" s="137"/>
      <c r="N26" s="137"/>
      <c r="O26" s="137"/>
      <c r="P26" s="137"/>
      <c r="Q26" s="137"/>
      <c r="R26" s="10"/>
      <c r="S26" s="10"/>
      <c r="T26" s="10"/>
      <c r="U26" s="10"/>
      <c r="V26" s="10"/>
      <c r="W26" s="10"/>
      <c r="X26" s="10"/>
      <c r="Y26" s="11"/>
      <c r="Z26" s="11"/>
      <c r="AA26" s="11"/>
      <c r="AB26" s="7"/>
      <c r="AC26" s="8"/>
      <c r="AD26" s="2"/>
    </row>
    <row r="27" spans="1:30" ht="12.95" customHeight="1" x14ac:dyDescent="0.2">
      <c r="A27" s="1"/>
      <c r="B27" s="6"/>
      <c r="C27" s="137"/>
      <c r="D27" s="137"/>
      <c r="E27" s="137"/>
      <c r="F27" s="137"/>
      <c r="G27" s="137"/>
      <c r="H27" s="137"/>
      <c r="I27" s="137"/>
      <c r="J27" s="137"/>
      <c r="K27" s="137"/>
      <c r="L27" s="137"/>
      <c r="M27" s="137"/>
      <c r="N27" s="137"/>
      <c r="O27" s="137"/>
      <c r="P27" s="137"/>
      <c r="Q27" s="137"/>
      <c r="R27" s="21"/>
      <c r="S27" s="21"/>
      <c r="T27" s="21"/>
      <c r="U27" s="21"/>
      <c r="V27" s="21"/>
      <c r="W27" s="21"/>
      <c r="X27" s="21"/>
      <c r="Y27" s="21"/>
      <c r="Z27" s="21"/>
      <c r="AA27" s="21"/>
      <c r="AB27" s="21"/>
      <c r="AC27" s="8"/>
      <c r="AD27" s="2"/>
    </row>
    <row r="28" spans="1:30" ht="12.95" customHeight="1" x14ac:dyDescent="0.2">
      <c r="A28" s="1"/>
      <c r="B28" s="6"/>
      <c r="C28" s="10"/>
      <c r="D28" s="15"/>
      <c r="E28" s="138" t="s">
        <v>153</v>
      </c>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8"/>
      <c r="AD28" s="2"/>
    </row>
    <row r="29" spans="1:30" ht="12.95" customHeight="1" x14ac:dyDescent="0.2">
      <c r="A29" s="1"/>
      <c r="B29" s="6"/>
      <c r="C29" s="10"/>
      <c r="D29" s="16"/>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8"/>
      <c r="AD29" s="2"/>
    </row>
    <row r="30" spans="1:30" ht="12.95" customHeight="1" x14ac:dyDescent="0.2">
      <c r="A30" s="1"/>
      <c r="B30" s="6"/>
      <c r="C30" s="10"/>
      <c r="D30" s="10"/>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8"/>
      <c r="AD30" s="2"/>
    </row>
    <row r="31" spans="1:30" ht="12.95" customHeight="1" x14ac:dyDescent="0.2">
      <c r="A31" s="1"/>
      <c r="B31" s="6"/>
      <c r="C31" s="145" t="s">
        <v>154</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8"/>
      <c r="AD31" s="2"/>
    </row>
    <row r="32" spans="1:30" ht="12.95" customHeight="1" x14ac:dyDescent="0.2">
      <c r="A32" s="1"/>
      <c r="B32" s="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8"/>
      <c r="AD32" s="2"/>
    </row>
    <row r="33" spans="1:30" ht="12.95" customHeight="1" x14ac:dyDescent="0.2">
      <c r="A33" s="1"/>
      <c r="B33" s="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8"/>
      <c r="AD33" s="2"/>
    </row>
    <row r="34" spans="1:30" ht="12.95" customHeight="1" x14ac:dyDescent="0.2">
      <c r="A34" s="1"/>
      <c r="B34" s="6"/>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8"/>
      <c r="AD34" s="2"/>
    </row>
    <row r="35" spans="1:30" ht="12.95" customHeight="1" x14ac:dyDescent="0.2">
      <c r="A35" s="1"/>
      <c r="B35" s="6"/>
      <c r="C35" s="133" t="s">
        <v>99</v>
      </c>
      <c r="D35" s="133"/>
      <c r="E35" s="133"/>
      <c r="F35" s="133"/>
      <c r="G35" s="133"/>
      <c r="H35" s="133"/>
      <c r="I35" s="133"/>
      <c r="J35" s="133"/>
      <c r="K35" s="133"/>
      <c r="L35" s="133"/>
      <c r="M35" s="133"/>
      <c r="N35" s="10"/>
      <c r="O35" s="10"/>
      <c r="P35" s="10"/>
      <c r="Q35" s="10"/>
      <c r="R35" s="10"/>
      <c r="S35" s="10"/>
      <c r="T35" s="10"/>
      <c r="U35" s="10"/>
      <c r="V35" s="10"/>
      <c r="W35" s="10"/>
      <c r="X35" s="10"/>
      <c r="Y35" s="11"/>
      <c r="Z35" s="11"/>
      <c r="AA35" s="11"/>
      <c r="AB35" s="7"/>
      <c r="AC35" s="8"/>
      <c r="AD35" s="2"/>
    </row>
    <row r="36" spans="1:30" ht="12.95" customHeight="1" x14ac:dyDescent="0.2">
      <c r="A36" s="1"/>
      <c r="B36" s="6"/>
      <c r="C36" s="133"/>
      <c r="D36" s="133"/>
      <c r="E36" s="133"/>
      <c r="F36" s="133"/>
      <c r="G36" s="133"/>
      <c r="H36" s="133"/>
      <c r="I36" s="133"/>
      <c r="J36" s="133"/>
      <c r="K36" s="133"/>
      <c r="L36" s="133"/>
      <c r="M36" s="133"/>
      <c r="N36" s="10"/>
      <c r="O36" s="10"/>
      <c r="P36" s="10"/>
      <c r="Q36" s="10"/>
      <c r="R36" s="10"/>
      <c r="S36" s="10"/>
      <c r="T36" s="10"/>
      <c r="U36" s="10"/>
      <c r="V36" s="10"/>
      <c r="W36" s="10"/>
      <c r="X36" s="10"/>
      <c r="Y36" s="11"/>
      <c r="Z36" s="11"/>
      <c r="AA36" s="11"/>
      <c r="AB36" s="7"/>
      <c r="AC36" s="8"/>
      <c r="AD36" s="2"/>
    </row>
    <row r="37" spans="1:30" ht="12.95" customHeight="1" x14ac:dyDescent="0.2">
      <c r="A37" s="1"/>
      <c r="B37" s="6"/>
      <c r="C37" s="131" t="s">
        <v>186</v>
      </c>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8"/>
      <c r="AD37" s="2"/>
    </row>
    <row r="38" spans="1:30" ht="12.95" customHeight="1" x14ac:dyDescent="0.2">
      <c r="A38" s="1"/>
      <c r="B38" s="6"/>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8"/>
      <c r="AD38" s="2"/>
    </row>
    <row r="39" spans="1:30" ht="12.95" hidden="1" customHeight="1" x14ac:dyDescent="0.2">
      <c r="A39" s="1"/>
      <c r="B39" s="6"/>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8"/>
      <c r="AD39" s="2"/>
    </row>
    <row r="40" spans="1:30" ht="12.95" customHeight="1" x14ac:dyDescent="0.2">
      <c r="A40" s="1"/>
      <c r="B40" s="6"/>
      <c r="C40" s="140" t="s">
        <v>187</v>
      </c>
      <c r="D40" s="140"/>
      <c r="E40" s="140"/>
      <c r="F40" s="140"/>
      <c r="G40" s="140"/>
      <c r="H40" s="140"/>
      <c r="I40" s="140"/>
      <c r="J40" s="140"/>
      <c r="K40" s="140"/>
      <c r="L40" s="140"/>
      <c r="M40" s="140"/>
      <c r="N40" s="140"/>
      <c r="O40" s="140"/>
      <c r="P40" s="140"/>
      <c r="Q40" s="140"/>
      <c r="R40" s="140"/>
      <c r="S40" s="140"/>
      <c r="T40" s="140"/>
      <c r="U40" s="140"/>
      <c r="V40" s="140"/>
      <c r="W40" s="140"/>
      <c r="X40" s="140"/>
      <c r="Y40" s="11"/>
      <c r="Z40" s="11"/>
      <c r="AA40" s="11"/>
      <c r="AB40" s="7"/>
      <c r="AC40" s="8"/>
      <c r="AD40" s="2"/>
    </row>
    <row r="41" spans="1:30" ht="12.95" customHeight="1" x14ac:dyDescent="0.2">
      <c r="A41" s="1"/>
      <c r="B41" s="6"/>
      <c r="C41" s="140"/>
      <c r="D41" s="140"/>
      <c r="E41" s="140"/>
      <c r="F41" s="140"/>
      <c r="G41" s="140"/>
      <c r="H41" s="140"/>
      <c r="I41" s="140"/>
      <c r="J41" s="140"/>
      <c r="K41" s="140"/>
      <c r="L41" s="140"/>
      <c r="M41" s="140"/>
      <c r="N41" s="140"/>
      <c r="O41" s="140"/>
      <c r="P41" s="140"/>
      <c r="Q41" s="140"/>
      <c r="R41" s="140"/>
      <c r="S41" s="140"/>
      <c r="T41" s="140"/>
      <c r="U41" s="140"/>
      <c r="V41" s="140"/>
      <c r="W41" s="140"/>
      <c r="X41" s="140"/>
      <c r="Y41" s="11"/>
      <c r="Z41" s="11"/>
      <c r="AA41" s="11"/>
      <c r="AB41" s="7"/>
      <c r="AC41" s="8"/>
      <c r="AD41" s="2"/>
    </row>
    <row r="42" spans="1:30" ht="12.95" customHeight="1" x14ac:dyDescent="0.2">
      <c r="A42" s="1"/>
      <c r="B42" s="6"/>
      <c r="C42" s="10"/>
      <c r="D42" s="13"/>
      <c r="E42" s="131" t="s">
        <v>155</v>
      </c>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8"/>
      <c r="AD42" s="2"/>
    </row>
    <row r="43" spans="1:30" ht="12.95" customHeight="1" x14ac:dyDescent="0.2">
      <c r="A43" s="1"/>
      <c r="B43" s="6"/>
      <c r="C43" s="10"/>
      <c r="D43" s="15"/>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8"/>
      <c r="AD43" s="2"/>
    </row>
    <row r="44" spans="1:30" ht="12.95" customHeight="1" x14ac:dyDescent="0.2">
      <c r="A44" s="1"/>
      <c r="B44" s="6"/>
      <c r="C44" s="17"/>
      <c r="D44" s="16"/>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8"/>
      <c r="AD44" s="2"/>
    </row>
    <row r="45" spans="1:30" ht="12.95" customHeight="1" x14ac:dyDescent="0.2">
      <c r="A45" s="1"/>
      <c r="B45" s="6"/>
      <c r="C45" s="17"/>
      <c r="D45" s="16"/>
      <c r="E45" s="23"/>
      <c r="F45" s="23"/>
      <c r="G45" s="23"/>
      <c r="H45" s="23"/>
      <c r="I45" s="23"/>
      <c r="J45" s="23"/>
      <c r="K45" s="23"/>
      <c r="L45" s="23"/>
      <c r="M45" s="23"/>
      <c r="N45" s="23"/>
      <c r="O45" s="23"/>
      <c r="P45" s="23"/>
      <c r="Q45" s="23"/>
      <c r="R45" s="23"/>
      <c r="S45" s="23"/>
      <c r="T45" s="23"/>
      <c r="U45" s="23"/>
      <c r="V45" s="23"/>
      <c r="W45" s="23"/>
      <c r="X45" s="23"/>
      <c r="Y45" s="23"/>
      <c r="Z45" s="23"/>
      <c r="AA45" s="23"/>
      <c r="AB45" s="23"/>
      <c r="AC45" s="8"/>
      <c r="AD45" s="2"/>
    </row>
    <row r="46" spans="1:30" ht="12.95" customHeight="1" x14ac:dyDescent="0.2">
      <c r="A46" s="1"/>
      <c r="B46" s="6"/>
      <c r="C46" s="133" t="s">
        <v>100</v>
      </c>
      <c r="D46" s="133"/>
      <c r="E46" s="133"/>
      <c r="F46" s="133"/>
      <c r="G46" s="10"/>
      <c r="H46" s="10"/>
      <c r="I46" s="10"/>
      <c r="J46" s="10"/>
      <c r="K46" s="10"/>
      <c r="L46" s="10"/>
      <c r="M46" s="10"/>
      <c r="N46" s="10"/>
      <c r="O46" s="10"/>
      <c r="P46" s="10"/>
      <c r="Q46" s="10"/>
      <c r="R46" s="10"/>
      <c r="S46" s="10"/>
      <c r="T46" s="10"/>
      <c r="U46" s="10"/>
      <c r="V46" s="10"/>
      <c r="W46" s="10"/>
      <c r="X46" s="10"/>
      <c r="Y46" s="11"/>
      <c r="Z46" s="11"/>
      <c r="AA46" s="11"/>
      <c r="AB46" s="7"/>
      <c r="AC46" s="8"/>
      <c r="AD46" s="2"/>
    </row>
    <row r="47" spans="1:30" ht="12.95" customHeight="1" x14ac:dyDescent="0.2">
      <c r="A47" s="1"/>
      <c r="B47" s="6"/>
      <c r="C47" s="133"/>
      <c r="D47" s="133"/>
      <c r="E47" s="133"/>
      <c r="F47" s="133"/>
      <c r="G47" s="10"/>
      <c r="H47" s="10"/>
      <c r="I47" s="10"/>
      <c r="J47" s="10"/>
      <c r="K47" s="10"/>
      <c r="L47" s="10"/>
      <c r="M47" s="10"/>
      <c r="N47" s="10"/>
      <c r="O47" s="10"/>
      <c r="P47" s="10"/>
      <c r="Q47" s="10"/>
      <c r="R47" s="10"/>
      <c r="S47" s="10"/>
      <c r="T47" s="10"/>
      <c r="U47" s="10"/>
      <c r="V47" s="10"/>
      <c r="W47" s="10"/>
      <c r="X47" s="10"/>
      <c r="Y47" s="11"/>
      <c r="Z47" s="11"/>
      <c r="AA47" s="11"/>
      <c r="AB47" s="7"/>
      <c r="AC47" s="8"/>
      <c r="AD47" s="2"/>
    </row>
    <row r="48" spans="1:30" ht="12.95" customHeight="1" x14ac:dyDescent="0.2">
      <c r="A48" s="1"/>
      <c r="B48" s="6"/>
      <c r="C48" s="134" t="s">
        <v>189</v>
      </c>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22"/>
      <c r="AC48" s="8"/>
      <c r="AD48" s="2"/>
    </row>
    <row r="49" spans="1:30" ht="12.95" customHeight="1" x14ac:dyDescent="0.2">
      <c r="A49" s="1"/>
      <c r="B49" s="6"/>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22"/>
      <c r="AC49" s="8"/>
      <c r="AD49" s="2"/>
    </row>
    <row r="50" spans="1:30" ht="12.95" customHeight="1" x14ac:dyDescent="0.2">
      <c r="A50" s="1"/>
      <c r="B50" s="6"/>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22"/>
      <c r="AC50" s="8"/>
      <c r="AD50" s="2"/>
    </row>
    <row r="51" spans="1:30" ht="12.95" customHeight="1" thickBot="1" x14ac:dyDescent="0.25">
      <c r="A51" s="1"/>
      <c r="B51" s="18"/>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9"/>
      <c r="AC51" s="20"/>
      <c r="AD51" s="2"/>
    </row>
    <row r="52" spans="1:30" ht="12.95" customHeight="1" x14ac:dyDescent="0.2">
      <c r="A52" s="120"/>
      <c r="B52" s="121"/>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21"/>
      <c r="AD52" s="121"/>
    </row>
    <row r="53" spans="1:30" ht="12.95" customHeight="1" x14ac:dyDescent="0.2">
      <c r="A53" s="120"/>
      <c r="B53" s="121"/>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21"/>
      <c r="AD53" s="121"/>
    </row>
    <row r="54" spans="1:30" ht="12.95" customHeight="1" x14ac:dyDescent="0.2">
      <c r="A54" s="120"/>
      <c r="B54" s="121"/>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21"/>
      <c r="AD54" s="121"/>
    </row>
    <row r="55" spans="1:30" ht="12.95" customHeight="1" x14ac:dyDescent="0.2">
      <c r="A55" s="120"/>
      <c r="B55" s="121"/>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21"/>
      <c r="AD55" s="121"/>
    </row>
    <row r="56" spans="1:30" ht="12.95" customHeight="1" x14ac:dyDescent="0.2">
      <c r="A56" s="120"/>
      <c r="B56" s="121"/>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21"/>
      <c r="AD56" s="121"/>
    </row>
    <row r="57" spans="1:30" ht="12.95" customHeight="1" x14ac:dyDescent="0.2">
      <c r="A57" s="120"/>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row>
    <row r="58" spans="1:30" x14ac:dyDescent="0.2">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row>
  </sheetData>
  <mergeCells count="15">
    <mergeCell ref="G3:AC7"/>
    <mergeCell ref="C9:AB15"/>
    <mergeCell ref="C18:AB19"/>
    <mergeCell ref="C31:AB33"/>
    <mergeCell ref="C37:AB39"/>
    <mergeCell ref="C16:G17"/>
    <mergeCell ref="E20:AB25"/>
    <mergeCell ref="E42:AB44"/>
    <mergeCell ref="C46:F47"/>
    <mergeCell ref="C48:AA51"/>
    <mergeCell ref="C52:AB56"/>
    <mergeCell ref="C26:Q27"/>
    <mergeCell ref="E28:AB30"/>
    <mergeCell ref="C35:M36"/>
    <mergeCell ref="C40:X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8559-3C1B-4537-9212-52F303009F82}">
  <sheetPr codeName="Sheet1"/>
  <dimension ref="A1:BB101"/>
  <sheetViews>
    <sheetView showGridLines="0" showRowColHeaders="0" tabSelected="1" zoomScaleNormal="100" zoomScaleSheetLayoutView="115" workbookViewId="0">
      <selection activeCell="C22" sqref="C22:G23"/>
    </sheetView>
  </sheetViews>
  <sheetFormatPr defaultColWidth="0" defaultRowHeight="11.25" zeroHeight="1" x14ac:dyDescent="0.2"/>
  <cols>
    <col min="1" max="1" width="9.33203125" style="24" customWidth="1"/>
    <col min="2" max="2" width="3.83203125" style="24" customWidth="1"/>
    <col min="3" max="3" width="26.33203125" style="24" customWidth="1"/>
    <col min="4" max="4" width="3.83203125" style="24" customWidth="1"/>
    <col min="5" max="5" width="25.83203125" style="24" customWidth="1"/>
    <col min="6" max="6" width="3.83203125" style="24" customWidth="1"/>
    <col min="7" max="7" width="18.83203125" style="24" customWidth="1"/>
    <col min="8" max="8" width="3.83203125" style="24" customWidth="1"/>
    <col min="9" max="9" width="5.83203125" style="24" customWidth="1"/>
    <col min="10" max="10" width="2.83203125" style="24" customWidth="1"/>
    <col min="11" max="11" width="19.83203125" style="24" customWidth="1"/>
    <col min="12" max="12" width="3.83203125" style="24" customWidth="1"/>
    <col min="13" max="13" width="5.83203125" style="24" customWidth="1"/>
    <col min="14" max="14" width="3.83203125" style="24" customWidth="1"/>
    <col min="15" max="15" width="9.33203125" style="88" customWidth="1"/>
    <col min="16" max="54" width="0" style="24" hidden="1" customWidth="1"/>
    <col min="55" max="16384" width="9.33203125" style="24" hidden="1"/>
  </cols>
  <sheetData>
    <row r="1" spans="1:54" ht="9.9499999999999993" customHeight="1" thickBot="1" x14ac:dyDescent="0.25">
      <c r="A1" s="1"/>
      <c r="B1" s="1"/>
      <c r="C1" s="1"/>
      <c r="D1" s="1"/>
      <c r="E1" s="1"/>
      <c r="F1" s="1"/>
      <c r="G1" s="1"/>
      <c r="H1" s="1"/>
      <c r="I1" s="1"/>
      <c r="J1" s="1"/>
      <c r="K1" s="1"/>
      <c r="L1" s="1"/>
      <c r="M1" s="1"/>
      <c r="N1" s="1"/>
      <c r="O1" s="86"/>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x14ac:dyDescent="0.2">
      <c r="A2" s="1"/>
      <c r="B2" s="25"/>
      <c r="C2" s="26"/>
      <c r="D2" s="188" t="s">
        <v>54</v>
      </c>
      <c r="E2" s="188"/>
      <c r="F2" s="188"/>
      <c r="G2" s="188"/>
      <c r="H2" s="190" t="s">
        <v>150</v>
      </c>
      <c r="I2" s="190"/>
      <c r="J2" s="190"/>
      <c r="K2" s="26"/>
      <c r="L2" s="26"/>
      <c r="M2" s="26"/>
      <c r="N2" s="27"/>
      <c r="O2" s="86"/>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x14ac:dyDescent="0.35">
      <c r="A3" s="1"/>
      <c r="B3" s="28"/>
      <c r="C3" s="29"/>
      <c r="D3" s="189"/>
      <c r="E3" s="189"/>
      <c r="F3" s="189"/>
      <c r="G3" s="189"/>
      <c r="H3" s="191"/>
      <c r="I3" s="191"/>
      <c r="J3" s="191"/>
      <c r="K3" s="112"/>
      <c r="L3" s="30"/>
      <c r="M3" s="30"/>
      <c r="N3" s="31"/>
      <c r="O3" s="86">
        <f>IF(date="",1,0)</f>
        <v>1</v>
      </c>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5" customHeight="1" x14ac:dyDescent="0.2">
      <c r="A4" s="1"/>
      <c r="B4" s="28"/>
      <c r="C4" s="30"/>
      <c r="D4" s="189"/>
      <c r="E4" s="189"/>
      <c r="F4" s="189"/>
      <c r="G4" s="189"/>
      <c r="H4" s="191"/>
      <c r="I4" s="191"/>
      <c r="J4" s="191"/>
      <c r="K4" s="32"/>
      <c r="L4" s="30"/>
      <c r="M4" s="30"/>
      <c r="N4" s="31"/>
      <c r="O4" s="86"/>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ht="9.9499999999999993" customHeight="1" x14ac:dyDescent="0.2">
      <c r="A5" s="1"/>
      <c r="B5" s="33"/>
      <c r="C5" s="34"/>
      <c r="D5" s="34"/>
      <c r="E5" s="34"/>
      <c r="F5" s="34"/>
      <c r="G5" s="34"/>
      <c r="H5" s="34"/>
      <c r="I5" s="34"/>
      <c r="J5" s="34"/>
      <c r="K5" s="34"/>
      <c r="L5" s="34"/>
      <c r="M5" s="34"/>
      <c r="N5" s="35"/>
      <c r="O5" s="86"/>
      <c r="P5" s="36"/>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18.75" x14ac:dyDescent="0.25">
      <c r="A6" s="1"/>
      <c r="B6" s="33"/>
      <c r="C6" s="64" t="s">
        <v>132</v>
      </c>
      <c r="D6" s="34"/>
      <c r="E6" s="195" t="s">
        <v>49</v>
      </c>
      <c r="F6" s="195"/>
      <c r="G6" s="195"/>
      <c r="H6" s="154" t="str">
        <f>IF(workemail&lt;&gt;"",(IF(workemail&lt;&gt;firstname&amp;"."&amp;lastname&amp;"@tn.gov","Email address does not include '@tn.gov'","None")),"")</f>
        <v/>
      </c>
      <c r="I6" s="154"/>
      <c r="J6" s="154"/>
      <c r="K6" s="154"/>
      <c r="L6" s="154"/>
      <c r="M6" s="154"/>
      <c r="N6" s="155"/>
      <c r="O6" s="86">
        <f>IF(apptype="",1,0)</f>
        <v>0</v>
      </c>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ht="9.9499999999999993" customHeight="1" x14ac:dyDescent="0.25">
      <c r="A7" s="1"/>
      <c r="B7" s="33"/>
      <c r="C7" s="37"/>
      <c r="D7" s="34"/>
      <c r="E7" s="34"/>
      <c r="F7" s="34"/>
      <c r="G7" s="34"/>
      <c r="H7" s="34"/>
      <c r="I7" s="34"/>
      <c r="J7" s="34"/>
      <c r="K7" s="34"/>
      <c r="L7" s="34"/>
      <c r="M7" s="34"/>
      <c r="N7" s="35"/>
      <c r="O7" s="86"/>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ht="9.9499999999999993" customHeight="1" x14ac:dyDescent="0.2">
      <c r="A8" s="1"/>
      <c r="B8" s="38"/>
      <c r="C8" s="39"/>
      <c r="D8" s="39"/>
      <c r="E8" s="39"/>
      <c r="F8" s="39"/>
      <c r="G8" s="39"/>
      <c r="H8" s="39"/>
      <c r="I8" s="39"/>
      <c r="J8" s="39"/>
      <c r="K8" s="39"/>
      <c r="L8" s="39"/>
      <c r="M8" s="39"/>
      <c r="N8" s="40"/>
      <c r="O8" s="86"/>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9.9499999999999993" customHeight="1" x14ac:dyDescent="0.2">
      <c r="A9" s="1"/>
      <c r="B9" s="38"/>
      <c r="C9" s="85" t="s">
        <v>133</v>
      </c>
      <c r="D9" s="39"/>
      <c r="E9" s="85" t="s">
        <v>134</v>
      </c>
      <c r="F9" s="39"/>
      <c r="G9" s="85" t="s">
        <v>135</v>
      </c>
      <c r="H9" s="39"/>
      <c r="I9" s="198" t="s">
        <v>103</v>
      </c>
      <c r="J9" s="199"/>
      <c r="K9" s="199"/>
      <c r="L9" s="199"/>
      <c r="M9" s="200"/>
      <c r="N9" s="40"/>
      <c r="O9" s="86"/>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ht="9.9499999999999993" customHeight="1" x14ac:dyDescent="0.2">
      <c r="A10" s="1"/>
      <c r="B10" s="38"/>
      <c r="C10" s="196"/>
      <c r="D10" s="39"/>
      <c r="E10" s="196"/>
      <c r="F10" s="39"/>
      <c r="G10" s="196"/>
      <c r="H10" s="39"/>
      <c r="I10" s="201"/>
      <c r="J10" s="202"/>
      <c r="K10" s="202"/>
      <c r="L10" s="202"/>
      <c r="M10" s="203"/>
      <c r="N10" s="40"/>
      <c r="O10" s="86">
        <f>IF(OR(firstname="",lastname="",empid=""),1,0)</f>
        <v>1</v>
      </c>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ht="9.9499999999999993" customHeight="1" x14ac:dyDescent="0.2">
      <c r="A11" s="1"/>
      <c r="B11" s="38"/>
      <c r="C11" s="197"/>
      <c r="D11" s="39"/>
      <c r="E11" s="197"/>
      <c r="F11" s="39"/>
      <c r="G11" s="197"/>
      <c r="H11" s="39"/>
      <c r="I11" s="204"/>
      <c r="J11" s="205"/>
      <c r="K11" s="205"/>
      <c r="L11" s="205"/>
      <c r="M11" s="206"/>
      <c r="N11" s="40"/>
      <c r="O11" s="86"/>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4" ht="9.9499999999999993" customHeight="1" x14ac:dyDescent="0.2">
      <c r="A12" s="1"/>
      <c r="B12" s="38"/>
      <c r="C12" s="39"/>
      <c r="D12" s="39"/>
      <c r="E12" s="39"/>
      <c r="F12" s="39"/>
      <c r="G12" s="39"/>
      <c r="H12" s="39"/>
      <c r="I12" s="41"/>
      <c r="J12" s="42"/>
      <c r="K12" s="42"/>
      <c r="L12" s="42"/>
      <c r="M12" s="43"/>
      <c r="N12" s="40"/>
      <c r="O12" s="86"/>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ht="9.9499999999999993" customHeight="1" x14ac:dyDescent="0.2">
      <c r="A13" s="1"/>
      <c r="B13" s="38"/>
      <c r="C13" s="181" t="s">
        <v>136</v>
      </c>
      <c r="D13" s="182"/>
      <c r="E13" s="183"/>
      <c r="F13" s="39"/>
      <c r="G13" s="85" t="s">
        <v>137</v>
      </c>
      <c r="H13" s="39"/>
      <c r="I13" s="44"/>
      <c r="J13" s="192" t="s">
        <v>94</v>
      </c>
      <c r="K13" s="193"/>
      <c r="L13" s="194"/>
      <c r="M13" s="45"/>
      <c r="N13" s="40"/>
      <c r="O13" s="86"/>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ht="9.9499999999999993" customHeight="1" x14ac:dyDescent="0.2">
      <c r="A14" s="1"/>
      <c r="B14" s="38"/>
      <c r="C14" s="175"/>
      <c r="D14" s="176"/>
      <c r="E14" s="177"/>
      <c r="F14" s="39"/>
      <c r="G14" s="196"/>
      <c r="H14" s="39"/>
      <c r="I14" s="44"/>
      <c r="J14" s="156"/>
      <c r="K14" s="157"/>
      <c r="L14" s="158"/>
      <c r="M14" s="45"/>
      <c r="N14" s="40"/>
      <c r="O14" s="86">
        <f>IF(OR(homeadd="",homecity=""),1,0)</f>
        <v>1</v>
      </c>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ht="9.9499999999999993" customHeight="1" x14ac:dyDescent="0.2">
      <c r="A15" s="1"/>
      <c r="B15" s="38"/>
      <c r="C15" s="178"/>
      <c r="D15" s="179"/>
      <c r="E15" s="180"/>
      <c r="F15" s="39"/>
      <c r="G15" s="197"/>
      <c r="H15" s="39"/>
      <c r="I15" s="44"/>
      <c r="J15" s="159"/>
      <c r="K15" s="160"/>
      <c r="L15" s="161"/>
      <c r="M15" s="45"/>
      <c r="N15" s="40"/>
      <c r="O15" s="86"/>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row>
    <row r="16" spans="1:54" ht="9.9499999999999993" customHeight="1" x14ac:dyDescent="0.2">
      <c r="A16" s="1"/>
      <c r="B16" s="38"/>
      <c r="C16" s="39"/>
      <c r="D16" s="39"/>
      <c r="E16" s="39"/>
      <c r="F16" s="39"/>
      <c r="G16" s="39"/>
      <c r="H16" s="39"/>
      <c r="I16" s="44"/>
      <c r="J16" s="46"/>
      <c r="K16" s="46"/>
      <c r="L16" s="46"/>
      <c r="M16" s="45"/>
      <c r="N16" s="40"/>
      <c r="O16" s="86"/>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ht="9.9499999999999993" customHeight="1" x14ac:dyDescent="0.2">
      <c r="A17" s="1"/>
      <c r="B17" s="38"/>
      <c r="C17" s="181" t="s">
        <v>138</v>
      </c>
      <c r="D17" s="182"/>
      <c r="E17" s="183"/>
      <c r="F17" s="39"/>
      <c r="G17" s="85" t="s">
        <v>139</v>
      </c>
      <c r="H17" s="39"/>
      <c r="I17" s="44"/>
      <c r="J17" s="192" t="s">
        <v>51</v>
      </c>
      <c r="K17" s="193"/>
      <c r="L17" s="194"/>
      <c r="M17" s="45"/>
      <c r="N17" s="40"/>
      <c r="O17" s="86"/>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ht="9.9499999999999993" customHeight="1" x14ac:dyDescent="0.2">
      <c r="A18" s="1"/>
      <c r="B18" s="38"/>
      <c r="C18" s="227"/>
      <c r="D18" s="228"/>
      <c r="E18" s="228"/>
      <c r="F18" s="39"/>
      <c r="G18" s="196"/>
      <c r="H18" s="39"/>
      <c r="I18" s="44"/>
      <c r="J18" s="156"/>
      <c r="K18" s="157"/>
      <c r="L18" s="158"/>
      <c r="M18" s="45"/>
      <c r="N18" s="40"/>
      <c r="O18" s="86">
        <f>IF(OR(workemail="",homezip=""),1,0)</f>
        <v>1</v>
      </c>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ht="9.9499999999999993" customHeight="1" x14ac:dyDescent="0.2">
      <c r="A19" s="1"/>
      <c r="B19" s="38"/>
      <c r="C19" s="228"/>
      <c r="D19" s="228"/>
      <c r="E19" s="228"/>
      <c r="F19" s="39"/>
      <c r="G19" s="197"/>
      <c r="H19" s="39"/>
      <c r="I19" s="44"/>
      <c r="J19" s="159"/>
      <c r="K19" s="160"/>
      <c r="L19" s="161"/>
      <c r="M19" s="45"/>
      <c r="N19" s="40"/>
      <c r="O19" s="86"/>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ht="9.9499999999999993" customHeight="1" x14ac:dyDescent="0.2">
      <c r="A20" s="1"/>
      <c r="B20" s="38"/>
      <c r="C20" s="39"/>
      <c r="D20" s="39"/>
      <c r="E20" s="39"/>
      <c r="F20" s="39"/>
      <c r="G20" s="39"/>
      <c r="H20" s="39"/>
      <c r="I20" s="44"/>
      <c r="J20" s="46"/>
      <c r="K20" s="46"/>
      <c r="L20" s="46"/>
      <c r="M20" s="45"/>
      <c r="N20" s="40"/>
      <c r="O20" s="86"/>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ht="9.9499999999999993" customHeight="1" x14ac:dyDescent="0.2">
      <c r="A21" s="1"/>
      <c r="B21" s="38"/>
      <c r="C21" s="152" t="s">
        <v>140</v>
      </c>
      <c r="D21" s="152"/>
      <c r="E21" s="152"/>
      <c r="F21" s="152"/>
      <c r="G21" s="152"/>
      <c r="H21" s="39"/>
      <c r="I21" s="44"/>
      <c r="J21" s="192" t="s">
        <v>52</v>
      </c>
      <c r="K21" s="193"/>
      <c r="L21" s="194"/>
      <c r="M21" s="45"/>
      <c r="N21" s="40"/>
      <c r="O21" s="86"/>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ht="9.9499999999999993" customHeight="1" x14ac:dyDescent="0.2">
      <c r="A22" s="1"/>
      <c r="B22" s="38"/>
      <c r="C22" s="153" t="s">
        <v>0</v>
      </c>
      <c r="D22" s="153"/>
      <c r="E22" s="153"/>
      <c r="F22" s="153"/>
      <c r="G22" s="153"/>
      <c r="H22" s="39"/>
      <c r="I22" s="44"/>
      <c r="J22" s="156"/>
      <c r="K22" s="157"/>
      <c r="L22" s="158"/>
      <c r="M22" s="45"/>
      <c r="N22" s="40"/>
      <c r="O22" s="86">
        <f>IF(OR(dept="",allcode=""),0,0)</f>
        <v>0</v>
      </c>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ht="9.9499999999999993" customHeight="1" x14ac:dyDescent="0.2">
      <c r="A23" s="1"/>
      <c r="B23" s="38"/>
      <c r="C23" s="153"/>
      <c r="D23" s="153"/>
      <c r="E23" s="153"/>
      <c r="F23" s="153"/>
      <c r="G23" s="153"/>
      <c r="H23" s="39"/>
      <c r="I23" s="44"/>
      <c r="J23" s="159"/>
      <c r="K23" s="160"/>
      <c r="L23" s="161"/>
      <c r="M23" s="45"/>
      <c r="N23" s="40"/>
      <c r="O23" s="86"/>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ht="9.9499999999999993" customHeight="1" x14ac:dyDescent="0.2">
      <c r="A24" s="1"/>
      <c r="B24" s="38"/>
      <c r="C24" s="39"/>
      <c r="D24" s="39"/>
      <c r="E24" s="39"/>
      <c r="F24" s="39"/>
      <c r="G24" s="39"/>
      <c r="H24" s="39"/>
      <c r="I24" s="44"/>
      <c r="J24" s="46"/>
      <c r="K24" s="46"/>
      <c r="L24" s="46"/>
      <c r="M24" s="45"/>
      <c r="N24" s="40"/>
      <c r="O24" s="86"/>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ht="9.9499999999999993" customHeight="1" x14ac:dyDescent="0.2">
      <c r="A25" s="1"/>
      <c r="B25" s="38"/>
      <c r="C25" s="181" t="s">
        <v>141</v>
      </c>
      <c r="D25" s="182"/>
      <c r="E25" s="183"/>
      <c r="F25" s="39"/>
      <c r="G25" s="85" t="s">
        <v>142</v>
      </c>
      <c r="H25" s="39"/>
      <c r="I25" s="110"/>
      <c r="J25" s="111"/>
      <c r="K25" s="111"/>
      <c r="L25" s="111"/>
      <c r="M25" s="110"/>
      <c r="N25" s="40"/>
      <c r="O25" s="86"/>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ht="9.9499999999999993" customHeight="1" x14ac:dyDescent="0.2">
      <c r="A26" s="1"/>
      <c r="B26" s="38"/>
      <c r="C26" s="175"/>
      <c r="D26" s="176"/>
      <c r="E26" s="177"/>
      <c r="F26" s="39"/>
      <c r="G26" s="196"/>
      <c r="H26" s="39"/>
      <c r="I26" s="229" t="s">
        <v>220</v>
      </c>
      <c r="J26" s="230"/>
      <c r="K26" s="230"/>
      <c r="L26" s="230"/>
      <c r="M26" s="231"/>
      <c r="N26" s="40"/>
      <c r="O26" s="86">
        <f>IF(OR(workadd="",workcity=""),1,0)</f>
        <v>1</v>
      </c>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ht="9.9499999999999993" customHeight="1" x14ac:dyDescent="0.2">
      <c r="A27" s="1"/>
      <c r="B27" s="38"/>
      <c r="C27" s="178"/>
      <c r="D27" s="179"/>
      <c r="E27" s="180"/>
      <c r="F27" s="39"/>
      <c r="G27" s="197"/>
      <c r="H27" s="39"/>
      <c r="I27" s="232"/>
      <c r="J27" s="233"/>
      <c r="K27" s="233"/>
      <c r="L27" s="233"/>
      <c r="M27" s="234"/>
      <c r="N27" s="40"/>
      <c r="O27" s="86"/>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9.9499999999999993" customHeight="1" x14ac:dyDescent="0.2">
      <c r="A28" s="1"/>
      <c r="B28" s="38"/>
      <c r="C28" s="39"/>
      <c r="D28" s="39"/>
      <c r="E28" s="39"/>
      <c r="F28" s="39"/>
      <c r="G28" s="39"/>
      <c r="H28" s="39"/>
      <c r="I28" s="235"/>
      <c r="J28" s="236"/>
      <c r="K28" s="236"/>
      <c r="L28" s="236"/>
      <c r="M28" s="237"/>
      <c r="N28" s="40"/>
      <c r="O28" s="86"/>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9.9499999999999993" customHeight="1" x14ac:dyDescent="0.2">
      <c r="A29" s="1"/>
      <c r="B29" s="38"/>
      <c r="C29" s="85" t="s">
        <v>143</v>
      </c>
      <c r="D29" s="39"/>
      <c r="E29" s="85" t="s">
        <v>144</v>
      </c>
      <c r="F29" s="39"/>
      <c r="G29" s="39"/>
      <c r="H29" s="39"/>
      <c r="I29" s="166"/>
      <c r="J29" s="167"/>
      <c r="K29" s="167"/>
      <c r="L29" s="167"/>
      <c r="M29" s="168"/>
      <c r="N29" s="40"/>
      <c r="O29" s="86"/>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9.9499999999999993" customHeight="1" x14ac:dyDescent="0.2">
      <c r="A30" s="1"/>
      <c r="B30" s="38"/>
      <c r="C30" s="225"/>
      <c r="D30" s="39"/>
      <c r="E30" s="162"/>
      <c r="F30" s="39"/>
      <c r="G30" s="39"/>
      <c r="H30" s="39"/>
      <c r="I30" s="169"/>
      <c r="J30" s="170"/>
      <c r="K30" s="170"/>
      <c r="L30" s="170"/>
      <c r="M30" s="171"/>
      <c r="N30" s="40"/>
      <c r="O30" s="86">
        <f>IF(OR(workzip="",workphone=""),1,0)</f>
        <v>1</v>
      </c>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9.9499999999999993" customHeight="1" x14ac:dyDescent="0.2">
      <c r="A31" s="1"/>
      <c r="B31" s="38"/>
      <c r="C31" s="226"/>
      <c r="D31" s="39"/>
      <c r="E31" s="163"/>
      <c r="F31" s="39"/>
      <c r="G31" s="39"/>
      <c r="H31" s="39"/>
      <c r="I31" s="172"/>
      <c r="J31" s="173"/>
      <c r="K31" s="173"/>
      <c r="L31" s="173"/>
      <c r="M31" s="174"/>
      <c r="N31" s="40"/>
      <c r="O31" s="86"/>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9.9499999999999993" customHeight="1" x14ac:dyDescent="0.2">
      <c r="A32" s="1"/>
      <c r="B32" s="38"/>
      <c r="C32" s="39"/>
      <c r="D32" s="39"/>
      <c r="E32" s="39"/>
      <c r="F32" s="39"/>
      <c r="G32" s="39"/>
      <c r="H32" s="39"/>
      <c r="I32" s="186" t="s">
        <v>151</v>
      </c>
      <c r="J32" s="187"/>
      <c r="K32" s="187"/>
      <c r="L32" s="184"/>
      <c r="M32" s="185"/>
      <c r="N32" s="40"/>
      <c r="O32" s="86"/>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ht="9.9499999999999993" customHeight="1" x14ac:dyDescent="0.2">
      <c r="A33" s="1"/>
      <c r="B33" s="38"/>
      <c r="C33" s="181" t="s">
        <v>146</v>
      </c>
      <c r="D33" s="182"/>
      <c r="E33" s="183"/>
      <c r="F33" s="39"/>
      <c r="G33" s="85" t="s">
        <v>145</v>
      </c>
      <c r="H33" s="39"/>
      <c r="I33" s="109"/>
      <c r="J33" s="109"/>
      <c r="K33" s="109"/>
      <c r="L33" s="109"/>
      <c r="M33" s="109"/>
      <c r="N33" s="40"/>
      <c r="O33" s="86"/>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ht="9.9499999999999993" customHeight="1" x14ac:dyDescent="0.2">
      <c r="A34" s="1"/>
      <c r="B34" s="38"/>
      <c r="C34" s="175"/>
      <c r="D34" s="176"/>
      <c r="E34" s="177"/>
      <c r="F34" s="39"/>
      <c r="G34" s="162"/>
      <c r="H34" s="39"/>
      <c r="I34" s="109"/>
      <c r="J34" s="109"/>
      <c r="K34" s="109"/>
      <c r="L34" s="109"/>
      <c r="M34" s="109"/>
      <c r="N34" s="40"/>
      <c r="O34" s="86">
        <f>IF(OR(supname="",supphone=""),1,0)</f>
        <v>1</v>
      </c>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9.9499999999999993" customHeight="1" x14ac:dyDescent="0.2">
      <c r="A35" s="1"/>
      <c r="B35" s="38"/>
      <c r="C35" s="178"/>
      <c r="D35" s="179"/>
      <c r="E35" s="180"/>
      <c r="F35" s="39"/>
      <c r="G35" s="163"/>
      <c r="H35" s="39"/>
      <c r="I35" s="109"/>
      <c r="J35" s="109"/>
      <c r="K35" s="109"/>
      <c r="L35" s="109"/>
      <c r="M35" s="109"/>
      <c r="N35" s="40"/>
      <c r="O35" s="86"/>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ht="9.9499999999999993" customHeight="1" x14ac:dyDescent="0.2">
      <c r="A36" s="1"/>
      <c r="B36" s="38"/>
      <c r="C36" s="39"/>
      <c r="D36" s="39"/>
      <c r="E36" s="39"/>
      <c r="F36" s="39"/>
      <c r="G36" s="39"/>
      <c r="H36" s="39"/>
      <c r="I36" s="109"/>
      <c r="J36" s="109"/>
      <c r="K36" s="109"/>
      <c r="L36" s="109"/>
      <c r="M36" s="109"/>
      <c r="N36" s="40"/>
      <c r="O36" s="86"/>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ht="9.9499999999999993" customHeight="1" x14ac:dyDescent="0.2">
      <c r="A37" s="1"/>
      <c r="B37" s="38"/>
      <c r="C37" s="89" t="s">
        <v>149</v>
      </c>
      <c r="D37" s="47"/>
      <c r="E37" s="150" t="s">
        <v>147</v>
      </c>
      <c r="F37" s="150"/>
      <c r="G37" s="150"/>
      <c r="H37" s="150"/>
      <c r="I37" s="150"/>
      <c r="J37" s="150"/>
      <c r="K37" s="150"/>
      <c r="L37" s="150"/>
      <c r="M37" s="150"/>
      <c r="N37" s="40"/>
      <c r="O37" s="86"/>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ht="9.9499999999999993" customHeight="1" x14ac:dyDescent="0.2">
      <c r="A38" s="1"/>
      <c r="B38" s="38"/>
      <c r="C38" s="164" t="str">
        <f>LOOKUP(C22,Lookup!B2:E60)</f>
        <v>Eric Basham</v>
      </c>
      <c r="D38" s="48"/>
      <c r="E38" s="151" t="str">
        <f>LOOKUP(C22,Lookup!B2:F60)</f>
        <v>Eric.Basham@tncourts.gov</v>
      </c>
      <c r="F38" s="151"/>
      <c r="G38" s="151"/>
      <c r="H38" s="151"/>
      <c r="I38" s="151"/>
      <c r="J38" s="151"/>
      <c r="K38" s="151"/>
      <c r="L38" s="151"/>
      <c r="M38" s="151"/>
      <c r="N38" s="40"/>
      <c r="O38" s="86"/>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ht="9.9499999999999993" customHeight="1" x14ac:dyDescent="0.2">
      <c r="A39" s="1"/>
      <c r="B39" s="38"/>
      <c r="C39" s="165"/>
      <c r="D39" s="48"/>
      <c r="E39" s="151"/>
      <c r="F39" s="151"/>
      <c r="G39" s="151"/>
      <c r="H39" s="151"/>
      <c r="I39" s="151"/>
      <c r="J39" s="151"/>
      <c r="K39" s="151"/>
      <c r="L39" s="151"/>
      <c r="M39" s="151"/>
      <c r="N39" s="40"/>
      <c r="O39" s="86"/>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ht="9.9499999999999993" customHeight="1" x14ac:dyDescent="0.2">
      <c r="A40" s="1"/>
      <c r="B40" s="38"/>
      <c r="C40" s="39"/>
      <c r="D40" s="39"/>
      <c r="E40" s="39"/>
      <c r="F40" s="39"/>
      <c r="G40" s="39"/>
      <c r="H40" s="39"/>
      <c r="I40" s="39"/>
      <c r="J40" s="49"/>
      <c r="K40" s="49"/>
      <c r="L40" s="49"/>
      <c r="M40" s="39"/>
      <c r="N40" s="40"/>
      <c r="O40" s="86"/>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9.9499999999999993" customHeight="1" x14ac:dyDescent="0.2">
      <c r="A41" s="1"/>
      <c r="B41" s="38"/>
      <c r="C41" s="207" t="str">
        <f>IF(E6="Temporary Card", Lookup!H3,Lookup!H2)</f>
        <v>By placing my initials on the line below, I acknowledge, as an employee of the State of Tennessee have read and understand the privileges of using the Employee Transit Card Program, the consequences of violations/abuse, and agree to abide by the policies herein stated or revisions thereof. I understand if any changes occur after my initial application is submitted, I am required to complete a new application immediately. My privileges provided may be revoked at any time due to misuse, abuse or cancellation of the program. In the event my Transit Card does not scan I may be responsible for paying the appropriate fee to ride the bus/train, and these fees are nonrefundable. Upon leaving the State, I will turn in my Transit Card.</v>
      </c>
      <c r="D41" s="208"/>
      <c r="E41" s="208"/>
      <c r="F41" s="208"/>
      <c r="G41" s="208"/>
      <c r="H41" s="208"/>
      <c r="I41" s="208"/>
      <c r="J41" s="208"/>
      <c r="K41" s="208"/>
      <c r="L41" s="208"/>
      <c r="M41" s="208"/>
      <c r="N41" s="50"/>
      <c r="O41" s="95"/>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9.9499999999999993" customHeight="1" x14ac:dyDescent="0.2">
      <c r="A42" s="1"/>
      <c r="B42" s="51"/>
      <c r="C42" s="208"/>
      <c r="D42" s="208"/>
      <c r="E42" s="208"/>
      <c r="F42" s="208"/>
      <c r="G42" s="208"/>
      <c r="H42" s="208"/>
      <c r="I42" s="208"/>
      <c r="J42" s="208"/>
      <c r="K42" s="208"/>
      <c r="L42" s="208"/>
      <c r="M42" s="208"/>
      <c r="N42" s="50"/>
      <c r="O42" s="95"/>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9.9499999999999993" customHeight="1" x14ac:dyDescent="0.2">
      <c r="A43" s="1"/>
      <c r="B43" s="51"/>
      <c r="C43" s="208"/>
      <c r="D43" s="208"/>
      <c r="E43" s="208"/>
      <c r="F43" s="208"/>
      <c r="G43" s="208"/>
      <c r="H43" s="208"/>
      <c r="I43" s="208"/>
      <c r="J43" s="208"/>
      <c r="K43" s="208"/>
      <c r="L43" s="208"/>
      <c r="M43" s="208"/>
      <c r="N43" s="50"/>
      <c r="O43" s="95"/>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9.9499999999999993" customHeight="1" x14ac:dyDescent="0.2">
      <c r="A44" s="1"/>
      <c r="B44" s="51"/>
      <c r="C44" s="208"/>
      <c r="D44" s="208"/>
      <c r="E44" s="208"/>
      <c r="F44" s="208"/>
      <c r="G44" s="208"/>
      <c r="H44" s="208"/>
      <c r="I44" s="208"/>
      <c r="J44" s="208"/>
      <c r="K44" s="208"/>
      <c r="L44" s="208"/>
      <c r="M44" s="208"/>
      <c r="N44" s="50"/>
      <c r="O44" s="95"/>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9.9499999999999993" customHeight="1" x14ac:dyDescent="0.2">
      <c r="A45" s="1"/>
      <c r="B45" s="51"/>
      <c r="C45" s="208"/>
      <c r="D45" s="208"/>
      <c r="E45" s="208"/>
      <c r="F45" s="208"/>
      <c r="G45" s="208"/>
      <c r="H45" s="208"/>
      <c r="I45" s="208"/>
      <c r="J45" s="208"/>
      <c r="K45" s="208"/>
      <c r="L45" s="208"/>
      <c r="M45" s="208"/>
      <c r="N45" s="50"/>
      <c r="O45" s="95"/>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ht="9.9499999999999993" customHeight="1" x14ac:dyDescent="0.2">
      <c r="A46" s="1"/>
      <c r="B46" s="51"/>
      <c r="C46" s="208"/>
      <c r="D46" s="208"/>
      <c r="E46" s="208"/>
      <c r="F46" s="208"/>
      <c r="G46" s="208"/>
      <c r="H46" s="208"/>
      <c r="I46" s="208"/>
      <c r="J46" s="208"/>
      <c r="K46" s="208"/>
      <c r="L46" s="208"/>
      <c r="M46" s="208"/>
      <c r="N46" s="50"/>
      <c r="O46" s="86"/>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ht="9.9499999999999993" customHeight="1" x14ac:dyDescent="0.2">
      <c r="A47" s="1"/>
      <c r="B47" s="51"/>
      <c r="C47" s="208"/>
      <c r="D47" s="208"/>
      <c r="E47" s="208"/>
      <c r="F47" s="208"/>
      <c r="G47" s="208"/>
      <c r="H47" s="208"/>
      <c r="I47" s="208"/>
      <c r="J47" s="208"/>
      <c r="K47" s="208"/>
      <c r="L47" s="208"/>
      <c r="M47" s="208"/>
      <c r="N47" s="50"/>
      <c r="O47" s="86"/>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ht="9.9499999999999993" customHeight="1" x14ac:dyDescent="0.2">
      <c r="A48" s="1"/>
      <c r="B48" s="51"/>
      <c r="C48" s="208"/>
      <c r="D48" s="208"/>
      <c r="E48" s="208"/>
      <c r="F48" s="208"/>
      <c r="G48" s="208"/>
      <c r="H48" s="208"/>
      <c r="I48" s="208"/>
      <c r="J48" s="208"/>
      <c r="K48" s="208"/>
      <c r="L48" s="208"/>
      <c r="M48" s="208"/>
      <c r="N48" s="50"/>
      <c r="O48" s="86"/>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ht="9.9499999999999993" customHeight="1" x14ac:dyDescent="0.2">
      <c r="A49" s="1"/>
      <c r="B49" s="51"/>
      <c r="C49" s="208"/>
      <c r="D49" s="208"/>
      <c r="E49" s="208"/>
      <c r="F49" s="208"/>
      <c r="G49" s="208"/>
      <c r="H49" s="208"/>
      <c r="I49" s="208"/>
      <c r="J49" s="208"/>
      <c r="K49" s="208"/>
      <c r="L49" s="208"/>
      <c r="M49" s="208"/>
      <c r="N49" s="50"/>
      <c r="O49" s="86"/>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row>
    <row r="50" spans="1:54" ht="9.9499999999999993" customHeight="1" x14ac:dyDescent="0.2">
      <c r="A50" s="1"/>
      <c r="B50" s="52"/>
      <c r="C50" s="53"/>
      <c r="D50" s="53"/>
      <c r="E50" s="53"/>
      <c r="F50" s="53"/>
      <c r="G50" s="55"/>
      <c r="H50" s="55"/>
      <c r="I50" s="55"/>
      <c r="J50" s="55"/>
      <c r="K50" s="55"/>
      <c r="L50" s="55"/>
      <c r="M50" s="55"/>
      <c r="N50" s="54"/>
      <c r="O50" s="86">
        <f>IF(initials="",1,0)</f>
        <v>1</v>
      </c>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ht="9.9499999999999993" customHeight="1" x14ac:dyDescent="0.2">
      <c r="A51" s="1"/>
      <c r="B51" s="52"/>
      <c r="C51" s="223"/>
      <c r="D51" s="222" t="s">
        <v>148</v>
      </c>
      <c r="E51" s="222"/>
      <c r="F51" s="55"/>
      <c r="G51" s="55"/>
      <c r="H51" s="55"/>
      <c r="I51" s="55"/>
      <c r="J51" s="55"/>
      <c r="K51" s="55"/>
      <c r="L51" s="55"/>
      <c r="M51" s="55"/>
      <c r="N51" s="56"/>
      <c r="O51" s="87">
        <f>SUM(O2:O50)</f>
        <v>8</v>
      </c>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ht="9.9499999999999993" customHeight="1" x14ac:dyDescent="0.2">
      <c r="A52" s="1"/>
      <c r="B52" s="38"/>
      <c r="C52" s="224"/>
      <c r="D52" s="222"/>
      <c r="E52" s="222"/>
      <c r="F52" s="55"/>
      <c r="G52" s="55"/>
      <c r="H52" s="55"/>
      <c r="I52" s="55"/>
      <c r="J52" s="55"/>
      <c r="K52" s="55"/>
      <c r="L52" s="55"/>
      <c r="M52" s="55"/>
      <c r="N52" s="56"/>
      <c r="O52" s="86"/>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ht="9.9499999999999993" customHeight="1" thickBot="1" x14ac:dyDescent="0.25">
      <c r="A53" s="1"/>
      <c r="B53" s="38"/>
      <c r="C53" s="84"/>
      <c r="D53" s="211"/>
      <c r="E53" s="211"/>
      <c r="F53" s="39"/>
      <c r="G53" s="39"/>
      <c r="H53" s="39"/>
      <c r="I53" s="39"/>
      <c r="J53" s="39"/>
      <c r="K53" s="39"/>
      <c r="L53" s="39"/>
      <c r="M53" s="39"/>
      <c r="N53" s="40"/>
      <c r="O53" s="86"/>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ht="9.9499999999999993" customHeight="1" x14ac:dyDescent="0.2">
      <c r="A54" s="1"/>
      <c r="B54" s="38"/>
      <c r="C54" s="90"/>
      <c r="D54" s="90"/>
      <c r="E54" s="90"/>
      <c r="F54" s="39"/>
      <c r="G54" s="212" t="str">
        <f>IF(O51&gt;0,"",HYPERLINK("mailto:" &amp; E38 &amp;"?subject=Swipe and Ride Application&amp;body=Please find my attached SNR Application.","Submit Application"))</f>
        <v/>
      </c>
      <c r="H54" s="213"/>
      <c r="I54" s="213"/>
      <c r="J54" s="213"/>
      <c r="K54" s="213"/>
      <c r="L54" s="213"/>
      <c r="M54" s="214"/>
      <c r="N54" s="40"/>
      <c r="O54" s="86"/>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4" ht="9.9499999999999993" customHeight="1" x14ac:dyDescent="0.2">
      <c r="A55" s="1"/>
      <c r="B55" s="38"/>
      <c r="C55" s="94"/>
      <c r="D55" s="90"/>
      <c r="E55" s="90"/>
      <c r="F55" s="39"/>
      <c r="G55" s="215"/>
      <c r="H55" s="216"/>
      <c r="I55" s="216"/>
      <c r="J55" s="216"/>
      <c r="K55" s="216"/>
      <c r="L55" s="216"/>
      <c r="M55" s="217"/>
      <c r="N55" s="40"/>
      <c r="O55" s="86"/>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1:54" ht="9.9499999999999993" customHeight="1" x14ac:dyDescent="0.2">
      <c r="A56" s="1"/>
      <c r="B56" s="38"/>
      <c r="C56" s="221"/>
      <c r="D56" s="221"/>
      <c r="E56" s="221"/>
      <c r="F56" s="39"/>
      <c r="G56" s="215"/>
      <c r="H56" s="216"/>
      <c r="I56" s="216"/>
      <c r="J56" s="216"/>
      <c r="K56" s="216"/>
      <c r="L56" s="216"/>
      <c r="M56" s="217"/>
      <c r="N56" s="40"/>
      <c r="O56" s="86"/>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1:54" ht="9.9499999999999993" customHeight="1" x14ac:dyDescent="0.2">
      <c r="A57" s="1"/>
      <c r="B57" s="38"/>
      <c r="C57" s="221"/>
      <c r="D57" s="221"/>
      <c r="E57" s="221"/>
      <c r="F57" s="39"/>
      <c r="G57" s="215"/>
      <c r="H57" s="216"/>
      <c r="I57" s="216"/>
      <c r="J57" s="216"/>
      <c r="K57" s="216"/>
      <c r="L57" s="216"/>
      <c r="M57" s="217"/>
      <c r="N57" s="40"/>
      <c r="O57" s="86"/>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4" ht="9.9499999999999993" customHeight="1" x14ac:dyDescent="0.2">
      <c r="A58" s="1"/>
      <c r="B58" s="38"/>
      <c r="C58" s="90"/>
      <c r="D58" s="90"/>
      <c r="E58" s="90"/>
      <c r="F58" s="39"/>
      <c r="G58" s="215"/>
      <c r="H58" s="216"/>
      <c r="I58" s="216"/>
      <c r="J58" s="216"/>
      <c r="K58" s="216"/>
      <c r="L58" s="216"/>
      <c r="M58" s="217"/>
      <c r="N58" s="40"/>
      <c r="O58" s="86"/>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ht="9.9499999999999993" customHeight="1" thickBot="1" x14ac:dyDescent="0.25">
      <c r="A59" s="1"/>
      <c r="B59" s="38"/>
      <c r="C59" s="90"/>
      <c r="D59" s="90"/>
      <c r="E59" s="90"/>
      <c r="F59" s="39"/>
      <c r="G59" s="218"/>
      <c r="H59" s="219"/>
      <c r="I59" s="219"/>
      <c r="J59" s="219"/>
      <c r="K59" s="219"/>
      <c r="L59" s="219"/>
      <c r="M59" s="220"/>
      <c r="N59" s="40"/>
      <c r="O59" s="86"/>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ht="9.9499999999999993" customHeight="1" x14ac:dyDescent="0.2">
      <c r="A60" s="1"/>
      <c r="B60" s="38"/>
      <c r="C60" s="39"/>
      <c r="D60" s="39"/>
      <c r="E60" s="39"/>
      <c r="F60" s="39"/>
      <c r="G60" s="209" t="s">
        <v>152</v>
      </c>
      <c r="H60" s="209"/>
      <c r="I60" s="209"/>
      <c r="J60" s="209"/>
      <c r="K60" s="209"/>
      <c r="L60" s="209"/>
      <c r="M60" s="209"/>
      <c r="N60" s="40"/>
      <c r="O60" s="86"/>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1:54" ht="9.9499999999999993" customHeight="1" x14ac:dyDescent="0.2">
      <c r="A61" s="1"/>
      <c r="B61" s="91"/>
      <c r="C61" s="92"/>
      <c r="D61" s="92"/>
      <c r="E61" s="92"/>
      <c r="F61" s="92"/>
      <c r="G61" s="210"/>
      <c r="H61" s="210"/>
      <c r="I61" s="210"/>
      <c r="J61" s="210"/>
      <c r="K61" s="210"/>
      <c r="L61" s="210"/>
      <c r="M61" s="210"/>
      <c r="N61" s="93"/>
      <c r="O61" s="86"/>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ht="9.9499999999999993" customHeight="1" thickBot="1" x14ac:dyDescent="0.25">
      <c r="A62" s="1"/>
      <c r="B62" s="57"/>
      <c r="C62" s="58"/>
      <c r="D62" s="58"/>
      <c r="E62" s="58"/>
      <c r="F62" s="58"/>
      <c r="G62" s="58"/>
      <c r="H62" s="58"/>
      <c r="I62" s="58"/>
      <c r="J62" s="58"/>
      <c r="K62" s="58"/>
      <c r="L62" s="58"/>
      <c r="M62" s="58"/>
      <c r="N62" s="59"/>
      <c r="O62" s="86"/>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4" x14ac:dyDescent="0.2">
      <c r="A63" s="1"/>
      <c r="B63" s="1"/>
      <c r="C63" s="1"/>
      <c r="D63" s="1"/>
      <c r="E63" s="1"/>
      <c r="F63" s="1"/>
      <c r="G63" s="1"/>
      <c r="H63" s="1"/>
      <c r="I63" s="1"/>
      <c r="J63" s="1"/>
      <c r="K63" s="1"/>
      <c r="L63" s="1"/>
      <c r="M63" s="1"/>
      <c r="N63" s="1"/>
      <c r="O63" s="86"/>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row r="64" spans="1:54" x14ac:dyDescent="0.2">
      <c r="A64" s="1"/>
      <c r="B64" s="1"/>
      <c r="C64" s="1"/>
      <c r="D64" s="1"/>
      <c r="E64" s="1"/>
      <c r="F64" s="1"/>
      <c r="G64" s="1"/>
      <c r="H64" s="1"/>
      <c r="I64" s="1"/>
      <c r="J64" s="1"/>
      <c r="K64" s="1"/>
      <c r="L64" s="1"/>
      <c r="M64" s="1"/>
      <c r="N64" s="1"/>
      <c r="O64" s="86"/>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row>
    <row r="65" spans="1:54" x14ac:dyDescent="0.2">
      <c r="A65" s="1"/>
      <c r="B65" s="1"/>
      <c r="C65" s="1"/>
      <c r="D65" s="1"/>
      <c r="E65" s="1"/>
      <c r="F65" s="1"/>
      <c r="G65" s="1"/>
      <c r="H65" s="1"/>
      <c r="I65" s="1"/>
      <c r="J65" s="1"/>
      <c r="K65" s="1"/>
      <c r="L65" s="1"/>
      <c r="M65" s="1"/>
      <c r="N65" s="1"/>
      <c r="O65" s="86"/>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row>
    <row r="66" spans="1:54" hidden="1" x14ac:dyDescent="0.2">
      <c r="A66" s="1"/>
      <c r="B66" s="1"/>
      <c r="C66" s="1"/>
      <c r="D66" s="1"/>
      <c r="E66" s="1"/>
      <c r="F66" s="1"/>
      <c r="G66" s="1"/>
      <c r="H66" s="1"/>
      <c r="I66" s="1"/>
      <c r="J66" s="1"/>
      <c r="K66" s="1"/>
      <c r="L66" s="1"/>
      <c r="M66" s="1"/>
      <c r="N66" s="1"/>
      <c r="O66" s="86"/>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hidden="1" x14ac:dyDescent="0.2">
      <c r="A67" s="1"/>
      <c r="B67" s="1"/>
      <c r="C67" s="1"/>
      <c r="D67" s="1"/>
      <c r="E67" s="1"/>
      <c r="F67" s="1"/>
      <c r="G67" s="1"/>
      <c r="H67" s="1"/>
      <c r="I67" s="1"/>
      <c r="J67" s="1"/>
      <c r="K67" s="1"/>
      <c r="L67" s="1"/>
      <c r="M67" s="1"/>
      <c r="N67" s="1"/>
      <c r="O67" s="86"/>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row>
    <row r="68" spans="1:54" hidden="1" x14ac:dyDescent="0.2">
      <c r="A68" s="1"/>
      <c r="B68" s="1"/>
      <c r="C68" s="1"/>
      <c r="D68" s="1"/>
      <c r="E68" s="1"/>
      <c r="F68" s="1"/>
      <c r="G68" s="1"/>
      <c r="H68" s="1"/>
      <c r="I68" s="1"/>
      <c r="J68" s="1"/>
      <c r="K68" s="1"/>
      <c r="L68" s="1"/>
      <c r="M68" s="1"/>
      <c r="N68" s="1"/>
      <c r="O68" s="86"/>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row>
    <row r="69" spans="1:54" hidden="1" x14ac:dyDescent="0.2">
      <c r="A69" s="1"/>
      <c r="B69" s="1"/>
      <c r="C69" s="1"/>
      <c r="D69" s="1"/>
      <c r="E69" s="1"/>
      <c r="F69" s="1"/>
      <c r="G69" s="1"/>
      <c r="H69" s="1"/>
      <c r="I69" s="1"/>
      <c r="J69" s="1"/>
      <c r="K69" s="1"/>
      <c r="L69" s="1"/>
      <c r="M69" s="1"/>
      <c r="N69" s="1"/>
      <c r="O69" s="86"/>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row>
    <row r="70" spans="1:54" hidden="1" x14ac:dyDescent="0.2">
      <c r="A70" s="1"/>
      <c r="B70" s="1"/>
      <c r="C70" s="1"/>
      <c r="D70" s="1"/>
      <c r="E70" s="1"/>
      <c r="F70" s="1"/>
      <c r="G70" s="1"/>
      <c r="H70" s="1"/>
      <c r="I70" s="1"/>
      <c r="J70" s="1"/>
      <c r="K70" s="1"/>
      <c r="L70" s="1"/>
      <c r="M70" s="1"/>
      <c r="N70" s="1"/>
      <c r="O70" s="86"/>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row>
    <row r="71" spans="1:54" hidden="1" x14ac:dyDescent="0.2">
      <c r="A71" s="1"/>
      <c r="B71" s="1"/>
      <c r="C71" s="1"/>
      <c r="D71" s="1"/>
      <c r="E71" s="1"/>
      <c r="F71" s="1"/>
      <c r="G71" s="1"/>
      <c r="H71" s="1"/>
      <c r="I71" s="1"/>
      <c r="J71" s="1"/>
      <c r="K71" s="1"/>
      <c r="L71" s="1"/>
      <c r="M71" s="1"/>
      <c r="N71" s="1"/>
      <c r="O71" s="86"/>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hidden="1" x14ac:dyDescent="0.2">
      <c r="A72" s="1"/>
      <c r="B72" s="1"/>
      <c r="C72" s="1"/>
      <c r="D72" s="1"/>
      <c r="E72" s="1"/>
      <c r="F72" s="1"/>
      <c r="G72" s="1"/>
      <c r="H72" s="1"/>
      <c r="I72" s="1"/>
      <c r="J72" s="1"/>
      <c r="K72" s="1"/>
      <c r="L72" s="1"/>
      <c r="M72" s="1"/>
      <c r="N72" s="1"/>
      <c r="O72" s="86"/>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hidden="1" x14ac:dyDescent="0.2">
      <c r="A73" s="1"/>
      <c r="B73" s="1"/>
      <c r="C73" s="1"/>
      <c r="D73" s="1"/>
      <c r="E73" s="1"/>
      <c r="F73" s="1"/>
      <c r="G73" s="1"/>
      <c r="H73" s="1"/>
      <c r="I73" s="1"/>
      <c r="J73" s="1"/>
      <c r="K73" s="1"/>
      <c r="L73" s="1"/>
      <c r="M73" s="1"/>
      <c r="N73" s="1"/>
      <c r="O73" s="86"/>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hidden="1" x14ac:dyDescent="0.2">
      <c r="A74" s="1"/>
      <c r="B74" s="1"/>
      <c r="C74" s="1"/>
      <c r="D74" s="1"/>
      <c r="E74" s="1"/>
      <c r="F74" s="1"/>
      <c r="G74" s="1"/>
      <c r="H74" s="1"/>
      <c r="I74" s="1"/>
      <c r="J74" s="1"/>
      <c r="K74" s="1"/>
      <c r="L74" s="1"/>
      <c r="M74" s="1"/>
      <c r="N74" s="1"/>
      <c r="O74" s="86"/>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idden="1" x14ac:dyDescent="0.2">
      <c r="A75" s="1"/>
      <c r="B75" s="1"/>
      <c r="C75" s="1"/>
      <c r="D75" s="1"/>
      <c r="E75" s="1"/>
      <c r="F75" s="1"/>
      <c r="G75" s="1"/>
      <c r="H75" s="1"/>
      <c r="I75" s="1"/>
      <c r="J75" s="1"/>
      <c r="K75" s="1"/>
      <c r="L75" s="1"/>
      <c r="M75" s="1"/>
      <c r="N75" s="1"/>
      <c r="O75" s="86"/>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hidden="1" x14ac:dyDescent="0.2">
      <c r="A76" s="1"/>
      <c r="B76" s="1"/>
      <c r="C76" s="1"/>
      <c r="D76" s="1"/>
      <c r="E76" s="1"/>
      <c r="F76" s="1"/>
      <c r="G76" s="1"/>
      <c r="H76" s="1"/>
      <c r="I76" s="1"/>
      <c r="J76" s="1"/>
      <c r="K76" s="1"/>
      <c r="L76" s="1"/>
      <c r="M76" s="1"/>
      <c r="N76" s="1"/>
      <c r="O76" s="86"/>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hidden="1" x14ac:dyDescent="0.2">
      <c r="A77" s="1"/>
      <c r="B77" s="1"/>
      <c r="C77" s="1"/>
      <c r="D77" s="1"/>
      <c r="E77" s="1"/>
      <c r="F77" s="1"/>
      <c r="G77" s="1"/>
      <c r="H77" s="1"/>
      <c r="I77" s="1"/>
      <c r="J77" s="1"/>
      <c r="K77" s="1"/>
      <c r="L77" s="1"/>
      <c r="M77" s="1"/>
      <c r="N77" s="1"/>
      <c r="O77" s="86"/>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hidden="1" x14ac:dyDescent="0.2">
      <c r="A78" s="1"/>
      <c r="B78" s="1"/>
      <c r="C78" s="1"/>
      <c r="D78" s="1"/>
      <c r="E78" s="1"/>
      <c r="F78" s="1"/>
      <c r="G78" s="1"/>
      <c r="H78" s="1"/>
      <c r="I78" s="1"/>
      <c r="J78" s="1"/>
      <c r="K78" s="1"/>
      <c r="L78" s="1"/>
      <c r="M78" s="1"/>
      <c r="N78" s="1"/>
      <c r="O78" s="86"/>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hidden="1" x14ac:dyDescent="0.2">
      <c r="A79" s="1"/>
      <c r="B79" s="1"/>
      <c r="C79" s="1"/>
      <c r="D79" s="1"/>
      <c r="E79" s="1"/>
      <c r="F79" s="1"/>
      <c r="G79" s="1"/>
      <c r="H79" s="1"/>
      <c r="I79" s="1"/>
      <c r="J79" s="1"/>
      <c r="K79" s="1"/>
      <c r="L79" s="1"/>
      <c r="M79" s="1"/>
      <c r="N79" s="1"/>
      <c r="O79" s="86"/>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hidden="1" x14ac:dyDescent="0.2">
      <c r="A80" s="1"/>
      <c r="B80" s="1"/>
      <c r="C80" s="1"/>
      <c r="D80" s="1"/>
      <c r="E80" s="1"/>
      <c r="F80" s="1"/>
      <c r="G80" s="1"/>
      <c r="H80" s="1"/>
      <c r="I80" s="1"/>
      <c r="J80" s="1"/>
      <c r="K80" s="1"/>
      <c r="L80" s="1"/>
      <c r="M80" s="1"/>
      <c r="N80" s="1"/>
      <c r="O80" s="86"/>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idden="1" x14ac:dyDescent="0.2">
      <c r="A81" s="1"/>
      <c r="B81" s="1"/>
      <c r="C81" s="1"/>
      <c r="D81" s="1"/>
      <c r="E81" s="1"/>
      <c r="F81" s="1"/>
      <c r="G81" s="1"/>
      <c r="H81" s="1"/>
      <c r="I81" s="1"/>
      <c r="J81" s="1"/>
      <c r="K81" s="1"/>
      <c r="L81" s="1"/>
      <c r="M81" s="1"/>
      <c r="N81" s="1"/>
      <c r="O81" s="86"/>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idden="1" x14ac:dyDescent="0.2">
      <c r="A82" s="1"/>
      <c r="B82" s="1"/>
      <c r="C82" s="1"/>
      <c r="D82" s="1"/>
      <c r="E82" s="1"/>
      <c r="F82" s="1"/>
      <c r="G82" s="1"/>
      <c r="H82" s="1"/>
      <c r="I82" s="1"/>
      <c r="J82" s="1"/>
      <c r="K82" s="1"/>
      <c r="L82" s="1"/>
      <c r="M82" s="1"/>
      <c r="N82" s="1"/>
      <c r="O82" s="86"/>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hidden="1" x14ac:dyDescent="0.2">
      <c r="A83" s="1"/>
      <c r="B83" s="1"/>
      <c r="C83" s="1"/>
      <c r="D83" s="1"/>
      <c r="E83" s="1"/>
      <c r="F83" s="1"/>
      <c r="G83" s="1"/>
      <c r="H83" s="1"/>
      <c r="I83" s="1"/>
      <c r="J83" s="1"/>
      <c r="K83" s="1"/>
      <c r="L83" s="1"/>
      <c r="M83" s="1"/>
      <c r="N83" s="1"/>
      <c r="O83" s="86"/>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hidden="1" x14ac:dyDescent="0.2">
      <c r="A84" s="1"/>
      <c r="B84" s="1"/>
      <c r="C84" s="1"/>
      <c r="D84" s="1"/>
      <c r="E84" s="1"/>
      <c r="F84" s="1"/>
      <c r="G84" s="1"/>
      <c r="H84" s="1"/>
      <c r="I84" s="1"/>
      <c r="J84" s="1"/>
      <c r="K84" s="1"/>
      <c r="L84" s="1"/>
      <c r="M84" s="1"/>
      <c r="N84" s="1"/>
      <c r="O84" s="86"/>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hidden="1" x14ac:dyDescent="0.2">
      <c r="A85" s="1"/>
      <c r="B85" s="1"/>
      <c r="C85" s="1"/>
      <c r="D85" s="1"/>
      <c r="E85" s="1"/>
      <c r="F85" s="1"/>
      <c r="G85" s="1"/>
      <c r="H85" s="1"/>
      <c r="I85" s="1"/>
      <c r="J85" s="1"/>
      <c r="K85" s="1"/>
      <c r="L85" s="1"/>
      <c r="M85" s="1"/>
      <c r="N85" s="1"/>
      <c r="O85" s="86"/>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hidden="1" x14ac:dyDescent="0.2">
      <c r="A86" s="1"/>
      <c r="B86" s="1"/>
      <c r="C86" s="1"/>
      <c r="D86" s="1"/>
      <c r="E86" s="1"/>
      <c r="F86" s="1"/>
      <c r="G86" s="1"/>
      <c r="H86" s="1"/>
      <c r="I86" s="1"/>
      <c r="J86" s="1"/>
      <c r="K86" s="1"/>
      <c r="L86" s="1"/>
      <c r="M86" s="1"/>
      <c r="N86" s="1"/>
      <c r="O86" s="86"/>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hidden="1" x14ac:dyDescent="0.2">
      <c r="A87" s="1"/>
      <c r="B87" s="1"/>
      <c r="C87" s="1"/>
      <c r="D87" s="1"/>
      <c r="E87" s="1"/>
      <c r="F87" s="1"/>
      <c r="G87" s="1"/>
      <c r="H87" s="1"/>
      <c r="I87" s="1"/>
      <c r="J87" s="1"/>
      <c r="K87" s="1"/>
      <c r="L87" s="1"/>
      <c r="M87" s="1"/>
      <c r="N87" s="1"/>
      <c r="O87" s="86"/>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hidden="1" x14ac:dyDescent="0.2">
      <c r="A88" s="1"/>
      <c r="B88" s="1"/>
      <c r="C88" s="1"/>
      <c r="D88" s="1"/>
      <c r="E88" s="1"/>
      <c r="F88" s="1"/>
      <c r="G88" s="1"/>
      <c r="H88" s="1"/>
      <c r="I88" s="1"/>
      <c r="J88" s="1"/>
      <c r="K88" s="1"/>
      <c r="L88" s="1"/>
      <c r="M88" s="1"/>
      <c r="N88" s="1"/>
      <c r="O88" s="86"/>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hidden="1" x14ac:dyDescent="0.2">
      <c r="A89" s="1"/>
      <c r="B89" s="1"/>
      <c r="C89" s="1"/>
      <c r="D89" s="1"/>
      <c r="E89" s="1"/>
      <c r="F89" s="1"/>
      <c r="G89" s="1"/>
      <c r="H89" s="1"/>
      <c r="I89" s="1"/>
      <c r="J89" s="1"/>
      <c r="K89" s="1"/>
      <c r="L89" s="1"/>
      <c r="M89" s="1"/>
      <c r="N89" s="1"/>
      <c r="O89" s="86"/>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hidden="1" x14ac:dyDescent="0.2">
      <c r="A90" s="1"/>
      <c r="B90" s="1"/>
      <c r="C90" s="1"/>
      <c r="D90" s="1"/>
      <c r="E90" s="1"/>
      <c r="F90" s="1"/>
      <c r="G90" s="1"/>
      <c r="H90" s="1"/>
      <c r="I90" s="1"/>
      <c r="J90" s="1"/>
      <c r="K90" s="1"/>
      <c r="L90" s="1"/>
      <c r="M90" s="1"/>
      <c r="N90" s="1"/>
      <c r="O90" s="86"/>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hidden="1" x14ac:dyDescent="0.2">
      <c r="A91" s="1"/>
      <c r="B91" s="1"/>
      <c r="C91" s="1"/>
      <c r="D91" s="1"/>
      <c r="E91" s="1"/>
      <c r="F91" s="1"/>
      <c r="G91" s="1"/>
      <c r="H91" s="1"/>
      <c r="I91" s="1"/>
      <c r="J91" s="1"/>
      <c r="K91" s="1"/>
      <c r="L91" s="1"/>
      <c r="M91" s="1"/>
      <c r="N91" s="1"/>
      <c r="O91" s="86"/>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hidden="1" x14ac:dyDescent="0.2">
      <c r="A92" s="1"/>
      <c r="B92" s="1"/>
      <c r="C92" s="1"/>
      <c r="D92" s="1"/>
      <c r="E92" s="1"/>
      <c r="F92" s="1"/>
      <c r="G92" s="1"/>
      <c r="H92" s="1"/>
      <c r="I92" s="1"/>
      <c r="J92" s="1"/>
      <c r="K92" s="1"/>
      <c r="L92" s="1"/>
      <c r="M92" s="1"/>
      <c r="N92" s="1"/>
      <c r="O92" s="86"/>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hidden="1" x14ac:dyDescent="0.2">
      <c r="A93" s="1"/>
      <c r="B93" s="1"/>
      <c r="C93" s="1"/>
      <c r="D93" s="1"/>
      <c r="E93" s="1"/>
      <c r="F93" s="1"/>
      <c r="G93" s="1"/>
      <c r="H93" s="1"/>
      <c r="I93" s="1"/>
      <c r="J93" s="1"/>
      <c r="K93" s="1"/>
      <c r="L93" s="1"/>
      <c r="M93" s="1"/>
      <c r="N93" s="1"/>
      <c r="O93" s="86"/>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hidden="1" x14ac:dyDescent="0.2">
      <c r="A94" s="1"/>
      <c r="B94" s="1"/>
      <c r="C94" s="1"/>
      <c r="D94" s="1"/>
      <c r="E94" s="1"/>
      <c r="F94" s="1"/>
      <c r="G94" s="1"/>
      <c r="H94" s="1"/>
      <c r="I94" s="1"/>
      <c r="J94" s="1"/>
      <c r="K94" s="1"/>
      <c r="L94" s="1"/>
      <c r="M94" s="1"/>
      <c r="N94" s="1"/>
      <c r="O94" s="86"/>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hidden="1" x14ac:dyDescent="0.2">
      <c r="A95" s="1"/>
      <c r="B95" s="1"/>
      <c r="C95" s="1"/>
      <c r="D95" s="1"/>
      <c r="E95" s="1"/>
      <c r="F95" s="1"/>
      <c r="G95" s="1"/>
      <c r="H95" s="1"/>
      <c r="I95" s="1"/>
      <c r="J95" s="1"/>
      <c r="K95" s="1"/>
      <c r="L95" s="1"/>
      <c r="M95" s="1"/>
      <c r="N95" s="1"/>
      <c r="O95" s="86"/>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hidden="1" x14ac:dyDescent="0.2">
      <c r="A96" s="1"/>
      <c r="B96" s="1"/>
      <c r="C96" s="1"/>
      <c r="D96" s="1"/>
      <c r="E96" s="1"/>
      <c r="F96" s="1"/>
      <c r="G96" s="1"/>
      <c r="H96" s="1"/>
      <c r="I96" s="1"/>
      <c r="J96" s="1"/>
      <c r="K96" s="1"/>
      <c r="L96" s="1"/>
      <c r="M96" s="1"/>
      <c r="N96" s="1"/>
      <c r="O96" s="86"/>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hidden="1" x14ac:dyDescent="0.2">
      <c r="A97" s="1"/>
      <c r="B97" s="1"/>
      <c r="C97" s="1"/>
      <c r="D97" s="1"/>
      <c r="E97" s="1"/>
      <c r="F97" s="1"/>
      <c r="G97" s="1"/>
      <c r="H97" s="1"/>
      <c r="I97" s="1"/>
      <c r="J97" s="1"/>
      <c r="K97" s="1"/>
      <c r="L97" s="1"/>
      <c r="M97" s="1"/>
      <c r="N97" s="1"/>
      <c r="O97" s="86"/>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hidden="1" x14ac:dyDescent="0.2">
      <c r="A98" s="1"/>
      <c r="B98" s="1"/>
      <c r="C98" s="1"/>
      <c r="D98" s="1"/>
      <c r="E98" s="1"/>
      <c r="F98" s="1"/>
      <c r="G98" s="1"/>
      <c r="H98" s="1"/>
      <c r="I98" s="1"/>
      <c r="J98" s="1"/>
      <c r="K98" s="1"/>
      <c r="L98" s="1"/>
      <c r="M98" s="1"/>
      <c r="N98" s="1"/>
      <c r="O98" s="86"/>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hidden="1" x14ac:dyDescent="0.2">
      <c r="A99" s="1"/>
      <c r="B99" s="1"/>
      <c r="C99" s="1"/>
      <c r="D99" s="1"/>
      <c r="E99" s="1"/>
      <c r="F99" s="1"/>
      <c r="G99" s="1"/>
      <c r="H99" s="1"/>
      <c r="I99" s="1"/>
      <c r="J99" s="1"/>
      <c r="K99" s="1"/>
      <c r="L99" s="1"/>
      <c r="M99" s="1"/>
      <c r="N99" s="1"/>
      <c r="O99" s="86"/>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hidden="1" x14ac:dyDescent="0.2">
      <c r="A100" s="1"/>
      <c r="B100" s="1"/>
      <c r="C100" s="1"/>
      <c r="D100" s="1"/>
      <c r="E100" s="1"/>
      <c r="F100" s="1"/>
      <c r="G100" s="1"/>
      <c r="H100" s="1"/>
      <c r="I100" s="1"/>
      <c r="J100" s="1"/>
      <c r="K100" s="1"/>
      <c r="L100" s="1"/>
      <c r="M100" s="1"/>
      <c r="N100" s="1"/>
      <c r="O100" s="86"/>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hidden="1" x14ac:dyDescent="0.2">
      <c r="A101" s="1"/>
      <c r="B101" s="1"/>
      <c r="C101" s="1"/>
      <c r="D101" s="1"/>
      <c r="E101" s="1"/>
      <c r="F101" s="1"/>
      <c r="G101" s="1"/>
      <c r="H101" s="1"/>
      <c r="I101" s="1"/>
      <c r="J101" s="1"/>
      <c r="K101" s="1"/>
      <c r="L101" s="1"/>
      <c r="M101" s="1"/>
      <c r="N101" s="1"/>
      <c r="O101" s="86"/>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sheetData>
  <sheetProtection selectLockedCells="1"/>
  <dataConsolidate/>
  <mergeCells count="44">
    <mergeCell ref="C30:C31"/>
    <mergeCell ref="C17:E17"/>
    <mergeCell ref="C18:E19"/>
    <mergeCell ref="J13:L13"/>
    <mergeCell ref="J14:L15"/>
    <mergeCell ref="I26:M28"/>
    <mergeCell ref="G26:G27"/>
    <mergeCell ref="C41:M49"/>
    <mergeCell ref="G60:M61"/>
    <mergeCell ref="D53:E53"/>
    <mergeCell ref="G54:M59"/>
    <mergeCell ref="C56:E57"/>
    <mergeCell ref="D51:E52"/>
    <mergeCell ref="C51:C52"/>
    <mergeCell ref="D2:G4"/>
    <mergeCell ref="H2:J4"/>
    <mergeCell ref="J17:L17"/>
    <mergeCell ref="J18:L19"/>
    <mergeCell ref="J21:L21"/>
    <mergeCell ref="E6:G6"/>
    <mergeCell ref="G18:G19"/>
    <mergeCell ref="E10:E11"/>
    <mergeCell ref="G10:G11"/>
    <mergeCell ref="C13:E13"/>
    <mergeCell ref="C14:E15"/>
    <mergeCell ref="G14:G15"/>
    <mergeCell ref="I9:M11"/>
    <mergeCell ref="C10:C11"/>
    <mergeCell ref="E37:M37"/>
    <mergeCell ref="E38:M39"/>
    <mergeCell ref="C21:G21"/>
    <mergeCell ref="C22:G23"/>
    <mergeCell ref="H6:N6"/>
    <mergeCell ref="J22:L23"/>
    <mergeCell ref="G34:G35"/>
    <mergeCell ref="C38:C39"/>
    <mergeCell ref="I29:M31"/>
    <mergeCell ref="C34:E35"/>
    <mergeCell ref="E30:E31"/>
    <mergeCell ref="C33:E33"/>
    <mergeCell ref="L32:M32"/>
    <mergeCell ref="I32:K32"/>
    <mergeCell ref="C25:E25"/>
    <mergeCell ref="C26:E27"/>
  </mergeCells>
  <conditionalFormatting sqref="K3 E6 C10 E10 G10 C14 G14 C18 G18 C22 C26 G26 C30 E30 C34 G34 I29 C51">
    <cfRule type="notContainsBlanks" dxfId="24" priority="3">
      <formula>LEN(TRIM(C3))&gt;0</formula>
    </cfRule>
  </conditionalFormatting>
  <conditionalFormatting sqref="G54">
    <cfRule type="notContainsBlanks" dxfId="23" priority="5">
      <formula>LEN(TRIM(G54))&gt;0</formula>
    </cfRule>
  </conditionalFormatting>
  <dataValidations count="7">
    <dataValidation type="whole" allowBlank="1" showInputMessage="1" showErrorMessage="1" errorTitle="Error" error="Enter 10 digit phone number._x000a__x000a_Do not enter special characters or spaces." prompt="Only enter digits._x000a__x000a_Field will auto-format." sqref="G34:G35" xr:uid="{9792BE70-EA09-4A24-AB74-C1D980050427}">
      <formula1>999999999</formula1>
      <formula2>9999999999</formula2>
    </dataValidation>
    <dataValidation type="whole" allowBlank="1" showInputMessage="1" showErrorMessage="1" error="Enter 10 digit phone number._x000a__x000a_Do not enter special characters or spaces." prompt="Only enter digits._x000a__x000a_Field will auto-format." sqref="E30:E31" xr:uid="{A01DB709-5FCE-4C8F-B90E-C2DE26E63A1D}">
      <formula1>999999999</formula1>
      <formula2>9999999999</formula2>
    </dataValidation>
    <dataValidation type="custom" operator="equal" allowBlank="1" showInputMessage="1" showErrorMessage="1" error="Enter 6 digit Employee ID" sqref="G10:G11" xr:uid="{C8F6EDE6-596F-4780-983B-40CE5B7D3E04}">
      <formula1>AND(LEN(G10)=6,INT(G10)=G10)</formula1>
    </dataValidation>
    <dataValidation type="custom" allowBlank="1" showInputMessage="1" showErrorMessage="1" error="Enter 5 digit zip code." sqref="G18:G19 C30:C31" xr:uid="{D2B59B40-017D-4298-AC8D-86452AF0D4E9}">
      <formula1>AND(LEN(C18)=5,ISNUMBER(C18))</formula1>
    </dataValidation>
    <dataValidation type="custom" allowBlank="1" showInputMessage="1" showErrorMessage="1" error="Enter a valid email address." sqref="C18:E19" xr:uid="{546BACD0-229E-4F5A-93E8-D75F03B4EE20}">
      <formula1>ISNUMBER(MATCH("*@*.?*",C18,0))</formula1>
    </dataValidation>
    <dataValidation type="date" allowBlank="1" showInputMessage="1" showErrorMessage="1" prompt="MM-DD-YYYY" sqref="K3" xr:uid="{4C933C0D-C6B6-4ED0-BE1B-5D76664A048B}">
      <formula1>40179</formula1>
      <formula2>47848</formula2>
    </dataValidation>
    <dataValidation type="custom" allowBlank="1" showInputMessage="1" showErrorMessage="1" error="Please enter First and Last Initials Only" prompt="First &amp; Last Initials" sqref="C51:C52" xr:uid="{A5D2A3EE-5BDF-4127-9B99-0F19AA81BFAD}">
      <formula1>AND(LEN(C51)=2,ISTEXT(C51)=TRUE)</formula1>
    </dataValidation>
  </dataValidations>
  <pageMargins left="0.7" right="0.7" top="0.75" bottom="0.75" header="0.3" footer="0.3"/>
  <pageSetup scale="8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delete entry then select an option from dropdown." prompt="Select an option from dropdown menu." xr:uid="{109306B5-66C6-4F0E-BAD3-2C9B70272A95}">
          <x14:formula1>
            <xm:f>Lookup!$D$2:$D$8</xm:f>
          </x14:formula1>
          <xm:sqref>E6:G6</xm:sqref>
        </x14:dataValidation>
        <x14:dataValidation type="list" allowBlank="1" showErrorMessage="1" errorTitle="Error" error="Please delete entry then select an option from dropdown." xr:uid="{B4B15628-9628-43CA-97D7-E070C5C9403A}">
          <x14:formula1>
            <xm:f>Lookup!$B$2:$B$60</xm:f>
          </x14:formula1>
          <xm:sqref>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B93A4-07BD-475D-9725-ECF2D2BA2B5A}">
  <sheetPr codeName="Sheet4"/>
  <dimension ref="A1:U2"/>
  <sheetViews>
    <sheetView workbookViewId="0">
      <selection activeCell="S6" sqref="S6"/>
    </sheetView>
  </sheetViews>
  <sheetFormatPr defaultColWidth="7" defaultRowHeight="12" x14ac:dyDescent="0.2"/>
  <cols>
    <col min="1" max="1" width="8.83203125" style="61" bestFit="1" customWidth="1"/>
    <col min="2" max="2" width="17.6640625" style="61" bestFit="1" customWidth="1"/>
    <col min="3" max="3" width="13" style="61" bestFit="1" customWidth="1"/>
    <col min="4" max="4" width="12.6640625" style="61" bestFit="1" customWidth="1"/>
    <col min="5" max="5" width="14.33203125" style="61" bestFit="1" customWidth="1"/>
    <col min="6" max="6" width="16" style="61" bestFit="1" customWidth="1"/>
    <col min="7" max="7" width="12.5" style="61" bestFit="1" customWidth="1"/>
    <col min="8" max="8" width="11.83203125" style="61" bestFit="1" customWidth="1"/>
    <col min="9" max="9" width="13.5" style="61" bestFit="1" customWidth="1"/>
    <col min="10" max="10" width="33.1640625" style="61" bestFit="1" customWidth="1"/>
    <col min="11" max="11" width="16.6640625" style="61" bestFit="1" customWidth="1"/>
    <col min="12" max="12" width="15.33203125" style="61" bestFit="1" customWidth="1"/>
    <col min="13" max="13" width="12" style="61" bestFit="1" customWidth="1"/>
    <col min="14" max="14" width="11.33203125" style="61" bestFit="1" customWidth="1"/>
    <col min="15" max="15" width="13.83203125" style="61" bestFit="1" customWidth="1"/>
    <col min="16" max="17" width="18.1640625" style="61" bestFit="1" customWidth="1"/>
    <col min="18" max="18" width="29" style="61" bestFit="1" customWidth="1"/>
    <col min="19" max="19" width="15.83203125" bestFit="1" customWidth="1"/>
    <col min="20" max="20" width="14.33203125" bestFit="1" customWidth="1"/>
    <col min="21" max="21" width="13.6640625" bestFit="1" customWidth="1"/>
    <col min="22" max="16384" width="7" style="61"/>
  </cols>
  <sheetData>
    <row r="1" spans="1:21" x14ac:dyDescent="0.2">
      <c r="A1" s="60" t="s">
        <v>66</v>
      </c>
      <c r="B1" s="60" t="s">
        <v>47</v>
      </c>
      <c r="C1" s="60" t="s">
        <v>55</v>
      </c>
      <c r="D1" s="60" t="s">
        <v>56</v>
      </c>
      <c r="E1" s="60" t="s">
        <v>57</v>
      </c>
      <c r="F1" s="60" t="s">
        <v>58</v>
      </c>
      <c r="G1" s="60" t="s">
        <v>59</v>
      </c>
      <c r="H1" s="60" t="s">
        <v>60</v>
      </c>
      <c r="I1" s="60" t="s">
        <v>61</v>
      </c>
      <c r="J1" s="60" t="s">
        <v>62</v>
      </c>
      <c r="K1" s="60" t="s">
        <v>63</v>
      </c>
      <c r="L1" s="60" t="s">
        <v>88</v>
      </c>
      <c r="M1" s="60" t="s">
        <v>89</v>
      </c>
      <c r="N1" s="60" t="s">
        <v>90</v>
      </c>
      <c r="O1" s="60" t="s">
        <v>128</v>
      </c>
      <c r="P1" s="60" t="s">
        <v>64</v>
      </c>
      <c r="Q1" s="60" t="s">
        <v>65</v>
      </c>
      <c r="R1" s="60" t="s">
        <v>67</v>
      </c>
      <c r="S1" s="60" t="s">
        <v>51</v>
      </c>
      <c r="T1" s="60" t="s">
        <v>192</v>
      </c>
      <c r="U1" s="60" t="s">
        <v>193</v>
      </c>
    </row>
    <row r="2" spans="1:21" x14ac:dyDescent="0.2">
      <c r="A2" s="62">
        <f>'Application Page 2'!K3</f>
        <v>0</v>
      </c>
      <c r="B2" s="61" t="str">
        <f>PROPER('Application Page 2'!$E$6)</f>
        <v>Renew Card</v>
      </c>
      <c r="C2" s="61" t="str">
        <f>PROPER('Application Page 2'!C10)</f>
        <v/>
      </c>
      <c r="D2" s="61" t="str">
        <f>PROPER('Application Page 2'!E10)</f>
        <v/>
      </c>
      <c r="E2" s="61">
        <f>'Application Page 2'!G10</f>
        <v>0</v>
      </c>
      <c r="F2" s="61" t="str">
        <f>PROPER('Application Page 2'!C14)</f>
        <v/>
      </c>
      <c r="G2" s="61" t="str">
        <f>PROPER('Application Page 2'!G14)</f>
        <v/>
      </c>
      <c r="H2" s="61">
        <f>'Application Page 2'!G18</f>
        <v>0</v>
      </c>
      <c r="I2" s="61" t="str">
        <f>LOWER('Application Page 2'!C18)</f>
        <v/>
      </c>
      <c r="J2" s="61" t="str">
        <f>'Application Page 2'!C22</f>
        <v>Administrative Office of the Courts</v>
      </c>
      <c r="K2" s="63">
        <f>'Application Page 2'!G22</f>
        <v>0</v>
      </c>
      <c r="L2" s="61" t="str">
        <f>PROPER('Application Page 2'!C26)</f>
        <v/>
      </c>
      <c r="M2" s="61" t="str">
        <f>PROPER('Application Page 2'!G26)</f>
        <v/>
      </c>
      <c r="N2" s="61">
        <f>'Application Page 2'!C30</f>
        <v>0</v>
      </c>
      <c r="O2" s="83">
        <f>'Application Page 2'!E30</f>
        <v>0</v>
      </c>
      <c r="P2" s="61" t="str">
        <f>PROPER('Application Page 2'!C34)</f>
        <v/>
      </c>
      <c r="Q2" s="83">
        <f>'Application Page 2'!G34</f>
        <v>0</v>
      </c>
      <c r="R2" s="61" t="str">
        <f>IF(ISBLANK('Application Page 2'!C51), "No","Yes")</f>
        <v>No</v>
      </c>
      <c r="S2" s="61">
        <f>'[1]Application Page 2'!J22</f>
        <v>0</v>
      </c>
      <c r="T2" s="62">
        <f>'[1]Application Page 2'!J14</f>
        <v>0</v>
      </c>
      <c r="U2" s="62">
        <f>'[1]Application Page 2'!J26</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170D9-C2DA-4899-A926-83D19988C7F3}">
  <sheetPr codeName="Sheet2"/>
  <dimension ref="A1:I75"/>
  <sheetViews>
    <sheetView topLeftCell="A36" zoomScale="90" zoomScaleNormal="90" workbookViewId="0">
      <selection activeCell="B56" sqref="B56"/>
    </sheetView>
  </sheetViews>
  <sheetFormatPr defaultColWidth="0" defaultRowHeight="12.75" zeroHeight="1" x14ac:dyDescent="0.2"/>
  <cols>
    <col min="1" max="1" width="8.83203125" style="76" customWidth="1"/>
    <col min="2" max="2" width="65.1640625" style="71" customWidth="1"/>
    <col min="3" max="3" width="18.5" style="66" customWidth="1"/>
    <col min="4" max="4" width="52.5" style="66" customWidth="1"/>
    <col min="5" max="5" width="69" style="66" bestFit="1" customWidth="1"/>
    <col min="6" max="6" width="81.1640625" style="82" customWidth="1"/>
    <col min="7" max="8" width="81.1640625" style="107" customWidth="1"/>
    <col min="9" max="9" width="8.83203125" style="71" hidden="1" customWidth="1"/>
    <col min="10" max="16384" width="8.83203125" style="66" hidden="1"/>
  </cols>
  <sheetData>
    <row r="1" spans="1:9" ht="15.75" x14ac:dyDescent="0.2">
      <c r="A1" s="75"/>
      <c r="B1" s="69" t="s">
        <v>62</v>
      </c>
      <c r="C1" s="73" t="s">
        <v>95</v>
      </c>
      <c r="D1" s="65" t="s">
        <v>47</v>
      </c>
      <c r="E1" s="65" t="s">
        <v>92</v>
      </c>
      <c r="F1" s="65" t="s">
        <v>93</v>
      </c>
      <c r="G1" s="65"/>
      <c r="H1" s="65" t="s">
        <v>129</v>
      </c>
    </row>
    <row r="2" spans="1:9" s="68" customFormat="1" x14ac:dyDescent="0.2">
      <c r="A2" s="76"/>
      <c r="B2" s="72" t="s">
        <v>0</v>
      </c>
      <c r="C2" s="77"/>
      <c r="D2" s="70" t="s">
        <v>48</v>
      </c>
      <c r="E2" s="67" t="s">
        <v>77</v>
      </c>
      <c r="F2" s="108" t="s">
        <v>104</v>
      </c>
      <c r="G2" s="113"/>
      <c r="H2" s="114" t="s">
        <v>91</v>
      </c>
      <c r="I2" s="80"/>
    </row>
    <row r="3" spans="1:9" s="68" customFormat="1" x14ac:dyDescent="0.2">
      <c r="A3" s="76"/>
      <c r="B3" s="72" t="s">
        <v>70</v>
      </c>
      <c r="C3" s="78"/>
      <c r="D3" s="70" t="s">
        <v>87</v>
      </c>
      <c r="E3" s="67" t="s">
        <v>78</v>
      </c>
      <c r="F3" s="108" t="s">
        <v>105</v>
      </c>
      <c r="G3" s="113"/>
      <c r="H3" s="114" t="s">
        <v>130</v>
      </c>
      <c r="I3" s="80"/>
    </row>
    <row r="4" spans="1:9" s="68" customFormat="1" x14ac:dyDescent="0.2">
      <c r="A4" s="76"/>
      <c r="B4" s="72" t="s">
        <v>24</v>
      </c>
      <c r="C4" s="78"/>
      <c r="D4" s="70" t="s">
        <v>86</v>
      </c>
      <c r="E4" s="67" t="s">
        <v>156</v>
      </c>
      <c r="F4" s="108" t="s">
        <v>157</v>
      </c>
      <c r="G4" s="113"/>
      <c r="H4" s="113"/>
      <c r="I4" s="80"/>
    </row>
    <row r="5" spans="1:9" s="68" customFormat="1" x14ac:dyDescent="0.2">
      <c r="A5" s="76"/>
      <c r="B5" s="72" t="s">
        <v>1</v>
      </c>
      <c r="C5" s="78"/>
      <c r="D5" s="70" t="s">
        <v>49</v>
      </c>
      <c r="E5" s="67" t="s">
        <v>194</v>
      </c>
      <c r="F5" s="108" t="s">
        <v>195</v>
      </c>
      <c r="G5" s="113"/>
      <c r="H5" s="114" t="s">
        <v>131</v>
      </c>
      <c r="I5" s="80"/>
    </row>
    <row r="6" spans="1:9" s="68" customFormat="1" x14ac:dyDescent="0.2">
      <c r="A6" s="76"/>
      <c r="B6" s="72" t="s">
        <v>25</v>
      </c>
      <c r="C6" s="78"/>
      <c r="D6" s="70" t="s">
        <v>196</v>
      </c>
      <c r="E6" s="67" t="s">
        <v>194</v>
      </c>
      <c r="F6" s="118" t="s">
        <v>195</v>
      </c>
      <c r="G6" s="115"/>
      <c r="H6" s="115"/>
      <c r="I6" s="80"/>
    </row>
    <row r="7" spans="1:9" s="68" customFormat="1" x14ac:dyDescent="0.2">
      <c r="A7" s="76"/>
      <c r="B7" s="72" t="s">
        <v>2</v>
      </c>
      <c r="C7" s="78"/>
      <c r="D7" s="70" t="s">
        <v>50</v>
      </c>
      <c r="E7" s="67" t="s">
        <v>106</v>
      </c>
      <c r="F7" s="108" t="s">
        <v>107</v>
      </c>
      <c r="G7" s="113"/>
      <c r="H7" s="113"/>
      <c r="I7" s="80"/>
    </row>
    <row r="8" spans="1:9" s="68" customFormat="1" x14ac:dyDescent="0.2">
      <c r="A8" s="76"/>
      <c r="B8" s="72" t="s">
        <v>26</v>
      </c>
      <c r="C8" s="78"/>
      <c r="D8" s="72" t="s">
        <v>224</v>
      </c>
      <c r="E8" s="116" t="s">
        <v>197</v>
      </c>
      <c r="F8" s="116" t="s">
        <v>182</v>
      </c>
      <c r="G8" s="117"/>
      <c r="H8" s="66"/>
      <c r="I8" s="80"/>
    </row>
    <row r="9" spans="1:9" x14ac:dyDescent="0.2">
      <c r="B9" s="72" t="s">
        <v>3</v>
      </c>
      <c r="C9" s="78"/>
      <c r="D9" s="70"/>
      <c r="E9" s="67" t="s">
        <v>158</v>
      </c>
      <c r="F9" s="108" t="s">
        <v>159</v>
      </c>
      <c r="G9" s="113"/>
      <c r="H9" s="113"/>
    </row>
    <row r="10" spans="1:9" x14ac:dyDescent="0.2">
      <c r="B10" s="72" t="s">
        <v>27</v>
      </c>
      <c r="C10" s="78"/>
      <c r="D10" s="72"/>
      <c r="E10" s="116" t="s">
        <v>197</v>
      </c>
      <c r="F10" s="116" t="s">
        <v>182</v>
      </c>
      <c r="G10" s="117"/>
      <c r="H10" s="66"/>
    </row>
    <row r="11" spans="1:9" x14ac:dyDescent="0.2">
      <c r="B11" s="72" t="s">
        <v>4</v>
      </c>
      <c r="C11" s="78"/>
      <c r="D11" s="70"/>
      <c r="E11" s="67" t="s">
        <v>123</v>
      </c>
      <c r="F11" s="108" t="s">
        <v>122</v>
      </c>
      <c r="G11" s="113"/>
      <c r="H11" s="113"/>
    </row>
    <row r="12" spans="1:9" s="68" customFormat="1" x14ac:dyDescent="0.2">
      <c r="A12" s="76"/>
      <c r="B12" s="72" t="s">
        <v>68</v>
      </c>
      <c r="C12" s="78"/>
      <c r="D12" s="70"/>
      <c r="E12" s="67" t="s">
        <v>198</v>
      </c>
      <c r="F12" s="108" t="s">
        <v>199</v>
      </c>
      <c r="G12" s="113"/>
      <c r="H12" s="113"/>
      <c r="I12" s="80"/>
    </row>
    <row r="13" spans="1:9" s="68" customFormat="1" x14ac:dyDescent="0.2">
      <c r="A13" s="76"/>
      <c r="B13" s="72" t="s">
        <v>28</v>
      </c>
      <c r="C13" s="78"/>
      <c r="D13" s="70"/>
      <c r="E13" s="67" t="s">
        <v>160</v>
      </c>
      <c r="F13" s="108" t="s">
        <v>161</v>
      </c>
      <c r="G13" s="113"/>
      <c r="H13" s="113"/>
      <c r="I13" s="80"/>
    </row>
    <row r="14" spans="1:9" x14ac:dyDescent="0.2">
      <c r="B14" s="72" t="s">
        <v>5</v>
      </c>
      <c r="C14" s="78"/>
      <c r="D14" s="70"/>
      <c r="E14" s="67" t="s">
        <v>194</v>
      </c>
      <c r="F14" s="118" t="s">
        <v>195</v>
      </c>
      <c r="G14" s="113"/>
      <c r="H14" s="113"/>
    </row>
    <row r="15" spans="1:9" x14ac:dyDescent="0.2">
      <c r="B15" s="72" t="s">
        <v>29</v>
      </c>
      <c r="C15" s="78"/>
      <c r="D15" s="70"/>
      <c r="E15" s="67" t="s">
        <v>194</v>
      </c>
      <c r="F15" s="118" t="s">
        <v>195</v>
      </c>
      <c r="G15" s="113"/>
      <c r="H15" s="113"/>
    </row>
    <row r="16" spans="1:9" s="68" customFormat="1" x14ac:dyDescent="0.2">
      <c r="A16" s="76"/>
      <c r="B16" s="72" t="s">
        <v>6</v>
      </c>
      <c r="C16" s="78"/>
      <c r="D16" s="72"/>
      <c r="E16" s="116" t="s">
        <v>197</v>
      </c>
      <c r="F16" s="116" t="s">
        <v>182</v>
      </c>
      <c r="G16" s="117"/>
      <c r="H16" s="66"/>
      <c r="I16" s="80"/>
    </row>
    <row r="17" spans="1:9" s="68" customFormat="1" x14ac:dyDescent="0.2">
      <c r="A17" s="76"/>
      <c r="B17" s="72" t="s">
        <v>30</v>
      </c>
      <c r="C17" s="78"/>
      <c r="D17" s="70"/>
      <c r="E17" s="67" t="s">
        <v>162</v>
      </c>
      <c r="F17" s="108" t="s">
        <v>163</v>
      </c>
      <c r="G17" s="113"/>
      <c r="H17" s="113"/>
      <c r="I17" s="80"/>
    </row>
    <row r="18" spans="1:9" s="68" customFormat="1" x14ac:dyDescent="0.2">
      <c r="A18" s="76"/>
      <c r="B18" s="72" t="s">
        <v>69</v>
      </c>
      <c r="C18" s="78"/>
      <c r="D18" s="70"/>
      <c r="E18" s="67" t="s">
        <v>164</v>
      </c>
      <c r="F18" s="108" t="s">
        <v>165</v>
      </c>
      <c r="G18" s="113"/>
      <c r="H18" s="113"/>
      <c r="I18" s="80"/>
    </row>
    <row r="19" spans="1:9" s="68" customFormat="1" x14ac:dyDescent="0.2">
      <c r="A19" s="76"/>
      <c r="B19" s="72" t="s">
        <v>200</v>
      </c>
      <c r="C19" s="78"/>
      <c r="D19" s="72"/>
      <c r="E19" s="67" t="s">
        <v>194</v>
      </c>
      <c r="F19" s="108" t="s">
        <v>195</v>
      </c>
      <c r="G19" s="113"/>
      <c r="H19" s="113"/>
      <c r="I19" s="80"/>
    </row>
    <row r="20" spans="1:9" s="68" customFormat="1" x14ac:dyDescent="0.2">
      <c r="A20" s="76"/>
      <c r="B20" s="72" t="s">
        <v>31</v>
      </c>
      <c r="C20" s="78"/>
      <c r="D20" s="72"/>
      <c r="E20" s="67" t="s">
        <v>194</v>
      </c>
      <c r="F20" s="118" t="s">
        <v>195</v>
      </c>
      <c r="G20" s="117"/>
      <c r="H20" s="66"/>
      <c r="I20" s="80"/>
    </row>
    <row r="21" spans="1:9" s="68" customFormat="1" x14ac:dyDescent="0.2">
      <c r="A21" s="76"/>
      <c r="B21" s="72" t="s">
        <v>7</v>
      </c>
      <c r="C21" s="78"/>
      <c r="D21" s="72"/>
      <c r="E21" s="116" t="s">
        <v>197</v>
      </c>
      <c r="F21" s="119" t="s">
        <v>182</v>
      </c>
      <c r="G21" s="117"/>
      <c r="H21" s="66"/>
      <c r="I21" s="80"/>
    </row>
    <row r="22" spans="1:9" s="68" customFormat="1" x14ac:dyDescent="0.2">
      <c r="A22" s="76"/>
      <c r="B22" s="72" t="s">
        <v>32</v>
      </c>
      <c r="C22" s="78"/>
      <c r="D22" s="70"/>
      <c r="E22" s="67" t="s">
        <v>166</v>
      </c>
      <c r="F22" s="108" t="s">
        <v>167</v>
      </c>
      <c r="G22" s="113"/>
      <c r="H22" s="113"/>
      <c r="I22" s="80"/>
    </row>
    <row r="23" spans="1:9" s="68" customFormat="1" x14ac:dyDescent="0.2">
      <c r="A23" s="76"/>
      <c r="B23" s="72" t="s">
        <v>8</v>
      </c>
      <c r="C23" s="78"/>
      <c r="D23" s="70"/>
      <c r="E23" s="67" t="s">
        <v>166</v>
      </c>
      <c r="F23" s="108" t="s">
        <v>167</v>
      </c>
      <c r="G23" s="113"/>
      <c r="H23" s="113"/>
      <c r="I23" s="80"/>
    </row>
    <row r="24" spans="1:9" s="68" customFormat="1" x14ac:dyDescent="0.2">
      <c r="A24" s="76"/>
      <c r="B24" s="72" t="s">
        <v>33</v>
      </c>
      <c r="C24" s="78"/>
      <c r="D24" s="70"/>
      <c r="E24" s="67" t="s">
        <v>168</v>
      </c>
      <c r="F24" s="108" t="s">
        <v>169</v>
      </c>
      <c r="G24" s="113"/>
      <c r="H24" s="113"/>
      <c r="I24" s="80"/>
    </row>
    <row r="25" spans="1:9" s="68" customFormat="1" x14ac:dyDescent="0.2">
      <c r="A25" s="76"/>
      <c r="B25" s="72" t="s">
        <v>9</v>
      </c>
      <c r="C25" s="78"/>
      <c r="D25" s="70"/>
      <c r="E25" s="67" t="s">
        <v>79</v>
      </c>
      <c r="F25" s="108" t="s">
        <v>108</v>
      </c>
      <c r="G25" s="113"/>
      <c r="H25" s="113"/>
      <c r="I25" s="80"/>
    </row>
    <row r="26" spans="1:9" s="68" customFormat="1" x14ac:dyDescent="0.2">
      <c r="A26" s="76"/>
      <c r="B26" s="72" t="s">
        <v>34</v>
      </c>
      <c r="C26" s="78"/>
      <c r="D26" s="70"/>
      <c r="E26" s="67" t="s">
        <v>80</v>
      </c>
      <c r="F26" s="108" t="s">
        <v>109</v>
      </c>
      <c r="G26" s="113"/>
      <c r="H26" s="113"/>
      <c r="I26" s="80"/>
    </row>
    <row r="27" spans="1:9" s="68" customFormat="1" x14ac:dyDescent="0.2">
      <c r="A27" s="76"/>
      <c r="B27" s="72" t="s">
        <v>10</v>
      </c>
      <c r="C27" s="78"/>
      <c r="D27" s="72"/>
      <c r="E27" s="116" t="s">
        <v>197</v>
      </c>
      <c r="F27" s="116" t="s">
        <v>182</v>
      </c>
      <c r="G27" s="117"/>
      <c r="H27" s="66"/>
      <c r="I27" s="80"/>
    </row>
    <row r="28" spans="1:9" s="68" customFormat="1" x14ac:dyDescent="0.2">
      <c r="A28" s="76"/>
      <c r="B28" s="72" t="s">
        <v>71</v>
      </c>
      <c r="C28" s="78"/>
      <c r="D28" s="70"/>
      <c r="E28" s="67" t="s">
        <v>201</v>
      </c>
      <c r="F28" s="108" t="s">
        <v>202</v>
      </c>
      <c r="G28" s="113"/>
      <c r="H28" s="113"/>
      <c r="I28" s="80"/>
    </row>
    <row r="29" spans="1:9" s="68" customFormat="1" x14ac:dyDescent="0.2">
      <c r="A29" s="76"/>
      <c r="B29" s="72" t="s">
        <v>35</v>
      </c>
      <c r="C29" s="78"/>
      <c r="D29" s="72"/>
      <c r="E29" s="116" t="s">
        <v>197</v>
      </c>
      <c r="F29" s="116" t="s">
        <v>182</v>
      </c>
      <c r="G29" s="117"/>
      <c r="H29" s="66"/>
      <c r="I29" s="80"/>
    </row>
    <row r="30" spans="1:9" s="68" customFormat="1" x14ac:dyDescent="0.2">
      <c r="A30" s="76"/>
      <c r="B30" s="72" t="s">
        <v>203</v>
      </c>
      <c r="C30" s="78"/>
      <c r="D30" s="72"/>
      <c r="E30" s="66" t="s">
        <v>194</v>
      </c>
      <c r="F30" s="66" t="s">
        <v>195</v>
      </c>
      <c r="G30" s="117"/>
      <c r="H30" s="66"/>
      <c r="I30" s="80"/>
    </row>
    <row r="31" spans="1:9" s="68" customFormat="1" x14ac:dyDescent="0.2">
      <c r="A31" s="76"/>
      <c r="B31" s="72" t="s">
        <v>11</v>
      </c>
      <c r="C31" s="78"/>
      <c r="D31" s="70"/>
      <c r="E31" s="67" t="s">
        <v>170</v>
      </c>
      <c r="F31" s="108" t="s">
        <v>171</v>
      </c>
      <c r="G31" s="113"/>
      <c r="H31" s="113"/>
      <c r="I31" s="80"/>
    </row>
    <row r="32" spans="1:9" s="68" customFormat="1" x14ac:dyDescent="0.2">
      <c r="A32" s="76"/>
      <c r="B32" s="72" t="s">
        <v>36</v>
      </c>
      <c r="C32" s="78"/>
      <c r="D32" s="70"/>
      <c r="E32" s="67" t="s">
        <v>204</v>
      </c>
      <c r="F32" s="108" t="s">
        <v>205</v>
      </c>
      <c r="G32" s="113"/>
      <c r="H32" s="113"/>
      <c r="I32" s="80"/>
    </row>
    <row r="33" spans="1:9" s="68" customFormat="1" x14ac:dyDescent="0.2">
      <c r="A33" s="76"/>
      <c r="B33" s="72" t="s">
        <v>12</v>
      </c>
      <c r="C33" s="78"/>
      <c r="D33" s="72"/>
      <c r="E33" s="67" t="s">
        <v>206</v>
      </c>
      <c r="F33" s="108" t="s">
        <v>185</v>
      </c>
      <c r="G33" s="117"/>
      <c r="H33" s="66"/>
      <c r="I33" s="80"/>
    </row>
    <row r="34" spans="1:9" s="68" customFormat="1" x14ac:dyDescent="0.2">
      <c r="A34" s="76"/>
      <c r="B34" s="72" t="s">
        <v>37</v>
      </c>
      <c r="C34" s="78"/>
      <c r="D34" s="70"/>
      <c r="E34" s="67" t="s">
        <v>207</v>
      </c>
      <c r="F34" s="108" t="s">
        <v>208</v>
      </c>
      <c r="G34" s="113"/>
      <c r="H34" s="113"/>
      <c r="I34" s="80"/>
    </row>
    <row r="35" spans="1:9" s="68" customFormat="1" x14ac:dyDescent="0.2">
      <c r="A35" s="76"/>
      <c r="B35" s="72" t="s">
        <v>13</v>
      </c>
      <c r="C35" s="78"/>
      <c r="D35" s="70"/>
      <c r="E35" s="67" t="s">
        <v>110</v>
      </c>
      <c r="F35" s="108" t="s">
        <v>111</v>
      </c>
      <c r="G35" s="113"/>
      <c r="H35" s="113"/>
      <c r="I35" s="80"/>
    </row>
    <row r="36" spans="1:9" s="68" customFormat="1" x14ac:dyDescent="0.2">
      <c r="A36" s="76"/>
      <c r="B36" s="72" t="s">
        <v>72</v>
      </c>
      <c r="C36" s="78"/>
      <c r="D36" s="70"/>
      <c r="E36" s="67" t="s">
        <v>81</v>
      </c>
      <c r="F36" s="108" t="s">
        <v>112</v>
      </c>
      <c r="G36" s="113"/>
      <c r="H36" s="113"/>
      <c r="I36" s="80"/>
    </row>
    <row r="37" spans="1:9" s="68" customFormat="1" x14ac:dyDescent="0.2">
      <c r="A37" s="76"/>
      <c r="B37" s="72" t="s">
        <v>73</v>
      </c>
      <c r="C37" s="78"/>
      <c r="D37" s="70"/>
      <c r="E37" s="67" t="s">
        <v>113</v>
      </c>
      <c r="F37" s="108" t="s">
        <v>114</v>
      </c>
      <c r="G37" s="113"/>
      <c r="H37" s="113"/>
      <c r="I37" s="80"/>
    </row>
    <row r="38" spans="1:9" s="68" customFormat="1" x14ac:dyDescent="0.2">
      <c r="A38" s="76"/>
      <c r="B38" s="72" t="s">
        <v>38</v>
      </c>
      <c r="C38" s="78"/>
      <c r="D38" s="70"/>
      <c r="E38" s="67" t="s">
        <v>209</v>
      </c>
      <c r="F38" s="108" t="s">
        <v>210</v>
      </c>
      <c r="G38" s="113"/>
      <c r="H38" s="113"/>
      <c r="I38" s="80"/>
    </row>
    <row r="39" spans="1:9" s="68" customFormat="1" x14ac:dyDescent="0.2">
      <c r="A39" s="76"/>
      <c r="B39" s="72" t="s">
        <v>14</v>
      </c>
      <c r="C39" s="78"/>
      <c r="D39" s="70"/>
      <c r="E39" s="67" t="s">
        <v>194</v>
      </c>
      <c r="F39" s="118" t="s">
        <v>195</v>
      </c>
      <c r="G39" s="113"/>
      <c r="H39" s="113"/>
      <c r="I39" s="80"/>
    </row>
    <row r="40" spans="1:9" s="68" customFormat="1" x14ac:dyDescent="0.2">
      <c r="A40" s="76"/>
      <c r="B40" s="72" t="s">
        <v>39</v>
      </c>
      <c r="C40" s="78"/>
      <c r="D40" s="70"/>
      <c r="E40" s="67" t="s">
        <v>194</v>
      </c>
      <c r="F40" s="118" t="s">
        <v>195</v>
      </c>
      <c r="G40" s="113"/>
      <c r="H40" s="113"/>
      <c r="I40" s="80"/>
    </row>
    <row r="41" spans="1:9" s="68" customFormat="1" x14ac:dyDescent="0.2">
      <c r="A41" s="76"/>
      <c r="B41" s="72" t="s">
        <v>74</v>
      </c>
      <c r="C41" s="78"/>
      <c r="D41" s="70"/>
      <c r="E41" s="67" t="s">
        <v>211</v>
      </c>
      <c r="F41" s="108" t="s">
        <v>212</v>
      </c>
      <c r="G41" s="113"/>
      <c r="H41" s="113"/>
      <c r="I41" s="80"/>
    </row>
    <row r="42" spans="1:9" s="68" customFormat="1" x14ac:dyDescent="0.2">
      <c r="A42" s="76"/>
      <c r="B42" s="72" t="s">
        <v>15</v>
      </c>
      <c r="C42" s="78"/>
      <c r="D42" s="70"/>
      <c r="E42" s="67" t="s">
        <v>172</v>
      </c>
      <c r="F42" s="108" t="s">
        <v>173</v>
      </c>
      <c r="G42" s="113"/>
      <c r="H42" s="113"/>
      <c r="I42" s="80"/>
    </row>
    <row r="43" spans="1:9" s="68" customFormat="1" x14ac:dyDescent="0.2">
      <c r="A43" s="76"/>
      <c r="B43" s="72" t="s">
        <v>16</v>
      </c>
      <c r="C43" s="78"/>
      <c r="D43" s="70"/>
      <c r="E43" s="67" t="s">
        <v>115</v>
      </c>
      <c r="F43" s="108" t="s">
        <v>116</v>
      </c>
      <c r="G43" s="113"/>
      <c r="H43" s="113"/>
      <c r="I43" s="80"/>
    </row>
    <row r="44" spans="1:9" s="68" customFormat="1" x14ac:dyDescent="0.2">
      <c r="A44" s="76"/>
      <c r="B44" s="72" t="s">
        <v>75</v>
      </c>
      <c r="C44" s="78"/>
      <c r="D44" s="70"/>
      <c r="E44" s="67" t="s">
        <v>206</v>
      </c>
      <c r="F44" s="108" t="s">
        <v>213</v>
      </c>
      <c r="G44" s="113"/>
      <c r="H44" s="113"/>
      <c r="I44" s="80"/>
    </row>
    <row r="45" spans="1:9" s="68" customFormat="1" x14ac:dyDescent="0.2">
      <c r="A45" s="76"/>
      <c r="B45" s="72" t="s">
        <v>17</v>
      </c>
      <c r="C45" s="78"/>
      <c r="D45" s="70"/>
      <c r="E45" s="67" t="s">
        <v>214</v>
      </c>
      <c r="F45" s="108" t="s">
        <v>215</v>
      </c>
      <c r="G45" s="113"/>
      <c r="H45" s="113"/>
      <c r="I45" s="80"/>
    </row>
    <row r="46" spans="1:9" s="68" customFormat="1" x14ac:dyDescent="0.2">
      <c r="A46" s="76"/>
      <c r="B46" s="72" t="s">
        <v>40</v>
      </c>
      <c r="C46" s="78"/>
      <c r="D46" s="70"/>
      <c r="E46" s="67" t="s">
        <v>82</v>
      </c>
      <c r="F46" s="108" t="s">
        <v>117</v>
      </c>
      <c r="G46" s="113"/>
      <c r="H46" s="113"/>
      <c r="I46" s="80"/>
    </row>
    <row r="47" spans="1:9" s="68" customFormat="1" x14ac:dyDescent="0.2">
      <c r="A47" s="76"/>
      <c r="B47" s="72" t="s">
        <v>18</v>
      </c>
      <c r="C47" s="78"/>
      <c r="D47" s="70"/>
      <c r="E47" s="67" t="s">
        <v>174</v>
      </c>
      <c r="F47" s="108" t="s">
        <v>175</v>
      </c>
      <c r="G47" s="113"/>
      <c r="H47" s="113"/>
      <c r="I47" s="80"/>
    </row>
    <row r="48" spans="1:9" s="68" customFormat="1" x14ac:dyDescent="0.2">
      <c r="A48" s="76"/>
      <c r="B48" s="72" t="s">
        <v>41</v>
      </c>
      <c r="C48" s="78"/>
      <c r="D48" s="70"/>
      <c r="E48" s="67" t="s">
        <v>176</v>
      </c>
      <c r="F48" s="108" t="s">
        <v>177</v>
      </c>
      <c r="G48" s="113"/>
      <c r="H48" s="113"/>
      <c r="I48" s="80"/>
    </row>
    <row r="49" spans="1:9" s="68" customFormat="1" x14ac:dyDescent="0.2">
      <c r="A49" s="76"/>
      <c r="B49" s="72" t="s">
        <v>19</v>
      </c>
      <c r="C49" s="78"/>
      <c r="D49" s="70"/>
      <c r="E49" s="67" t="s">
        <v>83</v>
      </c>
      <c r="F49" s="108" t="s">
        <v>118</v>
      </c>
      <c r="G49" s="113"/>
      <c r="H49" s="113"/>
      <c r="I49" s="80"/>
    </row>
    <row r="50" spans="1:9" s="68" customFormat="1" x14ac:dyDescent="0.2">
      <c r="A50" s="76"/>
      <c r="B50" s="72" t="s">
        <v>42</v>
      </c>
      <c r="C50" s="78"/>
      <c r="D50" s="70"/>
      <c r="E50" s="67" t="s">
        <v>178</v>
      </c>
      <c r="F50" s="108" t="s">
        <v>179</v>
      </c>
      <c r="G50" s="113"/>
      <c r="H50" s="113"/>
      <c r="I50" s="80"/>
    </row>
    <row r="51" spans="1:9" s="68" customFormat="1" x14ac:dyDescent="0.2">
      <c r="A51" s="76"/>
      <c r="B51" s="72" t="s">
        <v>20</v>
      </c>
      <c r="C51" s="78"/>
      <c r="D51" s="70"/>
      <c r="E51" s="67" t="s">
        <v>84</v>
      </c>
      <c r="F51" s="108" t="s">
        <v>119</v>
      </c>
      <c r="G51" s="113"/>
      <c r="H51" s="113"/>
      <c r="I51" s="80"/>
    </row>
    <row r="52" spans="1:9" s="68" customFormat="1" x14ac:dyDescent="0.2">
      <c r="A52" s="76"/>
      <c r="B52" s="72" t="s">
        <v>43</v>
      </c>
      <c r="C52" s="78"/>
      <c r="D52" s="70"/>
      <c r="E52" s="67" t="s">
        <v>120</v>
      </c>
      <c r="F52" s="108" t="s">
        <v>121</v>
      </c>
      <c r="G52" s="113"/>
      <c r="H52" s="113"/>
      <c r="I52" s="80"/>
    </row>
    <row r="53" spans="1:9" s="68" customFormat="1" x14ac:dyDescent="0.2">
      <c r="A53" s="76"/>
      <c r="B53" s="72" t="s">
        <v>44</v>
      </c>
      <c r="C53" s="78"/>
      <c r="D53" s="72"/>
      <c r="E53" s="116" t="s">
        <v>197</v>
      </c>
      <c r="F53" s="116" t="s">
        <v>182</v>
      </c>
      <c r="G53" s="117"/>
      <c r="H53" s="66"/>
      <c r="I53" s="80"/>
    </row>
    <row r="54" spans="1:9" s="68" customFormat="1" x14ac:dyDescent="0.2">
      <c r="A54" s="76"/>
      <c r="B54" s="72" t="s">
        <v>21</v>
      </c>
      <c r="C54" s="78"/>
      <c r="D54" s="72"/>
      <c r="E54" s="67" t="s">
        <v>194</v>
      </c>
      <c r="F54" s="118" t="s">
        <v>195</v>
      </c>
      <c r="G54" s="117"/>
      <c r="H54" s="66"/>
      <c r="I54" s="80"/>
    </row>
    <row r="55" spans="1:9" s="68" customFormat="1" x14ac:dyDescent="0.2">
      <c r="A55" s="76"/>
      <c r="B55" s="72" t="s">
        <v>22</v>
      </c>
      <c r="C55" s="78"/>
      <c r="D55" s="70"/>
      <c r="E55" s="67" t="s">
        <v>180</v>
      </c>
      <c r="F55" s="108" t="s">
        <v>181</v>
      </c>
      <c r="G55" s="113"/>
      <c r="H55" s="113"/>
      <c r="I55" s="80"/>
    </row>
    <row r="56" spans="1:9" s="68" customFormat="1" x14ac:dyDescent="0.2">
      <c r="A56" s="76"/>
      <c r="B56" s="72" t="s">
        <v>225</v>
      </c>
      <c r="C56" s="78"/>
      <c r="D56" s="70"/>
      <c r="E56" s="67"/>
      <c r="F56" s="108"/>
      <c r="G56" s="113"/>
      <c r="H56" s="113"/>
      <c r="I56" s="80"/>
    </row>
    <row r="57" spans="1:9" s="68" customFormat="1" x14ac:dyDescent="0.2">
      <c r="A57" s="76"/>
      <c r="B57" s="72" t="s">
        <v>216</v>
      </c>
      <c r="C57" s="78"/>
      <c r="D57" s="70"/>
      <c r="E57" s="67" t="s">
        <v>217</v>
      </c>
      <c r="F57" s="108" t="s">
        <v>218</v>
      </c>
      <c r="G57" s="113"/>
      <c r="H57" s="113"/>
      <c r="I57" s="80"/>
    </row>
    <row r="58" spans="1:9" s="68" customFormat="1" x14ac:dyDescent="0.2">
      <c r="A58" s="76"/>
      <c r="B58" s="72" t="s">
        <v>85</v>
      </c>
      <c r="C58" s="78"/>
      <c r="D58" s="70"/>
      <c r="E58" s="67" t="s">
        <v>219</v>
      </c>
      <c r="F58" s="108" t="s">
        <v>182</v>
      </c>
      <c r="G58" s="113"/>
      <c r="H58" s="113"/>
      <c r="I58" s="80"/>
    </row>
    <row r="59" spans="1:9" s="68" customFormat="1" x14ac:dyDescent="0.2">
      <c r="A59" s="76"/>
      <c r="B59" s="72" t="s">
        <v>45</v>
      </c>
      <c r="C59" s="78"/>
      <c r="D59" s="70"/>
      <c r="E59" s="67" t="s">
        <v>183</v>
      </c>
      <c r="F59" s="108" t="s">
        <v>184</v>
      </c>
      <c r="G59" s="113"/>
      <c r="H59" s="113"/>
      <c r="I59" s="80"/>
    </row>
    <row r="60" spans="1:9" s="68" customFormat="1" x14ac:dyDescent="0.2">
      <c r="A60" s="76"/>
      <c r="B60" s="72" t="s">
        <v>23</v>
      </c>
      <c r="C60" s="78"/>
      <c r="D60" s="70"/>
      <c r="E60" s="67" t="s">
        <v>124</v>
      </c>
      <c r="F60" s="108" t="s">
        <v>125</v>
      </c>
      <c r="G60" s="113"/>
      <c r="H60" s="113"/>
      <c r="I60" s="80"/>
    </row>
    <row r="61" spans="1:9" x14ac:dyDescent="0.2">
      <c r="B61" s="72" t="s">
        <v>46</v>
      </c>
      <c r="C61" s="78"/>
      <c r="D61" s="70"/>
      <c r="E61" s="67" t="s">
        <v>126</v>
      </c>
      <c r="F61" s="108" t="s">
        <v>127</v>
      </c>
      <c r="G61" s="113"/>
      <c r="H61" s="113"/>
    </row>
    <row r="62" spans="1:9" s="68" customFormat="1" x14ac:dyDescent="0.2">
      <c r="A62" s="76"/>
      <c r="B62" s="72" t="s">
        <v>76</v>
      </c>
      <c r="C62" s="79"/>
      <c r="D62" s="72"/>
      <c r="E62" s="116" t="s">
        <v>197</v>
      </c>
      <c r="F62" s="116" t="s">
        <v>182</v>
      </c>
      <c r="G62" s="117"/>
      <c r="H62" s="66"/>
      <c r="I62" s="80"/>
    </row>
    <row r="63" spans="1:9" hidden="1" x14ac:dyDescent="0.2">
      <c r="C63" s="74"/>
      <c r="F63" s="66"/>
      <c r="G63" s="117"/>
      <c r="H63" s="66"/>
    </row>
    <row r="64" spans="1:9" hidden="1" x14ac:dyDescent="0.2">
      <c r="F64" s="66"/>
      <c r="G64" s="117"/>
      <c r="H64" s="66"/>
    </row>
    <row r="65" spans="5:8" hidden="1" x14ac:dyDescent="0.2">
      <c r="F65" s="66"/>
      <c r="G65" s="117"/>
      <c r="H65" s="66"/>
    </row>
    <row r="66" spans="5:8" x14ac:dyDescent="0.2">
      <c r="F66" s="66"/>
      <c r="G66" s="117"/>
      <c r="H66" s="66"/>
    </row>
    <row r="67" spans="5:8" x14ac:dyDescent="0.2">
      <c r="F67" s="66"/>
      <c r="G67" s="66"/>
      <c r="H67" s="66"/>
    </row>
    <row r="68" spans="5:8" hidden="1" x14ac:dyDescent="0.2">
      <c r="F68" s="66"/>
      <c r="G68" s="66"/>
      <c r="H68" s="66"/>
    </row>
    <row r="69" spans="5:8" hidden="1" x14ac:dyDescent="0.2">
      <c r="F69" s="66"/>
      <c r="G69" s="66"/>
      <c r="H69" s="66"/>
    </row>
    <row r="70" spans="5:8" x14ac:dyDescent="0.2">
      <c r="F70" s="66"/>
      <c r="G70" s="66"/>
      <c r="H70" s="66"/>
    </row>
    <row r="71" spans="5:8" x14ac:dyDescent="0.2">
      <c r="F71" s="66"/>
      <c r="G71" s="66"/>
      <c r="H71" s="66"/>
    </row>
    <row r="72" spans="5:8" x14ac:dyDescent="0.2">
      <c r="F72" s="66"/>
      <c r="G72" s="66"/>
      <c r="H72" s="66"/>
    </row>
    <row r="73" spans="5:8" x14ac:dyDescent="0.2">
      <c r="F73" s="66"/>
      <c r="G73" s="66"/>
      <c r="H73" s="66"/>
    </row>
    <row r="74" spans="5:8" x14ac:dyDescent="0.2">
      <c r="F74" s="66"/>
      <c r="G74" s="66"/>
      <c r="H74" s="66"/>
    </row>
    <row r="75" spans="5:8" hidden="1" x14ac:dyDescent="0.2">
      <c r="E75" s="74"/>
      <c r="F75" s="81"/>
    </row>
  </sheetData>
  <sortState xmlns:xlrd2="http://schemas.microsoft.com/office/spreadsheetml/2017/richdata2" ref="B2:B59">
    <sortCondition ref="B59"/>
  </sortState>
  <hyperlinks>
    <hyperlink ref="F7" r:id="rId1" display="Renee.Doyle@ag.tn.gov; " xr:uid="{3644F361-6021-410C-BE25-EEA4D428E081}"/>
    <hyperlink ref="F2" r:id="rId2" xr:uid="{69D6A160-3507-4B7E-AC03-D3D13D482820}"/>
    <hyperlink ref="F3" r:id="rId3" xr:uid="{36C67000-6B88-481B-A2D0-8A745E68320D}"/>
    <hyperlink ref="F5" r:id="rId4" display="Donna.J.Bryan@tn.gov" xr:uid="{80BD6788-8F4B-4D86-B84B-2BCA5D8DFFFA}"/>
    <hyperlink ref="F9" r:id="rId5" display="Nancy.McGill@tn.gov" xr:uid="{898C4FAF-5A7A-400A-9D27-57F865FCD500}"/>
    <hyperlink ref="F12" r:id="rId6" xr:uid="{CDA230CB-DFF2-439B-B264-2FD4719E394B}"/>
    <hyperlink ref="F13" r:id="rId7" xr:uid="{F133E866-6A22-43CF-864C-D1250E387040}"/>
    <hyperlink ref="F18" r:id="rId8" display="Louis.Laub@tn.gov" xr:uid="{8E1D584C-B40F-46B6-92D5-795E1921334F}"/>
    <hyperlink ref="F25" r:id="rId9" xr:uid="{F4D375FB-4FE0-483F-AD37-DB33796C8198}"/>
    <hyperlink ref="F26" r:id="rId10" xr:uid="{B8CC1BC2-93E1-402C-BE06-B55D6E3D7D90}"/>
    <hyperlink ref="F32" r:id="rId11" display="Kelley.M.Murray@tn.gov" xr:uid="{E5A4328D-DE1F-483B-BF9D-0124310E3493}"/>
    <hyperlink ref="F34" r:id="rId12" display="DGS.HR@tn.gov" xr:uid="{CB1253DF-E1EB-4FB5-A28F-835958FA0C1A}"/>
    <hyperlink ref="F36" r:id="rId13" xr:uid="{086126C9-3E73-4A72-A125-CDF86B3CD589}"/>
    <hyperlink ref="F35" r:id="rId14" display="Charlotte.Ammons@tn.gov" xr:uid="{0C2238B4-2A74-4DA2-B735-22E197988E37}"/>
    <hyperlink ref="F37" r:id="rId15" xr:uid="{1FED3C66-0EBA-4D1A-AA96-44F6DA1B83B0}"/>
    <hyperlink ref="F42" r:id="rId16" display="Carole.M.Worrell@tn.gov; " xr:uid="{BCAA3A20-4504-4C31-82B1-C738A0FFFDA2}"/>
    <hyperlink ref="F43" r:id="rId17" xr:uid="{6521E0E8-058B-49FC-A8D8-25B8D02C8EE5}"/>
    <hyperlink ref="F46" r:id="rId18" xr:uid="{D735BB86-4498-4F5A-AD7F-6BC0D73F0427}"/>
    <hyperlink ref="F47" r:id="rId19" display="Traci.Pointer@tn.gov" xr:uid="{5A6D5966-6AD6-4136-8C26-F835DDB559D4}"/>
    <hyperlink ref="F48" r:id="rId20" display="Dori.Simpson@tn.gov" xr:uid="{44251277-3A70-4FE6-BA53-71B3F28A41AA}"/>
    <hyperlink ref="F49" r:id="rId21" xr:uid="{2341A5C2-4081-4F24-8111-2DB285766C04}"/>
    <hyperlink ref="F50" r:id="rId22" display="Ashley.Story@tn.gov" xr:uid="{EF808369-83DD-4202-99CA-B9A860FB8389}"/>
    <hyperlink ref="F51" r:id="rId23" xr:uid="{68AD4385-C1E9-4E93-B9B4-1E8D1F4C3152}"/>
    <hyperlink ref="F52" r:id="rId24" display="Tawnie.Mathieu@tn.gov; " xr:uid="{EACE7266-0E8C-4C56-80C6-14B3B10224DA}"/>
    <hyperlink ref="F11" r:id="rId25" xr:uid="{FC2FB3E6-A0B3-48E0-93CF-F458781C5D3A}"/>
    <hyperlink ref="F55" r:id="rId26" display="Trevecca.L.Moore@tn.gov" xr:uid="{CA97319D-9EBD-45B9-AE61-1F1297EDFA80}"/>
    <hyperlink ref="F58" r:id="rId27" xr:uid="{59BDF6C6-AF2E-480E-AF41-41AC286324BA}"/>
    <hyperlink ref="F59" r:id="rId28" xr:uid="{BDEAAC35-EF48-4781-91B9-F8B1ABB4D038}"/>
    <hyperlink ref="F60" r:id="rId29" xr:uid="{6CE81FE5-2F26-493D-9FCF-B3103AFCE152}"/>
    <hyperlink ref="F61" r:id="rId30" xr:uid="{951E69F9-98C2-424D-8607-387EA7A348E1}"/>
    <hyperlink ref="F14" r:id="rId31" display="DOHR_MOU.Employees@tn.gov; Kristina.Clouse@tn.gov; Danyl.Gillette@tn.gov" xr:uid="{ADD16259-5ACE-4351-879D-8EA78B70C09A}"/>
    <hyperlink ref="F20" r:id="rId32" display="DOHR_MOU.Employees@tn.gov; Kristina.Clouse@tn.gov; Danyl.Gillette@tn.gov" xr:uid="{2A10820F-BEA8-4BF8-A8F0-F69FC90B1C07}"/>
    <hyperlink ref="F33" r:id="rId33" xr:uid="{5F94FD09-F4DC-4A98-A7EA-4D1754082F5F}"/>
    <hyperlink ref="F4" r:id="rId34" display="Karen.Douglass@tn.gov" xr:uid="{F820222B-F94B-48A8-A591-56131CCF8406}"/>
    <hyperlink ref="F21" r:id="rId35" xr:uid="{3D429DA3-9607-480B-8790-E76D8FC43724}"/>
    <hyperlink ref="F15" r:id="rId36" display="DOHR_MOU.Employees@tn.gov; Kristina.Clouse@tn.gov; Danyl.Gillette@tn.gov" xr:uid="{E846463B-E9F7-4C42-BCB4-13B40E10BBC3}"/>
  </hyperlinks>
  <pageMargins left="0.7" right="0.7" top="0.75" bottom="0.75" header="0.3" footer="0.3"/>
  <pageSetup orientation="portrait" verticalDpi="1200"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22</vt:i4>
      </vt:variant>
    </vt:vector>
  </HeadingPairs>
  <TitlesOfParts>
    <vt:vector size="27" baseType="lpstr">
      <vt:lpstr>Instructions</vt:lpstr>
      <vt:lpstr>Application Page 1</vt:lpstr>
      <vt:lpstr>Application Page 2</vt:lpstr>
      <vt:lpstr>Data Output</vt:lpstr>
      <vt:lpstr>Lookup</vt:lpstr>
      <vt:lpstr>allcode</vt:lpstr>
      <vt:lpstr>apptype</vt:lpstr>
      <vt:lpstr>date</vt:lpstr>
      <vt:lpstr>dept</vt:lpstr>
      <vt:lpstr>empid</vt:lpstr>
      <vt:lpstr>firstname</vt:lpstr>
      <vt:lpstr>homeadd</vt:lpstr>
      <vt:lpstr>homecity</vt:lpstr>
      <vt:lpstr>homezip</vt:lpstr>
      <vt:lpstr>hrcoord</vt:lpstr>
      <vt:lpstr>hremail</vt:lpstr>
      <vt:lpstr>initials</vt:lpstr>
      <vt:lpstr>lastname</vt:lpstr>
      <vt:lpstr>'Application Page 2'!Print_Area</vt:lpstr>
      <vt:lpstr>Lookup!Print_Area</vt:lpstr>
      <vt:lpstr>supname</vt:lpstr>
      <vt:lpstr>supphone</vt:lpstr>
      <vt:lpstr>workadd</vt:lpstr>
      <vt:lpstr>workcity</vt:lpstr>
      <vt:lpstr>workemail</vt:lpstr>
      <vt:lpstr>workphone</vt:lpstr>
      <vt:lpstr>workzip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dc:creator>
  <cp:lastModifiedBy>TDOT</cp:lastModifiedBy>
  <dcterms:created xsi:type="dcterms:W3CDTF">2019-09-30T20:22:28Z</dcterms:created>
  <dcterms:modified xsi:type="dcterms:W3CDTF">2022-09-16T14:34:01Z</dcterms:modified>
</cp:coreProperties>
</file>