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tdoe-my.sharepoint.com/personal/ali_reid_tnedu_gov/Documents/Charter Schools &amp; Authorizers/Authorizer Reporting/Authorizer Fee Report/2024-25 (due 12-1-25)/"/>
    </mc:Choice>
  </mc:AlternateContent>
  <xr:revisionPtr revIDLastSave="23" documentId="8_{A74C16FE-FC23-47CF-8C03-1BCBF9C405A5}" xr6:coauthVersionLast="47" xr6:coauthVersionMax="47" xr10:uidLastSave="{5E3141E3-4692-4A03-AC16-72E3924B92B8}"/>
  <bookViews>
    <workbookView xWindow="-120" yWindow="-120" windowWidth="29040" windowHeight="15720" xr2:uid="{5E5695D9-CB5E-8C41-AFDE-08AEE1F31F15}"/>
  </bookViews>
  <sheets>
    <sheet name="3. Authorizer Fee Revenues" sheetId="2" r:id="rId1"/>
    <sheet name="4. Authorizer Fee Expenses"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2" l="1"/>
  <c r="E11" i="2" s="1"/>
  <c r="D10" i="2"/>
  <c r="E10" i="2" s="1"/>
  <c r="D9" i="2"/>
  <c r="E9" i="2" s="1"/>
  <c r="D8" i="2"/>
  <c r="E8" i="2" s="1"/>
  <c r="D7" i="2"/>
  <c r="E7" i="2" s="1"/>
  <c r="D6" i="2"/>
  <c r="E6" i="2" s="1"/>
  <c r="D5" i="2"/>
  <c r="E5" i="2" s="1"/>
  <c r="D13" i="2" l="1"/>
  <c r="E13" i="2" s="1"/>
  <c r="D15" i="2"/>
  <c r="E15" i="2" s="1"/>
  <c r="D16" i="2"/>
  <c r="E16" i="2" s="1"/>
  <c r="D17" i="2"/>
  <c r="E17" i="2" s="1"/>
  <c r="D14" i="2" l="1"/>
  <c r="E14" i="2" s="1"/>
  <c r="D12" i="2"/>
  <c r="E12" i="2" s="1"/>
  <c r="D15" i="3" l="1"/>
  <c r="D11" i="3"/>
  <c r="E15" i="3" s="1"/>
</calcChain>
</file>

<file path=xl/sharedStrings.xml><?xml version="1.0" encoding="utf-8"?>
<sst xmlns="http://schemas.openxmlformats.org/spreadsheetml/2006/main" count="43" uniqueCount="37">
  <si>
    <t>Authorizer Name:</t>
  </si>
  <si>
    <t>School Year:</t>
  </si>
  <si>
    <t>Authorizer Fee Revenues</t>
  </si>
  <si>
    <t>Name of School</t>
  </si>
  <si>
    <t>Total Amount of Per Student State &amp; Local Funding</t>
  </si>
  <si>
    <t>Fee Percent 
(e.g., .03)</t>
  </si>
  <si>
    <t>Formula Calculation</t>
  </si>
  <si>
    <t>Total Allowable Authorizer Fee</t>
  </si>
  <si>
    <t>Notes</t>
  </si>
  <si>
    <t xml:space="preserve">Total Authorizer Fee Revenue </t>
  </si>
  <si>
    <r>
      <t xml:space="preserve">Authorizer Fee Expenses
</t>
    </r>
    <r>
      <rPr>
        <b/>
        <sz val="12"/>
        <color theme="0"/>
        <rFont val="PermianSlabSerifTypeface"/>
        <family val="3"/>
      </rPr>
      <t>(scroll down for totals)</t>
    </r>
  </si>
  <si>
    <t>Account Number</t>
  </si>
  <si>
    <t>Line Item Number</t>
  </si>
  <si>
    <t>Amount of Expense</t>
  </si>
  <si>
    <t>Type of Allowable Expense</t>
  </si>
  <si>
    <t>Description of Expense</t>
  </si>
  <si>
    <t xml:space="preserve">For Personnel expense, provide % of time spent on authorizing and detailed description of activities </t>
  </si>
  <si>
    <t>Rationale / Notes</t>
  </si>
  <si>
    <t>Grand Total Expenditures                       July 1 - June 30:</t>
  </si>
  <si>
    <t>Total Fee Revenues Plus  Total Expenses</t>
  </si>
  <si>
    <t>Total Fee  Revenues</t>
  </si>
  <si>
    <t>Total Expenditures</t>
  </si>
  <si>
    <t>Amount of Fee Not Expended</t>
  </si>
  <si>
    <t>Personnel</t>
  </si>
  <si>
    <t>Pro-rata portion of salary</t>
  </si>
  <si>
    <t>Support Services</t>
  </si>
  <si>
    <t>N/A</t>
  </si>
  <si>
    <t>American Classical Academy Rutherford</t>
  </si>
  <si>
    <t>Springs Empower Academy - springs public schools TN</t>
  </si>
  <si>
    <t xml:space="preserve">At least 50% of the duties of this office are spent in charter school related activities. </t>
  </si>
  <si>
    <t>Travel, lodging, and registration fees</t>
  </si>
  <si>
    <t>Association membership</t>
  </si>
  <si>
    <t>50% - Duties of the Choice and Charter Schools coordinator include, but are not limited to, monitoring of performance and compliance of 2 operating charter schools, oversight and coordination of new applications (2) received in the applicable review period, training and communication with the authorizer's governing board, and communicating with charter operators and governing board members.</t>
  </si>
  <si>
    <t>Rutherford County Schools</t>
  </si>
  <si>
    <t xml:space="preserve">79.7% of Membership dues in the National Association of Charter School Authorizers (NACSA) accounted for the remaining portion of the collected fees. Membership is necessary to learn best authorizer practices, improve and align policies and procedures with best practices, and continue to build partnerships with authorizers nationwide. The remaining 20.3% of dues was covered with district GP funds. </t>
  </si>
  <si>
    <t>The coordinator attended the NACSA Leadership Conference in Houston, TX in October in order to learn best authorizer practices, improve and align policies and procedures with best practices, and continue to build partnerships with authorizers nationwide.</t>
  </si>
  <si>
    <t>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</si>
</sst>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9" x14ac:knownFonts="1">
    <font>
      <sz val="12"/>
      <color theme="1"/>
      <name val="Calibri"/>
      <family val="2"/>
      <scheme val="minor"/>
    </font>
    <font>
      <sz val="12"/>
      <color theme="1"/>
      <name val="Calibri"/>
      <family val="2"/>
      <scheme val="minor"/>
    </font>
    <font>
      <sz val="12"/>
      <color theme="1"/>
      <name val="Open Sans"/>
      <family val="2"/>
    </font>
    <font>
      <b/>
      <sz val="12"/>
      <color theme="1"/>
      <name val="Open Sans"/>
      <family val="2"/>
    </font>
    <font>
      <sz val="14"/>
      <color theme="1"/>
      <name val="Open Sans"/>
      <family val="2"/>
    </font>
    <font>
      <b/>
      <sz val="12"/>
      <color theme="0"/>
      <name val="Open Sans"/>
      <family val="2"/>
    </font>
    <font>
      <b/>
      <sz val="14"/>
      <color theme="0"/>
      <name val="PermianSlabSerifTypeface"/>
      <family val="3"/>
    </font>
    <font>
      <b/>
      <sz val="16"/>
      <color theme="0"/>
      <name val="Open Sans"/>
      <family val="2"/>
    </font>
    <font>
      <b/>
      <sz val="18"/>
      <color theme="1"/>
      <name val="PermianSlabSerifTypeface"/>
      <family val="3"/>
    </font>
    <font>
      <sz val="12"/>
      <color theme="1"/>
      <name val="PermianSlabSerifTypeface"/>
      <family val="3"/>
    </font>
    <font>
      <b/>
      <sz val="22"/>
      <color theme="0"/>
      <name val="PermianSlabSerifTypeface"/>
      <family val="3"/>
    </font>
    <font>
      <sz val="10"/>
      <color theme="1"/>
      <name val="Open Sans"/>
      <family val="2"/>
    </font>
    <font>
      <b/>
      <sz val="12"/>
      <color theme="0"/>
      <name val="PermianSlabSerifTypeface"/>
      <family val="3"/>
    </font>
    <font>
      <b/>
      <sz val="14"/>
      <color theme="0"/>
      <name val="Open Sans"/>
      <family val="2"/>
    </font>
    <font>
      <b/>
      <sz val="18"/>
      <color theme="0"/>
      <name val="Open Sans"/>
      <family val="2"/>
    </font>
    <font>
      <b/>
      <sz val="18"/>
      <color theme="1"/>
      <name val="Open Sans"/>
      <family val="2"/>
    </font>
    <font>
      <sz val="12"/>
      <name val="Open Sans"/>
      <family val="2"/>
    </font>
    <font>
      <b/>
      <sz val="18"/>
      <name val="PermianSlabSerifTypeface"/>
      <family val="3"/>
    </font>
    <font>
      <b/>
      <sz val="14"/>
      <name val="Open Sans"/>
      <family val="2"/>
    </font>
  </fonts>
  <fills count="9">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0000"/>
        <bgColor indexed="64"/>
      </patternFill>
    </fill>
    <fill>
      <patternFill patternType="solid">
        <fgColor rgb="FFEE3524"/>
        <bgColor indexed="64"/>
      </patternFill>
    </fill>
    <fill>
      <patternFill patternType="solid">
        <fgColor rgb="FF174A7C"/>
        <bgColor indexed="64"/>
      </patternFill>
    </fill>
    <fill>
      <patternFill patternType="solid">
        <fgColor rgb="FF6E7073"/>
        <bgColor indexed="64"/>
      </patternFill>
    </fill>
    <fill>
      <patternFill patternType="solid">
        <fgColor rgb="FFF2F2F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70">
    <xf numFmtId="0" fontId="0" fillId="0" borderId="0" xfId="0"/>
    <xf numFmtId="0" fontId="2" fillId="0" borderId="0" xfId="0" applyFont="1"/>
    <xf numFmtId="0" fontId="3" fillId="0" borderId="0" xfId="0" applyFont="1" applyAlignment="1">
      <alignment horizontal="center" vertical="center"/>
    </xf>
    <xf numFmtId="0" fontId="2" fillId="0" borderId="0" xfId="0" applyFont="1" applyAlignment="1">
      <alignment vertical="top"/>
    </xf>
    <xf numFmtId="0" fontId="2" fillId="0" borderId="0" xfId="0" applyFont="1" applyAlignment="1">
      <alignment horizontal="left" vertical="center"/>
    </xf>
    <xf numFmtId="0" fontId="2" fillId="0" borderId="12" xfId="0" applyFont="1" applyBorder="1" applyAlignment="1">
      <alignment horizontal="left" vertical="top" wrapText="1"/>
    </xf>
    <xf numFmtId="0" fontId="2" fillId="0" borderId="0" xfId="0" applyFont="1" applyAlignment="1">
      <alignment wrapText="1"/>
    </xf>
    <xf numFmtId="44" fontId="2" fillId="0" borderId="0" xfId="0" applyNumberFormat="1" applyFont="1" applyAlignment="1">
      <alignment wrapText="1"/>
    </xf>
    <xf numFmtId="44" fontId="2" fillId="0" borderId="0" xfId="0" applyNumberFormat="1" applyFont="1"/>
    <xf numFmtId="0" fontId="9" fillId="0" borderId="0" xfId="0" applyFont="1"/>
    <xf numFmtId="0" fontId="11" fillId="0" borderId="0" xfId="0" applyFont="1"/>
    <xf numFmtId="0" fontId="4" fillId="0" borderId="0" xfId="0" applyFont="1" applyAlignment="1">
      <alignment vertical="top"/>
    </xf>
    <xf numFmtId="44" fontId="2" fillId="0" borderId="1" xfId="0" applyNumberFormat="1" applyFont="1" applyBorder="1" applyAlignment="1">
      <alignment wrapText="1"/>
    </xf>
    <xf numFmtId="44" fontId="2" fillId="0" borderId="4" xfId="0" applyNumberFormat="1" applyFont="1" applyBorder="1" applyAlignment="1">
      <alignment wrapText="1"/>
    </xf>
    <xf numFmtId="44" fontId="2" fillId="0" borderId="9" xfId="0" applyNumberFormat="1" applyFont="1" applyBorder="1" applyAlignment="1">
      <alignment wrapText="1"/>
    </xf>
    <xf numFmtId="44" fontId="2" fillId="0" borderId="11" xfId="0" applyNumberFormat="1" applyFont="1" applyBorder="1" applyAlignment="1">
      <alignment horizontal="center" vertical="center" wrapText="1"/>
    </xf>
    <xf numFmtId="0" fontId="13" fillId="7" borderId="1" xfId="0" applyFont="1" applyFill="1" applyBorder="1" applyAlignment="1">
      <alignment horizontal="right"/>
    </xf>
    <xf numFmtId="0" fontId="14" fillId="3" borderId="0" xfId="0" applyFont="1" applyFill="1"/>
    <xf numFmtId="0" fontId="15" fillId="3" borderId="0" xfId="0" applyFont="1" applyFill="1"/>
    <xf numFmtId="0" fontId="5" fillId="6" borderId="1" xfId="0" applyFont="1" applyFill="1" applyBorder="1" applyAlignment="1">
      <alignment horizontal="center" vertical="center"/>
    </xf>
    <xf numFmtId="0" fontId="5" fillId="6" borderId="1" xfId="0" applyFont="1" applyFill="1" applyBorder="1" applyAlignment="1">
      <alignment horizontal="center" vertical="center" wrapText="1"/>
    </xf>
    <xf numFmtId="0" fontId="16" fillId="8" borderId="5" xfId="0" applyFont="1" applyFill="1" applyBorder="1" applyAlignment="1">
      <alignment horizontal="left" vertical="center" wrapText="1"/>
    </xf>
    <xf numFmtId="44" fontId="16" fillId="8" borderId="1" xfId="2" applyFont="1" applyFill="1" applyBorder="1" applyAlignment="1">
      <alignment horizontal="center" vertical="center" wrapText="1"/>
    </xf>
    <xf numFmtId="9" fontId="16" fillId="8" borderId="1" xfId="1" applyFont="1" applyFill="1" applyBorder="1" applyAlignment="1">
      <alignment horizontal="center" vertical="center" wrapText="1"/>
    </xf>
    <xf numFmtId="44" fontId="16" fillId="8" borderId="1" xfId="0" applyNumberFormat="1" applyFont="1" applyFill="1" applyBorder="1" applyAlignment="1">
      <alignment horizontal="center" vertical="center" wrapText="1"/>
    </xf>
    <xf numFmtId="0" fontId="16" fillId="8" borderId="3" xfId="0" applyFont="1" applyFill="1" applyBorder="1" applyAlignment="1">
      <alignment horizontal="left" vertical="top" wrapText="1"/>
    </xf>
    <xf numFmtId="44" fontId="16" fillId="8" borderId="13" xfId="0" applyNumberFormat="1" applyFont="1" applyFill="1" applyBorder="1" applyAlignment="1">
      <alignment horizontal="center" vertical="center" wrapText="1"/>
    </xf>
    <xf numFmtId="44" fontId="5" fillId="6" borderId="1" xfId="0" applyNumberFormat="1" applyFont="1" applyFill="1" applyBorder="1" applyAlignment="1">
      <alignment horizontal="center" vertical="center" wrapText="1"/>
    </xf>
    <xf numFmtId="44" fontId="2" fillId="0" borderId="1"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5" fillId="6" borderId="4" xfId="0" applyFont="1" applyFill="1" applyBorder="1" applyAlignment="1">
      <alignment horizontal="center" vertical="center" wrapText="1"/>
    </xf>
    <xf numFmtId="0" fontId="5" fillId="7" borderId="8" xfId="0" applyFont="1" applyFill="1" applyBorder="1" applyAlignment="1">
      <alignment horizontal="center" vertical="center" wrapText="1"/>
    </xf>
    <xf numFmtId="0" fontId="2" fillId="0" borderId="1" xfId="0" applyFont="1" applyBorder="1" applyAlignment="1">
      <alignment vertical="center"/>
    </xf>
    <xf numFmtId="1" fontId="2" fillId="0" borderId="5" xfId="0" applyNumberFormat="1" applyFont="1" applyBorder="1" applyAlignment="1">
      <alignment horizontal="center" vertical="center" wrapText="1"/>
    </xf>
    <xf numFmtId="1" fontId="2" fillId="0" borderId="2" xfId="0" applyNumberFormat="1" applyFont="1" applyBorder="1" applyAlignment="1">
      <alignment horizontal="center" vertical="center" wrapText="1"/>
    </xf>
    <xf numFmtId="0" fontId="5" fillId="7" borderId="6" xfId="0" applyFont="1" applyFill="1" applyBorder="1" applyAlignment="1">
      <alignment horizontal="right" vertical="center" wrapText="1"/>
    </xf>
    <xf numFmtId="0" fontId="5" fillId="7" borderId="7" xfId="0" applyFont="1" applyFill="1" applyBorder="1" applyAlignment="1">
      <alignment horizontal="right" vertical="center" wrapText="1"/>
    </xf>
    <xf numFmtId="0" fontId="14" fillId="4" borderId="1" xfId="0" applyFont="1" applyFill="1" applyBorder="1" applyAlignment="1">
      <alignment horizontal="center" vertical="center"/>
    </xf>
    <xf numFmtId="0" fontId="7" fillId="5" borderId="14" xfId="0" applyFont="1" applyFill="1" applyBorder="1" applyAlignment="1">
      <alignment horizontal="right" vertical="center" wrapText="1"/>
    </xf>
    <xf numFmtId="0" fontId="7" fillId="5" borderId="15" xfId="0" applyFont="1" applyFill="1" applyBorder="1" applyAlignment="1">
      <alignment horizontal="right" vertical="center" wrapText="1"/>
    </xf>
    <xf numFmtId="0" fontId="7" fillId="5" borderId="0" xfId="0" applyFont="1" applyFill="1" applyAlignment="1">
      <alignment horizontal="right" vertical="center" wrapText="1"/>
    </xf>
    <xf numFmtId="0" fontId="7" fillId="5" borderId="16" xfId="0" applyFont="1" applyFill="1" applyBorder="1" applyAlignment="1">
      <alignment horizontal="right" vertical="center" wrapText="1"/>
    </xf>
    <xf numFmtId="0" fontId="6" fillId="7" borderId="1" xfId="0" applyFont="1" applyFill="1" applyBorder="1" applyAlignment="1">
      <alignment horizontal="right"/>
    </xf>
    <xf numFmtId="0" fontId="10" fillId="5" borderId="18" xfId="0" applyFont="1" applyFill="1" applyBorder="1" applyAlignment="1">
      <alignment horizontal="center" vertical="center" wrapText="1"/>
    </xf>
    <xf numFmtId="0" fontId="10" fillId="5" borderId="14" xfId="0" applyFont="1" applyFill="1" applyBorder="1" applyAlignment="1">
      <alignment horizontal="center" vertical="center" wrapText="1"/>
    </xf>
    <xf numFmtId="0" fontId="10" fillId="5" borderId="15" xfId="0" applyFont="1" applyFill="1" applyBorder="1" applyAlignment="1">
      <alignment horizontal="center" vertical="center" wrapText="1"/>
    </xf>
    <xf numFmtId="0" fontId="10" fillId="5" borderId="22" xfId="0" applyFont="1" applyFill="1" applyBorder="1" applyAlignment="1">
      <alignment horizontal="center" vertical="center" wrapText="1"/>
    </xf>
    <xf numFmtId="0" fontId="10" fillId="5" borderId="0" xfId="0" applyFont="1" applyFill="1" applyAlignment="1">
      <alignment horizontal="center" vertical="center" wrapText="1"/>
    </xf>
    <xf numFmtId="0" fontId="10" fillId="5" borderId="16" xfId="0" applyFont="1" applyFill="1" applyBorder="1" applyAlignment="1">
      <alignment horizontal="center" vertical="center" wrapText="1"/>
    </xf>
    <xf numFmtId="0" fontId="10" fillId="5" borderId="19" xfId="0" applyFont="1" applyFill="1" applyBorder="1" applyAlignment="1">
      <alignment horizontal="center" vertical="center" wrapText="1"/>
    </xf>
    <xf numFmtId="0" fontId="10" fillId="5" borderId="20" xfId="0" applyFont="1" applyFill="1" applyBorder="1" applyAlignment="1">
      <alignment horizontal="center" vertical="center" wrapText="1"/>
    </xf>
    <xf numFmtId="0" fontId="10" fillId="5" borderId="21" xfId="0" applyFont="1" applyFill="1" applyBorder="1" applyAlignment="1">
      <alignment horizontal="center" vertical="center" wrapText="1"/>
    </xf>
    <xf numFmtId="0" fontId="5" fillId="7" borderId="23" xfId="0" applyFont="1" applyFill="1" applyBorder="1" applyAlignment="1">
      <alignment horizontal="center" vertical="center" wrapText="1"/>
    </xf>
    <xf numFmtId="0" fontId="5" fillId="7" borderId="15" xfId="0" applyFont="1" applyFill="1" applyBorder="1" applyAlignment="1">
      <alignment horizontal="center" vertical="center" wrapText="1"/>
    </xf>
    <xf numFmtId="0" fontId="5" fillId="7" borderId="25" xfId="0" applyFont="1" applyFill="1" applyBorder="1" applyAlignment="1">
      <alignment horizontal="center" vertical="center" wrapText="1"/>
    </xf>
    <xf numFmtId="0" fontId="5" fillId="7" borderId="26" xfId="0" applyFont="1" applyFill="1" applyBorder="1" applyAlignment="1">
      <alignment horizontal="center" vertical="center" wrapText="1"/>
    </xf>
    <xf numFmtId="44" fontId="2" fillId="2" borderId="17" xfId="0" applyNumberFormat="1" applyFont="1" applyFill="1" applyBorder="1" applyAlignment="1">
      <alignment horizontal="center" vertical="center" wrapText="1"/>
    </xf>
    <xf numFmtId="44" fontId="2" fillId="2" borderId="11" xfId="0" applyNumberFormat="1" applyFont="1" applyFill="1" applyBorder="1" applyAlignment="1">
      <alignment horizontal="center" vertical="center" wrapText="1"/>
    </xf>
    <xf numFmtId="44" fontId="2" fillId="7" borderId="18" xfId="0" applyNumberFormat="1" applyFont="1" applyFill="1" applyBorder="1" applyAlignment="1">
      <alignment horizontal="center" vertical="center" wrapText="1"/>
    </xf>
    <xf numFmtId="44" fontId="2" fillId="7" borderId="14" xfId="0" applyNumberFormat="1" applyFont="1" applyFill="1" applyBorder="1" applyAlignment="1">
      <alignment horizontal="center" vertical="center" wrapText="1"/>
    </xf>
    <xf numFmtId="44" fontId="2" fillId="7" borderId="24" xfId="0" applyNumberFormat="1" applyFont="1" applyFill="1" applyBorder="1" applyAlignment="1">
      <alignment horizontal="center" vertical="center" wrapText="1"/>
    </xf>
    <xf numFmtId="44" fontId="2" fillId="7" borderId="27" xfId="0" applyNumberFormat="1" applyFont="1" applyFill="1" applyBorder="1" applyAlignment="1">
      <alignment horizontal="center" vertical="center" wrapText="1"/>
    </xf>
    <xf numFmtId="44" fontId="2" fillId="7" borderId="28" xfId="0" applyNumberFormat="1" applyFont="1" applyFill="1" applyBorder="1" applyAlignment="1">
      <alignment horizontal="center" vertical="center" wrapText="1"/>
    </xf>
    <xf numFmtId="44" fontId="2" fillId="7" borderId="29" xfId="0" applyNumberFormat="1" applyFont="1" applyFill="1" applyBorder="1" applyAlignment="1">
      <alignment horizontal="center" vertical="center" wrapText="1"/>
    </xf>
    <xf numFmtId="0" fontId="17" fillId="3" borderId="1" xfId="0" applyFont="1" applyFill="1" applyBorder="1" applyAlignment="1">
      <alignment horizontal="left" vertical="top"/>
    </xf>
    <xf numFmtId="0" fontId="8" fillId="3" borderId="1" xfId="0" applyFont="1" applyFill="1" applyBorder="1" applyAlignment="1">
      <alignment horizontal="left"/>
    </xf>
    <xf numFmtId="0" fontId="18" fillId="3" borderId="4" xfId="0" applyFont="1" applyFill="1" applyBorder="1" applyAlignment="1">
      <alignment horizontal="left"/>
    </xf>
    <xf numFmtId="0" fontId="18" fillId="3" borderId="10" xfId="0" applyFont="1" applyFill="1" applyBorder="1" applyAlignment="1">
      <alignment horizontal="left"/>
    </xf>
    <xf numFmtId="0" fontId="18" fillId="3" borderId="5" xfId="0" applyFont="1" applyFill="1" applyBorder="1" applyAlignment="1">
      <alignment horizontal="left"/>
    </xf>
  </cellXfs>
  <cellStyles count="3">
    <cellStyle name="Currency" xfId="2" builtinId="4"/>
    <cellStyle name="Normal" xfId="0" builtinId="0"/>
    <cellStyle name="Percent" xfId="1" builtinId="5"/>
  </cellStyles>
  <dxfs count="0"/>
  <tableStyles count="0" defaultTableStyle="TableStyleMedium2" defaultPivotStyle="PivotStyleLight16"/>
  <colors>
    <mruColors>
      <color rgb="FFF2F2F2"/>
      <color rgb="FF6E7073"/>
      <color rgb="FF174A7C"/>
      <color rgb="FFEE3524"/>
      <color rgb="FF08DC08"/>
      <color rgb="FFFFFFFF"/>
      <color rgb="FFEBE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9E566-DA16-BD4F-8DBB-7AE55D494179}">
  <sheetPr>
    <tabColor rgb="FF174A7C"/>
  </sheetPr>
  <dimension ref="A1:G18"/>
  <sheetViews>
    <sheetView tabSelected="1" zoomScale="70" zoomScaleNormal="70" workbookViewId="0">
      <selection activeCell="A3" sqref="A3:F3"/>
    </sheetView>
  </sheetViews>
  <sheetFormatPr defaultColWidth="0" defaultRowHeight="18" x14ac:dyDescent="0.35"/>
  <cols>
    <col min="1" max="1" width="53" style="4" bestFit="1" customWidth="1"/>
    <col min="2" max="2" width="22" style="1" customWidth="1"/>
    <col min="3" max="3" width="14.5" style="1" customWidth="1"/>
    <col min="4" max="4" width="22" style="1" customWidth="1"/>
    <col min="5" max="5" width="23.875" style="1" customWidth="1"/>
    <col min="6" max="6" width="27.375" style="1" customWidth="1"/>
    <col min="7" max="7" width="20.875" style="1" customWidth="1"/>
    <col min="8" max="16384" width="11" style="1" hidden="1"/>
  </cols>
  <sheetData>
    <row r="1" spans="1:7" ht="26.25" customHeight="1" x14ac:dyDescent="0.5">
      <c r="A1" s="16" t="s">
        <v>0</v>
      </c>
      <c r="B1" s="67" t="s">
        <v>33</v>
      </c>
      <c r="C1" s="68"/>
      <c r="D1" s="68"/>
      <c r="E1" s="68"/>
      <c r="F1" s="69"/>
      <c r="G1" s="17"/>
    </row>
    <row r="2" spans="1:7" ht="27" x14ac:dyDescent="0.5">
      <c r="A2" s="16" t="s">
        <v>1</v>
      </c>
      <c r="B2" s="67" t="s">
        <v>36</v>
      </c>
      <c r="C2" s="68"/>
      <c r="D2" s="68"/>
      <c r="E2" s="68"/>
      <c r="F2" s="69"/>
      <c r="G2" s="18"/>
    </row>
    <row r="3" spans="1:7" ht="27" x14ac:dyDescent="0.35">
      <c r="A3" s="38" t="s">
        <v>2</v>
      </c>
      <c r="B3" s="38"/>
      <c r="C3" s="38"/>
      <c r="D3" s="38"/>
      <c r="E3" s="38"/>
      <c r="F3" s="38"/>
      <c r="G3" s="11"/>
    </row>
    <row r="4" spans="1:7" ht="54" x14ac:dyDescent="0.35">
      <c r="A4" s="19" t="s">
        <v>3</v>
      </c>
      <c r="B4" s="20" t="s">
        <v>4</v>
      </c>
      <c r="C4" s="20" t="s">
        <v>5</v>
      </c>
      <c r="D4" s="20" t="s">
        <v>6</v>
      </c>
      <c r="E4" s="20" t="s">
        <v>7</v>
      </c>
      <c r="F4" s="20" t="s">
        <v>8</v>
      </c>
      <c r="G4" s="2"/>
    </row>
    <row r="5" spans="1:7" ht="35.1" customHeight="1" x14ac:dyDescent="0.35">
      <c r="A5" s="21" t="s">
        <v>27</v>
      </c>
      <c r="B5" s="22">
        <v>2132016.15</v>
      </c>
      <c r="C5" s="23">
        <v>0.03</v>
      </c>
      <c r="D5" s="24">
        <f>C5*B5</f>
        <v>63960.484499999991</v>
      </c>
      <c r="E5" s="24">
        <f>IF(D5&lt;=35000,D5,35000)</f>
        <v>35000</v>
      </c>
      <c r="F5" s="25"/>
      <c r="G5" s="3"/>
    </row>
    <row r="6" spans="1:7" ht="35.1" customHeight="1" x14ac:dyDescent="0.35">
      <c r="A6" s="21" t="s">
        <v>28</v>
      </c>
      <c r="B6" s="22">
        <v>1842551.82</v>
      </c>
      <c r="C6" s="23">
        <v>0.03</v>
      </c>
      <c r="D6" s="24">
        <f>C6*B6</f>
        <v>55276.554600000003</v>
      </c>
      <c r="E6" s="24">
        <f t="shared" ref="E6:E11" si="0">IF(D6&lt;=35000,D6,35000)</f>
        <v>35000</v>
      </c>
      <c r="F6" s="25"/>
      <c r="G6" s="3"/>
    </row>
    <row r="7" spans="1:7" ht="35.1" customHeight="1" x14ac:dyDescent="0.35">
      <c r="A7" s="21"/>
      <c r="B7" s="22"/>
      <c r="C7" s="23">
        <v>0.03</v>
      </c>
      <c r="D7" s="24">
        <f>C7*B7</f>
        <v>0</v>
      </c>
      <c r="E7" s="24">
        <f t="shared" si="0"/>
        <v>0</v>
      </c>
      <c r="F7" s="25"/>
      <c r="G7" s="3"/>
    </row>
    <row r="8" spans="1:7" ht="35.1" customHeight="1" x14ac:dyDescent="0.35">
      <c r="A8" s="21"/>
      <c r="B8" s="22"/>
      <c r="C8" s="23">
        <v>0.03</v>
      </c>
      <c r="D8" s="24">
        <f>C8*B8</f>
        <v>0</v>
      </c>
      <c r="E8" s="24">
        <f t="shared" si="0"/>
        <v>0</v>
      </c>
      <c r="F8" s="25"/>
      <c r="G8" s="3"/>
    </row>
    <row r="9" spans="1:7" ht="35.1" customHeight="1" x14ac:dyDescent="0.35">
      <c r="A9" s="21"/>
      <c r="B9" s="22"/>
      <c r="C9" s="23">
        <v>0.03</v>
      </c>
      <c r="D9" s="24">
        <f t="shared" ref="D9:D11" si="1">C9*B9</f>
        <v>0</v>
      </c>
      <c r="E9" s="24">
        <f t="shared" si="0"/>
        <v>0</v>
      </c>
      <c r="F9" s="25"/>
      <c r="G9" s="3"/>
    </row>
    <row r="10" spans="1:7" ht="35.1" customHeight="1" x14ac:dyDescent="0.35">
      <c r="A10" s="21"/>
      <c r="B10" s="22"/>
      <c r="C10" s="23">
        <v>0.03</v>
      </c>
      <c r="D10" s="24">
        <f t="shared" si="1"/>
        <v>0</v>
      </c>
      <c r="E10" s="24">
        <f t="shared" si="0"/>
        <v>0</v>
      </c>
      <c r="F10" s="25"/>
      <c r="G10" s="3"/>
    </row>
    <row r="11" spans="1:7" ht="35.1" customHeight="1" x14ac:dyDescent="0.35">
      <c r="A11" s="21"/>
      <c r="B11" s="22"/>
      <c r="C11" s="23">
        <v>0.03</v>
      </c>
      <c r="D11" s="24">
        <f t="shared" si="1"/>
        <v>0</v>
      </c>
      <c r="E11" s="24">
        <f t="shared" si="0"/>
        <v>0</v>
      </c>
      <c r="F11" s="25"/>
      <c r="G11" s="3"/>
    </row>
    <row r="12" spans="1:7" ht="35.1" customHeight="1" x14ac:dyDescent="0.35">
      <c r="A12" s="21"/>
      <c r="B12" s="22"/>
      <c r="C12" s="23">
        <v>0.03</v>
      </c>
      <c r="D12" s="24">
        <f>C12*B12</f>
        <v>0</v>
      </c>
      <c r="E12" s="24">
        <f t="shared" ref="E12:E17" si="2">IF(D12&lt;=35000,D12,35000)</f>
        <v>0</v>
      </c>
      <c r="F12" s="25"/>
      <c r="G12" s="3"/>
    </row>
    <row r="13" spans="1:7" ht="35.1" customHeight="1" x14ac:dyDescent="0.35">
      <c r="A13" s="21"/>
      <c r="B13" s="22"/>
      <c r="C13" s="23">
        <v>0.03</v>
      </c>
      <c r="D13" s="24">
        <f>C13*B13</f>
        <v>0</v>
      </c>
      <c r="E13" s="24">
        <f t="shared" si="2"/>
        <v>0</v>
      </c>
      <c r="F13" s="25"/>
      <c r="G13" s="3"/>
    </row>
    <row r="14" spans="1:7" ht="35.1" customHeight="1" x14ac:dyDescent="0.35">
      <c r="A14" s="21"/>
      <c r="B14" s="22"/>
      <c r="C14" s="23">
        <v>0.03</v>
      </c>
      <c r="D14" s="24">
        <f>C14*B14</f>
        <v>0</v>
      </c>
      <c r="E14" s="24">
        <f t="shared" si="2"/>
        <v>0</v>
      </c>
      <c r="F14" s="25"/>
      <c r="G14" s="3"/>
    </row>
    <row r="15" spans="1:7" ht="35.1" customHeight="1" x14ac:dyDescent="0.35">
      <c r="A15" s="21"/>
      <c r="B15" s="22"/>
      <c r="C15" s="23">
        <v>0.03</v>
      </c>
      <c r="D15" s="24">
        <f t="shared" ref="D15:D17" si="3">C15*B15</f>
        <v>0</v>
      </c>
      <c r="E15" s="24">
        <f t="shared" si="2"/>
        <v>0</v>
      </c>
      <c r="F15" s="25"/>
      <c r="G15" s="3"/>
    </row>
    <row r="16" spans="1:7" ht="35.1" customHeight="1" x14ac:dyDescent="0.35">
      <c r="A16" s="21"/>
      <c r="B16" s="22"/>
      <c r="C16" s="23">
        <v>0.03</v>
      </c>
      <c r="D16" s="24">
        <f t="shared" si="3"/>
        <v>0</v>
      </c>
      <c r="E16" s="24">
        <f t="shared" si="2"/>
        <v>0</v>
      </c>
      <c r="F16" s="25"/>
      <c r="G16" s="3"/>
    </row>
    <row r="17" spans="1:7" ht="35.1" customHeight="1" thickBot="1" x14ac:dyDescent="0.4">
      <c r="A17" s="21"/>
      <c r="B17" s="22"/>
      <c r="C17" s="23">
        <v>0.03</v>
      </c>
      <c r="D17" s="24">
        <f t="shared" si="3"/>
        <v>0</v>
      </c>
      <c r="E17" s="26">
        <f t="shared" si="2"/>
        <v>0</v>
      </c>
      <c r="F17" s="25"/>
      <c r="G17" s="3"/>
    </row>
    <row r="18" spans="1:7" ht="35.1" customHeight="1" thickTop="1" thickBot="1" x14ac:dyDescent="0.4">
      <c r="A18" s="36" t="s">
        <v>9</v>
      </c>
      <c r="B18" s="36"/>
      <c r="C18" s="36"/>
      <c r="D18" s="37"/>
      <c r="E18" s="15">
        <v>70000</v>
      </c>
      <c r="F18" s="5"/>
      <c r="G18" s="3"/>
    </row>
  </sheetData>
  <mergeCells count="4">
    <mergeCell ref="A18:D18"/>
    <mergeCell ref="B2:F2"/>
    <mergeCell ref="A3:F3"/>
    <mergeCell ref="B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F904F-028E-AE49-A278-FCE3BEC46A8F}">
  <sheetPr>
    <tabColor rgb="FF174A7C"/>
  </sheetPr>
  <dimension ref="A2:I28"/>
  <sheetViews>
    <sheetView showGridLines="0" zoomScale="70" zoomScaleNormal="70" workbookViewId="0">
      <pane ySplit="7" topLeftCell="A8" activePane="bottomLeft" state="frozen"/>
      <selection pane="bottomLeft" activeCell="D3" sqref="D3:H3"/>
    </sheetView>
  </sheetViews>
  <sheetFormatPr defaultColWidth="0" defaultRowHeight="18" x14ac:dyDescent="0.35"/>
  <cols>
    <col min="1" max="1" width="11" style="1" customWidth="1"/>
    <col min="2" max="2" width="17.125" style="1" customWidth="1"/>
    <col min="3" max="3" width="19.375" style="1" bestFit="1" customWidth="1"/>
    <col min="4" max="4" width="20.625" style="8" customWidth="1"/>
    <col min="5" max="5" width="37" style="8" customWidth="1"/>
    <col min="6" max="6" width="46" style="1" customWidth="1"/>
    <col min="7" max="7" width="34.375" style="1" customWidth="1"/>
    <col min="8" max="8" width="45.125" style="1" customWidth="1"/>
    <col min="9" max="9" width="11" style="1" customWidth="1"/>
    <col min="10" max="16384" width="11" style="1" hidden="1"/>
  </cols>
  <sheetData>
    <row r="2" spans="2:8" s="9" customFormat="1" ht="24" customHeight="1" x14ac:dyDescent="0.3">
      <c r="B2" s="43" t="s">
        <v>0</v>
      </c>
      <c r="C2" s="43"/>
      <c r="D2" s="65" t="s">
        <v>33</v>
      </c>
      <c r="E2" s="65"/>
      <c r="F2" s="65"/>
      <c r="G2" s="65"/>
      <c r="H2" s="65"/>
    </row>
    <row r="3" spans="2:8" s="9" customFormat="1" ht="23.25" x14ac:dyDescent="0.35">
      <c r="B3" s="43" t="s">
        <v>1</v>
      </c>
      <c r="C3" s="43"/>
      <c r="D3" s="66" t="s">
        <v>36</v>
      </c>
      <c r="E3" s="66"/>
      <c r="F3" s="66"/>
      <c r="G3" s="66"/>
      <c r="H3" s="66"/>
    </row>
    <row r="4" spans="2:8" s="9" customFormat="1" ht="15.75" x14ac:dyDescent="0.25">
      <c r="B4" s="44" t="s">
        <v>10</v>
      </c>
      <c r="C4" s="45"/>
      <c r="D4" s="45"/>
      <c r="E4" s="45"/>
      <c r="F4" s="45"/>
      <c r="G4" s="45"/>
      <c r="H4" s="46"/>
    </row>
    <row r="5" spans="2:8" s="9" customFormat="1" ht="15.75" x14ac:dyDescent="0.25">
      <c r="B5" s="47"/>
      <c r="C5" s="48"/>
      <c r="D5" s="48"/>
      <c r="E5" s="48"/>
      <c r="F5" s="48"/>
      <c r="G5" s="48"/>
      <c r="H5" s="49"/>
    </row>
    <row r="6" spans="2:8" s="9" customFormat="1" ht="15.75" x14ac:dyDescent="0.25">
      <c r="B6" s="50"/>
      <c r="C6" s="51"/>
      <c r="D6" s="51"/>
      <c r="E6" s="51"/>
      <c r="F6" s="51"/>
      <c r="G6" s="51"/>
      <c r="H6" s="52"/>
    </row>
    <row r="7" spans="2:8" s="10" customFormat="1" ht="72" x14ac:dyDescent="0.3">
      <c r="B7" s="20" t="s">
        <v>11</v>
      </c>
      <c r="C7" s="20" t="s">
        <v>12</v>
      </c>
      <c r="D7" s="27" t="s">
        <v>13</v>
      </c>
      <c r="E7" s="20" t="s">
        <v>14</v>
      </c>
      <c r="F7" s="20" t="s">
        <v>15</v>
      </c>
      <c r="G7" s="20" t="s">
        <v>16</v>
      </c>
      <c r="H7" s="20" t="s">
        <v>17</v>
      </c>
    </row>
    <row r="8" spans="2:8" ht="252" x14ac:dyDescent="0.35">
      <c r="B8" s="35">
        <v>72210</v>
      </c>
      <c r="C8" s="34">
        <v>105</v>
      </c>
      <c r="D8" s="28">
        <v>67221.25</v>
      </c>
      <c r="E8" s="29" t="s">
        <v>23</v>
      </c>
      <c r="F8" s="33" t="s">
        <v>24</v>
      </c>
      <c r="G8" s="29" t="s">
        <v>32</v>
      </c>
      <c r="H8" s="30" t="s">
        <v>29</v>
      </c>
    </row>
    <row r="9" spans="2:8" ht="126" x14ac:dyDescent="0.35">
      <c r="B9" s="35">
        <v>72210</v>
      </c>
      <c r="C9" s="34">
        <v>524</v>
      </c>
      <c r="D9" s="28">
        <v>2380.34</v>
      </c>
      <c r="E9" s="29" t="s">
        <v>25</v>
      </c>
      <c r="F9" s="33" t="s">
        <v>30</v>
      </c>
      <c r="G9" s="29" t="s">
        <v>26</v>
      </c>
      <c r="H9" s="30" t="s">
        <v>35</v>
      </c>
    </row>
    <row r="10" spans="2:8" ht="180" x14ac:dyDescent="0.35">
      <c r="B10" s="35">
        <v>72210</v>
      </c>
      <c r="C10" s="34">
        <v>524</v>
      </c>
      <c r="D10" s="28">
        <v>398.41</v>
      </c>
      <c r="E10" s="29" t="s">
        <v>25</v>
      </c>
      <c r="F10" s="33" t="s">
        <v>31</v>
      </c>
      <c r="G10" s="29" t="s">
        <v>26</v>
      </c>
      <c r="H10" s="30" t="s">
        <v>34</v>
      </c>
    </row>
    <row r="11" spans="2:8" x14ac:dyDescent="0.35">
      <c r="B11" s="53" t="s">
        <v>18</v>
      </c>
      <c r="C11" s="54"/>
      <c r="D11" s="57">
        <f>SUM(D8:D10)</f>
        <v>70000</v>
      </c>
      <c r="E11" s="59"/>
      <c r="F11" s="60"/>
      <c r="G11" s="60"/>
      <c r="H11" s="61"/>
    </row>
    <row r="12" spans="2:8" ht="18.75" thickBot="1" x14ac:dyDescent="0.4">
      <c r="B12" s="55"/>
      <c r="C12" s="56"/>
      <c r="D12" s="58"/>
      <c r="E12" s="62"/>
      <c r="F12" s="63"/>
      <c r="G12" s="63"/>
      <c r="H12" s="64"/>
    </row>
    <row r="13" spans="2:8" ht="18.75" thickBot="1" x14ac:dyDescent="0.4">
      <c r="B13" s="6"/>
      <c r="C13" s="6"/>
      <c r="D13" s="7"/>
      <c r="E13" s="7"/>
      <c r="F13" s="6"/>
      <c r="G13" s="6"/>
      <c r="H13" s="6"/>
    </row>
    <row r="14" spans="2:8" ht="36" x14ac:dyDescent="0.35">
      <c r="B14" s="39" t="s">
        <v>19</v>
      </c>
      <c r="C14" s="40"/>
      <c r="D14" s="20" t="s">
        <v>20</v>
      </c>
      <c r="E14" s="31" t="s">
        <v>21</v>
      </c>
      <c r="F14" s="32" t="s">
        <v>22</v>
      </c>
      <c r="G14" s="6"/>
      <c r="H14" s="6"/>
    </row>
    <row r="15" spans="2:8" ht="18.75" thickBot="1" x14ac:dyDescent="0.4">
      <c r="B15" s="41"/>
      <c r="C15" s="42"/>
      <c r="D15" s="12">
        <f>'3. Authorizer Fee Revenues'!E18</f>
        <v>70000</v>
      </c>
      <c r="E15" s="13">
        <f>D11</f>
        <v>70000</v>
      </c>
      <c r="F15" s="14">
        <v>0</v>
      </c>
      <c r="G15" s="6"/>
      <c r="H15" s="6"/>
    </row>
    <row r="16" spans="2:8" x14ac:dyDescent="0.35">
      <c r="D16" s="7"/>
      <c r="E16" s="7"/>
      <c r="F16" s="6"/>
      <c r="G16" s="6"/>
      <c r="H16" s="6"/>
    </row>
    <row r="17" spans="2:8" x14ac:dyDescent="0.35">
      <c r="B17" s="6"/>
      <c r="C17" s="6"/>
      <c r="D17" s="1"/>
      <c r="E17" s="1"/>
      <c r="F17" s="6"/>
      <c r="G17" s="6"/>
      <c r="H17" s="6"/>
    </row>
    <row r="18" spans="2:8" x14ac:dyDescent="0.35">
      <c r="B18" s="6"/>
      <c r="C18" s="6"/>
      <c r="D18" s="7"/>
      <c r="E18" s="7"/>
      <c r="F18" s="6"/>
      <c r="G18" s="6"/>
      <c r="H18" s="6"/>
    </row>
    <row r="19" spans="2:8" x14ac:dyDescent="0.35">
      <c r="B19" s="6"/>
      <c r="C19" s="6"/>
      <c r="D19" s="7"/>
      <c r="E19" s="7"/>
      <c r="F19" s="6"/>
      <c r="G19" s="6"/>
      <c r="H19" s="6"/>
    </row>
    <row r="20" spans="2:8" x14ac:dyDescent="0.35">
      <c r="B20" s="6"/>
      <c r="C20" s="6"/>
      <c r="D20" s="7"/>
      <c r="E20" s="7"/>
      <c r="F20" s="6"/>
      <c r="G20" s="6"/>
      <c r="H20" s="6"/>
    </row>
    <row r="21" spans="2:8" x14ac:dyDescent="0.35">
      <c r="B21" s="6"/>
      <c r="C21" s="6"/>
      <c r="D21" s="7"/>
      <c r="E21" s="7"/>
      <c r="F21" s="6"/>
      <c r="G21" s="6"/>
      <c r="H21" s="6"/>
    </row>
    <row r="22" spans="2:8" x14ac:dyDescent="0.35">
      <c r="B22" s="6"/>
      <c r="C22" s="6"/>
      <c r="D22" s="7"/>
      <c r="E22" s="7"/>
      <c r="F22" s="6"/>
      <c r="G22" s="6"/>
      <c r="H22" s="6"/>
    </row>
    <row r="23" spans="2:8" x14ac:dyDescent="0.35">
      <c r="B23" s="6"/>
      <c r="C23" s="6"/>
      <c r="D23" s="7"/>
      <c r="E23" s="7"/>
      <c r="F23" s="6"/>
      <c r="G23" s="6"/>
      <c r="H23" s="6"/>
    </row>
    <row r="24" spans="2:8" x14ac:dyDescent="0.35">
      <c r="B24" s="6"/>
      <c r="C24" s="6"/>
      <c r="D24" s="7"/>
      <c r="E24" s="7"/>
      <c r="F24" s="6"/>
      <c r="G24" s="6"/>
      <c r="H24" s="6"/>
    </row>
    <row r="25" spans="2:8" x14ac:dyDescent="0.35">
      <c r="B25" s="6"/>
      <c r="C25" s="6"/>
      <c r="D25" s="7"/>
      <c r="E25" s="7"/>
      <c r="F25" s="6"/>
      <c r="G25" s="6"/>
      <c r="H25" s="6"/>
    </row>
    <row r="26" spans="2:8" x14ac:dyDescent="0.35">
      <c r="B26" s="6"/>
      <c r="C26" s="6"/>
      <c r="D26" s="7"/>
      <c r="E26" s="7"/>
      <c r="F26" s="6"/>
      <c r="G26" s="6"/>
      <c r="H26" s="6"/>
    </row>
    <row r="27" spans="2:8" x14ac:dyDescent="0.35">
      <c r="B27" s="6"/>
      <c r="C27" s="6"/>
      <c r="D27" s="7"/>
      <c r="E27" s="7"/>
      <c r="F27" s="6"/>
      <c r="G27" s="6"/>
      <c r="H27" s="6"/>
    </row>
    <row r="28" spans="2:8" x14ac:dyDescent="0.35">
      <c r="B28" s="6"/>
      <c r="C28" s="6"/>
      <c r="D28" s="7"/>
      <c r="E28" s="7"/>
      <c r="F28" s="6"/>
      <c r="G28" s="6"/>
      <c r="H28" s="6"/>
    </row>
  </sheetData>
  <mergeCells count="9">
    <mergeCell ref="B14:C15"/>
    <mergeCell ref="B3:C3"/>
    <mergeCell ref="B2:C2"/>
    <mergeCell ref="D3:H3"/>
    <mergeCell ref="D2:H2"/>
    <mergeCell ref="B4:H6"/>
    <mergeCell ref="B11:C12"/>
    <mergeCell ref="D11:D12"/>
    <mergeCell ref="E11:H12"/>
  </mergeCells>
  <dataValidations count="1">
    <dataValidation type="list" allowBlank="1" showInputMessage="1" showErrorMessage="1" sqref="E8:E10" xr:uid="{0D84FA95-7685-4755-B729-55046BB7FB32}">
      <formula1>"Charter Application Process,Interim Review Process,Charter Renewal Process,Monitoring and Oversight,Personnel,Operational Expenses,Annual Reporting,Support Services"</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d756648-2306-44d2-953f-b82521dbfd3c" xsi:nil="true"/>
    <SharedWithUsers xmlns="8d756648-2306-44d2-953f-b82521dbfd3c">
      <UserInfo>
        <DisplayName>Trudy Hughes</DisplayName>
        <AccountId>420</AccountId>
        <AccountType/>
      </UserInfo>
      <UserInfo>
        <DisplayName>Gillian Jones</DisplayName>
        <AccountId>18806</AccountId>
        <AccountType/>
      </UserInfo>
    </SharedWithUsers>
    <lcf76f155ced4ddcb4097134ff3c332f xmlns="c345d530-821c-4a81-81a7-e5f152045dd8">
      <Terms xmlns="http://schemas.microsoft.com/office/infopath/2007/PartnerControls"/>
    </lcf76f155ced4ddcb4097134ff3c332f>
    <MediaLengthInSeconds xmlns="c345d530-821c-4a81-81a7-e5f152045dd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9B77628CFCC8A41AB9A9BA4D2337E3B" ma:contentTypeVersion="18" ma:contentTypeDescription="Create a new document." ma:contentTypeScope="" ma:versionID="fb04358a9a3a14aa7e24bd99af4db4a9">
  <xsd:schema xmlns:xsd="http://www.w3.org/2001/XMLSchema" xmlns:xs="http://www.w3.org/2001/XMLSchema" xmlns:p="http://schemas.microsoft.com/office/2006/metadata/properties" xmlns:ns2="c345d530-821c-4a81-81a7-e5f152045dd8" xmlns:ns3="8d756648-2306-44d2-953f-b82521dbfd3c" targetNamespace="http://schemas.microsoft.com/office/2006/metadata/properties" ma:root="true" ma:fieldsID="69f62571d05d1b9a09118a3624c9fb83" ns2:_="" ns3:_="">
    <xsd:import namespace="c345d530-821c-4a81-81a7-e5f152045dd8"/>
    <xsd:import namespace="8d756648-2306-44d2-953f-b82521dbfd3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45d530-821c-4a81-81a7-e5f152045d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Location" ma:index="14"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ae4be1d-d524-4aa9-85d5-5e42c742cc32"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d756648-2306-44d2-953f-b82521dbfd3c"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9330564c-5545-4552-bf09-440dbc9dd835}" ma:internalName="TaxCatchAll" ma:showField="CatchAllData" ma:web="8d756648-2306-44d2-953f-b82521dbfd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649D5F-D63A-48E5-A52A-239C50C09EE8}">
  <ds:schemaRefs>
    <ds:schemaRef ds:uri="http://schemas.microsoft.com/sharepoint/v3/contenttype/forms"/>
  </ds:schemaRefs>
</ds:datastoreItem>
</file>

<file path=customXml/itemProps2.xml><?xml version="1.0" encoding="utf-8"?>
<ds:datastoreItem xmlns:ds="http://schemas.openxmlformats.org/officeDocument/2006/customXml" ds:itemID="{604002AF-79EF-4C26-B14A-E00C9428A839}">
  <ds:schemaRefs>
    <ds:schemaRef ds:uri="http://schemas.microsoft.com/office/2006/metadata/properties"/>
    <ds:schemaRef ds:uri="http://schemas.microsoft.com/office/infopath/2007/PartnerControls"/>
    <ds:schemaRef ds:uri="8d756648-2306-44d2-953f-b82521dbfd3c"/>
    <ds:schemaRef ds:uri="c345d530-821c-4a81-81a7-e5f152045dd8"/>
  </ds:schemaRefs>
</ds:datastoreItem>
</file>

<file path=customXml/itemProps3.xml><?xml version="1.0" encoding="utf-8"?>
<ds:datastoreItem xmlns:ds="http://schemas.openxmlformats.org/officeDocument/2006/customXml" ds:itemID="{38D88454-0698-42BE-80CC-46C272D682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45d530-821c-4a81-81a7-e5f152045dd8"/>
    <ds:schemaRef ds:uri="8d756648-2306-44d2-953f-b82521dbfd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3. Authorizer Fee Revenues</vt:lpstr>
      <vt:lpstr>4. Authorizer Fee Expenses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 Swann</dc:creator>
  <cp:keywords/>
  <dc:description/>
  <cp:lastModifiedBy>Ali Reid</cp:lastModifiedBy>
  <cp:revision/>
  <dcterms:created xsi:type="dcterms:W3CDTF">2020-11-02T02:14:40Z</dcterms:created>
  <dcterms:modified xsi:type="dcterms:W3CDTF">2025-11-17T19:29:10Z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0x01010099B77628CFCC8A41AB9A9BA4D2337E3B</vt:lpwstr>
  </property>
  <property fmtid="{D5CDD505-2E9C-101B-9397-08002B2CF9AE}" pid="3" name="MediaServiceImageTags">
    <vt:lpwstr/>
  </property>
  <property fmtid="{D5CDD505-2E9C-101B-9397-08002B2CF9AE}" pid="4" name="Order">
    <vt:r8>38103200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