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306" sheetId="1" r:id="rId1"/>
    <sheet name="P02-0306" sheetId="2" r:id="rId2"/>
    <sheet name="P03-0306" sheetId="3" r:id="rId3"/>
    <sheet name="P06-0306" sheetId="4" r:id="rId4"/>
    <sheet name="P09-0306" sheetId="5" r:id="rId5"/>
    <sheet name="P10-0306" sheetId="6" r:id="rId6"/>
    <sheet name="P11-0306" sheetId="7" r:id="rId7"/>
    <sheet name="P12-0306" sheetId="8" r:id="rId8"/>
    <sheet name="P13-0306" sheetId="9" r:id="rId9"/>
    <sheet name="P14-0306" sheetId="10" r:id="rId10"/>
    <sheet name="P15-0306" sheetId="11" r:id="rId11"/>
    <sheet name="P16-0306" sheetId="12" r:id="rId12"/>
  </sheets>
  <definedNames>
    <definedName name="\Z" localSheetId="0">'P01-0306'!$A$48:$A$55</definedName>
    <definedName name="\Z" localSheetId="1">'P02-0306'!$A$48:$A$55</definedName>
    <definedName name="\Z" localSheetId="4">'P09-0306'!$A$58:$A$59</definedName>
    <definedName name="\Z" localSheetId="5">'P10-0306'!$A$61:$A$64</definedName>
    <definedName name="\Z" localSheetId="6">'P11-0306'!$A$62:$A$65</definedName>
    <definedName name="\Z" localSheetId="7">'P12-0306'!$A$61:$A$67</definedName>
    <definedName name="\Z" localSheetId="8">'P13-0306'!$A$62:$A$65</definedName>
    <definedName name="\Z">'P14-0306'!$A$62:$A$65</definedName>
    <definedName name="_xlnm.Print_Area" localSheetId="10">'P15-0306'!$A$1:$E$59</definedName>
    <definedName name="_xlnm.Print_Area" localSheetId="11">'P16-0306'!$A$1:$E$57</definedName>
  </definedNames>
  <calcPr fullCalcOnLoad="1"/>
</workbook>
</file>

<file path=xl/sharedStrings.xml><?xml version="1.0" encoding="utf-8"?>
<sst xmlns="http://schemas.openxmlformats.org/spreadsheetml/2006/main" count="2211" uniqueCount="522">
  <si>
    <t>TENNESSEE DEPARTMENT OF REVENUE</t>
  </si>
  <si>
    <t>SALES AND USE  TAX BY CLASSIFICATION</t>
  </si>
  <si>
    <t>FISCAL YEAR 2005-2006</t>
  </si>
  <si>
    <t>Page # 16</t>
  </si>
  <si>
    <t>MARCH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</si>
  <si>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</si>
  <si>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</si>
  <si>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</si>
  <si>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</si>
  <si>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</si>
  <si>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</si>
  <si>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</si>
  <si>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</si>
  <si>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</si>
  <si>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</si>
  <si>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</si>
  <si>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</si>
  <si>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</si>
  <si>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</si>
  <si>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</si>
  <si>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</si>
  <si>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</si>
  <si>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</si>
  <si>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</si>
  <si>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</si>
  <si>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</si>
  <si>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</si>
  <si>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</si>
  <si>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</si>
  <si>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</si>
  <si>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</si>
  <si>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</si>
  <si>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</si>
  <si>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</si>
  <si>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</si>
  <si>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</si>
  <si>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</si>
  <si>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</si>
  <si>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</si>
  <si>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</si>
  <si>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</si>
  <si>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</si>
  <si>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</si>
  <si>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</si>
  <si>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</si>
  <si>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</si>
  <si>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</si>
  <si>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</si>
  <si>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</si>
  <si>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</si>
  <si>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</si>
  <si>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</si>
  <si>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</si>
  <si>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</si>
  <si>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</si>
  <si>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</si>
  <si>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</si>
  <si>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</si>
  <si>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</si>
  <si>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</si>
  <si>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</si>
  <si>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</si>
  <si>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</si>
  <si>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</si>
  <si>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</si>
  <si>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</si>
  <si>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</si>
  <si>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</si>
  <si>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</si>
  <si>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</si>
  <si>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</si>
  <si>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</si>
  <si>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</si>
  <si>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</si>
  <si>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</si>
  <si>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</si>
  <si>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</si>
  <si>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</si>
  <si>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</si>
  <si>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</si>
  <si>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</si>
  <si>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</si>
  <si>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</si>
  <si>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</si>
  <si>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</si>
  <si>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</si>
  <si>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</si>
  <si>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</si>
  <si>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</si>
  <si>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</si>
  <si>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</si>
  <si>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</si>
  <si>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</si>
  <si>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</si>
  <si>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</si>
  <si>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</si>
  <si>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</si>
  <si>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</si>
  <si>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</si>
  <si>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</si>
  <si>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</si>
  <si>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</si>
  <si>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</si>
  <si>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</si>
  <si>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</si>
  <si>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</si>
  <si>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</si>
  <si>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 14</t>
  </si>
  <si>
    <t>COUNTIES</t>
  </si>
  <si>
    <t>Mar 06</t>
  </si>
  <si>
    <t>Jul 05 - Mar 06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</si>
  <si>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</si>
  <si>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</si>
  <si>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</si>
  <si>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</si>
  <si>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</si>
  <si>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</si>
  <si>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</si>
  <si>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</si>
  <si>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</si>
  <si>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</si>
  <si>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</si>
  <si>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</si>
  <si>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</si>
  <si>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</si>
  <si>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</si>
  <si>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</si>
  <si>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</si>
  <si>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</si>
  <si>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</si>
  <si>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</si>
  <si>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</si>
  <si>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</si>
  <si>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</si>
  <si>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</si>
  <si>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</si>
  <si>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</si>
  <si>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</si>
  <si>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</si>
  <si>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</si>
  <si>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</si>
  <si>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</si>
  <si>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</si>
  <si>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</si>
  <si>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</si>
  <si>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</si>
  <si>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</si>
  <si>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</si>
  <si>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</si>
  <si>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</si>
  <si>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</si>
  <si>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</si>
  <si>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</si>
  <si>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</si>
  <si>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</si>
  <si>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</si>
  <si>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</si>
  <si>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</si>
  <si>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</si>
  <si>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</si>
  <si>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</si>
  <si>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</si>
  <si>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</si>
  <si>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</si>
  <si>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</si>
  <si>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</si>
  <si>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</si>
  <si>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</si>
  <si>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</si>
  <si>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</si>
  <si>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</si>
  <si>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</si>
  <si>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</si>
  <si>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</si>
  <si>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</si>
  <si>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</si>
  <si>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</si>
  <si>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</si>
  <si>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</si>
  <si>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</si>
  <si>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</si>
  <si>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</si>
  <si>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</si>
  <si>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</si>
  <si>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</si>
  <si>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</si>
  <si>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</si>
  <si>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</si>
  <si>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</si>
  <si>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</si>
  <si>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</si>
  <si>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</si>
  <si>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</si>
  <si>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</si>
  <si>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</si>
  <si>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</si>
  <si>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</si>
  <si>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</si>
  <si>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</si>
  <si>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</si>
  <si>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</si>
  <si>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</si>
  <si>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</si>
  <si>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</si>
  <si>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</si>
  <si>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</si>
  <si>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</si>
  <si>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</si>
  <si>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</si>
  <si>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</si>
  <si>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</si>
  <si>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</si>
  <si>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</si>
  <si>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</si>
  <si>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</si>
  <si>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</si>
  <si>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Mar  06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</si>
  <si>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</si>
  <si>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</si>
  <si>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</si>
  <si>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</si>
  <si>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</si>
  <si>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</si>
  <si>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</si>
  <si>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</si>
  <si>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 xml:space="preserve">CLASS OF TAX   </t>
  </si>
  <si>
    <t>INHERITANCE,</t>
  </si>
  <si>
    <t>GIFT &amp; ESTATE</t>
  </si>
  <si>
    <t>PAGE # 10</t>
  </si>
  <si>
    <t>Mar-06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</si>
  <si>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</si>
  <si>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</si>
  <si>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</si>
  <si>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</si>
  <si>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</si>
  <si>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</si>
  <si>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</si>
  <si>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</si>
  <si>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</si>
  <si>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 xml:space="preserve">July  2006 - March 06 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</si>
  <si>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</si>
  <si>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</si>
  <si>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</si>
  <si>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</si>
  <si>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</si>
  <si>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</si>
  <si>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</si>
  <si>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</si>
  <si>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</si>
  <si>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</si>
  <si>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</si>
  <si>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</si>
  <si>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</si>
  <si>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</si>
  <si>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</si>
  <si>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</si>
  <si>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</si>
  <si>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</si>
  <si>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</si>
  <si>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</si>
  <si>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</si>
  <si>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</si>
  <si>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</si>
  <si>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</si>
  <si>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</si>
  <si>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</si>
  <si>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</si>
  <si>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</si>
  <si>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</si>
  <si>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</si>
  <si>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</si>
  <si>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</si>
  <si>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</si>
  <si>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</si>
  <si>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</si>
  <si>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</si>
  <si>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</si>
  <si>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</si>
  <si>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</si>
  <si>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</si>
  <si>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</si>
  <si>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</si>
  <si>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</si>
  <si>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</si>
  <si>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</si>
  <si>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</si>
  <si>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</si>
  <si>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</si>
  <si>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</si>
  <si>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</si>
  <si>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</si>
  <si>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</si>
  <si>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</si>
  <si>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</si>
  <si>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</si>
  <si>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</si>
  <si>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</si>
  <si>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</si>
  <si>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</si>
  <si>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</si>
  <si>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</si>
  <si>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</si>
  <si>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</si>
  <si>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</si>
  <si>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</si>
  <si>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</si>
  <si>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</si>
  <si>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</si>
  <si>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</si>
  <si>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</si>
  <si>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</si>
  <si>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</si>
  <si>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</si>
  <si>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</si>
  <si>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</si>
  <si>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</si>
  <si>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</si>
  <si>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</si>
  <si>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</si>
  <si>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</si>
  <si>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</si>
  <si>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</si>
  <si>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</si>
  <si>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</si>
  <si>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</si>
  <si>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</si>
  <si>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</si>
  <si>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</si>
  <si>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</si>
  <si>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</si>
  <si>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</si>
  <si>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</si>
  <si>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</si>
  <si>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</si>
  <si>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</si>
  <si>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</si>
  <si>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</si>
  <si>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</si>
  <si>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</si>
  <si>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</si>
  <si>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</si>
  <si>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</si>
  <si>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</si>
  <si>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</si>
  <si>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</si>
  <si>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</si>
  <si>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</si>
  <si>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</si>
  <si>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</si>
  <si>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</si>
  <si>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</si>
  <si>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</si>
  <si>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</si>
  <si>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</si>
  <si>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</si>
  <si>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</si>
  <si>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</si>
  <si>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</si>
  <si>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</si>
  <si>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</si>
  <si>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</si>
  <si>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</si>
  <si>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</si>
  <si>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</si>
  <si>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</si>
  <si>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</si>
  <si>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</si>
  <si>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</si>
  <si>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</si>
  <si>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</si>
  <si>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</si>
  <si>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</si>
  <si>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</si>
  <si>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</si>
  <si>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</si>
  <si>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</si>
  <si>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</si>
  <si>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</si>
  <si>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</si>
  <si>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</si>
  <si>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</si>
  <si>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</si>
  <si>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</si>
  <si>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</si>
  <si>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</si>
  <si>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</si>
  <si>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</si>
  <si>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</si>
  <si>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</si>
  <si>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</si>
  <si>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</si>
  <si>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</si>
  <si>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</si>
  <si>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</si>
  <si>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</si>
  <si>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</si>
  <si>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</si>
  <si>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</si>
  <si>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</si>
  <si>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</si>
  <si>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</si>
  <si>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</si>
  <si>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</si>
  <si>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</si>
  <si>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</si>
  <si>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</si>
  <si>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</si>
  <si>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</si>
  <si>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</si>
  <si>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</si>
  <si>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</si>
  <si>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</si>
  <si>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</si>
  <si>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</si>
  <si>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</si>
  <si>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</si>
  <si>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</si>
  <si>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</si>
  <si>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</si>
  <si>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</si>
  <si>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</si>
  <si>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</si>
  <si>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</si>
  <si>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</si>
  <si>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</si>
  <si>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</si>
  <si>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</si>
  <si>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</si>
  <si>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</si>
  <si>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</si>
  <si>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</si>
  <si>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</si>
  <si>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</si>
  <si>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</si>
  <si>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</si>
  <si>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</si>
  <si>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</si>
  <si>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</si>
  <si>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</si>
  <si>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</si>
  <si>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</si>
  <si>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</si>
  <si>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</si>
  <si>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</si>
  <si>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</si>
  <si>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</si>
  <si>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</si>
  <si>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</si>
  <si>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</si>
  <si>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</si>
  <si>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</si>
  <si>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</si>
  <si>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</si>
  <si>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</si>
  <si>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</si>
  <si>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</si>
  <si>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</si>
  <si>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</si>
  <si>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</si>
  <si>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</si>
  <si>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</si>
  <si>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March 2006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</si>
  <si>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</si>
  <si>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</si>
  <si>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</si>
  <si>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</si>
  <si>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</si>
  <si>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</si>
  <si>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</si>
  <si>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</si>
  <si>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06 - March 06</t>
  </si>
  <si>
    <t xml:space="preserve">   </t>
  </si>
  <si>
    <t>PAGE # 2</t>
  </si>
  <si>
    <t>YTD    MAR 2006</t>
  </si>
  <si>
    <t>DO NOT INCLUDE start 07/00</t>
  </si>
  <si>
    <t>Monthly</t>
  </si>
  <si>
    <t>2004 CHANGE 2005</t>
  </si>
  <si>
    <t>%</t>
  </si>
  <si>
    <t>2005 CHANGE 2006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</si>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</sst>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3" fontId="10" fillId="0" borderId="0" xfId="62" applyNumberFormat="1" applyFont="1" applyAlignment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3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3" fillId="34" borderId="0" xfId="0" applyFont="1" applyFill="1" applyAlignment="1">
      <alignment/>
    </xf>
    <xf numFmtId="39" fontId="11" fillId="0" borderId="32" xfId="0" applyNumberFormat="1" applyFont="1" applyBorder="1" applyAlignment="1" applyProtection="1">
      <alignment/>
      <protection locked="0"/>
    </xf>
    <xf numFmtId="39" fontId="14" fillId="35" borderId="32" xfId="0" applyNumberFormat="1" applyFont="1" applyFill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39" fontId="15" fillId="0" borderId="34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6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4" xfId="0" applyFont="1" applyFill="1" applyBorder="1" applyAlignment="1" applyProtection="1">
      <alignment horizontal="center"/>
      <protection/>
    </xf>
    <xf numFmtId="39" fontId="13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39" fontId="11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1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3" fillId="0" borderId="32" xfId="61" applyNumberFormat="1" applyFont="1" applyBorder="1" applyProtection="1">
      <alignment/>
      <protection/>
    </xf>
    <xf numFmtId="39" fontId="13" fillId="0" borderId="38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4" fillId="35" borderId="31" xfId="61" applyNumberFormat="1" applyFont="1" applyFill="1" applyBorder="1" applyProtection="1">
      <alignment/>
      <protection locked="0"/>
    </xf>
    <xf numFmtId="39" fontId="14" fillId="35" borderId="31" xfId="61" applyNumberFormat="1" applyFont="1" applyFill="1" applyBorder="1" applyProtection="1">
      <alignment/>
      <protection/>
    </xf>
    <xf numFmtId="39" fontId="13" fillId="0" borderId="0" xfId="61" applyNumberFormat="1" applyFont="1" applyProtection="1">
      <alignment/>
      <protection/>
    </xf>
    <xf numFmtId="43" fontId="13" fillId="0" borderId="0" xfId="42" applyFont="1" applyAlignment="1" applyProtection="1">
      <alignment/>
      <protection/>
    </xf>
    <xf numFmtId="39" fontId="13" fillId="0" borderId="0" xfId="61" applyNumberFormat="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170" fontId="11" fillId="0" borderId="25" xfId="0" applyNumberFormat="1" applyFont="1" applyBorder="1" applyAlignment="1" applyProtection="1">
      <alignment horizontal="center"/>
      <protection locked="0"/>
    </xf>
    <xf numFmtId="39" fontId="13" fillId="0" borderId="32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0" fontId="13" fillId="34" borderId="25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7" fillId="32" borderId="0" xfId="60" applyNumberFormat="1" applyFont="1">
      <alignment/>
      <protection/>
    </xf>
    <xf numFmtId="39" fontId="14" fillId="32" borderId="0" xfId="60" applyNumberFormat="1" applyFont="1">
      <alignment/>
      <protection/>
    </xf>
    <xf numFmtId="39" fontId="18" fillId="32" borderId="0" xfId="60" applyNumberFormat="1" applyFont="1">
      <alignment/>
      <protection/>
    </xf>
    <xf numFmtId="17" fontId="17" fillId="32" borderId="0" xfId="60" applyNumberFormat="1" applyFont="1" applyAlignment="1" applyProtection="1">
      <alignment horizontal="left"/>
      <protection locked="0"/>
    </xf>
    <xf numFmtId="39" fontId="17" fillId="32" borderId="0" xfId="60" applyNumberFormat="1" applyFont="1" applyProtection="1">
      <alignment/>
      <protection locked="0"/>
    </xf>
    <xf numFmtId="7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Fill="1" applyBorder="1" applyAlignment="1">
      <alignment horizontal="center"/>
      <protection/>
    </xf>
    <xf numFmtId="7" fontId="18" fillId="32" borderId="0" xfId="60" applyNumberFormat="1" applyFont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>
      <alignment/>
      <protection/>
    </xf>
    <xf numFmtId="39" fontId="14" fillId="32" borderId="15" xfId="60" applyNumberFormat="1" applyFont="1" applyBorder="1">
      <alignment/>
      <protection/>
    </xf>
    <xf numFmtId="39" fontId="14" fillId="32" borderId="14" xfId="60" applyNumberFormat="1" applyFont="1" applyBorder="1" applyProtection="1">
      <alignment/>
      <protection locked="0"/>
    </xf>
    <xf numFmtId="39" fontId="14" fillId="32" borderId="39" xfId="60" applyNumberFormat="1" applyFont="1" applyBorder="1" applyAlignment="1">
      <alignment horizontal="center"/>
      <protection/>
    </xf>
    <xf numFmtId="39" fontId="14" fillId="32" borderId="32" xfId="60" applyNumberFormat="1" applyFont="1" applyBorder="1">
      <alignment/>
      <protection/>
    </xf>
    <xf numFmtId="10" fontId="14" fillId="32" borderId="32" xfId="60" applyNumberFormat="1" applyFont="1" applyBorder="1">
      <alignment/>
      <protection/>
    </xf>
    <xf numFmtId="10" fontId="14" fillId="32" borderId="15" xfId="60" applyNumberFormat="1" applyFont="1" applyBorder="1">
      <alignment/>
      <protection/>
    </xf>
    <xf numFmtId="39" fontId="14" fillId="32" borderId="26" xfId="60" applyNumberFormat="1" applyFont="1" applyBorder="1">
      <alignment/>
      <protection/>
    </xf>
    <xf numFmtId="39" fontId="14" fillId="32" borderId="29" xfId="60" applyNumberFormat="1" applyFont="1" applyBorder="1" applyProtection="1">
      <alignment/>
      <protection locked="0"/>
    </xf>
    <xf numFmtId="39" fontId="14" fillId="32" borderId="25" xfId="60" applyNumberFormat="1" applyFont="1" applyBorder="1">
      <alignment/>
      <protection/>
    </xf>
    <xf numFmtId="10" fontId="14" fillId="32" borderId="25" xfId="60" applyNumberFormat="1" applyFont="1" applyBorder="1">
      <alignment/>
      <protection/>
    </xf>
    <xf numFmtId="39" fontId="14" fillId="32" borderId="40" xfId="60" applyNumberFormat="1" applyFont="1" applyBorder="1" applyProtection="1">
      <alignment/>
      <protection locked="0"/>
    </xf>
    <xf numFmtId="39" fontId="14" fillId="32" borderId="41" xfId="60" applyNumberFormat="1" applyFont="1" applyBorder="1">
      <alignment/>
      <protection/>
    </xf>
    <xf numFmtId="10" fontId="14" fillId="32" borderId="41" xfId="60" applyNumberFormat="1" applyFont="1" applyBorder="1">
      <alignment/>
      <protection/>
    </xf>
    <xf numFmtId="39" fontId="14" fillId="32" borderId="42" xfId="60" applyNumberFormat="1" applyFont="1" applyBorder="1" applyAlignment="1">
      <alignment horizontal="center"/>
      <protection/>
    </xf>
    <xf numFmtId="39" fontId="14" fillId="32" borderId="43" xfId="60" applyNumberFormat="1" applyFont="1" applyBorder="1">
      <alignment/>
      <protection/>
    </xf>
    <xf numFmtId="10" fontId="14" fillId="32" borderId="43" xfId="60" applyNumberFormat="1" applyFont="1" applyBorder="1">
      <alignment/>
      <protection/>
    </xf>
    <xf numFmtId="39" fontId="14" fillId="32" borderId="29" xfId="60" applyNumberFormat="1" applyFont="1" applyBorder="1">
      <alignment/>
      <protection/>
    </xf>
    <xf numFmtId="39" fontId="14" fillId="32" borderId="31" xfId="60" applyNumberFormat="1" applyFont="1" applyBorder="1">
      <alignment/>
      <protection/>
    </xf>
    <xf numFmtId="39" fontId="14" fillId="32" borderId="39" xfId="60" applyNumberFormat="1" applyFont="1" applyBorder="1">
      <alignment/>
      <protection/>
    </xf>
    <xf numFmtId="10" fontId="14" fillId="32" borderId="44" xfId="60" applyNumberFormat="1" applyFont="1" applyBorder="1">
      <alignment/>
      <protection/>
    </xf>
    <xf numFmtId="39" fontId="17" fillId="32" borderId="0" xfId="60" applyNumberFormat="1" applyFont="1" applyFill="1">
      <alignment/>
      <protection/>
    </xf>
    <xf numFmtId="39" fontId="14" fillId="32" borderId="39" xfId="60" applyNumberFormat="1" applyFont="1" applyFill="1" applyBorder="1">
      <alignment/>
      <protection/>
    </xf>
    <xf numFmtId="10" fontId="14" fillId="32" borderId="31" xfId="60" applyNumberFormat="1" applyFont="1" applyBorder="1">
      <alignment/>
      <protection/>
    </xf>
    <xf numFmtId="39" fontId="14" fillId="32" borderId="14" xfId="60" applyNumberFormat="1" applyFont="1" applyBorder="1" applyAlignment="1" quotePrefix="1">
      <alignment horizontal="left"/>
      <protection/>
    </xf>
    <xf numFmtId="39" fontId="14" fillId="32" borderId="14" xfId="60" applyNumberFormat="1" applyFont="1" applyBorder="1" applyAlignment="1">
      <alignment horizontal="left"/>
      <protection/>
    </xf>
    <xf numFmtId="39" fontId="14" fillId="32" borderId="45" xfId="60" applyNumberFormat="1" applyFont="1" applyBorder="1">
      <alignment/>
      <protection/>
    </xf>
    <xf numFmtId="39" fontId="14" fillId="32" borderId="0" xfId="60" applyNumberFormat="1" applyFont="1" applyBorder="1" applyProtection="1">
      <alignment/>
      <protection locked="0"/>
    </xf>
    <xf numFmtId="39" fontId="14" fillId="32" borderId="13" xfId="60" applyNumberFormat="1" applyFont="1" applyBorder="1">
      <alignment/>
      <protection/>
    </xf>
    <xf numFmtId="39" fontId="14" fillId="32" borderId="46" xfId="60" applyNumberFormat="1" applyFont="1" applyBorder="1" applyProtection="1">
      <alignment/>
      <protection locked="0"/>
    </xf>
    <xf numFmtId="39" fontId="14" fillId="32" borderId="45" xfId="60" applyNumberFormat="1" applyFont="1" applyBorder="1" applyProtection="1">
      <alignment/>
      <protection locked="0"/>
    </xf>
    <xf numFmtId="39" fontId="14" fillId="32" borderId="44" xfId="60" applyNumberFormat="1" applyFont="1" applyBorder="1">
      <alignment/>
      <protection/>
    </xf>
    <xf numFmtId="10" fontId="14" fillId="32" borderId="38" xfId="60" applyNumberFormat="1" applyFont="1" applyBorder="1">
      <alignment/>
      <protection/>
    </xf>
    <xf numFmtId="39" fontId="14" fillId="32" borderId="47" xfId="60" applyNumberFormat="1" applyFont="1" applyBorder="1">
      <alignment/>
      <protection/>
    </xf>
    <xf numFmtId="10" fontId="14" fillId="32" borderId="26" xfId="60" applyNumberFormat="1" applyFont="1" applyBorder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 applyAlignment="1">
      <alignment horizontal="center"/>
      <protection/>
    </xf>
    <xf numFmtId="39" fontId="17" fillId="32" borderId="14" xfId="60" applyNumberFormat="1" applyFont="1" applyBorder="1" applyAlignment="1" quotePrefix="1">
      <alignment horizontal="left"/>
      <protection/>
    </xf>
    <xf numFmtId="39" fontId="20" fillId="32" borderId="14" xfId="60" applyNumberFormat="1" applyFont="1" applyBorder="1" applyAlignment="1">
      <alignment horizontal="left"/>
      <protection/>
    </xf>
    <xf numFmtId="39" fontId="14" fillId="32" borderId="14" xfId="60" applyNumberFormat="1" applyFont="1" applyBorder="1" quotePrefix="1">
      <alignment/>
      <protection/>
    </xf>
    <xf numFmtId="39" fontId="17" fillId="32" borderId="32" xfId="60" applyNumberFormat="1" applyFont="1" applyBorder="1">
      <alignment/>
      <protection/>
    </xf>
    <xf numFmtId="10" fontId="17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7" fillId="32" borderId="0" xfId="59" applyNumberFormat="1" applyFont="1">
      <alignment/>
      <protection/>
    </xf>
    <xf numFmtId="39" fontId="14" fillId="32" borderId="0" xfId="59" applyNumberFormat="1" applyFont="1">
      <alignment/>
      <protection/>
    </xf>
    <xf numFmtId="39" fontId="18" fillId="32" borderId="0" xfId="59" applyNumberFormat="1" applyFont="1">
      <alignment/>
      <protection/>
    </xf>
    <xf numFmtId="17" fontId="17" fillId="32" borderId="0" xfId="59" applyNumberFormat="1" applyFont="1" applyAlignment="1" applyProtection="1" quotePrefix="1">
      <alignment horizontal="left"/>
      <protection locked="0"/>
    </xf>
    <xf numFmtId="39" fontId="17" fillId="32" borderId="0" xfId="59" applyNumberFormat="1" applyFont="1" applyProtection="1">
      <alignment/>
      <protection locked="0"/>
    </xf>
    <xf numFmtId="7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Fill="1" applyBorder="1" applyAlignment="1">
      <alignment horizontal="center"/>
      <protection/>
    </xf>
    <xf numFmtId="7" fontId="18" fillId="32" borderId="0" xfId="59" applyNumberFormat="1" applyFont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>
      <alignment/>
      <protection/>
    </xf>
    <xf numFmtId="39" fontId="14" fillId="32" borderId="15" xfId="59" applyNumberFormat="1" applyFont="1" applyBorder="1">
      <alignment/>
      <protection/>
    </xf>
    <xf numFmtId="39" fontId="14" fillId="32" borderId="14" xfId="59" applyNumberFormat="1" applyFont="1" applyBorder="1" applyProtection="1">
      <alignment/>
      <protection locked="0"/>
    </xf>
    <xf numFmtId="39" fontId="14" fillId="32" borderId="39" xfId="59" applyNumberFormat="1" applyFont="1" applyBorder="1" applyAlignment="1">
      <alignment horizontal="center"/>
      <protection/>
    </xf>
    <xf numFmtId="39" fontId="14" fillId="32" borderId="32" xfId="59" applyNumberFormat="1" applyFont="1" applyBorder="1">
      <alignment/>
      <protection/>
    </xf>
    <xf numFmtId="10" fontId="14" fillId="32" borderId="32" xfId="59" applyNumberFormat="1" applyFont="1" applyBorder="1">
      <alignment/>
      <protection/>
    </xf>
    <xf numFmtId="10" fontId="14" fillId="32" borderId="15" xfId="59" applyNumberFormat="1" applyFont="1" applyBorder="1">
      <alignment/>
      <protection/>
    </xf>
    <xf numFmtId="39" fontId="14" fillId="32" borderId="26" xfId="59" applyNumberFormat="1" applyFont="1" applyBorder="1">
      <alignment/>
      <protection/>
    </xf>
    <xf numFmtId="39" fontId="14" fillId="32" borderId="29" xfId="59" applyNumberFormat="1" applyFont="1" applyBorder="1" applyProtection="1">
      <alignment/>
      <protection locked="0"/>
    </xf>
    <xf numFmtId="39" fontId="14" fillId="32" borderId="25" xfId="59" applyNumberFormat="1" applyFont="1" applyBorder="1">
      <alignment/>
      <protection/>
    </xf>
    <xf numFmtId="10" fontId="14" fillId="32" borderId="25" xfId="59" applyNumberFormat="1" applyFont="1" applyBorder="1">
      <alignment/>
      <protection/>
    </xf>
    <xf numFmtId="39" fontId="14" fillId="32" borderId="40" xfId="59" applyNumberFormat="1" applyFont="1" applyBorder="1" applyProtection="1">
      <alignment/>
      <protection locked="0"/>
    </xf>
    <xf numFmtId="39" fontId="14" fillId="32" borderId="41" xfId="59" applyNumberFormat="1" applyFont="1" applyBorder="1">
      <alignment/>
      <protection/>
    </xf>
    <xf numFmtId="10" fontId="14" fillId="32" borderId="41" xfId="59" applyNumberFormat="1" applyFont="1" applyBorder="1">
      <alignment/>
      <protection/>
    </xf>
    <xf numFmtId="39" fontId="14" fillId="32" borderId="42" xfId="59" applyNumberFormat="1" applyFont="1" applyBorder="1" applyAlignment="1">
      <alignment horizontal="center"/>
      <protection/>
    </xf>
    <xf numFmtId="39" fontId="14" fillId="32" borderId="43" xfId="59" applyNumberFormat="1" applyFont="1" applyBorder="1">
      <alignment/>
      <protection/>
    </xf>
    <xf numFmtId="10" fontId="14" fillId="32" borderId="43" xfId="59" applyNumberFormat="1" applyFont="1" applyBorder="1">
      <alignment/>
      <protection/>
    </xf>
    <xf numFmtId="39" fontId="14" fillId="32" borderId="29" xfId="59" applyNumberFormat="1" applyFont="1" applyBorder="1">
      <alignment/>
      <protection/>
    </xf>
    <xf numFmtId="39" fontId="14" fillId="32" borderId="31" xfId="59" applyNumberFormat="1" applyFont="1" applyBorder="1">
      <alignment/>
      <protection/>
    </xf>
    <xf numFmtId="39" fontId="14" fillId="32" borderId="39" xfId="59" applyNumberFormat="1" applyFont="1" applyBorder="1">
      <alignment/>
      <protection/>
    </xf>
    <xf numFmtId="10" fontId="14" fillId="32" borderId="44" xfId="59" applyNumberFormat="1" applyFont="1" applyBorder="1">
      <alignment/>
      <protection/>
    </xf>
    <xf numFmtId="39" fontId="17" fillId="32" borderId="0" xfId="59" applyNumberFormat="1" applyFont="1" applyFill="1">
      <alignment/>
      <protection/>
    </xf>
    <xf numFmtId="39" fontId="14" fillId="32" borderId="39" xfId="59" applyNumberFormat="1" applyFont="1" applyFill="1" applyBorder="1">
      <alignment/>
      <protection/>
    </xf>
    <xf numFmtId="10" fontId="14" fillId="32" borderId="31" xfId="59" applyNumberFormat="1" applyFont="1" applyBorder="1">
      <alignment/>
      <protection/>
    </xf>
    <xf numFmtId="39" fontId="14" fillId="32" borderId="14" xfId="59" applyNumberFormat="1" applyFont="1" applyBorder="1" applyAlignment="1" quotePrefix="1">
      <alignment horizontal="left"/>
      <protection/>
    </xf>
    <xf numFmtId="39" fontId="14" fillId="32" borderId="14" xfId="59" applyNumberFormat="1" applyFont="1" applyBorder="1" applyAlignment="1">
      <alignment horizontal="left"/>
      <protection/>
    </xf>
    <xf numFmtId="39" fontId="14" fillId="32" borderId="45" xfId="59" applyNumberFormat="1" applyFont="1" applyBorder="1">
      <alignment/>
      <protection/>
    </xf>
    <xf numFmtId="39" fontId="14" fillId="32" borderId="0" xfId="59" applyNumberFormat="1" applyFont="1" applyBorder="1" applyProtection="1">
      <alignment/>
      <protection locked="0"/>
    </xf>
    <xf numFmtId="39" fontId="14" fillId="32" borderId="13" xfId="59" applyNumberFormat="1" applyFont="1" applyBorder="1">
      <alignment/>
      <protection/>
    </xf>
    <xf numFmtId="39" fontId="14" fillId="32" borderId="46" xfId="59" applyNumberFormat="1" applyFont="1" applyBorder="1" applyProtection="1">
      <alignment/>
      <protection locked="0"/>
    </xf>
    <xf numFmtId="39" fontId="14" fillId="32" borderId="45" xfId="59" applyNumberFormat="1" applyFont="1" applyBorder="1" applyProtection="1">
      <alignment/>
      <protection locked="0"/>
    </xf>
    <xf numFmtId="39" fontId="14" fillId="32" borderId="44" xfId="59" applyNumberFormat="1" applyFont="1" applyBorder="1">
      <alignment/>
      <protection/>
    </xf>
    <xf numFmtId="10" fontId="14" fillId="32" borderId="38" xfId="59" applyNumberFormat="1" applyFont="1" applyBorder="1">
      <alignment/>
      <protection/>
    </xf>
    <xf numFmtId="39" fontId="14" fillId="32" borderId="47" xfId="59" applyNumberFormat="1" applyFont="1" applyBorder="1">
      <alignment/>
      <protection/>
    </xf>
    <xf numFmtId="10" fontId="14" fillId="32" borderId="26" xfId="59" applyNumberFormat="1" applyFont="1" applyBorder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 applyAlignment="1">
      <alignment horizontal="center"/>
      <protection/>
    </xf>
    <xf numFmtId="39" fontId="17" fillId="32" borderId="14" xfId="59" applyNumberFormat="1" applyFont="1" applyBorder="1" applyAlignment="1" quotePrefix="1">
      <alignment horizontal="left"/>
      <protection/>
    </xf>
    <xf numFmtId="39" fontId="20" fillId="32" borderId="14" xfId="59" applyNumberFormat="1" applyFont="1" applyBorder="1" applyAlignment="1">
      <alignment horizontal="left"/>
      <protection/>
    </xf>
    <xf numFmtId="39" fontId="14" fillId="32" borderId="14" xfId="59" applyNumberFormat="1" applyFont="1" applyBorder="1" quotePrefix="1">
      <alignment/>
      <protection/>
    </xf>
    <xf numFmtId="39" fontId="17" fillId="32" borderId="32" xfId="59" applyNumberFormat="1" applyFont="1" applyBorder="1">
      <alignment/>
      <protection/>
    </xf>
    <xf numFmtId="10" fontId="17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4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7" fillId="32" borderId="0" xfId="58" applyNumberFormat="1" applyFont="1" applyProtection="1">
      <alignment/>
      <protection locked="0"/>
    </xf>
    <xf numFmtId="17" fontId="14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4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7" fillId="32" borderId="25" xfId="58" applyNumberFormat="1" applyFont="1" applyBorder="1">
      <alignment/>
      <protection/>
    </xf>
    <xf numFmtId="0" fontId="17" fillId="32" borderId="25" xfId="58" applyNumberFormat="1" applyFont="1" applyBorder="1" applyAlignment="1" applyProtection="1">
      <alignment horizontal="center"/>
      <protection locked="0"/>
    </xf>
    <xf numFmtId="0" fontId="17" fillId="32" borderId="25" xfId="58" applyNumberFormat="1" applyFont="1" applyFill="1" applyBorder="1" applyAlignment="1" applyProtection="1">
      <alignment horizontal="center"/>
      <protection locked="0"/>
    </xf>
    <xf numFmtId="0" fontId="14" fillId="32" borderId="25" xfId="58" applyNumberFormat="1" applyFont="1" applyBorder="1">
      <alignment/>
      <protection/>
    </xf>
    <xf numFmtId="0" fontId="14" fillId="32" borderId="25" xfId="58" applyNumberFormat="1" applyFont="1" applyBorder="1" applyAlignment="1">
      <alignment horizontal="center"/>
      <protection/>
    </xf>
    <xf numFmtId="0" fontId="14" fillId="32" borderId="25" xfId="58" applyNumberFormat="1" applyFont="1" applyFill="1" applyBorder="1" applyAlignment="1">
      <alignment horizontal="center"/>
      <protection/>
    </xf>
    <xf numFmtId="0" fontId="14" fillId="32" borderId="29" xfId="58" applyNumberFormat="1" applyFont="1" applyBorder="1">
      <alignment/>
      <protection/>
    </xf>
    <xf numFmtId="39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>
      <alignment/>
      <protection/>
    </xf>
    <xf numFmtId="10" fontId="14" fillId="32" borderId="25" xfId="58" applyNumberFormat="1" applyFont="1" applyBorder="1">
      <alignment/>
      <protection/>
    </xf>
    <xf numFmtId="10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 applyProtection="1">
      <alignment/>
      <protection locked="0"/>
    </xf>
    <xf numFmtId="0" fontId="14" fillId="32" borderId="48" xfId="58" applyNumberFormat="1" applyFont="1" applyBorder="1">
      <alignment/>
      <protection/>
    </xf>
    <xf numFmtId="10" fontId="14" fillId="32" borderId="25" xfId="58" applyNumberFormat="1" applyFont="1" applyBorder="1" applyAlignment="1">
      <alignment horizontal="center"/>
      <protection/>
    </xf>
    <xf numFmtId="39" fontId="17" fillId="32" borderId="39" xfId="58" applyNumberFormat="1" applyFont="1" applyBorder="1">
      <alignment/>
      <protection/>
    </xf>
    <xf numFmtId="39" fontId="17" fillId="32" borderId="32" xfId="58" applyNumberFormat="1" applyFont="1" applyBorder="1">
      <alignment/>
      <protection/>
    </xf>
    <xf numFmtId="10" fontId="17" fillId="32" borderId="32" xfId="58" applyNumberFormat="1" applyFont="1" applyBorder="1">
      <alignment/>
      <protection/>
    </xf>
    <xf numFmtId="10" fontId="17" fillId="32" borderId="32" xfId="58" applyNumberFormat="1" applyFont="1" applyFill="1" applyBorder="1">
      <alignment/>
      <protection/>
    </xf>
    <xf numFmtId="0" fontId="17" fillId="32" borderId="32" xfId="58" applyNumberFormat="1" applyFont="1" applyBorder="1">
      <alignment/>
      <protection/>
    </xf>
    <xf numFmtId="39" fontId="17" fillId="32" borderId="32" xfId="58" applyNumberFormat="1" applyFont="1" applyFill="1" applyBorder="1">
      <alignment/>
      <protection/>
    </xf>
    <xf numFmtId="0" fontId="14" fillId="32" borderId="0" xfId="58" applyNumberFormat="1" applyFont="1" applyProtection="1">
      <alignment/>
      <protection locked="0"/>
    </xf>
    <xf numFmtId="39" fontId="14" fillId="32" borderId="0" xfId="58" applyNumberFormat="1" applyFont="1">
      <alignment/>
      <protection/>
    </xf>
    <xf numFmtId="39" fontId="18" fillId="32" borderId="0" xfId="58" applyNumberFormat="1" applyFont="1">
      <alignment/>
      <protection/>
    </xf>
    <xf numFmtId="0" fontId="18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1" fillId="32" borderId="0" xfId="57" applyNumberFormat="1" applyFont="1">
      <alignment/>
      <protection/>
    </xf>
    <xf numFmtId="0" fontId="14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173" fontId="17" fillId="32" borderId="0" xfId="57" applyNumberFormat="1" applyFont="1" applyAlignment="1" applyProtection="1">
      <alignment horizontal="left"/>
      <protection locked="0"/>
    </xf>
    <xf numFmtId="17" fontId="14" fillId="32" borderId="0" xfId="57" applyNumberFormat="1" applyFon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14" fillId="32" borderId="0" xfId="57" applyNumberFormat="1" applyFont="1" applyFill="1">
      <alignment/>
      <protection/>
    </xf>
    <xf numFmtId="0" fontId="22" fillId="32" borderId="0" xfId="57" applyNumberFormat="1" applyFont="1" applyAlignment="1">
      <alignment horizontal="center"/>
      <protection/>
    </xf>
    <xf numFmtId="0" fontId="17" fillId="32" borderId="25" xfId="57" applyNumberFormat="1" applyFont="1" applyBorder="1">
      <alignment/>
      <protection/>
    </xf>
    <xf numFmtId="0" fontId="17" fillId="32" borderId="25" xfId="57" applyNumberFormat="1" applyFont="1" applyBorder="1" applyAlignment="1" applyProtection="1">
      <alignment horizontal="center"/>
      <protection locked="0"/>
    </xf>
    <xf numFmtId="0" fontId="17" fillId="32" borderId="25" xfId="57" applyNumberFormat="1" applyFont="1" applyFill="1" applyBorder="1" applyAlignment="1" applyProtection="1">
      <alignment horizontal="center"/>
      <protection locked="0"/>
    </xf>
    <xf numFmtId="0" fontId="14" fillId="32" borderId="25" xfId="57" applyNumberFormat="1" applyFont="1" applyBorder="1">
      <alignment/>
      <protection/>
    </xf>
    <xf numFmtId="0" fontId="14" fillId="32" borderId="25" xfId="57" applyNumberFormat="1" applyFont="1" applyBorder="1" applyAlignment="1">
      <alignment horizontal="center"/>
      <protection/>
    </xf>
    <xf numFmtId="0" fontId="14" fillId="32" borderId="25" xfId="57" applyNumberFormat="1" applyFont="1" applyFill="1" applyBorder="1" applyAlignment="1">
      <alignment horizontal="center"/>
      <protection/>
    </xf>
    <xf numFmtId="0" fontId="14" fillId="32" borderId="29" xfId="57" applyNumberFormat="1" applyFont="1" applyBorder="1">
      <alignment/>
      <protection/>
    </xf>
    <xf numFmtId="39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>
      <alignment/>
      <protection/>
    </xf>
    <xf numFmtId="10" fontId="14" fillId="32" borderId="25" xfId="57" applyNumberFormat="1" applyFont="1" applyBorder="1">
      <alignment/>
      <protection/>
    </xf>
    <xf numFmtId="10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 applyProtection="1">
      <alignment/>
      <protection locked="0"/>
    </xf>
    <xf numFmtId="0" fontId="14" fillId="32" borderId="48" xfId="57" applyNumberFormat="1" applyFont="1" applyBorder="1">
      <alignment/>
      <protection/>
    </xf>
    <xf numFmtId="10" fontId="14" fillId="32" borderId="25" xfId="57" applyNumberFormat="1" applyFont="1" applyBorder="1" applyAlignment="1">
      <alignment horizontal="center"/>
      <protection/>
    </xf>
    <xf numFmtId="39" fontId="17" fillId="32" borderId="39" xfId="57" applyNumberFormat="1" applyFont="1" applyBorder="1">
      <alignment/>
      <protection/>
    </xf>
    <xf numFmtId="39" fontId="17" fillId="32" borderId="32" xfId="57" applyNumberFormat="1" applyFont="1" applyBorder="1">
      <alignment/>
      <protection/>
    </xf>
    <xf numFmtId="10" fontId="17" fillId="32" borderId="32" xfId="57" applyNumberFormat="1" applyFont="1" applyBorder="1">
      <alignment/>
      <protection/>
    </xf>
    <xf numFmtId="10" fontId="17" fillId="32" borderId="32" xfId="57" applyNumberFormat="1" applyFont="1" applyFill="1" applyBorder="1">
      <alignment/>
      <protection/>
    </xf>
    <xf numFmtId="0" fontId="14" fillId="32" borderId="32" xfId="57" applyNumberFormat="1" applyFont="1" applyBorder="1">
      <alignment/>
      <protection/>
    </xf>
    <xf numFmtId="39" fontId="14" fillId="32" borderId="32" xfId="57" applyNumberFormat="1" applyFont="1" applyFill="1" applyBorder="1">
      <alignment/>
      <protection/>
    </xf>
    <xf numFmtId="0" fontId="14" fillId="32" borderId="0" xfId="57" applyNumberFormat="1" applyFont="1" applyProtection="1">
      <alignment/>
      <protection locked="0"/>
    </xf>
    <xf numFmtId="39" fontId="14" fillId="32" borderId="0" xfId="57" applyNumberFormat="1" applyFont="1">
      <alignment/>
      <protection/>
    </xf>
    <xf numFmtId="39" fontId="18" fillId="32" borderId="0" xfId="57" applyNumberFormat="1" applyFont="1">
      <alignment/>
      <protection/>
    </xf>
    <xf numFmtId="0" fontId="18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  <xf numFmtId="0" fontId="15" fillId="0" borderId="25" xfId="0" applyFont="1" applyBorder="1" applyAlignment="1" applyProtection="1">
      <alignment/>
      <protection/>
    </xf>
    <xf numFmtId="39" fontId="16" fillId="0" borderId="31" xfId="0" applyNumberFormat="1" applyFont="1" applyBorder="1" applyAlignmen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306" xfId="57"/>
    <cellStyle name="Normal_P02-0306" xfId="58"/>
    <cellStyle name="Normal_P03-0306" xfId="59"/>
    <cellStyle name="Normal_P06-0306" xfId="60"/>
    <cellStyle name="Normal_P11-0306" xfId="61"/>
    <cellStyle name="Normal_p15-0306" xfId="62"/>
    <cellStyle name="Normal_p16-03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57421875" style="313" customWidth="1"/>
    <col min="2" max="2" width="25.7109375" style="313" customWidth="1"/>
    <col min="3" max="3" width="23.421875" style="313" customWidth="1"/>
    <col min="4" max="4" width="23.7109375" style="313" customWidth="1"/>
    <col min="5" max="5" width="25.7109375" style="313" customWidth="1"/>
    <col min="6" max="6" width="15.7109375" style="313" customWidth="1"/>
    <col min="7" max="7" width="25.7109375" style="313" customWidth="1"/>
    <col min="8" max="8" width="15.7109375" style="313" customWidth="1"/>
    <col min="9" max="9" width="25.7109375" style="313" customWidth="1"/>
    <col min="10" max="10" width="32.421875" style="313" customWidth="1"/>
    <col min="11" max="16384" width="25.7109375" style="313" customWidth="1"/>
  </cols>
  <sheetData>
    <row r="1" ht="19.5" customHeight="1">
      <c r="A1" s="313" t="s">
        <v>465</v>
      </c>
    </row>
    <row r="2" ht="19.5" customHeight="1">
      <c r="C2" s="313" t="s">
        <v>106</v>
      </c>
    </row>
    <row r="3" spans="3:4" ht="19.5" customHeight="1">
      <c r="C3" s="313" t="s">
        <v>106</v>
      </c>
      <c r="D3" s="313" t="s">
        <v>106</v>
      </c>
    </row>
    <row r="4" ht="19.5" customHeight="1">
      <c r="C4" s="313" t="s">
        <v>106</v>
      </c>
    </row>
    <row r="7" spans="1:13" ht="19.5" customHeight="1">
      <c r="A7" s="314" t="s">
        <v>465</v>
      </c>
      <c r="B7" s="315" t="s">
        <v>465</v>
      </c>
      <c r="C7" s="316" t="s">
        <v>466</v>
      </c>
      <c r="D7" s="316"/>
      <c r="E7" s="316"/>
      <c r="F7" s="315"/>
      <c r="G7" s="315"/>
      <c r="H7" s="315"/>
      <c r="I7" s="317"/>
      <c r="J7" s="315"/>
      <c r="K7" s="316" t="s">
        <v>467</v>
      </c>
      <c r="L7" s="316"/>
      <c r="M7" s="315"/>
    </row>
    <row r="8" spans="1:13" ht="19.5" customHeight="1">
      <c r="A8" s="313" t="s">
        <v>465</v>
      </c>
      <c r="B8" s="315"/>
      <c r="C8" s="316" t="s">
        <v>468</v>
      </c>
      <c r="D8" s="316"/>
      <c r="E8" s="316"/>
      <c r="F8" s="315"/>
      <c r="G8" s="315"/>
      <c r="H8" s="315"/>
      <c r="I8" s="317"/>
      <c r="J8" s="315"/>
      <c r="K8" s="316" t="s">
        <v>469</v>
      </c>
      <c r="L8" s="316"/>
      <c r="M8" s="315"/>
    </row>
    <row r="9" spans="1:14" ht="19.5" customHeight="1">
      <c r="A9" s="318">
        <v>38781</v>
      </c>
      <c r="B9" s="315" t="s">
        <v>465</v>
      </c>
      <c r="C9" s="316"/>
      <c r="D9" s="316" t="s">
        <v>471</v>
      </c>
      <c r="E9" s="316"/>
      <c r="F9" s="315"/>
      <c r="G9" s="315"/>
      <c r="H9" s="316" t="s">
        <v>521</v>
      </c>
      <c r="I9" s="317"/>
      <c r="J9" s="319">
        <v>38777</v>
      </c>
      <c r="K9" s="315" t="s">
        <v>105</v>
      </c>
      <c r="L9" s="315" t="s">
        <v>106</v>
      </c>
      <c r="M9" s="320" t="s">
        <v>474</v>
      </c>
      <c r="N9" s="313" t="s">
        <v>106</v>
      </c>
    </row>
    <row r="10" spans="1:13" ht="19.5" customHeight="1">
      <c r="A10" s="315" t="s">
        <v>465</v>
      </c>
      <c r="B10" s="315"/>
      <c r="C10" s="315"/>
      <c r="D10" s="321"/>
      <c r="E10" s="315"/>
      <c r="F10" s="315"/>
      <c r="G10" s="315"/>
      <c r="H10" s="315"/>
      <c r="I10" s="317"/>
      <c r="J10" s="315"/>
      <c r="K10" s="315"/>
      <c r="L10" s="315"/>
      <c r="M10" s="322" t="s">
        <v>475</v>
      </c>
    </row>
    <row r="11" spans="1:13" ht="19.5" customHeight="1">
      <c r="A11" s="323" t="s">
        <v>241</v>
      </c>
      <c r="B11" s="324">
        <v>2004</v>
      </c>
      <c r="C11" s="324">
        <v>2005</v>
      </c>
      <c r="D11" s="325">
        <v>2006</v>
      </c>
      <c r="E11" s="324" t="s">
        <v>476</v>
      </c>
      <c r="F11" s="324" t="s">
        <v>477</v>
      </c>
      <c r="G11" s="325" t="s">
        <v>478</v>
      </c>
      <c r="H11" s="325" t="s">
        <v>477</v>
      </c>
      <c r="I11" s="317"/>
      <c r="J11" s="326"/>
      <c r="K11" s="327" t="s">
        <v>479</v>
      </c>
      <c r="L11" s="327" t="s">
        <v>480</v>
      </c>
      <c r="M11" s="328" t="s">
        <v>481</v>
      </c>
    </row>
    <row r="12" spans="1:13" ht="19.5" customHeight="1">
      <c r="A12" s="329" t="s">
        <v>482</v>
      </c>
      <c r="B12" s="330">
        <v>38815568.29</v>
      </c>
      <c r="C12" s="330">
        <v>37911382.39</v>
      </c>
      <c r="D12" s="330">
        <f aca="true" t="shared" si="0" ref="D12:D31">M13</f>
        <v>45864320.18</v>
      </c>
      <c r="E12" s="331">
        <f aca="true" t="shared" si="1" ref="E12:E32">-B12+C12</f>
        <v>-904185.8999999985</v>
      </c>
      <c r="F12" s="332">
        <f>E12/B12</f>
        <v>-0.02329441355191862</v>
      </c>
      <c r="G12" s="330">
        <f aca="true" t="shared" si="2" ref="G12:G32">-C12+D12</f>
        <v>7952937.789999999</v>
      </c>
      <c r="H12" s="333">
        <f aca="true" t="shared" si="3" ref="H12:H32">G12/C12</f>
        <v>0.20977704553706197</v>
      </c>
      <c r="I12" s="317"/>
      <c r="J12" s="326" t="s">
        <v>241</v>
      </c>
      <c r="K12" s="327" t="s">
        <v>483</v>
      </c>
      <c r="L12" s="327" t="s">
        <v>483</v>
      </c>
      <c r="M12" s="328" t="s">
        <v>483</v>
      </c>
    </row>
    <row r="13" spans="1:13" ht="19.5" customHeight="1">
      <c r="A13" s="329" t="s">
        <v>484</v>
      </c>
      <c r="B13" s="330">
        <v>63390645.33</v>
      </c>
      <c r="C13" s="330">
        <v>66271063.91</v>
      </c>
      <c r="D13" s="330">
        <f t="shared" si="0"/>
        <v>77053214.33</v>
      </c>
      <c r="E13" s="331">
        <f t="shared" si="1"/>
        <v>2880418.579999998</v>
      </c>
      <c r="F13" s="332">
        <f>E13/B13</f>
        <v>0.045439174266251284</v>
      </c>
      <c r="G13" s="330">
        <f t="shared" si="2"/>
        <v>10782150.420000002</v>
      </c>
      <c r="H13" s="333">
        <f t="shared" si="3"/>
        <v>0.16269771124608468</v>
      </c>
      <c r="I13" s="317"/>
      <c r="J13" s="326" t="s">
        <v>482</v>
      </c>
      <c r="K13" s="334">
        <v>45864320.18</v>
      </c>
      <c r="L13" s="334"/>
      <c r="M13" s="330">
        <f aca="true" t="shared" si="4" ref="M13:M33">K13+L13</f>
        <v>45864320.18</v>
      </c>
    </row>
    <row r="14" spans="1:13" ht="19.5" customHeight="1">
      <c r="A14" s="329" t="s">
        <v>485</v>
      </c>
      <c r="B14" s="330">
        <v>10441834.86</v>
      </c>
      <c r="C14" s="330">
        <v>11747301.35</v>
      </c>
      <c r="D14" s="330">
        <f t="shared" si="0"/>
        <v>13025454.13</v>
      </c>
      <c r="E14" s="331">
        <f t="shared" si="1"/>
        <v>1305466.4900000002</v>
      </c>
      <c r="F14" s="332">
        <f>E14/B14</f>
        <v>0.12502270984967487</v>
      </c>
      <c r="G14" s="330">
        <f t="shared" si="2"/>
        <v>1278152.7800000012</v>
      </c>
      <c r="H14" s="333">
        <f t="shared" si="3"/>
        <v>0.10880394925767366</v>
      </c>
      <c r="I14" s="317"/>
      <c r="J14" s="326" t="s">
        <v>484</v>
      </c>
      <c r="K14" s="334">
        <v>77053214.33</v>
      </c>
      <c r="L14" s="334"/>
      <c r="M14" s="330">
        <f t="shared" si="4"/>
        <v>77053214.33</v>
      </c>
    </row>
    <row r="15" spans="1:13" ht="19.5" customHeight="1">
      <c r="A15" s="329" t="s">
        <v>486</v>
      </c>
      <c r="B15" s="330">
        <v>4094288.98</v>
      </c>
      <c r="C15" s="330">
        <v>7562703.2</v>
      </c>
      <c r="D15" s="330">
        <f t="shared" si="0"/>
        <v>4385983.54</v>
      </c>
      <c r="E15" s="331">
        <f t="shared" si="1"/>
        <v>3468414.22</v>
      </c>
      <c r="F15" s="332">
        <f aca="true" t="shared" si="5" ref="F15:F32">E15/B15</f>
        <v>0.8471346885729596</v>
      </c>
      <c r="G15" s="330">
        <f t="shared" si="2"/>
        <v>-3176719.66</v>
      </c>
      <c r="H15" s="333">
        <f t="shared" si="3"/>
        <v>-0.42005081727919724</v>
      </c>
      <c r="I15" s="317"/>
      <c r="J15" s="326" t="s">
        <v>487</v>
      </c>
      <c r="K15" s="334">
        <v>13025454.13</v>
      </c>
      <c r="L15" s="334"/>
      <c r="M15" s="330">
        <f t="shared" si="4"/>
        <v>13025454.13</v>
      </c>
    </row>
    <row r="16" spans="1:13" ht="19.5" customHeight="1">
      <c r="A16" s="329" t="s">
        <v>488</v>
      </c>
      <c r="B16" s="330">
        <v>42691112.61</v>
      </c>
      <c r="C16" s="330">
        <v>39488309.56</v>
      </c>
      <c r="D16" s="330">
        <f t="shared" si="0"/>
        <v>41670056.57</v>
      </c>
      <c r="E16" s="331">
        <f t="shared" si="1"/>
        <v>-3202803.049999997</v>
      </c>
      <c r="F16" s="332">
        <f t="shared" si="5"/>
        <v>-0.07502271208667843</v>
      </c>
      <c r="G16" s="330">
        <f t="shared" si="2"/>
        <v>2181747.009999998</v>
      </c>
      <c r="H16" s="333">
        <f t="shared" si="3"/>
        <v>0.05525045347117152</v>
      </c>
      <c r="I16" s="317"/>
      <c r="J16" s="326" t="s">
        <v>489</v>
      </c>
      <c r="K16" s="334">
        <v>4385983.54</v>
      </c>
      <c r="L16" s="334"/>
      <c r="M16" s="330">
        <f t="shared" si="4"/>
        <v>4385983.54</v>
      </c>
    </row>
    <row r="17" spans="1:13" ht="19.5" customHeight="1">
      <c r="A17" s="329" t="s">
        <v>490</v>
      </c>
      <c r="B17" s="330">
        <v>4509199.96</v>
      </c>
      <c r="C17" s="330">
        <v>4337583.69</v>
      </c>
      <c r="D17" s="330">
        <f t="shared" si="0"/>
        <v>4589951.34</v>
      </c>
      <c r="E17" s="331">
        <f t="shared" si="1"/>
        <v>-171616.26999999955</v>
      </c>
      <c r="F17" s="332">
        <f t="shared" si="5"/>
        <v>-0.03805913943102216</v>
      </c>
      <c r="G17" s="330">
        <f t="shared" si="2"/>
        <v>252367.64999999944</v>
      </c>
      <c r="H17" s="333">
        <f t="shared" si="3"/>
        <v>0.058181620929139796</v>
      </c>
      <c r="I17" s="317"/>
      <c r="J17" s="326" t="s">
        <v>488</v>
      </c>
      <c r="K17" s="334">
        <v>41670056.57</v>
      </c>
      <c r="L17" s="334"/>
      <c r="M17" s="330">
        <f t="shared" si="4"/>
        <v>41670056.57</v>
      </c>
    </row>
    <row r="18" spans="1:13" ht="19.5" customHeight="1">
      <c r="A18" s="329" t="s">
        <v>491</v>
      </c>
      <c r="B18" s="330">
        <v>9823602.78</v>
      </c>
      <c r="C18" s="330">
        <v>7760757.72</v>
      </c>
      <c r="D18" s="330">
        <f t="shared" si="0"/>
        <v>10948277.49</v>
      </c>
      <c r="E18" s="331">
        <f t="shared" si="1"/>
        <v>-2062845.0599999996</v>
      </c>
      <c r="F18" s="332">
        <f t="shared" si="5"/>
        <v>-0.20998864736263284</v>
      </c>
      <c r="G18" s="330">
        <f t="shared" si="2"/>
        <v>3187519.7700000005</v>
      </c>
      <c r="H18" s="333">
        <f t="shared" si="3"/>
        <v>0.4107227522108499</v>
      </c>
      <c r="I18" s="317"/>
      <c r="J18" s="326" t="s">
        <v>490</v>
      </c>
      <c r="K18" s="334">
        <v>4589951.34</v>
      </c>
      <c r="L18" s="334"/>
      <c r="M18" s="330">
        <f t="shared" si="4"/>
        <v>4589951.34</v>
      </c>
    </row>
    <row r="19" spans="1:13" ht="19.5" customHeight="1">
      <c r="A19" s="329" t="s">
        <v>492</v>
      </c>
      <c r="B19" s="330">
        <v>1275998.63</v>
      </c>
      <c r="C19" s="330">
        <v>1483766.08</v>
      </c>
      <c r="D19" s="330">
        <f t="shared" si="0"/>
        <v>1334123.96</v>
      </c>
      <c r="E19" s="331">
        <f t="shared" si="1"/>
        <v>207767.4500000002</v>
      </c>
      <c r="F19" s="332">
        <f t="shared" si="5"/>
        <v>0.16282732999486074</v>
      </c>
      <c r="G19" s="330">
        <f t="shared" si="2"/>
        <v>-149642.1200000001</v>
      </c>
      <c r="H19" s="333">
        <f t="shared" si="3"/>
        <v>-0.10085290533127708</v>
      </c>
      <c r="I19" s="317"/>
      <c r="J19" s="326" t="s">
        <v>491</v>
      </c>
      <c r="K19" s="334">
        <v>10948277.49</v>
      </c>
      <c r="L19" s="334"/>
      <c r="M19" s="330">
        <f t="shared" si="4"/>
        <v>10948277.49</v>
      </c>
    </row>
    <row r="20" spans="1:13" ht="19.5" customHeight="1">
      <c r="A20" s="326" t="s">
        <v>493</v>
      </c>
      <c r="B20" s="330">
        <v>24291512.6</v>
      </c>
      <c r="C20" s="330">
        <v>25031726.2</v>
      </c>
      <c r="D20" s="330">
        <f t="shared" si="0"/>
        <v>25455703.08</v>
      </c>
      <c r="E20" s="331">
        <f t="shared" si="1"/>
        <v>740213.5999999978</v>
      </c>
      <c r="F20" s="332">
        <f t="shared" si="5"/>
        <v>0.030472108188108374</v>
      </c>
      <c r="G20" s="330">
        <f t="shared" si="2"/>
        <v>423976.87999999896</v>
      </c>
      <c r="H20" s="333">
        <f t="shared" si="3"/>
        <v>0.01693758059721822</v>
      </c>
      <c r="I20" s="317"/>
      <c r="J20" s="326" t="s">
        <v>492</v>
      </c>
      <c r="K20" s="334">
        <v>1334123.96</v>
      </c>
      <c r="L20" s="334"/>
      <c r="M20" s="330">
        <f t="shared" si="4"/>
        <v>1334123.96</v>
      </c>
    </row>
    <row r="21" spans="1:13" ht="19.5" customHeight="1">
      <c r="A21" s="329" t="s">
        <v>494</v>
      </c>
      <c r="B21" s="330">
        <v>1113191.9</v>
      </c>
      <c r="C21" s="330">
        <v>1100271.52</v>
      </c>
      <c r="D21" s="330">
        <f t="shared" si="0"/>
        <v>1016133.15</v>
      </c>
      <c r="E21" s="331">
        <f t="shared" si="1"/>
        <v>-12920.379999999888</v>
      </c>
      <c r="F21" s="332">
        <f t="shared" si="5"/>
        <v>-0.011606606192517112</v>
      </c>
      <c r="G21" s="330">
        <f t="shared" si="2"/>
        <v>-84138.37</v>
      </c>
      <c r="H21" s="333">
        <f t="shared" si="3"/>
        <v>-0.07647055155985497</v>
      </c>
      <c r="I21" s="317"/>
      <c r="J21" s="326" t="s">
        <v>493</v>
      </c>
      <c r="K21" s="334">
        <v>25455703.08</v>
      </c>
      <c r="L21" s="334"/>
      <c r="M21" s="330">
        <f t="shared" si="4"/>
        <v>25455703.08</v>
      </c>
    </row>
    <row r="22" spans="1:13" ht="19.5" customHeight="1">
      <c r="A22" s="326" t="s">
        <v>495</v>
      </c>
      <c r="B22" s="330">
        <v>3476440.38</v>
      </c>
      <c r="C22" s="330">
        <v>3678329.59</v>
      </c>
      <c r="D22" s="330">
        <f t="shared" si="0"/>
        <v>3984104.45</v>
      </c>
      <c r="E22" s="331">
        <f t="shared" si="1"/>
        <v>201889.20999999996</v>
      </c>
      <c r="F22" s="332">
        <f t="shared" si="5"/>
        <v>0.058073543030241745</v>
      </c>
      <c r="G22" s="330">
        <f t="shared" si="2"/>
        <v>305774.86000000034</v>
      </c>
      <c r="H22" s="333">
        <f t="shared" si="3"/>
        <v>0.08312872800504001</v>
      </c>
      <c r="I22" s="317"/>
      <c r="J22" s="326" t="s">
        <v>494</v>
      </c>
      <c r="K22" s="334">
        <v>1016133.15</v>
      </c>
      <c r="L22" s="334"/>
      <c r="M22" s="330">
        <f t="shared" si="4"/>
        <v>1016133.15</v>
      </c>
    </row>
    <row r="23" spans="1:13" ht="19.5" customHeight="1">
      <c r="A23" s="329" t="s">
        <v>496</v>
      </c>
      <c r="B23" s="330">
        <v>1724005.17</v>
      </c>
      <c r="C23" s="330">
        <v>2687759.03</v>
      </c>
      <c r="D23" s="330">
        <f t="shared" si="0"/>
        <v>2726277.21</v>
      </c>
      <c r="E23" s="331">
        <f t="shared" si="1"/>
        <v>963753.8599999999</v>
      </c>
      <c r="F23" s="332">
        <f t="shared" si="5"/>
        <v>0.5590202841445074</v>
      </c>
      <c r="G23" s="330">
        <f t="shared" si="2"/>
        <v>38518.18000000017</v>
      </c>
      <c r="H23" s="333">
        <f t="shared" si="3"/>
        <v>0.0143309647814671</v>
      </c>
      <c r="I23" s="317"/>
      <c r="J23" s="326" t="s">
        <v>495</v>
      </c>
      <c r="K23" s="334">
        <v>3984104.45</v>
      </c>
      <c r="L23" s="334"/>
      <c r="M23" s="330">
        <f t="shared" si="4"/>
        <v>3984104.45</v>
      </c>
    </row>
    <row r="24" spans="1:13" ht="19.5" customHeight="1">
      <c r="A24" s="329" t="s">
        <v>497</v>
      </c>
      <c r="B24" s="330">
        <v>15289816.23</v>
      </c>
      <c r="C24" s="330">
        <v>14244275.24</v>
      </c>
      <c r="D24" s="330">
        <f t="shared" si="0"/>
        <v>18463786.35</v>
      </c>
      <c r="E24" s="331">
        <f t="shared" si="1"/>
        <v>-1045540.9900000002</v>
      </c>
      <c r="F24" s="332">
        <f t="shared" si="5"/>
        <v>-0.06838152756529241</v>
      </c>
      <c r="G24" s="330">
        <f t="shared" si="2"/>
        <v>4219511.110000001</v>
      </c>
      <c r="H24" s="333">
        <f t="shared" si="3"/>
        <v>0.29622504753004203</v>
      </c>
      <c r="I24" s="317"/>
      <c r="J24" s="326" t="s">
        <v>496</v>
      </c>
      <c r="K24" s="334">
        <v>2726277.21</v>
      </c>
      <c r="L24" s="334"/>
      <c r="M24" s="330">
        <f t="shared" si="4"/>
        <v>2726277.21</v>
      </c>
    </row>
    <row r="25" spans="1:13" ht="19.5" customHeight="1">
      <c r="A25" s="329" t="s">
        <v>498</v>
      </c>
      <c r="B25" s="330">
        <v>25804.48</v>
      </c>
      <c r="C25" s="330">
        <v>71399.87</v>
      </c>
      <c r="D25" s="330">
        <f t="shared" si="0"/>
        <v>16072.12</v>
      </c>
      <c r="E25" s="331">
        <f t="shared" si="1"/>
        <v>45595.39</v>
      </c>
      <c r="F25" s="332">
        <f t="shared" si="5"/>
        <v>1.7669563579657486</v>
      </c>
      <c r="G25" s="330">
        <f t="shared" si="2"/>
        <v>-55327.74999999999</v>
      </c>
      <c r="H25" s="333">
        <f t="shared" si="3"/>
        <v>-0.7748998702658701</v>
      </c>
      <c r="I25" s="317"/>
      <c r="J25" s="326" t="s">
        <v>497</v>
      </c>
      <c r="K25" s="334">
        <v>18463786.35</v>
      </c>
      <c r="L25" s="334"/>
      <c r="M25" s="330">
        <f t="shared" si="4"/>
        <v>18463786.35</v>
      </c>
    </row>
    <row r="26" spans="1:13" ht="19.5" customHeight="1">
      <c r="A26" s="335" t="s">
        <v>499</v>
      </c>
      <c r="B26" s="330">
        <v>16755782</v>
      </c>
      <c r="C26" s="330">
        <v>18010751</v>
      </c>
      <c r="D26" s="330">
        <f t="shared" si="0"/>
        <v>18344253.32</v>
      </c>
      <c r="E26" s="331">
        <f t="shared" si="1"/>
        <v>1254969</v>
      </c>
      <c r="F26" s="332">
        <f t="shared" si="5"/>
        <v>0.07489766816016107</v>
      </c>
      <c r="G26" s="330">
        <f t="shared" si="2"/>
        <v>333502.3200000003</v>
      </c>
      <c r="H26" s="333">
        <f t="shared" si="3"/>
        <v>0.018516846965459702</v>
      </c>
      <c r="I26" s="317"/>
      <c r="J26" s="326" t="s">
        <v>498</v>
      </c>
      <c r="K26" s="334">
        <v>16072.12</v>
      </c>
      <c r="L26" s="334"/>
      <c r="M26" s="330">
        <f t="shared" si="4"/>
        <v>16072.12</v>
      </c>
    </row>
    <row r="27" spans="1:13" ht="19.5" customHeight="1">
      <c r="A27" s="329" t="s">
        <v>500</v>
      </c>
      <c r="B27" s="330">
        <v>2708411.12</v>
      </c>
      <c r="C27" s="330">
        <v>2832580.41</v>
      </c>
      <c r="D27" s="330">
        <f t="shared" si="0"/>
        <v>2630940.38</v>
      </c>
      <c r="E27" s="331">
        <f t="shared" si="1"/>
        <v>124169.29000000004</v>
      </c>
      <c r="F27" s="332">
        <f t="shared" si="5"/>
        <v>0.045845805713572774</v>
      </c>
      <c r="G27" s="330">
        <f t="shared" si="2"/>
        <v>-201640.03000000026</v>
      </c>
      <c r="H27" s="333">
        <f t="shared" si="3"/>
        <v>-0.07118598620824333</v>
      </c>
      <c r="I27" s="317"/>
      <c r="J27" s="326" t="s">
        <v>501</v>
      </c>
      <c r="K27" s="334">
        <v>18344253.32</v>
      </c>
      <c r="L27" s="334"/>
      <c r="M27" s="330">
        <f t="shared" si="4"/>
        <v>18344253.32</v>
      </c>
    </row>
    <row r="28" spans="1:13" ht="19.5" customHeight="1">
      <c r="A28" s="329" t="s">
        <v>502</v>
      </c>
      <c r="B28" s="330">
        <v>435299952.94</v>
      </c>
      <c r="C28" s="330">
        <v>465516613.53</v>
      </c>
      <c r="D28" s="330">
        <f t="shared" si="0"/>
        <v>482587620.88</v>
      </c>
      <c r="E28" s="331">
        <f t="shared" si="1"/>
        <v>30216660.589999974</v>
      </c>
      <c r="F28" s="332">
        <f t="shared" si="5"/>
        <v>0.06941572216104723</v>
      </c>
      <c r="G28" s="330">
        <f t="shared" si="2"/>
        <v>17071007.350000024</v>
      </c>
      <c r="H28" s="333">
        <f t="shared" si="3"/>
        <v>0.036671102284730576</v>
      </c>
      <c r="I28" s="317"/>
      <c r="J28" s="326" t="s">
        <v>500</v>
      </c>
      <c r="K28" s="334">
        <v>2631344.38</v>
      </c>
      <c r="L28" s="334">
        <v>-404</v>
      </c>
      <c r="M28" s="330">
        <f t="shared" si="4"/>
        <v>2630940.38</v>
      </c>
    </row>
    <row r="29" spans="1:13" ht="19.5" customHeight="1">
      <c r="A29" s="329" t="s">
        <v>503</v>
      </c>
      <c r="B29" s="330">
        <v>14937525.57</v>
      </c>
      <c r="C29" s="330">
        <v>10674911.56</v>
      </c>
      <c r="D29" s="330">
        <f t="shared" si="0"/>
        <v>10221791.22</v>
      </c>
      <c r="E29" s="331">
        <f t="shared" si="1"/>
        <v>-4262614.01</v>
      </c>
      <c r="F29" s="332">
        <f t="shared" si="5"/>
        <v>-0.28536279252039465</v>
      </c>
      <c r="G29" s="330">
        <f t="shared" si="2"/>
        <v>-453120.33999999985</v>
      </c>
      <c r="H29" s="333">
        <f t="shared" si="3"/>
        <v>-0.0424472219234011</v>
      </c>
      <c r="I29" s="317"/>
      <c r="J29" s="326" t="s">
        <v>502</v>
      </c>
      <c r="K29" s="334">
        <v>482587620.88</v>
      </c>
      <c r="L29" s="334"/>
      <c r="M29" s="330">
        <f t="shared" si="4"/>
        <v>482587620.88</v>
      </c>
    </row>
    <row r="30" spans="1:13" ht="19.5" customHeight="1">
      <c r="A30" s="329" t="s">
        <v>504</v>
      </c>
      <c r="B30" s="330">
        <v>-10814.08</v>
      </c>
      <c r="C30" s="330">
        <v>50935.67</v>
      </c>
      <c r="D30" s="330">
        <f t="shared" si="0"/>
        <v>52653</v>
      </c>
      <c r="E30" s="331">
        <f t="shared" si="1"/>
        <v>61749.75</v>
      </c>
      <c r="F30" s="332">
        <f t="shared" si="5"/>
        <v>-5.710125133159733</v>
      </c>
      <c r="G30" s="330">
        <f t="shared" si="2"/>
        <v>1717.3300000000017</v>
      </c>
      <c r="H30" s="333">
        <f t="shared" si="3"/>
        <v>0.033715665269544934</v>
      </c>
      <c r="I30" s="317"/>
      <c r="J30" s="326" t="s">
        <v>503</v>
      </c>
      <c r="K30" s="334">
        <v>10221791.22</v>
      </c>
      <c r="L30" s="334"/>
      <c r="M30" s="330">
        <f t="shared" si="4"/>
        <v>10221791.22</v>
      </c>
    </row>
    <row r="31" spans="1:13" ht="19.5" customHeight="1">
      <c r="A31" s="326" t="s">
        <v>505</v>
      </c>
      <c r="B31" s="330">
        <v>53907.48</v>
      </c>
      <c r="C31" s="330">
        <v>74589.05</v>
      </c>
      <c r="D31" s="330">
        <f t="shared" si="0"/>
        <v>81330.85</v>
      </c>
      <c r="E31" s="331">
        <f t="shared" si="1"/>
        <v>20681.57</v>
      </c>
      <c r="F31" s="332">
        <f t="shared" si="5"/>
        <v>0.3836493562674419</v>
      </c>
      <c r="G31" s="330">
        <f t="shared" si="2"/>
        <v>6741.800000000003</v>
      </c>
      <c r="H31" s="333">
        <f t="shared" si="3"/>
        <v>0.09038592125787905</v>
      </c>
      <c r="I31" s="317"/>
      <c r="J31" s="326" t="s">
        <v>504</v>
      </c>
      <c r="K31" s="334">
        <v>52653</v>
      </c>
      <c r="L31" s="334"/>
      <c r="M31" s="330">
        <f t="shared" si="4"/>
        <v>52653</v>
      </c>
    </row>
    <row r="32" spans="1:13" ht="19.5" customHeight="1">
      <c r="A32" s="329" t="s">
        <v>506</v>
      </c>
      <c r="B32" s="330">
        <v>7250</v>
      </c>
      <c r="C32" s="330">
        <v>1420</v>
      </c>
      <c r="D32" s="330">
        <f>M33</f>
        <v>25</v>
      </c>
      <c r="E32" s="331">
        <f t="shared" si="1"/>
        <v>-5830</v>
      </c>
      <c r="F32" s="332">
        <f t="shared" si="5"/>
        <v>-0.8041379310344827</v>
      </c>
      <c r="G32" s="330">
        <f t="shared" si="2"/>
        <v>-1395</v>
      </c>
      <c r="H32" s="333">
        <f t="shared" si="3"/>
        <v>-0.9823943661971831</v>
      </c>
      <c r="I32" s="317"/>
      <c r="J32" s="326" t="s">
        <v>505</v>
      </c>
      <c r="K32" s="334">
        <v>81330.85</v>
      </c>
      <c r="L32" s="334"/>
      <c r="M32" s="330">
        <f t="shared" si="4"/>
        <v>81330.85</v>
      </c>
    </row>
    <row r="33" spans="1:13" ht="19.5" customHeight="1">
      <c r="A33" s="329" t="s">
        <v>507</v>
      </c>
      <c r="B33" s="330">
        <v>0</v>
      </c>
      <c r="C33" s="330">
        <v>69.6</v>
      </c>
      <c r="D33" s="330">
        <f>M34</f>
        <v>127181.12</v>
      </c>
      <c r="E33" s="331">
        <f>-B33+C33</f>
        <v>69.6</v>
      </c>
      <c r="F33" s="336" t="s">
        <v>508</v>
      </c>
      <c r="G33" s="330">
        <f>-C33+D33</f>
        <v>127111.51999999999</v>
      </c>
      <c r="H33" s="333">
        <v>1</v>
      </c>
      <c r="I33" s="317"/>
      <c r="J33" s="326" t="s">
        <v>506</v>
      </c>
      <c r="K33" s="334">
        <v>25</v>
      </c>
      <c r="L33" s="334"/>
      <c r="M33" s="330">
        <f t="shared" si="4"/>
        <v>25</v>
      </c>
    </row>
    <row r="34" spans="1:13" ht="19.5" customHeight="1" thickBot="1">
      <c r="A34" s="337" t="s">
        <v>219</v>
      </c>
      <c r="B34" s="338">
        <f>SUM(B12:B33)</f>
        <v>690715037.23</v>
      </c>
      <c r="C34" s="338">
        <f>SUM(C12:C33)</f>
        <v>720538500.1699998</v>
      </c>
      <c r="D34" s="338">
        <f>SUM(D12:D33)</f>
        <v>764579253.6700001</v>
      </c>
      <c r="E34" s="338">
        <f>SUM(E12:E33)</f>
        <v>29823462.939999983</v>
      </c>
      <c r="F34" s="339">
        <f>E34/B34</f>
        <v>0.043177665654424026</v>
      </c>
      <c r="G34" s="338">
        <f>SUM(G12:G33)</f>
        <v>44040753.50000002</v>
      </c>
      <c r="H34" s="340">
        <f>G34/C34</f>
        <v>0.06112199901824718</v>
      </c>
      <c r="I34" s="317"/>
      <c r="J34" s="326" t="s">
        <v>509</v>
      </c>
      <c r="K34" s="334">
        <v>127181.12</v>
      </c>
      <c r="L34" s="334">
        <v>0</v>
      </c>
      <c r="M34" s="330">
        <f>K34+L34</f>
        <v>127181.12</v>
      </c>
    </row>
    <row r="35" spans="1:13" ht="19.5" customHeight="1" thickBot="1" thickTop="1">
      <c r="A35" s="329" t="s">
        <v>510</v>
      </c>
      <c r="B35" s="331"/>
      <c r="C35" s="330"/>
      <c r="D35" s="330"/>
      <c r="E35" s="331" t="s">
        <v>106</v>
      </c>
      <c r="F35" s="332" t="s">
        <v>471</v>
      </c>
      <c r="G35" s="330" t="s">
        <v>106</v>
      </c>
      <c r="H35" s="333" t="s">
        <v>106</v>
      </c>
      <c r="I35" s="317"/>
      <c r="J35" s="341" t="s">
        <v>219</v>
      </c>
      <c r="K35" s="342">
        <f>SUM(K12:K34)</f>
        <v>764579657.6700001</v>
      </c>
      <c r="L35" s="342">
        <f>SUM(L12:L34)</f>
        <v>-404</v>
      </c>
      <c r="M35" s="342">
        <f>SUM(M12:M34)</f>
        <v>764579253.6700001</v>
      </c>
    </row>
    <row r="36" spans="1:13" ht="19.5" customHeight="1" thickTop="1">
      <c r="A36" s="329" t="s">
        <v>511</v>
      </c>
      <c r="B36" s="330">
        <v>118542142.06</v>
      </c>
      <c r="C36" s="330">
        <v>128490979.88</v>
      </c>
      <c r="D36" s="330">
        <f>M37</f>
        <v>131038999.02</v>
      </c>
      <c r="E36" s="331">
        <f>-B36+C36</f>
        <v>9948837.819999993</v>
      </c>
      <c r="F36" s="332">
        <f>E36/B36</f>
        <v>0.0839265905534624</v>
      </c>
      <c r="G36" s="330">
        <f>-C36+D36</f>
        <v>2548019.1400000006</v>
      </c>
      <c r="H36" s="333">
        <f>G36/C36</f>
        <v>0.019830334723726452</v>
      </c>
      <c r="I36" s="317"/>
      <c r="J36" s="326" t="s">
        <v>510</v>
      </c>
      <c r="K36" s="331"/>
      <c r="L36" s="331"/>
      <c r="M36" s="330" t="s">
        <v>106</v>
      </c>
    </row>
    <row r="37" spans="1:13" ht="19.5" customHeight="1">
      <c r="A37" s="329" t="s">
        <v>512</v>
      </c>
      <c r="B37" s="330">
        <v>365404.51</v>
      </c>
      <c r="C37" s="330">
        <v>442452.23</v>
      </c>
      <c r="D37" s="330">
        <f>M38</f>
        <v>422854.41</v>
      </c>
      <c r="E37" s="331">
        <f>-B37+C37</f>
        <v>77047.71999999997</v>
      </c>
      <c r="F37" s="332">
        <f>E37/B37</f>
        <v>0.2108559634362476</v>
      </c>
      <c r="G37" s="330">
        <f>-C37+D37</f>
        <v>-19597.820000000007</v>
      </c>
      <c r="H37" s="333">
        <f>G37/C37</f>
        <v>-0.04429364046826029</v>
      </c>
      <c r="I37" s="317"/>
      <c r="J37" s="326" t="s">
        <v>511</v>
      </c>
      <c r="K37" s="334">
        <v>131038999.02</v>
      </c>
      <c r="L37" s="334"/>
      <c r="M37" s="330">
        <f>K37+L37</f>
        <v>131038999.02</v>
      </c>
    </row>
    <row r="38" spans="1:13" ht="19.5" customHeight="1">
      <c r="A38" s="329" t="s">
        <v>106</v>
      </c>
      <c r="B38" s="334"/>
      <c r="C38" s="330"/>
      <c r="D38" s="330" t="s">
        <v>106</v>
      </c>
      <c r="E38" s="331" t="s">
        <v>106</v>
      </c>
      <c r="F38" s="332" t="s">
        <v>106</v>
      </c>
      <c r="G38" s="330" t="s">
        <v>106</v>
      </c>
      <c r="H38" s="333" t="s">
        <v>106</v>
      </c>
      <c r="I38" s="317"/>
      <c r="J38" s="326" t="s">
        <v>512</v>
      </c>
      <c r="K38" s="334">
        <v>422854.41</v>
      </c>
      <c r="L38" s="334"/>
      <c r="M38" s="330">
        <f>K38+L38</f>
        <v>422854.41</v>
      </c>
    </row>
    <row r="39" spans="1:9" ht="19.5" customHeight="1">
      <c r="A39" s="343" t="s">
        <v>465</v>
      </c>
      <c r="B39" s="343"/>
      <c r="C39" s="343"/>
      <c r="D39" s="315"/>
      <c r="E39" s="315"/>
      <c r="F39" s="315"/>
      <c r="G39" s="315"/>
      <c r="H39" s="315"/>
      <c r="I39" s="317"/>
    </row>
    <row r="40" spans="1:13" ht="19.5" customHeight="1">
      <c r="A40" s="343" t="s">
        <v>106</v>
      </c>
      <c r="B40" s="343"/>
      <c r="C40" s="343"/>
      <c r="D40" s="315"/>
      <c r="E40" s="344" t="s">
        <v>106</v>
      </c>
      <c r="F40" s="315"/>
      <c r="G40" s="315"/>
      <c r="H40" s="315"/>
      <c r="I40" s="317"/>
      <c r="J40" s="317"/>
      <c r="K40" s="317"/>
      <c r="L40" s="317"/>
      <c r="M40" s="317"/>
    </row>
    <row r="41" spans="1:13" ht="19.5" customHeight="1">
      <c r="A41" s="317" t="s">
        <v>106</v>
      </c>
      <c r="B41" s="317"/>
      <c r="C41" s="317"/>
      <c r="D41" s="317"/>
      <c r="E41" s="345" t="s">
        <v>106</v>
      </c>
      <c r="F41" s="317"/>
      <c r="G41" s="317"/>
      <c r="H41" s="317"/>
      <c r="I41" s="317"/>
      <c r="J41" s="317"/>
      <c r="K41" s="317"/>
      <c r="L41" s="317"/>
      <c r="M41" s="317"/>
    </row>
    <row r="42" spans="1:13" ht="19.5" customHeight="1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</row>
    <row r="43" spans="1:13" ht="19.5" customHeight="1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</row>
    <row r="44" spans="1:13" ht="19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</row>
    <row r="45" spans="1:13" ht="19.5" customHeight="1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</row>
    <row r="46" spans="2:13" ht="19.5" customHeight="1"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</row>
    <row r="47" spans="1:9" ht="19.5" customHeight="1">
      <c r="A47" s="346" t="s">
        <v>209</v>
      </c>
      <c r="B47" s="317"/>
      <c r="C47" s="317"/>
      <c r="D47" s="317"/>
      <c r="E47" s="317"/>
      <c r="F47" s="317"/>
      <c r="G47" s="317"/>
      <c r="H47" s="317"/>
      <c r="I47" s="317"/>
    </row>
    <row r="48" spans="1:8" ht="19.5" customHeight="1">
      <c r="A48" s="346" t="s">
        <v>513</v>
      </c>
      <c r="B48" s="317"/>
      <c r="C48" s="317"/>
      <c r="D48" s="317"/>
      <c r="E48" s="317"/>
      <c r="F48" s="317"/>
      <c r="G48" s="317"/>
      <c r="H48" s="317"/>
    </row>
    <row r="49" ht="19.5" customHeight="1">
      <c r="A49" s="346" t="s">
        <v>514</v>
      </c>
    </row>
    <row r="50" ht="19.5" customHeight="1">
      <c r="A50" s="346" t="s">
        <v>515</v>
      </c>
    </row>
    <row r="51" spans="1:2" ht="19.5" customHeight="1">
      <c r="A51" s="346" t="s">
        <v>516</v>
      </c>
      <c r="B51" s="313" t="s">
        <v>465</v>
      </c>
    </row>
    <row r="52" ht="19.5" customHeight="1">
      <c r="A52" s="346" t="s">
        <v>517</v>
      </c>
    </row>
    <row r="53" ht="19.5" customHeight="1">
      <c r="A53" s="346" t="s">
        <v>518</v>
      </c>
    </row>
    <row r="54" ht="19.5" customHeight="1">
      <c r="A54" s="346" t="s">
        <v>519</v>
      </c>
    </row>
    <row r="55" ht="19.5" customHeight="1">
      <c r="A55" s="346" t="s">
        <v>520</v>
      </c>
    </row>
    <row r="56" ht="19.5" customHeight="1">
      <c r="A56" s="347" t="s">
        <v>106</v>
      </c>
    </row>
    <row r="57" ht="19.5" customHeight="1">
      <c r="A57" s="347" t="s">
        <v>106</v>
      </c>
    </row>
    <row r="58" ht="19.5" customHeight="1">
      <c r="A58" s="347" t="s">
        <v>106</v>
      </c>
    </row>
    <row r="59" ht="19.5" customHeight="1">
      <c r="A59" s="347" t="s">
        <v>106</v>
      </c>
    </row>
    <row r="60" ht="19.5" customHeight="1">
      <c r="A60" s="347" t="s">
        <v>106</v>
      </c>
    </row>
    <row r="61" ht="19.5" customHeight="1">
      <c r="A61" s="347" t="s">
        <v>106</v>
      </c>
    </row>
    <row r="62" ht="19.5" customHeight="1">
      <c r="A62" s="347" t="s">
        <v>106</v>
      </c>
    </row>
    <row r="63" ht="19.5" customHeight="1">
      <c r="A63" s="347" t="s">
        <v>106</v>
      </c>
    </row>
    <row r="64" ht="19.5" customHeight="1">
      <c r="A64" s="347" t="s">
        <v>106</v>
      </c>
    </row>
    <row r="65" ht="19.5" customHeight="1">
      <c r="A65" s="347" t="s">
        <v>106</v>
      </c>
    </row>
    <row r="66" ht="19.5" customHeight="1">
      <c r="A66" s="347" t="s">
        <v>106</v>
      </c>
    </row>
    <row r="67" ht="19.5" customHeight="1">
      <c r="A67" s="347" t="s">
        <v>106</v>
      </c>
    </row>
    <row r="68" ht="19.5" customHeight="1">
      <c r="A68" s="347" t="s">
        <v>105</v>
      </c>
    </row>
    <row r="69" ht="19.5" customHeight="1">
      <c r="A69" s="347" t="s">
        <v>106</v>
      </c>
    </row>
    <row r="70" ht="19.5" customHeight="1">
      <c r="A70" s="347" t="s">
        <v>106</v>
      </c>
    </row>
    <row r="71" ht="19.5" customHeight="1">
      <c r="A71" s="347" t="s">
        <v>106</v>
      </c>
    </row>
    <row r="72" ht="19.5" customHeight="1">
      <c r="A72" s="347" t="s">
        <v>106</v>
      </c>
    </row>
    <row r="73" ht="19.5" customHeight="1">
      <c r="A73" s="347" t="s">
        <v>106</v>
      </c>
    </row>
    <row r="74" ht="19.5" customHeight="1">
      <c r="A74" s="347" t="s">
        <v>106</v>
      </c>
    </row>
    <row r="75" ht="19.5" customHeight="1">
      <c r="A75" s="347" t="s">
        <v>106</v>
      </c>
    </row>
    <row r="76" ht="19.5" customHeight="1">
      <c r="A76" s="347" t="s">
        <v>106</v>
      </c>
    </row>
    <row r="77" ht="19.5" customHeight="1">
      <c r="A77" s="347" t="s">
        <v>105</v>
      </c>
    </row>
    <row r="78" ht="19.5" customHeight="1">
      <c r="A78" s="347" t="s">
        <v>106</v>
      </c>
    </row>
    <row r="79" ht="19.5" customHeight="1">
      <c r="A79" s="347" t="s">
        <v>106</v>
      </c>
    </row>
    <row r="80" ht="19.5" customHeight="1">
      <c r="A80" s="347" t="s">
        <v>106</v>
      </c>
    </row>
    <row r="81" ht="19.5" customHeight="1">
      <c r="A81" s="347" t="s">
        <v>106</v>
      </c>
    </row>
    <row r="82" ht="19.5" customHeight="1">
      <c r="A82" s="347" t="s">
        <v>106</v>
      </c>
    </row>
    <row r="83" ht="19.5" customHeight="1">
      <c r="A83" s="347" t="s">
        <v>106</v>
      </c>
    </row>
    <row r="84" ht="19.5" customHeight="1">
      <c r="A84" s="347" t="s">
        <v>106</v>
      </c>
    </row>
    <row r="85" ht="19.5" customHeight="1">
      <c r="A85" s="347" t="s">
        <v>106</v>
      </c>
    </row>
    <row r="86" ht="19.5" customHeight="1">
      <c r="A86" s="347" t="s">
        <v>106</v>
      </c>
    </row>
    <row r="87" ht="19.5" customHeight="1">
      <c r="A87" s="347" t="s">
        <v>106</v>
      </c>
    </row>
    <row r="88" ht="19.5" customHeight="1">
      <c r="A88" s="347" t="s">
        <v>106</v>
      </c>
    </row>
    <row r="89" ht="19.5" customHeight="1">
      <c r="A89" s="347" t="s">
        <v>106</v>
      </c>
    </row>
    <row r="90" ht="19.5" customHeight="1">
      <c r="A90" s="347" t="s">
        <v>106</v>
      </c>
    </row>
    <row r="91" ht="19.5" customHeight="1">
      <c r="A91" s="347" t="s">
        <v>106</v>
      </c>
    </row>
    <row r="92" ht="19.5" customHeight="1">
      <c r="A92" s="347" t="s">
        <v>106</v>
      </c>
    </row>
    <row r="93" ht="19.5" customHeight="1">
      <c r="A93" s="347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3" width="22.7109375" style="0" customWidth="1"/>
    <col min="4" max="4" width="23.7109375" style="0" customWidth="1"/>
    <col min="5" max="5" width="22.7109375" style="0" customWidth="1"/>
    <col min="6" max="6" width="24.8515625" style="0" customWidth="1"/>
    <col min="7" max="7" width="15.7109375" style="0" customWidth="1"/>
    <col min="8" max="8" width="22.7109375" style="0" customWidth="1"/>
    <col min="9" max="9" width="25.8515625" style="0" customWidth="1"/>
  </cols>
  <sheetData>
    <row r="1" spans="2:10" ht="17.25"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102</v>
      </c>
      <c r="D2" s="70"/>
      <c r="E2" s="70"/>
      <c r="F2" s="70"/>
      <c r="G2" s="71"/>
      <c r="H2" s="71"/>
      <c r="I2" s="71"/>
      <c r="J2" s="71"/>
    </row>
    <row r="3" spans="1:10" ht="17.25">
      <c r="A3" s="70" t="s">
        <v>103</v>
      </c>
      <c r="B3" s="70" t="s">
        <v>104</v>
      </c>
      <c r="C3" s="70" t="s">
        <v>105</v>
      </c>
      <c r="D3" s="70" t="s">
        <v>106</v>
      </c>
      <c r="E3" s="70"/>
      <c r="F3" s="72" t="s">
        <v>107</v>
      </c>
      <c r="G3" s="71"/>
      <c r="H3" s="71"/>
      <c r="I3" s="71"/>
      <c r="J3" s="71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tr">
        <f>B4</f>
        <v>Mar 06</v>
      </c>
      <c r="F4" s="74" t="str">
        <f>C4</f>
        <v>Jul 05 - Mar 06</v>
      </c>
      <c r="G4" s="71"/>
      <c r="H4" s="75" t="s">
        <v>111</v>
      </c>
      <c r="I4" s="75" t="s">
        <v>111</v>
      </c>
      <c r="J4" s="71"/>
    </row>
    <row r="5" spans="1:10" ht="17.25">
      <c r="A5" s="76" t="s">
        <v>112</v>
      </c>
      <c r="B5" s="77">
        <v>1320176.52</v>
      </c>
      <c r="C5" s="78">
        <f aca="true" t="shared" si="0" ref="C5:C36">B5+H5</f>
        <v>13362233.029999997</v>
      </c>
      <c r="D5" s="79" t="s">
        <v>113</v>
      </c>
      <c r="E5" s="77">
        <v>574686.87</v>
      </c>
      <c r="F5" s="78">
        <f aca="true" t="shared" si="1" ref="F5:F51">E5+I5</f>
        <v>5819623.72</v>
      </c>
      <c r="G5" s="71"/>
      <c r="H5" s="78">
        <v>12042056.509999998</v>
      </c>
      <c r="I5" s="78">
        <v>5244936.85</v>
      </c>
      <c r="J5" s="71"/>
    </row>
    <row r="6" spans="1:10" ht="17.25">
      <c r="A6" s="76" t="s">
        <v>114</v>
      </c>
      <c r="B6" s="77">
        <v>676426.52</v>
      </c>
      <c r="C6" s="78">
        <f t="shared" si="0"/>
        <v>6540747.85</v>
      </c>
      <c r="D6" s="79" t="s">
        <v>115</v>
      </c>
      <c r="E6" s="77">
        <v>107750.82</v>
      </c>
      <c r="F6" s="78">
        <f t="shared" si="1"/>
        <v>1070572.29</v>
      </c>
      <c r="G6" s="71"/>
      <c r="H6" s="78">
        <v>5864321.33</v>
      </c>
      <c r="I6" s="78">
        <v>962821.47</v>
      </c>
      <c r="J6" s="71"/>
    </row>
    <row r="7" spans="1:10" ht="17.25">
      <c r="A7" s="76" t="s">
        <v>116</v>
      </c>
      <c r="B7" s="77">
        <v>198980.89</v>
      </c>
      <c r="C7" s="78">
        <f t="shared" si="0"/>
        <v>2067908.9500000002</v>
      </c>
      <c r="D7" s="79" t="s">
        <v>117</v>
      </c>
      <c r="E7" s="77">
        <v>394114.4</v>
      </c>
      <c r="F7" s="78">
        <f t="shared" si="1"/>
        <v>3944958.58</v>
      </c>
      <c r="G7" s="71"/>
      <c r="H7" s="78">
        <v>1868928.06</v>
      </c>
      <c r="I7" s="78">
        <v>3550844.18</v>
      </c>
      <c r="J7" s="71"/>
    </row>
    <row r="8" spans="1:10" ht="17.25">
      <c r="A8" s="76" t="s">
        <v>118</v>
      </c>
      <c r="B8" s="77">
        <v>49990.83</v>
      </c>
      <c r="C8" s="78">
        <f t="shared" si="0"/>
        <v>514624.43</v>
      </c>
      <c r="D8" s="79" t="s">
        <v>119</v>
      </c>
      <c r="E8" s="77">
        <v>537609.89</v>
      </c>
      <c r="F8" s="78">
        <f t="shared" si="1"/>
        <v>5521092.6899999995</v>
      </c>
      <c r="G8" s="71"/>
      <c r="H8" s="78">
        <v>464633.6</v>
      </c>
      <c r="I8" s="78">
        <v>4983482.8</v>
      </c>
      <c r="J8" s="71"/>
    </row>
    <row r="9" spans="1:10" ht="17.25">
      <c r="A9" s="76" t="s">
        <v>120</v>
      </c>
      <c r="B9" s="77">
        <v>2022485.25</v>
      </c>
      <c r="C9" s="78">
        <f t="shared" si="0"/>
        <v>20165897.22</v>
      </c>
      <c r="D9" s="79" t="s">
        <v>121</v>
      </c>
      <c r="E9" s="77">
        <v>663992.46</v>
      </c>
      <c r="F9" s="78">
        <f t="shared" si="1"/>
        <v>6454751.88</v>
      </c>
      <c r="G9" s="71"/>
      <c r="H9" s="78">
        <v>18143411.97</v>
      </c>
      <c r="I9" s="78">
        <v>5790759.42</v>
      </c>
      <c r="J9" s="71"/>
    </row>
    <row r="10" spans="1:10" ht="17.25">
      <c r="A10" s="76" t="s">
        <v>122</v>
      </c>
      <c r="B10" s="77">
        <v>1494100.14</v>
      </c>
      <c r="C10" s="78">
        <f t="shared" si="0"/>
        <v>14590625.63</v>
      </c>
      <c r="D10" s="79" t="s">
        <v>123</v>
      </c>
      <c r="E10" s="77">
        <v>209105.51</v>
      </c>
      <c r="F10" s="78">
        <f t="shared" si="1"/>
        <v>2181716.42</v>
      </c>
      <c r="G10" s="71"/>
      <c r="H10" s="78">
        <v>13096525.49</v>
      </c>
      <c r="I10" s="78">
        <v>1972610.91</v>
      </c>
      <c r="J10" s="71"/>
    </row>
    <row r="11" spans="1:10" ht="17.25">
      <c r="A11" s="76" t="s">
        <v>124</v>
      </c>
      <c r="B11" s="77">
        <v>422448.07</v>
      </c>
      <c r="C11" s="78">
        <f t="shared" si="0"/>
        <v>4417469.69</v>
      </c>
      <c r="D11" s="79" t="s">
        <v>125</v>
      </c>
      <c r="E11" s="77">
        <v>211979.95</v>
      </c>
      <c r="F11" s="78">
        <f t="shared" si="1"/>
        <v>2163634.46</v>
      </c>
      <c r="G11" s="71"/>
      <c r="H11" s="78">
        <v>3995021.62</v>
      </c>
      <c r="I11" s="78">
        <v>1951654.51</v>
      </c>
      <c r="J11" s="71"/>
    </row>
    <row r="12" spans="1:10" ht="17.25">
      <c r="A12" s="76" t="s">
        <v>126</v>
      </c>
      <c r="B12" s="77">
        <v>53285.36</v>
      </c>
      <c r="C12" s="78">
        <f t="shared" si="0"/>
        <v>563711.62</v>
      </c>
      <c r="D12" s="79" t="s">
        <v>127</v>
      </c>
      <c r="E12" s="77">
        <v>2916923.53</v>
      </c>
      <c r="F12" s="78">
        <f t="shared" si="1"/>
        <v>29791369.540000003</v>
      </c>
      <c r="G12" s="71"/>
      <c r="H12" s="78">
        <v>510426.26</v>
      </c>
      <c r="I12" s="78">
        <v>26874446.01</v>
      </c>
      <c r="J12" s="71"/>
    </row>
    <row r="13" spans="1:10" ht="17.25">
      <c r="A13" s="76" t="s">
        <v>128</v>
      </c>
      <c r="B13" s="77">
        <v>312058.4</v>
      </c>
      <c r="C13" s="78">
        <f t="shared" si="0"/>
        <v>3018276.54</v>
      </c>
      <c r="D13" s="79" t="s">
        <v>129</v>
      </c>
      <c r="E13" s="77">
        <v>400328.66</v>
      </c>
      <c r="F13" s="78">
        <f t="shared" si="1"/>
        <v>3997098.95</v>
      </c>
      <c r="G13" s="71"/>
      <c r="H13" s="78">
        <v>2706218.14</v>
      </c>
      <c r="I13" s="78">
        <v>3596770.29</v>
      </c>
      <c r="J13" s="71"/>
    </row>
    <row r="14" spans="1:10" ht="17.25">
      <c r="A14" s="76" t="s">
        <v>130</v>
      </c>
      <c r="B14" s="77">
        <v>527508.57</v>
      </c>
      <c r="C14" s="78">
        <f t="shared" si="0"/>
        <v>5393853.09</v>
      </c>
      <c r="D14" s="79" t="s">
        <v>131</v>
      </c>
      <c r="E14" s="77">
        <v>341376.32</v>
      </c>
      <c r="F14" s="78">
        <f t="shared" si="1"/>
        <v>3356402.65</v>
      </c>
      <c r="G14" s="71"/>
      <c r="H14" s="78">
        <v>4866344.52</v>
      </c>
      <c r="I14" s="78">
        <v>3015026.33</v>
      </c>
      <c r="J14" s="71"/>
    </row>
    <row r="15" spans="1:10" ht="17.25">
      <c r="A15" s="76" t="s">
        <v>132</v>
      </c>
      <c r="B15" s="77">
        <v>355067.73</v>
      </c>
      <c r="C15" s="78">
        <f t="shared" si="0"/>
        <v>3542109.69</v>
      </c>
      <c r="D15" s="79" t="s">
        <v>133</v>
      </c>
      <c r="E15" s="77">
        <v>1155900.27</v>
      </c>
      <c r="F15" s="78">
        <f t="shared" si="1"/>
        <v>11298050.32</v>
      </c>
      <c r="G15" s="71"/>
      <c r="H15" s="78">
        <v>3187041.96</v>
      </c>
      <c r="I15" s="78">
        <v>10142150.05</v>
      </c>
      <c r="J15" s="71"/>
    </row>
    <row r="16" spans="1:10" ht="17.25">
      <c r="A16" s="76" t="s">
        <v>134</v>
      </c>
      <c r="B16" s="77">
        <v>145016.02</v>
      </c>
      <c r="C16" s="78">
        <f t="shared" si="0"/>
        <v>1568287.34</v>
      </c>
      <c r="D16" s="79" t="s">
        <v>135</v>
      </c>
      <c r="E16" s="77">
        <v>31090.12</v>
      </c>
      <c r="F16" s="78">
        <f t="shared" si="1"/>
        <v>390385.96</v>
      </c>
      <c r="G16" s="71"/>
      <c r="H16" s="78">
        <v>1423271.32</v>
      </c>
      <c r="I16" s="78">
        <v>359295.84</v>
      </c>
      <c r="J16" s="71"/>
    </row>
    <row r="17" spans="1:10" ht="17.25">
      <c r="A17" s="76" t="s">
        <v>136</v>
      </c>
      <c r="B17" s="77">
        <v>219975.6</v>
      </c>
      <c r="C17" s="78">
        <f t="shared" si="0"/>
        <v>2241141.35</v>
      </c>
      <c r="D17" s="79" t="s">
        <v>137</v>
      </c>
      <c r="E17" s="77">
        <v>514117.96</v>
      </c>
      <c r="F17" s="78">
        <f t="shared" si="1"/>
        <v>5221544.66</v>
      </c>
      <c r="G17" s="71"/>
      <c r="H17" s="78">
        <v>2021165.75</v>
      </c>
      <c r="I17" s="78">
        <v>4707426.7</v>
      </c>
      <c r="J17" s="71"/>
    </row>
    <row r="18" spans="1:10" ht="17.25">
      <c r="A18" s="76" t="s">
        <v>138</v>
      </c>
      <c r="B18" s="77">
        <v>61803.19</v>
      </c>
      <c r="C18" s="78">
        <f t="shared" si="0"/>
        <v>711261.81</v>
      </c>
      <c r="D18" s="79" t="s">
        <v>139</v>
      </c>
      <c r="E18" s="77">
        <v>2607118.73</v>
      </c>
      <c r="F18" s="78">
        <f t="shared" si="1"/>
        <v>27172822.09</v>
      </c>
      <c r="G18" s="71"/>
      <c r="H18" s="78">
        <v>649458.62</v>
      </c>
      <c r="I18" s="78">
        <v>24565703.36</v>
      </c>
      <c r="J18" s="71"/>
    </row>
    <row r="19" spans="1:10" ht="17.25">
      <c r="A19" s="76" t="s">
        <v>140</v>
      </c>
      <c r="B19" s="77">
        <v>502310.26</v>
      </c>
      <c r="C19" s="78">
        <f t="shared" si="0"/>
        <v>4885339.95</v>
      </c>
      <c r="D19" s="79" t="s">
        <v>141</v>
      </c>
      <c r="E19" s="77">
        <v>26041.38</v>
      </c>
      <c r="F19" s="78">
        <f t="shared" si="1"/>
        <v>326551.88</v>
      </c>
      <c r="G19" s="71"/>
      <c r="H19" s="78">
        <v>4383029.69</v>
      </c>
      <c r="I19" s="78">
        <v>300510.5</v>
      </c>
      <c r="J19" s="71"/>
    </row>
    <row r="20" spans="1:10" ht="17.25">
      <c r="A20" s="76" t="s">
        <v>142</v>
      </c>
      <c r="B20" s="77">
        <v>1293976.4</v>
      </c>
      <c r="C20" s="78">
        <f t="shared" si="0"/>
        <v>8984951.51</v>
      </c>
      <c r="D20" s="79" t="s">
        <v>143</v>
      </c>
      <c r="E20" s="77">
        <v>76089.75</v>
      </c>
      <c r="F20" s="78">
        <f t="shared" si="1"/>
        <v>731607.37</v>
      </c>
      <c r="G20" s="71"/>
      <c r="H20" s="78">
        <v>7690975.109999999</v>
      </c>
      <c r="I20" s="78">
        <v>655517.62</v>
      </c>
      <c r="J20" s="71"/>
    </row>
    <row r="21" spans="1:10" ht="17.25">
      <c r="A21" s="76" t="s">
        <v>144</v>
      </c>
      <c r="B21" s="77">
        <v>85794.46</v>
      </c>
      <c r="C21" s="78">
        <f t="shared" si="0"/>
        <v>818803.38</v>
      </c>
      <c r="D21" s="79" t="s">
        <v>145</v>
      </c>
      <c r="E21" s="77">
        <v>554045.2</v>
      </c>
      <c r="F21" s="78">
        <f t="shared" si="1"/>
        <v>5770210.0200000005</v>
      </c>
      <c r="G21" s="71"/>
      <c r="H21" s="78">
        <v>733008.92</v>
      </c>
      <c r="I21" s="78">
        <v>5216164.82</v>
      </c>
      <c r="J21" s="71"/>
    </row>
    <row r="22" spans="1:10" ht="17.25">
      <c r="A22" s="76" t="s">
        <v>146</v>
      </c>
      <c r="B22" s="77">
        <v>959526.89</v>
      </c>
      <c r="C22" s="78">
        <f t="shared" si="0"/>
        <v>10619418.64</v>
      </c>
      <c r="D22" s="79" t="s">
        <v>147</v>
      </c>
      <c r="E22" s="77">
        <v>178664.03</v>
      </c>
      <c r="F22" s="78">
        <f t="shared" si="1"/>
        <v>1793935.55</v>
      </c>
      <c r="G22" s="71"/>
      <c r="H22" s="78">
        <v>9659891.75</v>
      </c>
      <c r="I22" s="78">
        <v>1615271.52</v>
      </c>
      <c r="J22" s="71"/>
    </row>
    <row r="23" spans="1:10" ht="17.25">
      <c r="A23" s="76" t="s">
        <v>148</v>
      </c>
      <c r="B23" s="77">
        <v>18145020.84</v>
      </c>
      <c r="C23" s="78">
        <f t="shared" si="0"/>
        <v>181548389.70000002</v>
      </c>
      <c r="D23" s="79" t="s">
        <v>149</v>
      </c>
      <c r="E23" s="77">
        <v>50454.59</v>
      </c>
      <c r="F23" s="78">
        <f t="shared" si="1"/>
        <v>567821.79</v>
      </c>
      <c r="G23" s="71"/>
      <c r="H23" s="78">
        <v>163403368.86</v>
      </c>
      <c r="I23" s="78">
        <v>517367.2</v>
      </c>
      <c r="J23" s="71"/>
    </row>
    <row r="24" spans="1:10" ht="17.25">
      <c r="A24" s="76" t="s">
        <v>150</v>
      </c>
      <c r="B24" s="77">
        <v>113474.88</v>
      </c>
      <c r="C24" s="78">
        <f t="shared" si="0"/>
        <v>1281248.0899999999</v>
      </c>
      <c r="D24" s="79" t="s">
        <v>151</v>
      </c>
      <c r="E24" s="77">
        <v>35603.44</v>
      </c>
      <c r="F24" s="78">
        <f t="shared" si="1"/>
        <v>517957.49</v>
      </c>
      <c r="G24" s="71"/>
      <c r="H24" s="78">
        <v>1167773.21</v>
      </c>
      <c r="I24" s="78">
        <v>482354.05</v>
      </c>
      <c r="J24" s="71"/>
    </row>
    <row r="25" spans="1:10" ht="17.25">
      <c r="A25" s="76" t="s">
        <v>152</v>
      </c>
      <c r="B25" s="77">
        <v>85342.64</v>
      </c>
      <c r="C25" s="78">
        <f t="shared" si="0"/>
        <v>990310.1900000001</v>
      </c>
      <c r="D25" s="79" t="s">
        <v>153</v>
      </c>
      <c r="E25" s="77">
        <v>88498.73</v>
      </c>
      <c r="F25" s="78">
        <f t="shared" si="1"/>
        <v>1030323.15</v>
      </c>
      <c r="G25" s="71"/>
      <c r="H25" s="78">
        <v>904967.55</v>
      </c>
      <c r="I25" s="78">
        <v>941824.42</v>
      </c>
      <c r="J25" s="71"/>
    </row>
    <row r="26" spans="1:10" ht="17.25">
      <c r="A26" s="76" t="s">
        <v>154</v>
      </c>
      <c r="B26" s="77">
        <v>924059.71</v>
      </c>
      <c r="C26" s="78">
        <f t="shared" si="0"/>
        <v>9497291.600000001</v>
      </c>
      <c r="D26" s="79" t="s">
        <v>155</v>
      </c>
      <c r="E26" s="77">
        <v>1851140.63</v>
      </c>
      <c r="F26" s="78">
        <f t="shared" si="1"/>
        <v>18269672.66</v>
      </c>
      <c r="G26" s="71"/>
      <c r="H26" s="78">
        <v>8573231.89</v>
      </c>
      <c r="I26" s="78">
        <v>16418532.03</v>
      </c>
      <c r="J26" s="71"/>
    </row>
    <row r="27" spans="1:10" ht="17.25">
      <c r="A27" s="76" t="s">
        <v>156</v>
      </c>
      <c r="B27" s="77">
        <v>709709.46</v>
      </c>
      <c r="C27" s="78">
        <f t="shared" si="0"/>
        <v>6842043.35</v>
      </c>
      <c r="D27" s="79" t="s">
        <v>157</v>
      </c>
      <c r="E27" s="77">
        <v>307607.37</v>
      </c>
      <c r="F27" s="78">
        <f t="shared" si="1"/>
        <v>3048328.67</v>
      </c>
      <c r="G27" s="71"/>
      <c r="H27" s="78">
        <v>6132333.89</v>
      </c>
      <c r="I27" s="78">
        <v>2740721.3</v>
      </c>
      <c r="J27" s="71"/>
    </row>
    <row r="28" spans="1:10" ht="17.25">
      <c r="A28" s="76" t="s">
        <v>158</v>
      </c>
      <c r="B28" s="77">
        <v>207133.19</v>
      </c>
      <c r="C28" s="78">
        <f t="shared" si="0"/>
        <v>2265987.18</v>
      </c>
      <c r="D28" s="79" t="s">
        <v>159</v>
      </c>
      <c r="E28" s="77">
        <v>767553.95</v>
      </c>
      <c r="F28" s="78">
        <f t="shared" si="1"/>
        <v>8393550.78</v>
      </c>
      <c r="G28" s="71"/>
      <c r="H28" s="78">
        <v>2058853.99</v>
      </c>
      <c r="I28" s="78">
        <v>7625996.83</v>
      </c>
      <c r="J28" s="71"/>
    </row>
    <row r="29" spans="1:10" ht="17.25">
      <c r="A29" s="76" t="s">
        <v>160</v>
      </c>
      <c r="B29" s="77">
        <v>180579.92</v>
      </c>
      <c r="C29" s="78">
        <f t="shared" si="0"/>
        <v>1786563.8299999998</v>
      </c>
      <c r="D29" s="79" t="s">
        <v>161</v>
      </c>
      <c r="E29" s="77">
        <v>772943.94</v>
      </c>
      <c r="F29" s="78">
        <f t="shared" si="1"/>
        <v>7819122.379999999</v>
      </c>
      <c r="G29" s="71"/>
      <c r="H29" s="78">
        <v>1605983.91</v>
      </c>
      <c r="I29" s="78">
        <v>7046178.4399999995</v>
      </c>
      <c r="J29" s="71"/>
    </row>
    <row r="30" spans="1:10" ht="17.25">
      <c r="A30" s="76" t="s">
        <v>162</v>
      </c>
      <c r="B30" s="77">
        <v>440023.45</v>
      </c>
      <c r="C30" s="78">
        <f t="shared" si="0"/>
        <v>4400975.97</v>
      </c>
      <c r="D30" s="79" t="s">
        <v>163</v>
      </c>
      <c r="E30" s="77">
        <v>5122479.33</v>
      </c>
      <c r="F30" s="78">
        <f t="shared" si="1"/>
        <v>50416624.279999994</v>
      </c>
      <c r="G30" s="71"/>
      <c r="H30" s="78">
        <v>3960952.52</v>
      </c>
      <c r="I30" s="78">
        <v>45294144.949999996</v>
      </c>
      <c r="J30" s="71"/>
    </row>
    <row r="31" spans="1:10" ht="17.25">
      <c r="A31" s="76" t="s">
        <v>164</v>
      </c>
      <c r="B31" s="77">
        <v>667124.92</v>
      </c>
      <c r="C31" s="78">
        <f t="shared" si="0"/>
        <v>5434719.84</v>
      </c>
      <c r="D31" s="79" t="s">
        <v>165</v>
      </c>
      <c r="E31" s="77">
        <v>214434.99</v>
      </c>
      <c r="F31" s="78">
        <f t="shared" si="1"/>
        <v>2229698.5700000003</v>
      </c>
      <c r="G31" s="71"/>
      <c r="H31" s="78">
        <v>4767594.92</v>
      </c>
      <c r="I31" s="78">
        <v>2015263.58</v>
      </c>
      <c r="J31" s="71"/>
    </row>
    <row r="32" spans="1:10" ht="17.25">
      <c r="A32" s="76" t="s">
        <v>166</v>
      </c>
      <c r="B32" s="77">
        <v>392800.89</v>
      </c>
      <c r="C32" s="78">
        <f t="shared" si="0"/>
        <v>3814108.2600000002</v>
      </c>
      <c r="D32" s="79" t="s">
        <v>167</v>
      </c>
      <c r="E32" s="77">
        <v>102819.11</v>
      </c>
      <c r="F32" s="78">
        <f t="shared" si="1"/>
        <v>1073319.26</v>
      </c>
      <c r="G32" s="71"/>
      <c r="H32" s="78">
        <v>3421307.37</v>
      </c>
      <c r="I32" s="78">
        <v>970500.15</v>
      </c>
      <c r="J32" s="71"/>
    </row>
    <row r="33" spans="1:10" ht="17.25">
      <c r="A33" s="76" t="s">
        <v>168</v>
      </c>
      <c r="B33" s="77">
        <v>112637.75</v>
      </c>
      <c r="C33" s="78">
        <f t="shared" si="0"/>
        <v>1095421.77</v>
      </c>
      <c r="D33" s="79" t="s">
        <v>169</v>
      </c>
      <c r="E33" s="77">
        <v>3239597.6</v>
      </c>
      <c r="F33" s="78">
        <f t="shared" si="1"/>
        <v>45004109.690000005</v>
      </c>
      <c r="G33" s="71"/>
      <c r="H33" s="78">
        <v>982784.02</v>
      </c>
      <c r="I33" s="78">
        <v>41764512.09</v>
      </c>
      <c r="J33" s="71"/>
    </row>
    <row r="34" spans="1:10" ht="17.25">
      <c r="A34" s="76" t="s">
        <v>170</v>
      </c>
      <c r="B34" s="77">
        <v>1043418.2</v>
      </c>
      <c r="C34" s="78">
        <f t="shared" si="0"/>
        <v>10129619.249999998</v>
      </c>
      <c r="D34" s="79" t="s">
        <v>171</v>
      </c>
      <c r="E34" s="77">
        <v>18256773.73</v>
      </c>
      <c r="F34" s="78">
        <f t="shared" si="1"/>
        <v>182885811.67000002</v>
      </c>
      <c r="G34" s="71"/>
      <c r="H34" s="78">
        <v>9086201.049999999</v>
      </c>
      <c r="I34" s="78">
        <v>164629037.94000003</v>
      </c>
      <c r="J34" s="71"/>
    </row>
    <row r="35" spans="1:10" ht="17.25">
      <c r="A35" s="76" t="s">
        <v>172</v>
      </c>
      <c r="B35" s="77">
        <v>86927.6</v>
      </c>
      <c r="C35" s="78">
        <f t="shared" si="0"/>
        <v>860785.74</v>
      </c>
      <c r="D35" s="79" t="s">
        <v>173</v>
      </c>
      <c r="E35" s="77">
        <v>196716.96</v>
      </c>
      <c r="F35" s="78">
        <f t="shared" si="1"/>
        <v>1927666.73</v>
      </c>
      <c r="G35" s="71"/>
      <c r="H35" s="78">
        <v>773858.14</v>
      </c>
      <c r="I35" s="78">
        <v>1730949.77</v>
      </c>
      <c r="J35" s="71"/>
    </row>
    <row r="36" spans="1:10" ht="17.25">
      <c r="A36" s="76" t="s">
        <v>174</v>
      </c>
      <c r="B36" s="77">
        <v>1307840.31</v>
      </c>
      <c r="C36" s="78">
        <f t="shared" si="0"/>
        <v>13456969.840000002</v>
      </c>
      <c r="D36" s="79" t="s">
        <v>175</v>
      </c>
      <c r="E36" s="77">
        <v>82677.61</v>
      </c>
      <c r="F36" s="78">
        <f t="shared" si="1"/>
        <v>905427.65</v>
      </c>
      <c r="G36" s="71"/>
      <c r="H36" s="78">
        <v>12149129.530000001</v>
      </c>
      <c r="I36" s="78">
        <v>822750.04</v>
      </c>
      <c r="J36" s="71"/>
    </row>
    <row r="37" spans="1:10" ht="17.25">
      <c r="A37" s="76" t="s">
        <v>176</v>
      </c>
      <c r="B37" s="77">
        <v>7193530.81</v>
      </c>
      <c r="C37" s="78">
        <f aca="true" t="shared" si="2" ref="C37:C53">B37+H37</f>
        <v>70951436.46</v>
      </c>
      <c r="D37" s="79" t="s">
        <v>177</v>
      </c>
      <c r="E37" s="77">
        <v>2872193.2</v>
      </c>
      <c r="F37" s="78">
        <f t="shared" si="1"/>
        <v>30366252.479999997</v>
      </c>
      <c r="G37" s="71"/>
      <c r="H37" s="78">
        <v>63757905.65</v>
      </c>
      <c r="I37" s="78">
        <v>27494059.279999997</v>
      </c>
      <c r="J37" s="71"/>
    </row>
    <row r="38" spans="1:10" ht="17.25">
      <c r="A38" s="76" t="s">
        <v>178</v>
      </c>
      <c r="B38" s="77">
        <v>23712.32</v>
      </c>
      <c r="C38" s="78">
        <f t="shared" si="2"/>
        <v>216928.49000000002</v>
      </c>
      <c r="D38" s="79" t="s">
        <v>179</v>
      </c>
      <c r="E38" s="77">
        <v>1853790.41</v>
      </c>
      <c r="F38" s="78">
        <f t="shared" si="1"/>
        <v>18234375.279999997</v>
      </c>
      <c r="G38" s="71"/>
      <c r="H38" s="78">
        <v>193216.17</v>
      </c>
      <c r="I38" s="78">
        <v>16380584.87</v>
      </c>
      <c r="J38" s="71"/>
    </row>
    <row r="39" spans="1:10" ht="17.25">
      <c r="A39" s="76" t="s">
        <v>180</v>
      </c>
      <c r="B39" s="77">
        <v>242214.67</v>
      </c>
      <c r="C39" s="78">
        <f t="shared" si="2"/>
        <v>2431035.59</v>
      </c>
      <c r="D39" s="79" t="s">
        <v>181</v>
      </c>
      <c r="E39" s="77">
        <v>432899.06</v>
      </c>
      <c r="F39" s="78">
        <f t="shared" si="1"/>
        <v>4342002.14</v>
      </c>
      <c r="G39" s="71"/>
      <c r="H39" s="78">
        <v>2188820.92</v>
      </c>
      <c r="I39" s="78">
        <v>3909103.08</v>
      </c>
      <c r="J39" s="71"/>
    </row>
    <row r="40" spans="1:10" ht="17.25">
      <c r="A40" s="76" t="s">
        <v>182</v>
      </c>
      <c r="B40" s="77">
        <v>369958.08</v>
      </c>
      <c r="C40" s="78">
        <f t="shared" si="2"/>
        <v>3857096.6</v>
      </c>
      <c r="D40" s="79" t="s">
        <v>183</v>
      </c>
      <c r="E40" s="77">
        <v>46289.84</v>
      </c>
      <c r="F40" s="78">
        <f t="shared" si="1"/>
        <v>455244.45999999996</v>
      </c>
      <c r="G40" s="71"/>
      <c r="H40" s="78">
        <v>3487138.52</v>
      </c>
      <c r="I40" s="78">
        <v>408954.62</v>
      </c>
      <c r="J40" s="71"/>
    </row>
    <row r="41" spans="1:10" ht="17.25">
      <c r="A41" s="76" t="s">
        <v>184</v>
      </c>
      <c r="B41" s="77">
        <v>509926.22</v>
      </c>
      <c r="C41" s="78">
        <f t="shared" si="2"/>
        <v>5201345.08</v>
      </c>
      <c r="D41" s="79" t="s">
        <v>185</v>
      </c>
      <c r="E41" s="77">
        <v>146661.48</v>
      </c>
      <c r="F41" s="78">
        <f t="shared" si="1"/>
        <v>1480983.47</v>
      </c>
      <c r="G41" s="71"/>
      <c r="H41" s="78">
        <v>4691418.86</v>
      </c>
      <c r="I41" s="78">
        <v>1334321.99</v>
      </c>
      <c r="J41" s="71"/>
    </row>
    <row r="42" spans="1:10" ht="17.25">
      <c r="A42" s="76" t="s">
        <v>186</v>
      </c>
      <c r="B42" s="77">
        <v>181080.21</v>
      </c>
      <c r="C42" s="78">
        <f t="shared" si="2"/>
        <v>1704667.5899999999</v>
      </c>
      <c r="D42" s="79" t="s">
        <v>187</v>
      </c>
      <c r="E42" s="77">
        <v>93495.28</v>
      </c>
      <c r="F42" s="78">
        <f t="shared" si="1"/>
        <v>943705.28</v>
      </c>
      <c r="G42" s="71"/>
      <c r="H42" s="78">
        <v>1523587.38</v>
      </c>
      <c r="I42" s="78">
        <v>850210</v>
      </c>
      <c r="J42" s="71"/>
    </row>
    <row r="43" spans="1:10" ht="17.25">
      <c r="A43" s="76" t="s">
        <v>188</v>
      </c>
      <c r="B43" s="77">
        <v>408687.31</v>
      </c>
      <c r="C43" s="78">
        <f t="shared" si="2"/>
        <v>4067904.58</v>
      </c>
      <c r="D43" s="79" t="s">
        <v>189</v>
      </c>
      <c r="E43" s="77">
        <v>24339.24</v>
      </c>
      <c r="F43" s="78">
        <f t="shared" si="1"/>
        <v>323322.57</v>
      </c>
      <c r="G43" s="71"/>
      <c r="H43" s="78">
        <v>3659217.27</v>
      </c>
      <c r="I43" s="78">
        <v>298983.33</v>
      </c>
      <c r="J43" s="71"/>
    </row>
    <row r="44" spans="1:10" ht="17.25">
      <c r="A44" s="76" t="s">
        <v>190</v>
      </c>
      <c r="B44" s="77">
        <v>479862.44</v>
      </c>
      <c r="C44" s="78">
        <f t="shared" si="2"/>
        <v>4908301.7700000005</v>
      </c>
      <c r="D44" s="79" t="s">
        <v>191</v>
      </c>
      <c r="E44" s="77">
        <v>648193.41</v>
      </c>
      <c r="F44" s="78">
        <f t="shared" si="1"/>
        <v>6305695.59</v>
      </c>
      <c r="G44" s="71"/>
      <c r="H44" s="78">
        <v>4428439.33</v>
      </c>
      <c r="I44" s="78">
        <v>5657502.18</v>
      </c>
      <c r="J44" s="71"/>
    </row>
    <row r="45" spans="1:10" ht="17.25">
      <c r="A45" s="76" t="s">
        <v>192</v>
      </c>
      <c r="B45" s="77">
        <v>150155.11</v>
      </c>
      <c r="C45" s="78">
        <f t="shared" si="2"/>
        <v>1471107.42</v>
      </c>
      <c r="D45" s="79" t="s">
        <v>193</v>
      </c>
      <c r="E45" s="77">
        <v>2654160.4</v>
      </c>
      <c r="F45" s="78">
        <f t="shared" si="1"/>
        <v>27457510.13</v>
      </c>
      <c r="G45" s="71"/>
      <c r="H45" s="78">
        <v>1320952.31</v>
      </c>
      <c r="I45" s="78">
        <v>24803349.73</v>
      </c>
      <c r="J45" s="71"/>
    </row>
    <row r="46" spans="1:10" ht="17.25">
      <c r="A46" s="76" t="s">
        <v>194</v>
      </c>
      <c r="B46" s="77">
        <v>56486.46</v>
      </c>
      <c r="C46" s="78">
        <f t="shared" si="2"/>
        <v>554818.22</v>
      </c>
      <c r="D46" s="79" t="s">
        <v>195</v>
      </c>
      <c r="E46" s="77">
        <v>114531.93</v>
      </c>
      <c r="F46" s="78">
        <f t="shared" si="1"/>
        <v>1166960.69</v>
      </c>
      <c r="G46" s="71"/>
      <c r="H46" s="78">
        <v>498331.76</v>
      </c>
      <c r="I46" s="78">
        <v>1052428.76</v>
      </c>
      <c r="J46" s="71"/>
    </row>
    <row r="47" spans="1:10" ht="17.25">
      <c r="A47" s="76" t="s">
        <v>196</v>
      </c>
      <c r="B47" s="77">
        <v>222031.64</v>
      </c>
      <c r="C47" s="78">
        <f t="shared" si="2"/>
        <v>2290413.87</v>
      </c>
      <c r="D47" s="79" t="s">
        <v>197</v>
      </c>
      <c r="E47" s="77">
        <v>381152.45</v>
      </c>
      <c r="F47" s="78">
        <f t="shared" si="1"/>
        <v>3598528.93</v>
      </c>
      <c r="G47" s="71"/>
      <c r="H47" s="78">
        <v>2068382.23</v>
      </c>
      <c r="I47" s="78">
        <v>3217376.48</v>
      </c>
      <c r="J47" s="71"/>
    </row>
    <row r="48" spans="1:10" ht="17.25">
      <c r="A48" s="76" t="s">
        <v>198</v>
      </c>
      <c r="B48" s="77">
        <v>51278.78</v>
      </c>
      <c r="C48" s="78">
        <f t="shared" si="2"/>
        <v>534877.31</v>
      </c>
      <c r="D48" s="79" t="s">
        <v>199</v>
      </c>
      <c r="E48" s="77">
        <v>247175.08</v>
      </c>
      <c r="F48" s="78">
        <f t="shared" si="1"/>
        <v>2455152.56</v>
      </c>
      <c r="G48" s="71"/>
      <c r="H48" s="78">
        <v>483598.53</v>
      </c>
      <c r="I48" s="78">
        <v>2207977.48</v>
      </c>
      <c r="J48" s="71"/>
    </row>
    <row r="49" spans="1:10" ht="17.25">
      <c r="A49" s="76" t="s">
        <v>200</v>
      </c>
      <c r="B49" s="77">
        <v>504515.88</v>
      </c>
      <c r="C49" s="78">
        <f t="shared" si="2"/>
        <v>5011249.4799999995</v>
      </c>
      <c r="D49" s="79" t="s">
        <v>201</v>
      </c>
      <c r="E49" s="77">
        <v>4389366.95</v>
      </c>
      <c r="F49" s="78">
        <f t="shared" si="1"/>
        <v>45757494.41</v>
      </c>
      <c r="G49" s="71"/>
      <c r="H49" s="78">
        <v>4506733.6</v>
      </c>
      <c r="I49" s="78">
        <v>41368127.45999999</v>
      </c>
      <c r="J49" s="71"/>
    </row>
    <row r="50" spans="1:10" ht="17.25">
      <c r="A50" s="76" t="s">
        <v>202</v>
      </c>
      <c r="B50" s="77">
        <v>73881.5</v>
      </c>
      <c r="C50" s="78">
        <f t="shared" si="2"/>
        <v>794458.22</v>
      </c>
      <c r="D50" s="79" t="s">
        <v>203</v>
      </c>
      <c r="E50" s="77">
        <v>1536773.73</v>
      </c>
      <c r="F50" s="78">
        <f t="shared" si="1"/>
        <v>16163411.91</v>
      </c>
      <c r="G50" s="71"/>
      <c r="H50" s="78">
        <v>720576.72</v>
      </c>
      <c r="I50" s="78">
        <v>14626638.18</v>
      </c>
      <c r="J50" s="71"/>
    </row>
    <row r="51" spans="1:10" ht="18" thickBot="1">
      <c r="A51" s="76" t="s">
        <v>204</v>
      </c>
      <c r="B51" s="77">
        <v>10657167.73</v>
      </c>
      <c r="C51" s="78">
        <f t="shared" si="2"/>
        <v>107599519.95</v>
      </c>
      <c r="D51" s="79" t="s">
        <v>205</v>
      </c>
      <c r="E51" s="80">
        <v>16453050.47</v>
      </c>
      <c r="F51" s="81">
        <f t="shared" si="1"/>
        <v>184015942.43</v>
      </c>
      <c r="G51" s="71"/>
      <c r="H51" s="78">
        <v>96942352.22</v>
      </c>
      <c r="I51" s="78">
        <v>167562891.96</v>
      </c>
      <c r="J51" s="71"/>
    </row>
    <row r="52" spans="1:10" ht="18" thickTop="1">
      <c r="A52" s="76" t="s">
        <v>206</v>
      </c>
      <c r="B52" s="77">
        <v>44457.15</v>
      </c>
      <c r="C52" s="78">
        <f t="shared" si="2"/>
        <v>425485.71</v>
      </c>
      <c r="D52" s="82"/>
      <c r="E52" s="83"/>
      <c r="F52" s="84" t="s">
        <v>106</v>
      </c>
      <c r="G52" s="71"/>
      <c r="H52" s="78">
        <v>381028.56</v>
      </c>
      <c r="I52" s="85" t="s">
        <v>106</v>
      </c>
      <c r="J52" s="71"/>
    </row>
    <row r="53" spans="1:10" ht="17.25">
      <c r="A53" s="86" t="s">
        <v>207</v>
      </c>
      <c r="B53" s="77">
        <v>268717.09</v>
      </c>
      <c r="C53" s="78">
        <f t="shared" si="2"/>
        <v>2393627.9899999998</v>
      </c>
      <c r="D53" s="87" t="s">
        <v>208</v>
      </c>
      <c r="E53" s="88">
        <f>SUM(B5:B53)+SUM(E5:E51)</f>
        <v>131038999.02000004</v>
      </c>
      <c r="F53" s="89">
        <f>SUM(C5:C53)+SUM(F5:F51)</f>
        <v>1345987716.79</v>
      </c>
      <c r="G53" s="71"/>
      <c r="H53" s="78">
        <v>2124910.9</v>
      </c>
      <c r="I53" s="85">
        <f>SUM(H5:H53)+SUM(I5:I52)</f>
        <v>1214948717.7700002</v>
      </c>
      <c r="J53" s="71"/>
    </row>
    <row r="54" spans="1:10" ht="12.75">
      <c r="A54" s="71"/>
      <c r="B54" s="71"/>
      <c r="C54" s="71"/>
      <c r="D54" s="71"/>
      <c r="E54" s="71"/>
      <c r="F54" s="85" t="s">
        <v>106</v>
      </c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5">
        <f>I53+E53</f>
        <v>1345987716.7900002</v>
      </c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106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106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5" t="s">
        <v>209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9" ht="12.75">
      <c r="A62" t="s">
        <v>210</v>
      </c>
      <c r="H62" s="71"/>
      <c r="I62" s="71"/>
    </row>
    <row r="63" spans="1:9" ht="12.75">
      <c r="A63" t="s">
        <v>211</v>
      </c>
      <c r="H63" s="71"/>
      <c r="I63" s="71"/>
    </row>
    <row r="64" spans="1:9" ht="12.75">
      <c r="A64" t="s">
        <v>212</v>
      </c>
      <c r="H64" s="71"/>
      <c r="I64" s="71"/>
    </row>
    <row r="65" spans="1:9" ht="12.75">
      <c r="A65" t="s">
        <v>213</v>
      </c>
      <c r="H65" s="71"/>
      <c r="I65" s="71"/>
    </row>
  </sheetData>
  <sheetProtection/>
  <printOptions/>
  <pageMargins left="0.3" right="0.21" top="0.98" bottom="0.18" header="0.94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7.8515625" style="35" customWidth="1"/>
    <col min="3" max="3" width="12.57421875" style="35" customWidth="1"/>
    <col min="4" max="4" width="17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JULY-MARCH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20872663</v>
      </c>
      <c r="C11" s="56">
        <f aca="true" t="shared" si="0" ref="C11:C16">B11/B$63</f>
        <v>0.0441679321305524</v>
      </c>
      <c r="D11" s="55">
        <v>230119997</v>
      </c>
      <c r="E11" s="57">
        <f aca="true" t="shared" si="1" ref="E11:E16">D11/D$63</f>
        <v>0.04819796108957606</v>
      </c>
      <c r="G11" s="58"/>
    </row>
    <row r="12" spans="1:7" ht="15">
      <c r="A12" s="48" t="s">
        <v>61</v>
      </c>
      <c r="B12" s="55">
        <v>739212</v>
      </c>
      <c r="C12" s="56">
        <f t="shared" si="0"/>
        <v>0.001564221366774805</v>
      </c>
      <c r="D12" s="55">
        <v>7773256</v>
      </c>
      <c r="E12" s="57">
        <f t="shared" si="1"/>
        <v>0.001628085760088523</v>
      </c>
      <c r="G12" s="58"/>
    </row>
    <row r="13" spans="1:7" ht="15">
      <c r="A13" s="48" t="s">
        <v>62</v>
      </c>
      <c r="B13" s="55">
        <v>3766822</v>
      </c>
      <c r="C13" s="56">
        <f t="shared" si="0"/>
        <v>0.007970843894900792</v>
      </c>
      <c r="D13" s="55">
        <v>36228213</v>
      </c>
      <c r="E13" s="57">
        <f t="shared" si="1"/>
        <v>0.0075878933742506245</v>
      </c>
      <c r="G13" s="58"/>
    </row>
    <row r="14" spans="1:7" ht="15">
      <c r="A14" s="48" t="s">
        <v>63</v>
      </c>
      <c r="B14" s="55">
        <v>851646</v>
      </c>
      <c r="C14" s="56">
        <f t="shared" si="0"/>
        <v>0.0018021391294084721</v>
      </c>
      <c r="D14" s="55">
        <v>11237810</v>
      </c>
      <c r="E14" s="57">
        <f t="shared" si="1"/>
        <v>0.0023537264738972196</v>
      </c>
      <c r="G14" s="58"/>
    </row>
    <row r="15" spans="1:7" ht="15">
      <c r="A15" s="48" t="s">
        <v>64</v>
      </c>
      <c r="B15" s="55">
        <v>508560</v>
      </c>
      <c r="C15" s="56">
        <f t="shared" si="0"/>
        <v>0.0010761465158668892</v>
      </c>
      <c r="D15" s="55">
        <v>6639020</v>
      </c>
      <c r="E15" s="57">
        <f t="shared" si="1"/>
        <v>0.0013905233434924704</v>
      </c>
      <c r="G15" s="58"/>
    </row>
    <row r="16" spans="1:7" ht="15">
      <c r="A16" s="48" t="s">
        <v>31</v>
      </c>
      <c r="B16" s="55">
        <v>26738904</v>
      </c>
      <c r="C16" s="56">
        <f t="shared" si="0"/>
        <v>0.05658128515356934</v>
      </c>
      <c r="D16" s="55">
        <v>291998295</v>
      </c>
      <c r="E16" s="59">
        <f t="shared" si="1"/>
        <v>0.061158189831857813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46284600</v>
      </c>
      <c r="C18" s="56">
        <f>B18/B$63</f>
        <v>0.09794126755602606</v>
      </c>
      <c r="D18" s="63">
        <v>475564633</v>
      </c>
      <c r="E18" s="57">
        <f>D18/D$63</f>
        <v>0.09960562304766812</v>
      </c>
      <c r="G18" s="58"/>
    </row>
    <row r="19" spans="1:7" ht="15">
      <c r="A19" s="48" t="s">
        <v>67</v>
      </c>
      <c r="B19" s="63">
        <v>3991224</v>
      </c>
      <c r="C19" s="56">
        <f>B19/B$63</f>
        <v>0.008445693333420459</v>
      </c>
      <c r="D19" s="63">
        <v>42467715</v>
      </c>
      <c r="E19" s="57">
        <f>D19/D$63</f>
        <v>0.008894738839811499</v>
      </c>
      <c r="G19" s="58"/>
    </row>
    <row r="20" spans="1:7" ht="15">
      <c r="A20" s="48" t="s">
        <v>68</v>
      </c>
      <c r="B20" s="63">
        <v>6470157</v>
      </c>
      <c r="C20" s="56">
        <f>B20/B$63</f>
        <v>0.013691279126674854</v>
      </c>
      <c r="D20" s="63">
        <v>66292132</v>
      </c>
      <c r="E20" s="57">
        <f>D20/D$63</f>
        <v>0.013884693378824614</v>
      </c>
      <c r="G20" s="58"/>
    </row>
    <row r="21" spans="1:7" ht="15">
      <c r="A21" s="48" t="s">
        <v>31</v>
      </c>
      <c r="B21" s="63">
        <v>56745982</v>
      </c>
      <c r="C21" s="56">
        <f>B21/B$63</f>
        <v>0.12007824213218736</v>
      </c>
      <c r="D21" s="63">
        <v>584324480</v>
      </c>
      <c r="E21" s="59">
        <f>D21/D$63</f>
        <v>0.12238505526630424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37510758</v>
      </c>
      <c r="C23" s="56">
        <f aca="true" t="shared" si="2" ref="C23:C30">B23/B$63</f>
        <v>0.07937523896733135</v>
      </c>
      <c r="D23" s="63">
        <v>365012981</v>
      </c>
      <c r="E23" s="57">
        <f aca="true" t="shared" si="3" ref="E23:E30">D23/D$63</f>
        <v>0.07645090250643521</v>
      </c>
      <c r="G23" s="58"/>
    </row>
    <row r="24" spans="1:7" ht="15">
      <c r="A24" s="48" t="s">
        <v>71</v>
      </c>
      <c r="B24" s="63">
        <v>98414</v>
      </c>
      <c r="C24" s="56">
        <f t="shared" si="2"/>
        <v>0.00020825051756434644</v>
      </c>
      <c r="D24" s="63">
        <v>1294585</v>
      </c>
      <c r="E24" s="57">
        <f t="shared" si="3"/>
        <v>0.0002711470461958542</v>
      </c>
      <c r="G24" s="58"/>
    </row>
    <row r="25" spans="1:7" ht="15">
      <c r="A25" s="48" t="s">
        <v>72</v>
      </c>
      <c r="B25" s="63">
        <v>132866</v>
      </c>
      <c r="C25" s="56">
        <f t="shared" si="2"/>
        <v>0.00028115322278034075</v>
      </c>
      <c r="D25" s="63">
        <v>1810986</v>
      </c>
      <c r="E25" s="57">
        <f t="shared" si="3"/>
        <v>0.0003793057270106213</v>
      </c>
      <c r="G25" s="58"/>
    </row>
    <row r="26" spans="1:7" ht="15">
      <c r="A26" s="48" t="s">
        <v>73</v>
      </c>
      <c r="B26" s="63">
        <v>133880</v>
      </c>
      <c r="C26" s="56">
        <f t="shared" si="2"/>
        <v>0.0002832989136862103</v>
      </c>
      <c r="D26" s="63">
        <v>1228356</v>
      </c>
      <c r="E26" s="57">
        <f t="shared" si="3"/>
        <v>0.0002572755756299931</v>
      </c>
      <c r="G26" s="58"/>
    </row>
    <row r="27" spans="1:7" ht="15">
      <c r="A27" s="48" t="s">
        <v>74</v>
      </c>
      <c r="B27" s="63">
        <v>30138</v>
      </c>
      <c r="C27" s="56">
        <f t="shared" si="2"/>
        <v>6.377399656912911E-05</v>
      </c>
      <c r="D27" s="63">
        <v>376249</v>
      </c>
      <c r="E27" s="57">
        <f t="shared" si="3"/>
        <v>7.880425386061474E-05</v>
      </c>
      <c r="G27" s="58"/>
    </row>
    <row r="28" spans="1:7" ht="15">
      <c r="A28" s="48" t="s">
        <v>75</v>
      </c>
      <c r="B28" s="63">
        <v>360789</v>
      </c>
      <c r="C28" s="56">
        <f t="shared" si="2"/>
        <v>0.0007634533296230515</v>
      </c>
      <c r="D28" s="63">
        <v>3541272</v>
      </c>
      <c r="E28" s="57">
        <f t="shared" si="3"/>
        <v>0.0007417090747815592</v>
      </c>
      <c r="G28" s="58"/>
    </row>
    <row r="29" spans="1:7" ht="15">
      <c r="A29" s="48" t="s">
        <v>76</v>
      </c>
      <c r="B29" s="63">
        <v>1133065</v>
      </c>
      <c r="C29" s="56">
        <f t="shared" si="2"/>
        <v>0.002397640302030668</v>
      </c>
      <c r="D29" s="63">
        <v>10795452</v>
      </c>
      <c r="E29" s="57">
        <f t="shared" si="3"/>
        <v>0.0022610758831201707</v>
      </c>
      <c r="G29" s="58"/>
    </row>
    <row r="30" spans="1:7" ht="15">
      <c r="A30" s="48" t="s">
        <v>31</v>
      </c>
      <c r="B30" s="63">
        <v>39399908</v>
      </c>
      <c r="C30" s="56">
        <f t="shared" si="2"/>
        <v>0.08337280501745314</v>
      </c>
      <c r="D30" s="63">
        <v>384059880</v>
      </c>
      <c r="E30" s="64">
        <f t="shared" si="3"/>
        <v>0.08044021985758695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34308359</v>
      </c>
      <c r="C32" s="56">
        <f aca="true" t="shared" si="4" ref="C32:C40">B32/B$63</f>
        <v>0.07259875138225662</v>
      </c>
      <c r="D32" s="63">
        <v>372685815</v>
      </c>
      <c r="E32" s="57">
        <f aca="true" t="shared" si="5" ref="E32:E40">D32/D$63</f>
        <v>0.07805795517200072</v>
      </c>
      <c r="G32" s="58"/>
    </row>
    <row r="33" spans="1:7" ht="15">
      <c r="A33" s="48" t="s">
        <v>79</v>
      </c>
      <c r="B33" s="63">
        <v>11591869</v>
      </c>
      <c r="C33" s="56">
        <f t="shared" si="4"/>
        <v>0.024529159660090057</v>
      </c>
      <c r="D33" s="63">
        <v>94403889</v>
      </c>
      <c r="E33" s="57">
        <f t="shared" si="5"/>
        <v>0.019772618755625384</v>
      </c>
      <c r="G33" s="58"/>
    </row>
    <row r="34" spans="1:7" ht="15">
      <c r="A34" s="48" t="s">
        <v>80</v>
      </c>
      <c r="B34" s="63">
        <v>6396352</v>
      </c>
      <c r="C34" s="56">
        <f t="shared" si="4"/>
        <v>0.013535102876864496</v>
      </c>
      <c r="D34" s="63">
        <v>60588241</v>
      </c>
      <c r="E34" s="57">
        <f t="shared" si="5"/>
        <v>0.012690030072457618</v>
      </c>
      <c r="G34" s="58"/>
    </row>
    <row r="35" spans="1:7" ht="15">
      <c r="A35" s="48" t="s">
        <v>81</v>
      </c>
      <c r="B35" s="63">
        <v>3127272</v>
      </c>
      <c r="C35" s="56">
        <f t="shared" si="4"/>
        <v>0.006617513896036019</v>
      </c>
      <c r="D35" s="63">
        <v>33406293</v>
      </c>
      <c r="E35" s="57">
        <f t="shared" si="5"/>
        <v>0.006996850474324389</v>
      </c>
      <c r="G35" s="58"/>
    </row>
    <row r="36" spans="1:7" ht="15">
      <c r="A36" s="48" t="s">
        <v>82</v>
      </c>
      <c r="B36" s="63">
        <v>351363</v>
      </c>
      <c r="C36" s="56">
        <f t="shared" si="4"/>
        <v>0.0007435072916755894</v>
      </c>
      <c r="D36" s="63">
        <v>3280680</v>
      </c>
      <c r="E36" s="57">
        <f t="shared" si="5"/>
        <v>0.0006871288416858026</v>
      </c>
      <c r="G36" s="58"/>
    </row>
    <row r="37" spans="1:7" ht="15">
      <c r="A37" s="48" t="s">
        <v>83</v>
      </c>
      <c r="B37" s="63">
        <v>357987</v>
      </c>
      <c r="C37" s="56">
        <f t="shared" si="4"/>
        <v>0.0007575241127411516</v>
      </c>
      <c r="D37" s="63">
        <v>3051923</v>
      </c>
      <c r="E37" s="57">
        <f t="shared" si="5"/>
        <v>0.0006392163563359608</v>
      </c>
      <c r="G37" s="58"/>
    </row>
    <row r="38" spans="1:7" ht="15">
      <c r="A38" s="48" t="s">
        <v>84</v>
      </c>
      <c r="B38" s="63">
        <v>944579</v>
      </c>
      <c r="C38" s="56">
        <f t="shared" si="4"/>
        <v>0.0019987914893248196</v>
      </c>
      <c r="D38" s="63">
        <v>10568541</v>
      </c>
      <c r="E38" s="57">
        <f t="shared" si="5"/>
        <v>0.002213550037077348</v>
      </c>
      <c r="G38" s="58"/>
    </row>
    <row r="39" spans="1:7" ht="15">
      <c r="A39" s="48" t="s">
        <v>85</v>
      </c>
      <c r="B39" s="63">
        <v>2499604</v>
      </c>
      <c r="C39" s="56">
        <f t="shared" si="4"/>
        <v>0.005289326993170795</v>
      </c>
      <c r="D39" s="63">
        <v>25390137</v>
      </c>
      <c r="E39" s="57">
        <f t="shared" si="5"/>
        <v>0.005317890018853969</v>
      </c>
      <c r="G39" s="58"/>
    </row>
    <row r="40" spans="1:7" ht="15">
      <c r="A40" s="48" t="s">
        <v>31</v>
      </c>
      <c r="B40" s="63">
        <v>59577385</v>
      </c>
      <c r="C40" s="56">
        <f t="shared" si="4"/>
        <v>0.12606967770215954</v>
      </c>
      <c r="D40" s="63">
        <v>603375518</v>
      </c>
      <c r="E40" s="59">
        <f t="shared" si="5"/>
        <v>0.1263752395189141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873601</v>
      </c>
      <c r="C42" s="56">
        <f aca="true" t="shared" si="6" ref="C42:C49">B42/B$63</f>
        <v>0.0018485973580459143</v>
      </c>
      <c r="D42" s="63">
        <v>8723714</v>
      </c>
      <c r="E42" s="57">
        <f aca="true" t="shared" si="7" ref="E42:E49">D42/D$63</f>
        <v>0.0018271564114812236</v>
      </c>
      <c r="G42" s="58"/>
    </row>
    <row r="43" spans="1:7" ht="15">
      <c r="A43" s="48" t="s">
        <v>88</v>
      </c>
      <c r="B43" s="63">
        <v>2136780</v>
      </c>
      <c r="C43" s="56">
        <f t="shared" si="6"/>
        <v>0.00452156746927413</v>
      </c>
      <c r="D43" s="63">
        <v>23901414</v>
      </c>
      <c r="E43" s="57">
        <f t="shared" si="7"/>
        <v>0.005006081335720895</v>
      </c>
      <c r="G43" s="58"/>
    </row>
    <row r="44" spans="1:7" ht="15">
      <c r="A44" s="48" t="s">
        <v>89</v>
      </c>
      <c r="B44" s="63">
        <v>1126793</v>
      </c>
      <c r="C44" s="56">
        <f t="shared" si="6"/>
        <v>0.0023843683361908126</v>
      </c>
      <c r="D44" s="63">
        <v>12051762</v>
      </c>
      <c r="E44" s="57">
        <f t="shared" si="7"/>
        <v>0.0025242063423841924</v>
      </c>
      <c r="G44" s="58"/>
    </row>
    <row r="45" spans="1:7" ht="15">
      <c r="A45" s="48" t="s">
        <v>90</v>
      </c>
      <c r="B45" s="63">
        <v>667639</v>
      </c>
      <c r="C45" s="56">
        <f t="shared" si="6"/>
        <v>0.0014127681762365384</v>
      </c>
      <c r="D45" s="63">
        <v>7607857</v>
      </c>
      <c r="E45" s="57">
        <f t="shared" si="7"/>
        <v>0.0015934434227420002</v>
      </c>
      <c r="G45" s="58"/>
    </row>
    <row r="46" spans="1:7" ht="15">
      <c r="A46" s="48" t="s">
        <v>91</v>
      </c>
      <c r="B46" s="63">
        <v>4499797</v>
      </c>
      <c r="C46" s="56">
        <f t="shared" si="6"/>
        <v>0.009521867358145116</v>
      </c>
      <c r="D46" s="63">
        <v>59370771</v>
      </c>
      <c r="E46" s="57">
        <f t="shared" si="7"/>
        <v>0.012435034537724814</v>
      </c>
      <c r="G46" s="58"/>
    </row>
    <row r="47" spans="1:7" ht="15">
      <c r="A47" s="48" t="s">
        <v>92</v>
      </c>
      <c r="B47" s="63">
        <v>2075964</v>
      </c>
      <c r="C47" s="56">
        <f t="shared" si="6"/>
        <v>0.004392876800505527</v>
      </c>
      <c r="D47" s="63">
        <v>20630703</v>
      </c>
      <c r="E47" s="57">
        <f t="shared" si="7"/>
        <v>0.004321040471961244</v>
      </c>
      <c r="G47" s="58"/>
    </row>
    <row r="48" spans="1:7" ht="15">
      <c r="A48" s="48" t="s">
        <v>93</v>
      </c>
      <c r="B48" s="63">
        <v>1445669</v>
      </c>
      <c r="C48" s="56">
        <f t="shared" si="6"/>
        <v>0.0030591309923052733</v>
      </c>
      <c r="D48" s="63">
        <v>16287786</v>
      </c>
      <c r="E48" s="57">
        <f t="shared" si="7"/>
        <v>0.003411429193888533</v>
      </c>
      <c r="G48" s="58"/>
    </row>
    <row r="49" spans="1:7" ht="15">
      <c r="A49" s="48" t="s">
        <v>31</v>
      </c>
      <c r="B49" s="63">
        <v>12826244</v>
      </c>
      <c r="C49" s="56">
        <f t="shared" si="6"/>
        <v>0.027141178606769293</v>
      </c>
      <c r="D49" s="63">
        <v>148574008</v>
      </c>
      <c r="E49" s="59">
        <f t="shared" si="7"/>
        <v>0.031118391925349983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5742069</v>
      </c>
      <c r="C51" s="56">
        <f>B51/B$63</f>
        <v>0.01215059687788515</v>
      </c>
      <c r="D51" s="63">
        <v>54071817</v>
      </c>
      <c r="E51" s="57">
        <f>D51/D$63</f>
        <v>0.011325184103008125</v>
      </c>
      <c r="G51" s="58"/>
    </row>
    <row r="52" spans="1:7" ht="15">
      <c r="A52" s="48" t="s">
        <v>96</v>
      </c>
      <c r="B52" s="63">
        <v>3217038</v>
      </c>
      <c r="C52" s="56">
        <f>B52/B$63</f>
        <v>0.0068074646749869926</v>
      </c>
      <c r="D52" s="63">
        <v>33965961</v>
      </c>
      <c r="E52" s="57">
        <f>D52/D$63</f>
        <v>0.007114071301887154</v>
      </c>
      <c r="G52" s="58"/>
    </row>
    <row r="53" spans="1:7" ht="15">
      <c r="A53" s="48" t="s">
        <v>97</v>
      </c>
      <c r="B53" s="63">
        <v>1011473</v>
      </c>
      <c r="C53" s="56">
        <f>B53/B$63</f>
        <v>0.002140343607132747</v>
      </c>
      <c r="D53" s="63">
        <v>10234777</v>
      </c>
      <c r="E53" s="57">
        <f>D53/D$63</f>
        <v>0.002143644142349298</v>
      </c>
      <c r="G53" s="58"/>
    </row>
    <row r="54" spans="1:7" ht="15">
      <c r="A54" s="48" t="s">
        <v>98</v>
      </c>
      <c r="B54" s="63">
        <v>7630210</v>
      </c>
      <c r="C54" s="56">
        <f>B54/B$63</f>
        <v>0.016146027817430974</v>
      </c>
      <c r="D54" s="63">
        <v>85170550</v>
      </c>
      <c r="E54" s="57">
        <f>D54/D$63</f>
        <v>0.017838722876733708</v>
      </c>
      <c r="G54" s="58"/>
    </row>
    <row r="55" spans="1:7" ht="15">
      <c r="A55" s="48" t="s">
        <v>31</v>
      </c>
      <c r="B55" s="63">
        <v>17600790</v>
      </c>
      <c r="C55" s="56">
        <f>B55/B$63</f>
        <v>0.03724443297743586</v>
      </c>
      <c r="D55" s="63">
        <v>183443105</v>
      </c>
      <c r="E55" s="59">
        <f>D55/D$63</f>
        <v>0.038421622423978286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41539255</v>
      </c>
      <c r="C57" s="56">
        <f>B57/B$63</f>
        <v>0.08789980442810337</v>
      </c>
      <c r="D57" s="63">
        <v>397262833</v>
      </c>
      <c r="E57" s="57">
        <f>D57/D$63</f>
        <v>0.08320553979178416</v>
      </c>
      <c r="G57" s="58"/>
    </row>
    <row r="58" spans="1:7" ht="15">
      <c r="A58" s="48" t="s">
        <v>101</v>
      </c>
      <c r="B58" s="63">
        <v>995802</v>
      </c>
      <c r="C58" s="56">
        <f>B58/B$63</f>
        <v>0.0021071827371269463</v>
      </c>
      <c r="D58" s="63">
        <v>9285564</v>
      </c>
      <c r="E58" s="57">
        <f>D58/D$63</f>
        <v>0.0019448342525694028</v>
      </c>
      <c r="G58" s="58"/>
    </row>
    <row r="59" spans="1:7" ht="15">
      <c r="A59" s="65" t="s">
        <v>31</v>
      </c>
      <c r="B59" s="66">
        <v>42535057</v>
      </c>
      <c r="C59" s="67">
        <f>B59/B$63</f>
        <v>0.09000698716523033</v>
      </c>
      <c r="D59" s="68">
        <v>406548398</v>
      </c>
      <c r="E59" s="59">
        <f>D59/D$63</f>
        <v>0.08515037425380065</v>
      </c>
      <c r="G59" s="58"/>
    </row>
    <row r="63" spans="2:4" ht="15">
      <c r="B63" s="69">
        <v>472575056</v>
      </c>
      <c r="D63" s="69">
        <v>4774475762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7109375" style="3" customWidth="1"/>
    <col min="2" max="2" width="17.7109375" style="3" customWidth="1"/>
    <col min="3" max="3" width="12.57421875" style="3" customWidth="1"/>
    <col min="4" max="4" width="18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JULY-MARCH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4681757</v>
      </c>
      <c r="C10" s="22">
        <f aca="true" t="shared" si="0" ref="C10:C32">B10/B$57</f>
        <v>0.00990690672425165</v>
      </c>
      <c r="D10" s="21">
        <v>40990519</v>
      </c>
      <c r="E10" s="23">
        <f aca="true" t="shared" si="1" ref="E10:E32">D10/D$57</f>
        <v>0.00858534445315297</v>
      </c>
    </row>
    <row r="11" spans="1:5" ht="15">
      <c r="A11" s="16" t="s">
        <v>11</v>
      </c>
      <c r="B11" s="21">
        <v>2722774</v>
      </c>
      <c r="C11" s="22">
        <f t="shared" si="0"/>
        <v>0.00576156943840049</v>
      </c>
      <c r="D11" s="21">
        <v>26286672</v>
      </c>
      <c r="E11" s="23">
        <f t="shared" si="1"/>
        <v>0.005505666655429552</v>
      </c>
    </row>
    <row r="12" spans="1:5" ht="15">
      <c r="A12" s="16" t="s">
        <v>12</v>
      </c>
      <c r="B12" s="21">
        <v>1312988</v>
      </c>
      <c r="C12" s="22">
        <f t="shared" si="0"/>
        <v>0.0027783692417316245</v>
      </c>
      <c r="D12" s="21">
        <v>12679091</v>
      </c>
      <c r="E12" s="23">
        <f t="shared" si="1"/>
        <v>0.002655598568729314</v>
      </c>
    </row>
    <row r="13" spans="1:5" ht="15">
      <c r="A13" s="16" t="s">
        <v>13</v>
      </c>
      <c r="B13" s="21">
        <v>2229282</v>
      </c>
      <c r="C13" s="22">
        <f t="shared" si="0"/>
        <v>0.004717307804752183</v>
      </c>
      <c r="D13" s="21">
        <v>24635469</v>
      </c>
      <c r="E13" s="23">
        <f t="shared" si="1"/>
        <v>0.005159827010972268</v>
      </c>
    </row>
    <row r="14" spans="1:5" ht="15">
      <c r="A14" s="16" t="s">
        <v>14</v>
      </c>
      <c r="B14" s="21">
        <v>1230013</v>
      </c>
      <c r="C14" s="22">
        <f t="shared" si="0"/>
        <v>0.002602788666865227</v>
      </c>
      <c r="D14" s="21">
        <v>13788524</v>
      </c>
      <c r="E14" s="23">
        <f t="shared" si="1"/>
        <v>0.0028879660694358764</v>
      </c>
    </row>
    <row r="15" spans="1:5" ht="15">
      <c r="A15" s="16" t="s">
        <v>15</v>
      </c>
      <c r="B15" s="21">
        <v>1765644</v>
      </c>
      <c r="C15" s="22">
        <f t="shared" si="0"/>
        <v>0.0037362192049340834</v>
      </c>
      <c r="D15" s="21">
        <v>16193675</v>
      </c>
      <c r="E15" s="23">
        <f t="shared" si="1"/>
        <v>0.0033917179198782997</v>
      </c>
    </row>
    <row r="16" spans="1:5" ht="15">
      <c r="A16" s="16" t="s">
        <v>16</v>
      </c>
      <c r="B16" s="21">
        <v>2172798</v>
      </c>
      <c r="C16" s="22">
        <f t="shared" si="0"/>
        <v>0.004597783933818124</v>
      </c>
      <c r="D16" s="21">
        <v>19566908</v>
      </c>
      <c r="E16" s="23">
        <f t="shared" si="1"/>
        <v>0.004098231717025941</v>
      </c>
    </row>
    <row r="17" spans="1:5" ht="15">
      <c r="A17" s="16" t="s">
        <v>17</v>
      </c>
      <c r="B17" s="21">
        <v>1305167</v>
      </c>
      <c r="C17" s="22">
        <f t="shared" si="0"/>
        <v>0.002761819489685465</v>
      </c>
      <c r="D17" s="21">
        <v>17186915</v>
      </c>
      <c r="E17" s="23">
        <f t="shared" si="1"/>
        <v>0.0035997491361858965</v>
      </c>
    </row>
    <row r="18" spans="1:5" ht="15">
      <c r="A18" s="16" t="s">
        <v>18</v>
      </c>
      <c r="B18" s="21">
        <v>182712</v>
      </c>
      <c r="C18" s="22">
        <f t="shared" si="0"/>
        <v>0.0003866306477250886</v>
      </c>
      <c r="D18" s="21">
        <v>2196080</v>
      </c>
      <c r="E18" s="23">
        <f t="shared" si="1"/>
        <v>0.0004599625402810873</v>
      </c>
    </row>
    <row r="19" spans="1:5" ht="15">
      <c r="A19" s="16" t="s">
        <v>19</v>
      </c>
      <c r="B19" s="21">
        <v>1792665</v>
      </c>
      <c r="C19" s="22">
        <f t="shared" si="0"/>
        <v>0.003793397423836945</v>
      </c>
      <c r="D19" s="21">
        <v>24621319</v>
      </c>
      <c r="E19" s="23">
        <f t="shared" si="1"/>
        <v>0.005156863334810663</v>
      </c>
    </row>
    <row r="20" spans="1:5" ht="15">
      <c r="A20" s="16" t="s">
        <v>20</v>
      </c>
      <c r="B20" s="21">
        <v>82229</v>
      </c>
      <c r="C20" s="22">
        <f t="shared" si="0"/>
        <v>0.0001740019896437361</v>
      </c>
      <c r="D20" s="21">
        <v>1220122</v>
      </c>
      <c r="E20" s="23">
        <f t="shared" si="1"/>
        <v>0.00025555098838514115</v>
      </c>
    </row>
    <row r="21" spans="1:5" ht="15">
      <c r="A21" s="16" t="s">
        <v>21</v>
      </c>
      <c r="B21" s="21">
        <v>358197</v>
      </c>
      <c r="C21" s="22">
        <f t="shared" si="0"/>
        <v>0.0007579684865973967</v>
      </c>
      <c r="D21" s="21">
        <v>3793334</v>
      </c>
      <c r="E21" s="23">
        <f t="shared" si="1"/>
        <v>0.0007945027242972105</v>
      </c>
    </row>
    <row r="22" spans="1:5" ht="15">
      <c r="A22" s="16" t="s">
        <v>22</v>
      </c>
      <c r="B22" s="21">
        <v>1868303</v>
      </c>
      <c r="C22" s="22">
        <f t="shared" si="0"/>
        <v>0.003953452422592529</v>
      </c>
      <c r="D22" s="21">
        <v>20480032</v>
      </c>
      <c r="E22" s="23">
        <f t="shared" si="1"/>
        <v>0.004289482871187733</v>
      </c>
    </row>
    <row r="23" spans="1:5" ht="15">
      <c r="A23" s="16" t="s">
        <v>23</v>
      </c>
      <c r="B23" s="21">
        <v>288328</v>
      </c>
      <c r="C23" s="22">
        <f t="shared" si="0"/>
        <v>0.0006101210724926624</v>
      </c>
      <c r="D23" s="21">
        <v>14334268</v>
      </c>
      <c r="E23" s="23">
        <f t="shared" si="1"/>
        <v>0.00300227055587679</v>
      </c>
    </row>
    <row r="24" spans="1:5" ht="15">
      <c r="A24" s="16" t="s">
        <v>24</v>
      </c>
      <c r="B24" s="21">
        <v>1960611</v>
      </c>
      <c r="C24" s="22">
        <f t="shared" si="0"/>
        <v>0.004148782241270051</v>
      </c>
      <c r="D24" s="21">
        <v>17991019</v>
      </c>
      <c r="E24" s="23">
        <f t="shared" si="1"/>
        <v>0.0037681663698432236</v>
      </c>
    </row>
    <row r="25" spans="1:5" ht="15">
      <c r="A25" s="16" t="s">
        <v>25</v>
      </c>
      <c r="B25" s="21">
        <v>1322735</v>
      </c>
      <c r="C25" s="22">
        <f t="shared" si="0"/>
        <v>0.002798994536859347</v>
      </c>
      <c r="D25" s="21">
        <v>10331648</v>
      </c>
      <c r="E25" s="23">
        <f t="shared" si="1"/>
        <v>0.0021639334902963533</v>
      </c>
    </row>
    <row r="26" spans="1:5" ht="15">
      <c r="A26" s="16" t="s">
        <v>26</v>
      </c>
      <c r="B26" s="21">
        <v>892345</v>
      </c>
      <c r="C26" s="22">
        <f t="shared" si="0"/>
        <v>0.0018882608988147695</v>
      </c>
      <c r="D26" s="21">
        <v>6131072</v>
      </c>
      <c r="E26" s="23">
        <f t="shared" si="1"/>
        <v>0.0012841351188327594</v>
      </c>
    </row>
    <row r="27" spans="1:5" ht="15">
      <c r="A27" s="16" t="s">
        <v>27</v>
      </c>
      <c r="B27" s="21">
        <v>1127169</v>
      </c>
      <c r="C27" s="22">
        <f t="shared" si="0"/>
        <v>0.0023851639770000894</v>
      </c>
      <c r="D27" s="21">
        <v>11247136</v>
      </c>
      <c r="E27" s="23">
        <f t="shared" si="1"/>
        <v>0.0023556797773518576</v>
      </c>
    </row>
    <row r="28" spans="1:5" ht="15">
      <c r="A28" s="16" t="s">
        <v>28</v>
      </c>
      <c r="B28" s="21">
        <v>4518</v>
      </c>
      <c r="C28" s="22">
        <f t="shared" si="0"/>
        <v>9.560386107217643E-06</v>
      </c>
      <c r="D28" s="21">
        <v>42513</v>
      </c>
      <c r="E28" s="23">
        <f t="shared" si="1"/>
        <v>8.904223650764027E-06</v>
      </c>
    </row>
    <row r="29" spans="1:5" ht="15">
      <c r="A29" s="16" t="s">
        <v>29</v>
      </c>
      <c r="B29" s="21">
        <v>21896</v>
      </c>
      <c r="C29" s="22">
        <f t="shared" si="0"/>
        <v>4.633338074449702E-05</v>
      </c>
      <c r="D29" s="21">
        <v>206620</v>
      </c>
      <c r="E29" s="23">
        <f t="shared" si="1"/>
        <v>4.3275955371788945E-05</v>
      </c>
    </row>
    <row r="30" spans="1:5" ht="15">
      <c r="A30" s="16" t="s">
        <v>30</v>
      </c>
      <c r="B30" s="21">
        <v>12424072</v>
      </c>
      <c r="C30" s="22">
        <f t="shared" si="0"/>
        <v>0.026290156118608174</v>
      </c>
      <c r="D30" s="21">
        <v>133750424</v>
      </c>
      <c r="E30" s="23">
        <f t="shared" si="1"/>
        <v>0.028013635562781185</v>
      </c>
    </row>
    <row r="31" spans="1:5" ht="15">
      <c r="A31" s="16" t="s">
        <v>31</v>
      </c>
      <c r="B31" s="24">
        <v>39746198</v>
      </c>
      <c r="C31" s="25">
        <f t="shared" si="0"/>
        <v>0.08410557750640144</v>
      </c>
      <c r="D31" s="24">
        <v>417673359</v>
      </c>
      <c r="E31" s="26">
        <f t="shared" si="1"/>
        <v>0.0874804648343296</v>
      </c>
    </row>
    <row r="32" spans="1:5" ht="15">
      <c r="A32" s="10" t="s">
        <v>32</v>
      </c>
      <c r="B32" s="21">
        <v>295170469</v>
      </c>
      <c r="C32" s="22">
        <f t="shared" si="0"/>
        <v>0.6246001883772723</v>
      </c>
      <c r="D32" s="21">
        <v>3019997042</v>
      </c>
      <c r="E32" s="27">
        <f t="shared" si="1"/>
        <v>0.6325295577026745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9513766</v>
      </c>
      <c r="C34" s="22">
        <f aca="true" t="shared" si="2" ref="C34:C43">B34/B$57</f>
        <v>0.020131756594448776</v>
      </c>
      <c r="D34" s="21">
        <v>106124232</v>
      </c>
      <c r="E34" s="23">
        <f aca="true" t="shared" si="3" ref="E34:E43">D34/D$57</f>
        <v>0.022227410356680747</v>
      </c>
    </row>
    <row r="35" spans="1:5" ht="15">
      <c r="A35" s="16" t="s">
        <v>35</v>
      </c>
      <c r="B35" s="21">
        <v>3653131</v>
      </c>
      <c r="C35" s="22">
        <f t="shared" si="2"/>
        <v>0.007730266237327601</v>
      </c>
      <c r="D35" s="21">
        <v>36672900</v>
      </c>
      <c r="E35" s="23">
        <f t="shared" si="3"/>
        <v>0.007681031767273636</v>
      </c>
    </row>
    <row r="36" spans="1:5" ht="15">
      <c r="A36" s="16" t="s">
        <v>36</v>
      </c>
      <c r="B36" s="21">
        <v>17699400</v>
      </c>
      <c r="C36" s="22">
        <f t="shared" si="2"/>
        <v>0.037453098243932705</v>
      </c>
      <c r="D36" s="21">
        <v>176921135</v>
      </c>
      <c r="E36" s="23">
        <f t="shared" si="3"/>
        <v>0.0370556148610311</v>
      </c>
    </row>
    <row r="37" spans="1:5" ht="15">
      <c r="A37" s="16" t="s">
        <v>37</v>
      </c>
      <c r="B37" s="21">
        <v>12703506</v>
      </c>
      <c r="C37" s="22">
        <f t="shared" si="2"/>
        <v>0.02688145690025586</v>
      </c>
      <c r="D37" s="21">
        <v>121764250</v>
      </c>
      <c r="E37" s="23">
        <f t="shared" si="3"/>
        <v>0.0255031664353855</v>
      </c>
    </row>
    <row r="38" spans="1:5" ht="15">
      <c r="A38" s="16" t="s">
        <v>38</v>
      </c>
      <c r="B38" s="21">
        <v>2005013</v>
      </c>
      <c r="C38" s="22">
        <f t="shared" si="2"/>
        <v>0.004242739803008139</v>
      </c>
      <c r="D38" s="21">
        <v>19854566</v>
      </c>
      <c r="E38" s="23">
        <f t="shared" si="3"/>
        <v>0.004158480844749966</v>
      </c>
    </row>
    <row r="39" spans="1:5" ht="15">
      <c r="A39" s="16" t="s">
        <v>39</v>
      </c>
      <c r="B39" s="21">
        <v>1742979</v>
      </c>
      <c r="C39" s="22">
        <f t="shared" si="2"/>
        <v>0.0036882585694493365</v>
      </c>
      <c r="D39" s="21">
        <v>17079216</v>
      </c>
      <c r="E39" s="23">
        <f t="shared" si="3"/>
        <v>0.003577191895272208</v>
      </c>
    </row>
    <row r="40" spans="1:5" ht="15">
      <c r="A40" s="16" t="s">
        <v>40</v>
      </c>
      <c r="B40" s="21">
        <v>3277749</v>
      </c>
      <c r="C40" s="22">
        <f t="shared" si="2"/>
        <v>0.006935933156827474</v>
      </c>
      <c r="D40" s="21">
        <v>39789635</v>
      </c>
      <c r="E40" s="23">
        <f t="shared" si="3"/>
        <v>0.00833382280766514</v>
      </c>
    </row>
    <row r="41" spans="1:5" ht="15">
      <c r="A41" s="16" t="s">
        <v>41</v>
      </c>
      <c r="B41" s="21">
        <v>898853</v>
      </c>
      <c r="C41" s="22">
        <f t="shared" si="2"/>
        <v>0.0019020322562264057</v>
      </c>
      <c r="D41" s="21">
        <v>8857320</v>
      </c>
      <c r="E41" s="23">
        <f t="shared" si="3"/>
        <v>0.001855139797859131</v>
      </c>
    </row>
    <row r="42" spans="1:5" ht="15">
      <c r="A42" s="16" t="s">
        <v>42</v>
      </c>
      <c r="B42" s="21">
        <v>2391896</v>
      </c>
      <c r="C42" s="22">
        <f t="shared" si="2"/>
        <v>0.005061409758368626</v>
      </c>
      <c r="D42" s="21">
        <v>25872455</v>
      </c>
      <c r="E42" s="23">
        <f t="shared" si="3"/>
        <v>0.005418910114890222</v>
      </c>
    </row>
    <row r="43" spans="1:5" ht="15">
      <c r="A43" s="16" t="s">
        <v>43</v>
      </c>
      <c r="B43" s="21">
        <v>53886295</v>
      </c>
      <c r="C43" s="22">
        <f t="shared" si="2"/>
        <v>0.11402695575197688</v>
      </c>
      <c r="D43" s="21">
        <v>552935707</v>
      </c>
      <c r="E43" s="27">
        <f t="shared" si="3"/>
        <v>0.11581076846191349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419252</v>
      </c>
      <c r="C45" s="22">
        <f aca="true" t="shared" si="4" ref="C45:C57">B45/B$57</f>
        <v>0.0008871648951357264</v>
      </c>
      <c r="D45" s="21">
        <v>4778075</v>
      </c>
      <c r="E45" s="23">
        <f aca="true" t="shared" si="5" ref="E45:E57">D45/D$57</f>
        <v>0.0010007538498841373</v>
      </c>
    </row>
    <row r="46" spans="1:5" ht="15">
      <c r="A46" s="16" t="s">
        <v>45</v>
      </c>
      <c r="B46" s="21">
        <v>333602</v>
      </c>
      <c r="C46" s="22">
        <f t="shared" si="4"/>
        <v>0.0007059238437671582</v>
      </c>
      <c r="D46" s="21">
        <v>4129497</v>
      </c>
      <c r="E46" s="23">
        <f t="shared" si="5"/>
        <v>0.0008649110825667231</v>
      </c>
    </row>
    <row r="47" spans="1:5" ht="15">
      <c r="A47" s="16" t="s">
        <v>46</v>
      </c>
      <c r="B47" s="21">
        <v>2889954</v>
      </c>
      <c r="C47" s="22">
        <f t="shared" si="4"/>
        <v>0.006115333349291293</v>
      </c>
      <c r="D47" s="21">
        <v>36254449</v>
      </c>
      <c r="E47" s="23">
        <f t="shared" si="5"/>
        <v>0.007593388427803689</v>
      </c>
    </row>
    <row r="48" spans="1:5" ht="15">
      <c r="A48" s="16" t="s">
        <v>47</v>
      </c>
      <c r="B48" s="21">
        <v>21175170</v>
      </c>
      <c r="C48" s="22">
        <f t="shared" si="4"/>
        <v>0.04480805690260554</v>
      </c>
      <c r="D48" s="21">
        <v>237538738</v>
      </c>
      <c r="E48" s="23">
        <f t="shared" si="5"/>
        <v>0.04975179471860936</v>
      </c>
    </row>
    <row r="49" spans="1:5" ht="15">
      <c r="A49" s="16" t="s">
        <v>48</v>
      </c>
      <c r="B49" s="21">
        <v>3559376</v>
      </c>
      <c r="C49" s="22">
        <f t="shared" si="4"/>
        <v>0.007531874471173951</v>
      </c>
      <c r="D49" s="21">
        <v>36737358</v>
      </c>
      <c r="E49" s="23">
        <f t="shared" si="5"/>
        <v>0.00769453230706337</v>
      </c>
    </row>
    <row r="50" spans="1:5" ht="15">
      <c r="A50" s="16" t="s">
        <v>49</v>
      </c>
      <c r="B50" s="21">
        <v>37769307</v>
      </c>
      <c r="C50" s="22">
        <f t="shared" si="4"/>
        <v>0.07992234571094248</v>
      </c>
      <c r="D50" s="21">
        <v>325757614</v>
      </c>
      <c r="E50" s="23">
        <f t="shared" si="5"/>
        <v>0.06822898057053746</v>
      </c>
    </row>
    <row r="51" spans="1:5" ht="15">
      <c r="A51" s="16" t="s">
        <v>50</v>
      </c>
      <c r="B51" s="21">
        <v>16762269</v>
      </c>
      <c r="C51" s="22">
        <f t="shared" si="4"/>
        <v>0.035470067214042715</v>
      </c>
      <c r="D51" s="21">
        <v>147067972</v>
      </c>
      <c r="E51" s="23">
        <f t="shared" si="5"/>
        <v>0.03080295708494582</v>
      </c>
    </row>
    <row r="52" spans="1:5" ht="15">
      <c r="A52" s="16" t="s">
        <v>51</v>
      </c>
      <c r="B52" s="21">
        <v>30559050</v>
      </c>
      <c r="C52" s="22">
        <f t="shared" si="4"/>
        <v>0.0646649661509007</v>
      </c>
      <c r="D52" s="21">
        <v>310796296</v>
      </c>
      <c r="E52" s="23">
        <f t="shared" si="5"/>
        <v>0.06509537622405046</v>
      </c>
    </row>
    <row r="53" spans="1:5" ht="15">
      <c r="A53" s="16" t="s">
        <v>52</v>
      </c>
      <c r="B53" s="21">
        <v>1104056</v>
      </c>
      <c r="C53" s="22">
        <f t="shared" si="4"/>
        <v>0.0023362553439553527</v>
      </c>
      <c r="D53" s="21">
        <v>9612481</v>
      </c>
      <c r="E53" s="23">
        <f t="shared" si="5"/>
        <v>0.002013306063150562</v>
      </c>
    </row>
    <row r="54" spans="1:5" ht="15">
      <c r="A54" s="16" t="s">
        <v>53</v>
      </c>
      <c r="B54" s="24">
        <v>114572037</v>
      </c>
      <c r="C54" s="25">
        <f t="shared" si="4"/>
        <v>0.24244198999788089</v>
      </c>
      <c r="D54" s="24">
        <v>1112672480</v>
      </c>
      <c r="E54" s="26">
        <f t="shared" si="5"/>
        <v>0.23304600032861159</v>
      </c>
    </row>
    <row r="55" spans="1:5" ht="15">
      <c r="A55" s="10" t="s">
        <v>54</v>
      </c>
      <c r="B55" s="24">
        <v>8287054</v>
      </c>
      <c r="C55" s="25">
        <f t="shared" si="4"/>
        <v>0.017535953061390528</v>
      </c>
      <c r="D55" s="24">
        <v>82809956</v>
      </c>
      <c r="E55" s="26">
        <f t="shared" si="5"/>
        <v>0.01734430335977062</v>
      </c>
    </row>
    <row r="56" spans="1:5" ht="15">
      <c r="A56" s="30" t="s">
        <v>55</v>
      </c>
      <c r="B56" s="24">
        <v>659201</v>
      </c>
      <c r="C56" s="25">
        <f t="shared" si="4"/>
        <v>0.001394912811479411</v>
      </c>
      <c r="D56" s="24">
        <v>6060576</v>
      </c>
      <c r="E56" s="26">
        <f t="shared" si="5"/>
        <v>0.0012693699375826886</v>
      </c>
    </row>
    <row r="57" spans="1:5" ht="15">
      <c r="A57" s="31" t="s">
        <v>56</v>
      </c>
      <c r="B57" s="32">
        <v>472575056</v>
      </c>
      <c r="C57" s="25">
        <f t="shared" si="4"/>
        <v>1</v>
      </c>
      <c r="D57" s="32">
        <v>4774475762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7109375" style="278" customWidth="1"/>
    <col min="2" max="3" width="25.7109375" style="278" customWidth="1"/>
    <col min="4" max="4" width="25.8515625" style="278" customWidth="1"/>
    <col min="5" max="5" width="25.7109375" style="278" customWidth="1"/>
    <col min="6" max="6" width="15.7109375" style="278" customWidth="1"/>
    <col min="7" max="7" width="25.7109375" style="278" customWidth="1"/>
    <col min="8" max="8" width="15.7109375" style="278" customWidth="1"/>
    <col min="9" max="9" width="25.7109375" style="278" customWidth="1"/>
    <col min="10" max="10" width="32.57421875" style="278" customWidth="1"/>
    <col min="11" max="16384" width="25.7109375" style="278" customWidth="1"/>
  </cols>
  <sheetData>
    <row r="1" ht="19.5" customHeight="1">
      <c r="A1" s="278" t="s">
        <v>465</v>
      </c>
    </row>
    <row r="2" ht="19.5" customHeight="1">
      <c r="C2" s="278" t="s">
        <v>106</v>
      </c>
    </row>
    <row r="3" spans="3:4" ht="19.5" customHeight="1">
      <c r="C3" s="278" t="s">
        <v>106</v>
      </c>
      <c r="D3" s="278" t="s">
        <v>106</v>
      </c>
    </row>
    <row r="4" ht="19.5" customHeight="1">
      <c r="C4" s="278" t="s">
        <v>106</v>
      </c>
    </row>
    <row r="7" spans="1:13" ht="19.5" customHeight="1">
      <c r="A7" s="279" t="s">
        <v>465</v>
      </c>
      <c r="B7" s="280" t="s">
        <v>465</v>
      </c>
      <c r="C7" s="281" t="s">
        <v>466</v>
      </c>
      <c r="D7" s="281"/>
      <c r="E7" s="281"/>
      <c r="F7" s="280"/>
      <c r="G7" s="280"/>
      <c r="H7" s="280"/>
      <c r="I7" s="282"/>
      <c r="J7" s="280"/>
      <c r="K7" s="281" t="s">
        <v>467</v>
      </c>
      <c r="L7" s="281"/>
      <c r="M7" s="280"/>
    </row>
    <row r="8" spans="1:13" ht="19.5" customHeight="1">
      <c r="A8" s="278" t="s">
        <v>465</v>
      </c>
      <c r="B8" s="280"/>
      <c r="C8" s="281" t="s">
        <v>468</v>
      </c>
      <c r="D8" s="281"/>
      <c r="E8" s="281"/>
      <c r="F8" s="280"/>
      <c r="G8" s="280"/>
      <c r="H8" s="280"/>
      <c r="I8" s="282"/>
      <c r="J8" s="280"/>
      <c r="K8" s="281" t="s">
        <v>469</v>
      </c>
      <c r="L8" s="281"/>
      <c r="M8" s="280"/>
    </row>
    <row r="9" spans="1:14" ht="19.5" customHeight="1">
      <c r="A9" s="283" t="s">
        <v>470</v>
      </c>
      <c r="B9" s="280" t="s">
        <v>465</v>
      </c>
      <c r="C9" s="281"/>
      <c r="D9" s="281" t="s">
        <v>471</v>
      </c>
      <c r="E9" s="281"/>
      <c r="F9" s="280"/>
      <c r="G9" s="280"/>
      <c r="H9" s="281" t="s">
        <v>472</v>
      </c>
      <c r="I9" s="282"/>
      <c r="J9" s="284" t="s">
        <v>473</v>
      </c>
      <c r="K9" s="280" t="s">
        <v>105</v>
      </c>
      <c r="L9" s="280" t="s">
        <v>106</v>
      </c>
      <c r="M9" s="285" t="s">
        <v>474</v>
      </c>
      <c r="N9" s="278" t="s">
        <v>106</v>
      </c>
    </row>
    <row r="10" spans="1:13" ht="19.5" customHeight="1">
      <c r="A10" s="280" t="s">
        <v>465</v>
      </c>
      <c r="B10" s="280"/>
      <c r="C10" s="280"/>
      <c r="D10" s="286"/>
      <c r="E10" s="280"/>
      <c r="F10" s="280"/>
      <c r="G10" s="280"/>
      <c r="H10" s="280"/>
      <c r="I10" s="282"/>
      <c r="J10" s="280"/>
      <c r="K10" s="280"/>
      <c r="L10" s="280"/>
      <c r="M10" s="287" t="s">
        <v>475</v>
      </c>
    </row>
    <row r="11" spans="1:13" ht="19.5" customHeight="1">
      <c r="A11" s="288" t="s">
        <v>241</v>
      </c>
      <c r="B11" s="289">
        <v>2004</v>
      </c>
      <c r="C11" s="289">
        <v>2005</v>
      </c>
      <c r="D11" s="290">
        <v>2006</v>
      </c>
      <c r="E11" s="289" t="s">
        <v>476</v>
      </c>
      <c r="F11" s="289" t="s">
        <v>477</v>
      </c>
      <c r="G11" s="290" t="s">
        <v>478</v>
      </c>
      <c r="H11" s="290" t="s">
        <v>477</v>
      </c>
      <c r="I11" s="282"/>
      <c r="J11" s="291"/>
      <c r="K11" s="292" t="s">
        <v>479</v>
      </c>
      <c r="L11" s="292" t="s">
        <v>480</v>
      </c>
      <c r="M11" s="293" t="s">
        <v>481</v>
      </c>
    </row>
    <row r="12" spans="1:13" ht="19.5" customHeight="1">
      <c r="A12" s="294" t="s">
        <v>482</v>
      </c>
      <c r="B12" s="295">
        <v>288041785.17</v>
      </c>
      <c r="C12" s="295">
        <v>294555514.88</v>
      </c>
      <c r="D12" s="295">
        <f aca="true" t="shared" si="0" ref="D12:D31">M13</f>
        <v>332289824.01</v>
      </c>
      <c r="E12" s="296">
        <f aca="true" t="shared" si="1" ref="E12:E32">-B12+C12</f>
        <v>6513729.709999979</v>
      </c>
      <c r="F12" s="297">
        <f>E12/B12</f>
        <v>0.022613836066026415</v>
      </c>
      <c r="G12" s="295">
        <f aca="true" t="shared" si="2" ref="G12:G32">-C12+D12</f>
        <v>37734309.129999995</v>
      </c>
      <c r="H12" s="298">
        <f aca="true" t="shared" si="3" ref="H12:H32">G12/C12</f>
        <v>0.12810593325802339</v>
      </c>
      <c r="I12" s="282"/>
      <c r="J12" s="291" t="s">
        <v>241</v>
      </c>
      <c r="K12" s="292" t="s">
        <v>483</v>
      </c>
      <c r="L12" s="292" t="s">
        <v>483</v>
      </c>
      <c r="M12" s="293" t="s">
        <v>483</v>
      </c>
    </row>
    <row r="13" spans="1:13" ht="19.5" customHeight="1">
      <c r="A13" s="294" t="s">
        <v>484</v>
      </c>
      <c r="B13" s="295">
        <v>342814498.69</v>
      </c>
      <c r="C13" s="295">
        <v>432762433.22</v>
      </c>
      <c r="D13" s="295">
        <f t="shared" si="0"/>
        <v>479801748.58</v>
      </c>
      <c r="E13" s="296">
        <f t="shared" si="1"/>
        <v>89947934.53000003</v>
      </c>
      <c r="F13" s="297">
        <f>E13/B13</f>
        <v>0.2623807769908182</v>
      </c>
      <c r="G13" s="295">
        <f t="shared" si="2"/>
        <v>47039315.359999955</v>
      </c>
      <c r="H13" s="298">
        <f t="shared" si="3"/>
        <v>0.1086954683427592</v>
      </c>
      <c r="I13" s="282"/>
      <c r="J13" s="291" t="s">
        <v>482</v>
      </c>
      <c r="K13" s="299">
        <v>332289824.01</v>
      </c>
      <c r="L13" s="299"/>
      <c r="M13" s="295">
        <f aca="true" t="shared" si="4" ref="M13:M34">K13+L13</f>
        <v>332289824.01</v>
      </c>
    </row>
    <row r="14" spans="1:13" ht="19.5" customHeight="1">
      <c r="A14" s="294" t="s">
        <v>485</v>
      </c>
      <c r="B14" s="295">
        <v>24719709.88</v>
      </c>
      <c r="C14" s="295">
        <v>24273518.31</v>
      </c>
      <c r="D14" s="295">
        <f t="shared" si="0"/>
        <v>31324344.99</v>
      </c>
      <c r="E14" s="296">
        <f t="shared" si="1"/>
        <v>-446191.5700000003</v>
      </c>
      <c r="F14" s="297">
        <f>E14/B14</f>
        <v>-0.018050032632502738</v>
      </c>
      <c r="G14" s="295">
        <f t="shared" si="2"/>
        <v>7050826.68</v>
      </c>
      <c r="H14" s="298">
        <f t="shared" si="3"/>
        <v>0.29047402976169545</v>
      </c>
      <c r="I14" s="282"/>
      <c r="J14" s="291" t="s">
        <v>484</v>
      </c>
      <c r="K14" s="299">
        <v>479801748.58</v>
      </c>
      <c r="L14" s="299"/>
      <c r="M14" s="295">
        <f t="shared" si="4"/>
        <v>479801748.58</v>
      </c>
    </row>
    <row r="15" spans="1:13" ht="19.5" customHeight="1">
      <c r="A15" s="294" t="s">
        <v>486</v>
      </c>
      <c r="B15" s="295">
        <v>69436176.24</v>
      </c>
      <c r="C15" s="295">
        <v>64024422.8</v>
      </c>
      <c r="D15" s="295">
        <f t="shared" si="0"/>
        <v>51782764.74</v>
      </c>
      <c r="E15" s="296">
        <f t="shared" si="1"/>
        <v>-5411753.439999998</v>
      </c>
      <c r="F15" s="297">
        <f aca="true" t="shared" si="5" ref="F15:F32">E15/B15</f>
        <v>-0.07793852906437058</v>
      </c>
      <c r="G15" s="295">
        <f t="shared" si="2"/>
        <v>-12241658.059999995</v>
      </c>
      <c r="H15" s="298">
        <f t="shared" si="3"/>
        <v>-0.19120294294945203</v>
      </c>
      <c r="I15" s="282"/>
      <c r="J15" s="291" t="s">
        <v>487</v>
      </c>
      <c r="K15" s="299">
        <v>31324344.99</v>
      </c>
      <c r="L15" s="299"/>
      <c r="M15" s="295">
        <f t="shared" si="4"/>
        <v>31324344.99</v>
      </c>
    </row>
    <row r="16" spans="1:13" ht="19.5" customHeight="1">
      <c r="A16" s="294" t="s">
        <v>488</v>
      </c>
      <c r="B16" s="295">
        <v>449045183.35</v>
      </c>
      <c r="C16" s="295">
        <v>450077248.42</v>
      </c>
      <c r="D16" s="295">
        <f t="shared" si="0"/>
        <v>449387941.06</v>
      </c>
      <c r="E16" s="296">
        <f t="shared" si="1"/>
        <v>1032065.0699999928</v>
      </c>
      <c r="F16" s="297">
        <f t="shared" si="5"/>
        <v>0.0022983546161223795</v>
      </c>
      <c r="G16" s="295">
        <f t="shared" si="2"/>
        <v>-689307.3600000143</v>
      </c>
      <c r="H16" s="298">
        <f t="shared" si="3"/>
        <v>-0.0015315312258503038</v>
      </c>
      <c r="I16" s="282"/>
      <c r="J16" s="291" t="s">
        <v>489</v>
      </c>
      <c r="K16" s="299">
        <v>51782764.74</v>
      </c>
      <c r="L16" s="299"/>
      <c r="M16" s="295">
        <f t="shared" si="4"/>
        <v>51782764.74</v>
      </c>
    </row>
    <row r="17" spans="1:13" ht="19.5" customHeight="1">
      <c r="A17" s="294" t="s">
        <v>490</v>
      </c>
      <c r="B17" s="295">
        <v>46341590.75</v>
      </c>
      <c r="C17" s="295">
        <v>47047221.93</v>
      </c>
      <c r="D17" s="295">
        <f t="shared" si="0"/>
        <v>47911744.69</v>
      </c>
      <c r="E17" s="296">
        <f t="shared" si="1"/>
        <v>705631.1799999997</v>
      </c>
      <c r="F17" s="297">
        <f t="shared" si="5"/>
        <v>0.015226736255271938</v>
      </c>
      <c r="G17" s="295">
        <f t="shared" si="2"/>
        <v>864522.7599999979</v>
      </c>
      <c r="H17" s="298">
        <f t="shared" si="3"/>
        <v>0.01837563886952332</v>
      </c>
      <c r="I17" s="282"/>
      <c r="J17" s="291" t="s">
        <v>488</v>
      </c>
      <c r="K17" s="299">
        <v>449387941.06</v>
      </c>
      <c r="L17" s="299"/>
      <c r="M17" s="295">
        <f t="shared" si="4"/>
        <v>449387941.06</v>
      </c>
    </row>
    <row r="18" spans="1:13" ht="19.5" customHeight="1">
      <c r="A18" s="294" t="s">
        <v>491</v>
      </c>
      <c r="B18" s="295">
        <v>89346416.62</v>
      </c>
      <c r="C18" s="295">
        <v>85887085.92</v>
      </c>
      <c r="D18" s="295">
        <f t="shared" si="0"/>
        <v>93218844.24</v>
      </c>
      <c r="E18" s="296">
        <f t="shared" si="1"/>
        <v>-3459330.700000003</v>
      </c>
      <c r="F18" s="297">
        <f t="shared" si="5"/>
        <v>-0.03871818065981215</v>
      </c>
      <c r="G18" s="295">
        <f t="shared" si="2"/>
        <v>7331758.319999993</v>
      </c>
      <c r="H18" s="298">
        <f t="shared" si="3"/>
        <v>0.08536508418540593</v>
      </c>
      <c r="I18" s="282"/>
      <c r="J18" s="291" t="s">
        <v>490</v>
      </c>
      <c r="K18" s="299">
        <v>47911744.69</v>
      </c>
      <c r="L18" s="299"/>
      <c r="M18" s="295">
        <f t="shared" si="4"/>
        <v>47911744.69</v>
      </c>
    </row>
    <row r="19" spans="1:13" ht="19.5" customHeight="1">
      <c r="A19" s="294" t="s">
        <v>492</v>
      </c>
      <c r="B19" s="295">
        <v>12888921.46</v>
      </c>
      <c r="C19" s="295">
        <v>13134578.44</v>
      </c>
      <c r="D19" s="295">
        <f t="shared" si="0"/>
        <v>13107746.14</v>
      </c>
      <c r="E19" s="296">
        <f t="shared" si="1"/>
        <v>245656.97999999858</v>
      </c>
      <c r="F19" s="297">
        <f t="shared" si="5"/>
        <v>0.01905954511107701</v>
      </c>
      <c r="G19" s="295">
        <f t="shared" si="2"/>
        <v>-26832.299999998882</v>
      </c>
      <c r="H19" s="298">
        <f t="shared" si="3"/>
        <v>-0.002042874853012708</v>
      </c>
      <c r="I19" s="282"/>
      <c r="J19" s="291" t="s">
        <v>491</v>
      </c>
      <c r="K19" s="299">
        <v>93218844.24</v>
      </c>
      <c r="L19" s="299"/>
      <c r="M19" s="295">
        <f t="shared" si="4"/>
        <v>93218844.24</v>
      </c>
    </row>
    <row r="20" spans="1:13" ht="19.5" customHeight="1">
      <c r="A20" s="291" t="s">
        <v>493</v>
      </c>
      <c r="B20" s="295">
        <v>156806630.31</v>
      </c>
      <c r="C20" s="295">
        <v>169314148.24</v>
      </c>
      <c r="D20" s="295">
        <f t="shared" si="0"/>
        <v>171126509.58</v>
      </c>
      <c r="E20" s="296">
        <f t="shared" si="1"/>
        <v>12507517.930000007</v>
      </c>
      <c r="F20" s="297">
        <f t="shared" si="5"/>
        <v>0.07976396090696662</v>
      </c>
      <c r="G20" s="295">
        <f t="shared" si="2"/>
        <v>1812361.3400000036</v>
      </c>
      <c r="H20" s="298">
        <f t="shared" si="3"/>
        <v>0.010704134054001271</v>
      </c>
      <c r="I20" s="282"/>
      <c r="J20" s="291" t="s">
        <v>492</v>
      </c>
      <c r="K20" s="299">
        <v>13107746.14</v>
      </c>
      <c r="L20" s="299"/>
      <c r="M20" s="295">
        <f t="shared" si="4"/>
        <v>13107746.14</v>
      </c>
    </row>
    <row r="21" spans="1:13" ht="19.5" customHeight="1">
      <c r="A21" s="294" t="s">
        <v>494</v>
      </c>
      <c r="B21" s="295">
        <v>8401986.14</v>
      </c>
      <c r="C21" s="295">
        <v>8455851.75</v>
      </c>
      <c r="D21" s="295">
        <f t="shared" si="0"/>
        <v>8130639.61</v>
      </c>
      <c r="E21" s="296">
        <f t="shared" si="1"/>
        <v>53865.609999999404</v>
      </c>
      <c r="F21" s="297">
        <f t="shared" si="5"/>
        <v>0.00641105675520662</v>
      </c>
      <c r="G21" s="295">
        <f t="shared" si="2"/>
        <v>-325212.13999999966</v>
      </c>
      <c r="H21" s="298">
        <f t="shared" si="3"/>
        <v>-0.03846000966135667</v>
      </c>
      <c r="I21" s="282"/>
      <c r="J21" s="291" t="s">
        <v>493</v>
      </c>
      <c r="K21" s="299">
        <v>171126509.58</v>
      </c>
      <c r="L21" s="299"/>
      <c r="M21" s="295">
        <f t="shared" si="4"/>
        <v>171126509.58</v>
      </c>
    </row>
    <row r="22" spans="1:13" ht="19.5" customHeight="1">
      <c r="A22" s="291" t="s">
        <v>495</v>
      </c>
      <c r="B22" s="295">
        <v>29877052.79</v>
      </c>
      <c r="C22" s="295">
        <v>31463922.59</v>
      </c>
      <c r="D22" s="295">
        <f t="shared" si="0"/>
        <v>35768861.41</v>
      </c>
      <c r="E22" s="296">
        <f t="shared" si="1"/>
        <v>1586869.8000000007</v>
      </c>
      <c r="F22" s="297">
        <f t="shared" si="5"/>
        <v>0.05311333119614576</v>
      </c>
      <c r="G22" s="295">
        <f t="shared" si="2"/>
        <v>4304938.819999997</v>
      </c>
      <c r="H22" s="298">
        <f t="shared" si="3"/>
        <v>0.13682142802398742</v>
      </c>
      <c r="I22" s="282"/>
      <c r="J22" s="291" t="s">
        <v>494</v>
      </c>
      <c r="K22" s="299">
        <v>8130639.61</v>
      </c>
      <c r="L22" s="299"/>
      <c r="M22" s="295">
        <f t="shared" si="4"/>
        <v>8130639.61</v>
      </c>
    </row>
    <row r="23" spans="1:13" ht="19.5" customHeight="1">
      <c r="A23" s="294" t="s">
        <v>496</v>
      </c>
      <c r="B23" s="295">
        <v>10741363.67</v>
      </c>
      <c r="C23" s="295">
        <v>15652542.51</v>
      </c>
      <c r="D23" s="295">
        <f t="shared" si="0"/>
        <v>16124157.39</v>
      </c>
      <c r="E23" s="296">
        <f t="shared" si="1"/>
        <v>4911178.84</v>
      </c>
      <c r="F23" s="297">
        <f t="shared" si="5"/>
        <v>0.45722116771044957</v>
      </c>
      <c r="G23" s="295">
        <f t="shared" si="2"/>
        <v>471614.8800000008</v>
      </c>
      <c r="H23" s="298">
        <f t="shared" si="3"/>
        <v>0.030130241122085975</v>
      </c>
      <c r="I23" s="282"/>
      <c r="J23" s="291" t="s">
        <v>495</v>
      </c>
      <c r="K23" s="299">
        <v>35768861.41</v>
      </c>
      <c r="L23" s="299"/>
      <c r="M23" s="295">
        <f t="shared" si="4"/>
        <v>35768861.41</v>
      </c>
    </row>
    <row r="24" spans="1:13" ht="19.5" customHeight="1">
      <c r="A24" s="294" t="s">
        <v>497</v>
      </c>
      <c r="B24" s="295">
        <v>169038521.84</v>
      </c>
      <c r="C24" s="295">
        <v>174869985.42</v>
      </c>
      <c r="D24" s="295">
        <f t="shared" si="0"/>
        <v>207222204.8</v>
      </c>
      <c r="E24" s="296">
        <f t="shared" si="1"/>
        <v>5831463.579999983</v>
      </c>
      <c r="F24" s="297">
        <f t="shared" si="5"/>
        <v>0.034497838223642524</v>
      </c>
      <c r="G24" s="295">
        <f t="shared" si="2"/>
        <v>32352219.380000025</v>
      </c>
      <c r="H24" s="298">
        <f t="shared" si="3"/>
        <v>0.18500727441760215</v>
      </c>
      <c r="I24" s="282"/>
      <c r="J24" s="291" t="s">
        <v>496</v>
      </c>
      <c r="K24" s="299">
        <v>16124157.39</v>
      </c>
      <c r="L24" s="299"/>
      <c r="M24" s="295">
        <f t="shared" si="4"/>
        <v>16124157.39</v>
      </c>
    </row>
    <row r="25" spans="1:13" ht="19.5" customHeight="1">
      <c r="A25" s="294" t="s">
        <v>498</v>
      </c>
      <c r="B25" s="295">
        <v>16831510.14</v>
      </c>
      <c r="C25" s="295">
        <v>18736267.96</v>
      </c>
      <c r="D25" s="295">
        <f t="shared" si="0"/>
        <v>19618182.03</v>
      </c>
      <c r="E25" s="296">
        <f t="shared" si="1"/>
        <v>1904757.8200000003</v>
      </c>
      <c r="F25" s="297">
        <f t="shared" si="5"/>
        <v>0.11316618676260978</v>
      </c>
      <c r="G25" s="295">
        <f t="shared" si="2"/>
        <v>881914.0700000003</v>
      </c>
      <c r="H25" s="298">
        <f t="shared" si="3"/>
        <v>0.04706988989924759</v>
      </c>
      <c r="I25" s="282"/>
      <c r="J25" s="291" t="s">
        <v>497</v>
      </c>
      <c r="K25" s="299">
        <v>207222204.8</v>
      </c>
      <c r="L25" s="299"/>
      <c r="M25" s="295">
        <f t="shared" si="4"/>
        <v>207222204.8</v>
      </c>
    </row>
    <row r="26" spans="1:13" ht="19.5" customHeight="1">
      <c r="A26" s="300" t="s">
        <v>499</v>
      </c>
      <c r="B26" s="295">
        <v>151779075.28</v>
      </c>
      <c r="C26" s="295">
        <v>159532621.56</v>
      </c>
      <c r="D26" s="295">
        <f t="shared" si="0"/>
        <v>164681602.16</v>
      </c>
      <c r="E26" s="296">
        <f t="shared" si="1"/>
        <v>7753546.280000001</v>
      </c>
      <c r="F26" s="297">
        <f t="shared" si="5"/>
        <v>0.051084421654937366</v>
      </c>
      <c r="G26" s="295">
        <f t="shared" si="2"/>
        <v>5148980.599999994</v>
      </c>
      <c r="H26" s="298">
        <f t="shared" si="3"/>
        <v>0.0322754089392524</v>
      </c>
      <c r="I26" s="282"/>
      <c r="J26" s="291" t="s">
        <v>498</v>
      </c>
      <c r="K26" s="299">
        <v>19618182.03</v>
      </c>
      <c r="L26" s="299"/>
      <c r="M26" s="295">
        <f t="shared" si="4"/>
        <v>19618182.03</v>
      </c>
    </row>
    <row r="27" spans="1:13" ht="19.5" customHeight="1">
      <c r="A27" s="294" t="s">
        <v>500</v>
      </c>
      <c r="B27" s="295">
        <v>27037720.3</v>
      </c>
      <c r="C27" s="295">
        <v>27964224.54</v>
      </c>
      <c r="D27" s="295">
        <f t="shared" si="0"/>
        <v>29039245.3</v>
      </c>
      <c r="E27" s="296">
        <f t="shared" si="1"/>
        <v>926504.2399999984</v>
      </c>
      <c r="F27" s="297">
        <f t="shared" si="5"/>
        <v>0.034267099064561234</v>
      </c>
      <c r="G27" s="295">
        <f t="shared" si="2"/>
        <v>1075020.7600000016</v>
      </c>
      <c r="H27" s="298">
        <f t="shared" si="3"/>
        <v>0.038442716638263756</v>
      </c>
      <c r="I27" s="282"/>
      <c r="J27" s="291" t="s">
        <v>501</v>
      </c>
      <c r="K27" s="299">
        <v>164681602.16</v>
      </c>
      <c r="L27" s="299"/>
      <c r="M27" s="295">
        <f t="shared" si="4"/>
        <v>164681602.16</v>
      </c>
    </row>
    <row r="28" spans="1:13" ht="19.5" customHeight="1">
      <c r="A28" s="294" t="s">
        <v>502</v>
      </c>
      <c r="B28" s="295">
        <v>4309130686.83</v>
      </c>
      <c r="C28" s="295">
        <v>4496102692.71</v>
      </c>
      <c r="D28" s="295">
        <f t="shared" si="0"/>
        <v>4832038330.81</v>
      </c>
      <c r="E28" s="296">
        <f t="shared" si="1"/>
        <v>186972005.8800001</v>
      </c>
      <c r="F28" s="297">
        <f t="shared" si="5"/>
        <v>0.04338972741101652</v>
      </c>
      <c r="G28" s="295">
        <f t="shared" si="2"/>
        <v>335935638.1000004</v>
      </c>
      <c r="H28" s="298">
        <f t="shared" si="3"/>
        <v>0.07471707411058201</v>
      </c>
      <c r="I28" s="282"/>
      <c r="J28" s="291" t="s">
        <v>500</v>
      </c>
      <c r="K28" s="299">
        <v>29042449.3</v>
      </c>
      <c r="L28" s="299">
        <v>-3204</v>
      </c>
      <c r="M28" s="295">
        <f t="shared" si="4"/>
        <v>29039245.3</v>
      </c>
    </row>
    <row r="29" spans="1:13" ht="19.5" customHeight="1">
      <c r="A29" s="294" t="s">
        <v>503</v>
      </c>
      <c r="B29" s="295">
        <v>127507924.11</v>
      </c>
      <c r="C29" s="295">
        <v>127868230.39</v>
      </c>
      <c r="D29" s="295">
        <f t="shared" si="0"/>
        <v>134134861.91</v>
      </c>
      <c r="E29" s="296">
        <f t="shared" si="1"/>
        <v>360306.2800000012</v>
      </c>
      <c r="F29" s="297">
        <f t="shared" si="5"/>
        <v>0.002825755987440969</v>
      </c>
      <c r="G29" s="295">
        <f t="shared" si="2"/>
        <v>6266631.519999996</v>
      </c>
      <c r="H29" s="298">
        <f t="shared" si="3"/>
        <v>0.049008510565029924</v>
      </c>
      <c r="I29" s="282"/>
      <c r="J29" s="291" t="s">
        <v>502</v>
      </c>
      <c r="K29" s="299">
        <v>4832038330.81</v>
      </c>
      <c r="L29" s="299"/>
      <c r="M29" s="295">
        <f t="shared" si="4"/>
        <v>4832038330.81</v>
      </c>
    </row>
    <row r="30" spans="1:13" ht="19.5" customHeight="1">
      <c r="A30" s="294" t="s">
        <v>504</v>
      </c>
      <c r="B30" s="295">
        <v>329890.05</v>
      </c>
      <c r="C30" s="295">
        <v>448917.83</v>
      </c>
      <c r="D30" s="295">
        <f t="shared" si="0"/>
        <v>527714.49</v>
      </c>
      <c r="E30" s="296">
        <f t="shared" si="1"/>
        <v>119027.78000000003</v>
      </c>
      <c r="F30" s="297">
        <f t="shared" si="5"/>
        <v>0.36081045790862754</v>
      </c>
      <c r="G30" s="295">
        <f t="shared" si="2"/>
        <v>78796.65999999997</v>
      </c>
      <c r="H30" s="298">
        <f t="shared" si="3"/>
        <v>0.1755257972266327</v>
      </c>
      <c r="I30" s="282"/>
      <c r="J30" s="291" t="s">
        <v>503</v>
      </c>
      <c r="K30" s="299">
        <v>134134861.91</v>
      </c>
      <c r="L30" s="299"/>
      <c r="M30" s="295">
        <f t="shared" si="4"/>
        <v>134134861.91</v>
      </c>
    </row>
    <row r="31" spans="1:13" ht="19.5" customHeight="1">
      <c r="A31" s="291" t="s">
        <v>505</v>
      </c>
      <c r="B31" s="295">
        <v>399883.88</v>
      </c>
      <c r="C31" s="295">
        <v>601887.81</v>
      </c>
      <c r="D31" s="295">
        <f t="shared" si="0"/>
        <v>826279.41</v>
      </c>
      <c r="E31" s="296">
        <f t="shared" si="1"/>
        <v>202003.93000000005</v>
      </c>
      <c r="F31" s="297">
        <f t="shared" si="5"/>
        <v>0.5051564719237996</v>
      </c>
      <c r="G31" s="295">
        <f t="shared" si="2"/>
        <v>224391.59999999998</v>
      </c>
      <c r="H31" s="298">
        <f t="shared" si="3"/>
        <v>0.3728129998180225</v>
      </c>
      <c r="I31" s="282"/>
      <c r="J31" s="291" t="s">
        <v>504</v>
      </c>
      <c r="K31" s="299">
        <v>527714.49</v>
      </c>
      <c r="L31" s="299"/>
      <c r="M31" s="295">
        <f t="shared" si="4"/>
        <v>527714.49</v>
      </c>
    </row>
    <row r="32" spans="1:13" ht="19.5" customHeight="1">
      <c r="A32" s="294" t="s">
        <v>506</v>
      </c>
      <c r="B32" s="295">
        <v>455065.8</v>
      </c>
      <c r="C32" s="295">
        <v>155636.15</v>
      </c>
      <c r="D32" s="295">
        <f>M33</f>
        <v>317955</v>
      </c>
      <c r="E32" s="296">
        <f t="shared" si="1"/>
        <v>-299429.65</v>
      </c>
      <c r="F32" s="297">
        <f t="shared" si="5"/>
        <v>-0.6579919870928557</v>
      </c>
      <c r="G32" s="295">
        <f t="shared" si="2"/>
        <v>162318.85</v>
      </c>
      <c r="H32" s="298">
        <f t="shared" si="3"/>
        <v>1.042937967817888</v>
      </c>
      <c r="I32" s="282"/>
      <c r="J32" s="291" t="s">
        <v>505</v>
      </c>
      <c r="K32" s="299">
        <v>826279.41</v>
      </c>
      <c r="L32" s="299"/>
      <c r="M32" s="295">
        <f t="shared" si="4"/>
        <v>826279.41</v>
      </c>
    </row>
    <row r="33" spans="1:13" ht="19.5" customHeight="1">
      <c r="A33" s="294" t="s">
        <v>507</v>
      </c>
      <c r="B33" s="295">
        <v>0</v>
      </c>
      <c r="C33" s="295">
        <v>198.6</v>
      </c>
      <c r="D33" s="295">
        <f>M34</f>
        <v>713871.33</v>
      </c>
      <c r="E33" s="296">
        <f>-B33+C33</f>
        <v>198.6</v>
      </c>
      <c r="F33" s="301" t="s">
        <v>508</v>
      </c>
      <c r="G33" s="295">
        <f>-C33+D33</f>
        <v>713672.73</v>
      </c>
      <c r="H33" s="298">
        <v>1</v>
      </c>
      <c r="I33" s="282"/>
      <c r="J33" s="291" t="s">
        <v>506</v>
      </c>
      <c r="K33" s="299">
        <v>317955</v>
      </c>
      <c r="L33" s="299"/>
      <c r="M33" s="295">
        <f t="shared" si="4"/>
        <v>317955</v>
      </c>
    </row>
    <row r="34" spans="1:13" ht="19.5" customHeight="1" thickBot="1">
      <c r="A34" s="302" t="s">
        <v>219</v>
      </c>
      <c r="B34" s="303">
        <f>SUM(B12:B33)</f>
        <v>6330971593.3</v>
      </c>
      <c r="C34" s="303">
        <f>SUM(C12:C33)</f>
        <v>6642929151.9800005</v>
      </c>
      <c r="D34" s="303">
        <f>SUM(D12:D33)</f>
        <v>7119095373.68</v>
      </c>
      <c r="E34" s="303">
        <f>SUM(E12:E33)</f>
        <v>311957558.6800001</v>
      </c>
      <c r="F34" s="304">
        <f>E34/B34</f>
        <v>0.049274831529830504</v>
      </c>
      <c r="G34" s="303">
        <f>SUM(G12:G33)</f>
        <v>476166221.7000004</v>
      </c>
      <c r="H34" s="305">
        <f>G34/C34</f>
        <v>0.07168015958111998</v>
      </c>
      <c r="I34" s="282"/>
      <c r="J34" s="291" t="s">
        <v>509</v>
      </c>
      <c r="K34" s="299">
        <v>713871.33</v>
      </c>
      <c r="L34" s="299">
        <v>0</v>
      </c>
      <c r="M34" s="295">
        <f t="shared" si="4"/>
        <v>713871.33</v>
      </c>
    </row>
    <row r="35" spans="1:13" ht="19.5" customHeight="1" thickBot="1" thickTop="1">
      <c r="A35" s="294" t="s">
        <v>510</v>
      </c>
      <c r="B35" s="296"/>
      <c r="C35" s="295"/>
      <c r="D35" s="295"/>
      <c r="E35" s="296" t="s">
        <v>106</v>
      </c>
      <c r="F35" s="297" t="s">
        <v>471</v>
      </c>
      <c r="G35" s="295" t="s">
        <v>106</v>
      </c>
      <c r="H35" s="298" t="s">
        <v>106</v>
      </c>
      <c r="I35" s="282"/>
      <c r="J35" s="306" t="s">
        <v>219</v>
      </c>
      <c r="K35" s="307">
        <f>SUM(K12:K34)</f>
        <v>7119098577.68</v>
      </c>
      <c r="L35" s="307">
        <f>SUM(L12:L34)</f>
        <v>-3204</v>
      </c>
      <c r="M35" s="307">
        <f>SUM(M12:M34)</f>
        <v>7119095373.68</v>
      </c>
    </row>
    <row r="36" spans="1:13" ht="19.5" customHeight="1" thickTop="1">
      <c r="A36" s="294" t="s">
        <v>511</v>
      </c>
      <c r="B36" s="295">
        <v>1192076390.95</v>
      </c>
      <c r="C36" s="295">
        <v>1249475959.36</v>
      </c>
      <c r="D36" s="295">
        <f>M37</f>
        <v>1345987716.79</v>
      </c>
      <c r="E36" s="296">
        <f>-B36+C36</f>
        <v>57399568.40999985</v>
      </c>
      <c r="F36" s="297">
        <f>E36/B36</f>
        <v>0.0481509145267582</v>
      </c>
      <c r="G36" s="295">
        <f>-C36+D36</f>
        <v>96511757.43000007</v>
      </c>
      <c r="H36" s="298">
        <f>G36/C36</f>
        <v>0.07724178821290392</v>
      </c>
      <c r="I36" s="282"/>
      <c r="J36" s="291" t="s">
        <v>510</v>
      </c>
      <c r="K36" s="296"/>
      <c r="L36" s="296"/>
      <c r="M36" s="295" t="s">
        <v>106</v>
      </c>
    </row>
    <row r="37" spans="1:13" ht="19.5" customHeight="1">
      <c r="A37" s="294" t="s">
        <v>512</v>
      </c>
      <c r="B37" s="295">
        <v>4724309.03</v>
      </c>
      <c r="C37" s="295">
        <v>5083372.23</v>
      </c>
      <c r="D37" s="295">
        <f>M38</f>
        <v>5474204.09</v>
      </c>
      <c r="E37" s="296">
        <f>-B37+C37</f>
        <v>359063.2000000002</v>
      </c>
      <c r="F37" s="297">
        <f>E37/B37</f>
        <v>0.07600332614143156</v>
      </c>
      <c r="G37" s="295">
        <f>-C37+D37</f>
        <v>390831.8599999994</v>
      </c>
      <c r="H37" s="298">
        <f>G37/C37</f>
        <v>0.07688436776151633</v>
      </c>
      <c r="I37" s="282"/>
      <c r="J37" s="291" t="s">
        <v>511</v>
      </c>
      <c r="K37" s="299">
        <v>1345987716.79</v>
      </c>
      <c r="L37" s="299"/>
      <c r="M37" s="295">
        <f>K37+L37</f>
        <v>1345987716.79</v>
      </c>
    </row>
    <row r="38" spans="1:13" ht="19.5" customHeight="1">
      <c r="A38" s="294" t="s">
        <v>106</v>
      </c>
      <c r="B38" s="299"/>
      <c r="C38" s="295"/>
      <c r="D38" s="295" t="s">
        <v>106</v>
      </c>
      <c r="E38" s="296" t="s">
        <v>106</v>
      </c>
      <c r="F38" s="297" t="s">
        <v>106</v>
      </c>
      <c r="G38" s="295" t="s">
        <v>106</v>
      </c>
      <c r="H38" s="298" t="s">
        <v>106</v>
      </c>
      <c r="I38" s="282"/>
      <c r="J38" s="291" t="s">
        <v>512</v>
      </c>
      <c r="K38" s="299">
        <v>5474204.09</v>
      </c>
      <c r="L38" s="299"/>
      <c r="M38" s="295">
        <f>K38+L38</f>
        <v>5474204.09</v>
      </c>
    </row>
    <row r="39" spans="1:9" ht="19.5" customHeight="1">
      <c r="A39" s="308" t="s">
        <v>465</v>
      </c>
      <c r="B39" s="308"/>
      <c r="C39" s="308"/>
      <c r="D39" s="280"/>
      <c r="E39" s="280"/>
      <c r="F39" s="280"/>
      <c r="G39" s="280"/>
      <c r="H39" s="280"/>
      <c r="I39" s="282"/>
    </row>
    <row r="40" spans="1:13" ht="19.5" customHeight="1">
      <c r="A40" s="308" t="s">
        <v>106</v>
      </c>
      <c r="B40" s="308"/>
      <c r="C40" s="308"/>
      <c r="D40" s="280"/>
      <c r="E40" s="309" t="s">
        <v>106</v>
      </c>
      <c r="F40" s="280"/>
      <c r="G40" s="280"/>
      <c r="H40" s="280"/>
      <c r="I40" s="282"/>
      <c r="J40" s="282"/>
      <c r="K40" s="282"/>
      <c r="L40" s="282"/>
      <c r="M40" s="282"/>
    </row>
    <row r="41" spans="1:13" ht="19.5" customHeight="1">
      <c r="A41" s="282" t="s">
        <v>106</v>
      </c>
      <c r="B41" s="282"/>
      <c r="C41" s="282"/>
      <c r="D41" s="282"/>
      <c r="E41" s="310" t="s">
        <v>106</v>
      </c>
      <c r="F41" s="282"/>
      <c r="G41" s="282"/>
      <c r="H41" s="282"/>
      <c r="I41" s="282"/>
      <c r="J41" s="282"/>
      <c r="K41" s="282"/>
      <c r="L41" s="282"/>
      <c r="M41" s="282"/>
    </row>
    <row r="42" spans="1:13" ht="19.5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ht="19.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9.5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ht="19.5" customHeight="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2:13" ht="19.5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9" ht="19.5" customHeight="1">
      <c r="A47" s="311" t="s">
        <v>209</v>
      </c>
      <c r="B47" s="282"/>
      <c r="C47" s="282"/>
      <c r="D47" s="282"/>
      <c r="E47" s="282"/>
      <c r="F47" s="282"/>
      <c r="G47" s="282"/>
      <c r="H47" s="282"/>
      <c r="I47" s="282"/>
    </row>
    <row r="48" spans="1:8" ht="19.5" customHeight="1">
      <c r="A48" s="311" t="s">
        <v>513</v>
      </c>
      <c r="B48" s="282"/>
      <c r="C48" s="282"/>
      <c r="D48" s="282"/>
      <c r="E48" s="282"/>
      <c r="F48" s="282"/>
      <c r="G48" s="282"/>
      <c r="H48" s="282"/>
    </row>
    <row r="49" ht="19.5" customHeight="1">
      <c r="A49" s="311" t="s">
        <v>514</v>
      </c>
    </row>
    <row r="50" ht="19.5" customHeight="1">
      <c r="A50" s="311" t="s">
        <v>515</v>
      </c>
    </row>
    <row r="51" spans="1:2" ht="19.5" customHeight="1">
      <c r="A51" s="311" t="s">
        <v>516</v>
      </c>
      <c r="B51" s="278" t="s">
        <v>465</v>
      </c>
    </row>
    <row r="52" ht="19.5" customHeight="1">
      <c r="A52" s="311" t="s">
        <v>517</v>
      </c>
    </row>
    <row r="53" ht="19.5" customHeight="1">
      <c r="A53" s="311" t="s">
        <v>518</v>
      </c>
    </row>
    <row r="54" ht="19.5" customHeight="1">
      <c r="A54" s="311" t="s">
        <v>519</v>
      </c>
    </row>
    <row r="55" ht="19.5" customHeight="1">
      <c r="A55" s="311" t="s">
        <v>520</v>
      </c>
    </row>
    <row r="56" ht="19.5" customHeight="1">
      <c r="A56" s="312" t="s">
        <v>106</v>
      </c>
    </row>
    <row r="57" ht="19.5" customHeight="1">
      <c r="A57" s="312" t="s">
        <v>106</v>
      </c>
    </row>
    <row r="58" ht="19.5" customHeight="1">
      <c r="A58" s="312" t="s">
        <v>106</v>
      </c>
    </row>
    <row r="59" ht="19.5" customHeight="1">
      <c r="A59" s="312" t="s">
        <v>106</v>
      </c>
    </row>
    <row r="60" ht="19.5" customHeight="1">
      <c r="A60" s="312" t="s">
        <v>106</v>
      </c>
    </row>
    <row r="61" ht="19.5" customHeight="1">
      <c r="A61" s="312" t="s">
        <v>106</v>
      </c>
    </row>
    <row r="62" ht="19.5" customHeight="1">
      <c r="A62" s="312" t="s">
        <v>106</v>
      </c>
    </row>
    <row r="63" ht="19.5" customHeight="1">
      <c r="A63" s="312" t="s">
        <v>106</v>
      </c>
    </row>
    <row r="64" ht="19.5" customHeight="1">
      <c r="A64" s="312" t="s">
        <v>106</v>
      </c>
    </row>
    <row r="65" ht="19.5" customHeight="1">
      <c r="A65" s="312" t="s">
        <v>106</v>
      </c>
    </row>
    <row r="66" ht="19.5" customHeight="1">
      <c r="A66" s="312" t="s">
        <v>106</v>
      </c>
    </row>
    <row r="67" ht="19.5" customHeight="1">
      <c r="A67" s="312" t="s">
        <v>106</v>
      </c>
    </row>
    <row r="68" ht="19.5" customHeight="1">
      <c r="A68" s="312" t="s">
        <v>105</v>
      </c>
    </row>
    <row r="69" ht="19.5" customHeight="1">
      <c r="A69" s="312" t="s">
        <v>106</v>
      </c>
    </row>
    <row r="70" ht="19.5" customHeight="1">
      <c r="A70" s="312" t="s">
        <v>106</v>
      </c>
    </row>
    <row r="71" ht="19.5" customHeight="1">
      <c r="A71" s="312" t="s">
        <v>106</v>
      </c>
    </row>
    <row r="72" ht="19.5" customHeight="1">
      <c r="A72" s="312" t="s">
        <v>106</v>
      </c>
    </row>
    <row r="73" ht="19.5" customHeight="1">
      <c r="A73" s="312" t="s">
        <v>106</v>
      </c>
    </row>
    <row r="74" ht="19.5" customHeight="1">
      <c r="A74" s="312" t="s">
        <v>106</v>
      </c>
    </row>
    <row r="75" ht="19.5" customHeight="1">
      <c r="A75" s="312" t="s">
        <v>106</v>
      </c>
    </row>
    <row r="76" ht="19.5" customHeight="1">
      <c r="A76" s="312" t="s">
        <v>106</v>
      </c>
    </row>
    <row r="77" ht="19.5" customHeight="1">
      <c r="A77" s="312" t="s">
        <v>105</v>
      </c>
    </row>
    <row r="78" ht="19.5" customHeight="1">
      <c r="A78" s="312" t="s">
        <v>106</v>
      </c>
    </row>
    <row r="79" ht="19.5" customHeight="1">
      <c r="A79" s="312" t="s">
        <v>106</v>
      </c>
    </row>
    <row r="80" ht="19.5" customHeight="1">
      <c r="A80" s="312" t="s">
        <v>106</v>
      </c>
    </row>
    <row r="81" ht="19.5" customHeight="1">
      <c r="A81" s="312" t="s">
        <v>106</v>
      </c>
    </row>
    <row r="82" ht="19.5" customHeight="1">
      <c r="A82" s="312" t="s">
        <v>106</v>
      </c>
    </row>
    <row r="83" ht="19.5" customHeight="1">
      <c r="A83" s="312" t="s">
        <v>106</v>
      </c>
    </row>
    <row r="84" ht="19.5" customHeight="1">
      <c r="A84" s="312" t="s">
        <v>106</v>
      </c>
    </row>
    <row r="85" ht="19.5" customHeight="1">
      <c r="A85" s="312" t="s">
        <v>106</v>
      </c>
    </row>
    <row r="86" ht="19.5" customHeight="1">
      <c r="A86" s="312" t="s">
        <v>106</v>
      </c>
    </row>
    <row r="87" ht="19.5" customHeight="1">
      <c r="A87" s="312" t="s">
        <v>106</v>
      </c>
    </row>
    <row r="88" ht="19.5" customHeight="1">
      <c r="A88" s="312" t="s">
        <v>106</v>
      </c>
    </row>
    <row r="89" ht="19.5" customHeight="1">
      <c r="A89" s="312" t="s">
        <v>106</v>
      </c>
    </row>
    <row r="90" ht="19.5" customHeight="1">
      <c r="A90" s="312" t="s">
        <v>106</v>
      </c>
    </row>
    <row r="91" ht="19.5" customHeight="1">
      <c r="A91" s="312" t="s">
        <v>106</v>
      </c>
    </row>
    <row r="92" ht="19.5" customHeight="1">
      <c r="A92" s="312" t="s">
        <v>106</v>
      </c>
    </row>
    <row r="93" ht="19.5" customHeight="1">
      <c r="A93" s="312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23" customWidth="1"/>
    <col min="2" max="3" width="25.8515625" style="223" customWidth="1"/>
    <col min="4" max="4" width="21.57421875" style="223" customWidth="1"/>
    <col min="5" max="5" width="15.421875" style="223" customWidth="1"/>
    <col min="6" max="16384" width="15.7109375" style="223" customWidth="1"/>
  </cols>
  <sheetData>
    <row r="1" spans="2:256" ht="17.25">
      <c r="B1" s="224" t="s">
        <v>0</v>
      </c>
      <c r="C1" s="224"/>
      <c r="D1" s="224"/>
      <c r="E1" s="22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</row>
    <row r="2" spans="1:256" ht="17.25">
      <c r="A2" s="225"/>
      <c r="B2" s="224" t="s">
        <v>238</v>
      </c>
      <c r="C2" s="224"/>
      <c r="D2" s="224"/>
      <c r="E2" s="225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  <c r="IV2" s="226"/>
    </row>
    <row r="3" spans="1:256" ht="17.25">
      <c r="A3" s="227" t="s">
        <v>461</v>
      </c>
      <c r="B3" s="224" t="s">
        <v>105</v>
      </c>
      <c r="C3" s="224"/>
      <c r="D3" s="224"/>
      <c r="E3" s="228" t="s">
        <v>462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  <c r="IV3" s="226"/>
    </row>
    <row r="4" spans="1:256" ht="17.25">
      <c r="A4" s="229" t="s">
        <v>241</v>
      </c>
      <c r="B4" s="230">
        <v>2005</v>
      </c>
      <c r="C4" s="231">
        <v>2006</v>
      </c>
      <c r="D4" s="229" t="s">
        <v>242</v>
      </c>
      <c r="E4" s="229" t="s">
        <v>243</v>
      </c>
      <c r="F4" s="232"/>
      <c r="G4" s="232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  <c r="IV4" s="226"/>
    </row>
    <row r="5" spans="1:256" ht="17.25">
      <c r="A5" s="233" t="s">
        <v>244</v>
      </c>
      <c r="B5" s="234"/>
      <c r="C5" s="234"/>
      <c r="D5" s="234"/>
      <c r="E5" s="23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  <c r="IV5" s="226"/>
    </row>
    <row r="6" spans="1:256" ht="17.25">
      <c r="A6" s="234" t="s">
        <v>245</v>
      </c>
      <c r="B6" s="236">
        <v>37911382.39</v>
      </c>
      <c r="C6" s="236">
        <v>45864320.18</v>
      </c>
      <c r="D6" s="234"/>
      <c r="E6" s="235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  <c r="IV6" s="226"/>
    </row>
    <row r="7" spans="1:256" ht="17.25">
      <c r="A7" s="237" t="s">
        <v>219</v>
      </c>
      <c r="B7" s="238">
        <f>B6</f>
        <v>37911382.39</v>
      </c>
      <c r="C7" s="238">
        <f>C6</f>
        <v>45864320.18</v>
      </c>
      <c r="D7" s="238">
        <f>C7-B7</f>
        <v>7952937.789999999</v>
      </c>
      <c r="E7" s="239">
        <f>D7/B7</f>
        <v>0.20977704553706197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</row>
    <row r="8" spans="1:256" ht="17.25">
      <c r="A8" s="233" t="s">
        <v>246</v>
      </c>
      <c r="B8" s="234"/>
      <c r="C8" s="234"/>
      <c r="D8" s="234"/>
      <c r="E8" s="240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  <c r="IV8" s="226"/>
    </row>
    <row r="9" spans="1:256" ht="17.25">
      <c r="A9" s="234" t="s">
        <v>247</v>
      </c>
      <c r="B9" s="236">
        <v>66271063.91</v>
      </c>
      <c r="C9" s="236">
        <v>77053214.33</v>
      </c>
      <c r="D9" s="234"/>
      <c r="E9" s="240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  <c r="IV9" s="226"/>
    </row>
    <row r="10" spans="1:256" ht="17.25">
      <c r="A10" s="237" t="s">
        <v>219</v>
      </c>
      <c r="B10" s="241">
        <f>SUM(B8:B9)</f>
        <v>66271063.91</v>
      </c>
      <c r="C10" s="238">
        <f>SUM(C8:C9)</f>
        <v>77053214.33</v>
      </c>
      <c r="D10" s="238">
        <f>C10-B10</f>
        <v>10782150.420000002</v>
      </c>
      <c r="E10" s="239">
        <f>D10/B10</f>
        <v>0.16269771124608468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56" ht="17.25">
      <c r="A11" s="233" t="s">
        <v>248</v>
      </c>
      <c r="B11" s="234"/>
      <c r="C11" s="234"/>
      <c r="D11" s="234"/>
      <c r="E11" s="240" t="s">
        <v>106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ht="17.25">
      <c r="A12" s="234" t="s">
        <v>249</v>
      </c>
      <c r="B12" s="242">
        <v>332811.55</v>
      </c>
      <c r="C12" s="242">
        <v>-134756.92</v>
      </c>
      <c r="D12" s="234"/>
      <c r="E12" s="240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  <c r="IV12" s="226"/>
    </row>
    <row r="13" spans="1:256" ht="17.25">
      <c r="A13" s="234" t="s">
        <v>250</v>
      </c>
      <c r="B13" s="242">
        <v>11298365.65</v>
      </c>
      <c r="C13" s="242">
        <v>12936524.41</v>
      </c>
      <c r="D13" s="243"/>
      <c r="E13" s="244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</row>
    <row r="14" spans="1:256" ht="17.25">
      <c r="A14" s="234" t="s">
        <v>251</v>
      </c>
      <c r="B14" s="236">
        <v>116124.15</v>
      </c>
      <c r="C14" s="236">
        <v>223686.64</v>
      </c>
      <c r="D14" s="243"/>
      <c r="E14" s="244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256" ht="17.25">
      <c r="A15" s="237" t="s">
        <v>219</v>
      </c>
      <c r="B15" s="238">
        <f>SUM(B12:B14)</f>
        <v>11747301.350000001</v>
      </c>
      <c r="C15" s="238">
        <f>SUM(C12:C14)</f>
        <v>13025454.13</v>
      </c>
      <c r="D15" s="238">
        <f>C15-B15</f>
        <v>1278152.7799999993</v>
      </c>
      <c r="E15" s="239">
        <f>D15/B15</f>
        <v>0.10880394925767348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  <c r="IV15" s="226"/>
    </row>
    <row r="16" spans="1:256" ht="17.25">
      <c r="A16" s="233" t="s">
        <v>252</v>
      </c>
      <c r="B16" s="234"/>
      <c r="C16" s="234"/>
      <c r="D16" s="234"/>
      <c r="E16" s="240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</row>
    <row r="17" spans="1:256" ht="17.25">
      <c r="A17" s="234" t="s">
        <v>253</v>
      </c>
      <c r="B17" s="242">
        <v>4280173.9</v>
      </c>
      <c r="C17" s="242">
        <v>2942277.62</v>
      </c>
      <c r="D17" s="234"/>
      <c r="E17" s="240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  <c r="IV17" s="226"/>
    </row>
    <row r="18" spans="1:256" ht="17.25">
      <c r="A18" s="234" t="s">
        <v>254</v>
      </c>
      <c r="B18" s="242">
        <v>961922.26</v>
      </c>
      <c r="C18" s="242">
        <v>685497.01</v>
      </c>
      <c r="D18" s="243"/>
      <c r="E18" s="244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6"/>
      <c r="GK18" s="226"/>
      <c r="GL18" s="226"/>
      <c r="GM18" s="226"/>
      <c r="GN18" s="226"/>
      <c r="GO18" s="226"/>
      <c r="GP18" s="226"/>
      <c r="GQ18" s="226"/>
      <c r="GR18" s="226"/>
      <c r="GS18" s="226"/>
      <c r="GT18" s="226"/>
      <c r="GU18" s="226"/>
      <c r="GV18" s="226"/>
      <c r="GW18" s="226"/>
      <c r="GX18" s="226"/>
      <c r="GY18" s="226"/>
      <c r="GZ18" s="226"/>
      <c r="HA18" s="226"/>
      <c r="HB18" s="226"/>
      <c r="HC18" s="226"/>
      <c r="HD18" s="226"/>
      <c r="HE18" s="226"/>
      <c r="HF18" s="226"/>
      <c r="HG18" s="226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  <c r="IR18" s="226"/>
      <c r="IS18" s="226"/>
      <c r="IT18" s="226"/>
      <c r="IU18" s="226"/>
      <c r="IV18" s="226"/>
    </row>
    <row r="19" spans="1:256" ht="17.25">
      <c r="A19" s="234" t="s">
        <v>255</v>
      </c>
      <c r="B19" s="242">
        <v>15103.28</v>
      </c>
      <c r="C19" s="242">
        <v>624191.61</v>
      </c>
      <c r="D19" s="243"/>
      <c r="E19" s="244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1:256" ht="17.25">
      <c r="A20" s="234" t="s">
        <v>256</v>
      </c>
      <c r="B20" s="242">
        <v>37.66</v>
      </c>
      <c r="C20" s="242">
        <v>-5.01</v>
      </c>
      <c r="D20" s="243"/>
      <c r="E20" s="244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1:256" ht="17.25">
      <c r="A21" s="234" t="s">
        <v>257</v>
      </c>
      <c r="B21" s="242">
        <v>110331.24</v>
      </c>
      <c r="C21" s="242">
        <v>89863.21</v>
      </c>
      <c r="D21" s="243"/>
      <c r="E21" s="244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1:256" ht="17.25">
      <c r="A22" s="234" t="s">
        <v>258</v>
      </c>
      <c r="B22" s="242">
        <v>0</v>
      </c>
      <c r="C22" s="242">
        <v>7000</v>
      </c>
      <c r="D22" s="243"/>
      <c r="E22" s="244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1:256" ht="17.25">
      <c r="A23" s="234" t="s">
        <v>259</v>
      </c>
      <c r="B23" s="242">
        <v>2195134.86</v>
      </c>
      <c r="C23" s="242">
        <v>37159.1</v>
      </c>
      <c r="D23" s="243"/>
      <c r="E23" s="244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1:256" ht="17.25">
      <c r="A24" s="237" t="s">
        <v>219</v>
      </c>
      <c r="B24" s="241">
        <f>SUM(B17:B23)</f>
        <v>7562703.200000001</v>
      </c>
      <c r="C24" s="238">
        <f>SUM(C17:C23)</f>
        <v>4385983.54</v>
      </c>
      <c r="D24" s="238">
        <f>C24-B24</f>
        <v>-3176719.660000001</v>
      </c>
      <c r="E24" s="239">
        <f>D24/B24</f>
        <v>-0.4200508172791973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  <c r="IV24" s="226"/>
    </row>
    <row r="25" spans="1:256" ht="17.25">
      <c r="A25" s="233" t="s">
        <v>260</v>
      </c>
      <c r="B25" s="234"/>
      <c r="C25" s="234"/>
      <c r="D25" s="234"/>
      <c r="E25" s="240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</row>
    <row r="26" spans="1:256" ht="17.25">
      <c r="A26" s="234" t="s">
        <v>261</v>
      </c>
      <c r="B26" s="242">
        <v>39479367.65</v>
      </c>
      <c r="C26" s="242">
        <v>41568638.75</v>
      </c>
      <c r="D26" s="234"/>
      <c r="E26" s="240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256" ht="17.25">
      <c r="A27" s="234" t="s">
        <v>262</v>
      </c>
      <c r="B27" s="242">
        <v>0</v>
      </c>
      <c r="C27" s="242">
        <v>0</v>
      </c>
      <c r="D27" s="243"/>
      <c r="E27" s="244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256" ht="17.25">
      <c r="A28" s="234" t="s">
        <v>263</v>
      </c>
      <c r="B28" s="242">
        <v>1500</v>
      </c>
      <c r="C28" s="242">
        <v>16500</v>
      </c>
      <c r="D28" s="243"/>
      <c r="E28" s="244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6"/>
      <c r="FL28" s="226"/>
      <c r="FM28" s="226"/>
      <c r="FN28" s="226"/>
      <c r="FO28" s="226"/>
      <c r="FP28" s="226"/>
      <c r="FQ28" s="226"/>
      <c r="FR28" s="226"/>
      <c r="FS28" s="226"/>
      <c r="FT28" s="226"/>
      <c r="FU28" s="226"/>
      <c r="FV28" s="226"/>
      <c r="FW28" s="226"/>
      <c r="FX28" s="226"/>
      <c r="FY28" s="226"/>
      <c r="FZ28" s="226"/>
      <c r="GA28" s="226"/>
      <c r="GB28" s="226"/>
      <c r="GC28" s="226"/>
      <c r="GD28" s="226"/>
      <c r="GE28" s="226"/>
      <c r="GF28" s="226"/>
      <c r="GG28" s="226"/>
      <c r="GH28" s="226"/>
      <c r="GI28" s="226"/>
      <c r="GJ28" s="226"/>
      <c r="GK28" s="226"/>
      <c r="GL28" s="226"/>
      <c r="GM28" s="226"/>
      <c r="GN28" s="226"/>
      <c r="GO28" s="226"/>
      <c r="GP28" s="226"/>
      <c r="GQ28" s="226"/>
      <c r="GR28" s="226"/>
      <c r="GS28" s="226"/>
      <c r="GT28" s="226"/>
      <c r="GU28" s="226"/>
      <c r="GV28" s="226"/>
      <c r="GW28" s="226"/>
      <c r="GX28" s="226"/>
      <c r="GY28" s="226"/>
      <c r="GZ28" s="226"/>
      <c r="HA28" s="226"/>
      <c r="HB28" s="226"/>
      <c r="HC28" s="226"/>
      <c r="HD28" s="226"/>
      <c r="HE28" s="226"/>
      <c r="HF28" s="226"/>
      <c r="HG28" s="226"/>
      <c r="HH28" s="226"/>
      <c r="HI28" s="226"/>
      <c r="HJ28" s="226"/>
      <c r="HK28" s="226"/>
      <c r="HL28" s="226"/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226"/>
      <c r="IS28" s="226"/>
      <c r="IT28" s="226"/>
      <c r="IU28" s="226"/>
      <c r="IV28" s="226"/>
    </row>
    <row r="29" spans="1:256" ht="17.25">
      <c r="A29" s="234" t="s">
        <v>264</v>
      </c>
      <c r="B29" s="242">
        <v>0</v>
      </c>
      <c r="C29" s="242">
        <v>0</v>
      </c>
      <c r="D29" s="243"/>
      <c r="E29" s="244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6"/>
      <c r="FL29" s="226"/>
      <c r="FM29" s="226"/>
      <c r="FN29" s="226"/>
      <c r="FO29" s="226"/>
      <c r="FP29" s="226"/>
      <c r="FQ29" s="226"/>
      <c r="FR29" s="226"/>
      <c r="FS29" s="226"/>
      <c r="FT29" s="226"/>
      <c r="FU29" s="226"/>
      <c r="FV29" s="226"/>
      <c r="FW29" s="226"/>
      <c r="FX29" s="226"/>
      <c r="FY29" s="226"/>
      <c r="FZ29" s="226"/>
      <c r="GA29" s="226"/>
      <c r="GB29" s="226"/>
      <c r="GC29" s="226"/>
      <c r="GD29" s="226"/>
      <c r="GE29" s="226"/>
      <c r="GF29" s="226"/>
      <c r="GG29" s="226"/>
      <c r="GH29" s="226"/>
      <c r="GI29" s="226"/>
      <c r="GJ29" s="226"/>
      <c r="GK29" s="226"/>
      <c r="GL29" s="226"/>
      <c r="GM29" s="226"/>
      <c r="GN29" s="226"/>
      <c r="GO29" s="226"/>
      <c r="GP29" s="226"/>
      <c r="GQ29" s="226"/>
      <c r="GR29" s="226"/>
      <c r="GS29" s="226"/>
      <c r="GT29" s="226"/>
      <c r="GU29" s="226"/>
      <c r="GV29" s="226"/>
      <c r="GW29" s="226"/>
      <c r="GX29" s="226"/>
      <c r="GY29" s="226"/>
      <c r="GZ29" s="226"/>
      <c r="HA29" s="226"/>
      <c r="HB29" s="226"/>
      <c r="HC29" s="226"/>
      <c r="HD29" s="226"/>
      <c r="HE29" s="226"/>
      <c r="HF29" s="226"/>
      <c r="HG29" s="226"/>
      <c r="HH29" s="226"/>
      <c r="HI29" s="226"/>
      <c r="HJ29" s="226"/>
      <c r="HK29" s="226"/>
      <c r="HL29" s="226"/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/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6"/>
      <c r="IL29" s="226"/>
      <c r="IM29" s="226"/>
      <c r="IN29" s="226"/>
      <c r="IO29" s="226"/>
      <c r="IP29" s="226"/>
      <c r="IQ29" s="226"/>
      <c r="IR29" s="226"/>
      <c r="IS29" s="226"/>
      <c r="IT29" s="226"/>
      <c r="IU29" s="226"/>
      <c r="IV29" s="226"/>
    </row>
    <row r="30" spans="1:256" ht="17.25">
      <c r="A30" s="234" t="s">
        <v>265</v>
      </c>
      <c r="B30" s="242">
        <v>7441.91</v>
      </c>
      <c r="C30" s="242">
        <v>84917.82</v>
      </c>
      <c r="D30" s="243"/>
      <c r="E30" s="244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  <c r="GG30" s="226"/>
      <c r="GH30" s="226"/>
      <c r="GI30" s="226"/>
      <c r="GJ30" s="226"/>
      <c r="GK30" s="226"/>
      <c r="GL30" s="226"/>
      <c r="GM30" s="226"/>
      <c r="GN30" s="226"/>
      <c r="GO30" s="226"/>
      <c r="GP30" s="226"/>
      <c r="GQ30" s="226"/>
      <c r="GR30" s="226"/>
      <c r="GS30" s="226"/>
      <c r="GT30" s="226"/>
      <c r="GU30" s="226"/>
      <c r="GV30" s="226"/>
      <c r="GW30" s="226"/>
      <c r="GX30" s="226"/>
      <c r="GY30" s="226"/>
      <c r="GZ30" s="226"/>
      <c r="HA30" s="226"/>
      <c r="HB30" s="226"/>
      <c r="HC30" s="226"/>
      <c r="HD30" s="226"/>
      <c r="HE30" s="226"/>
      <c r="HF30" s="226"/>
      <c r="HG30" s="226"/>
      <c r="HH30" s="226"/>
      <c r="HI30" s="226"/>
      <c r="HJ30" s="226"/>
      <c r="HK30" s="226"/>
      <c r="HL30" s="226"/>
      <c r="HM30" s="226"/>
      <c r="HN30" s="226"/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/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6"/>
      <c r="IL30" s="226"/>
      <c r="IM30" s="226"/>
      <c r="IN30" s="226"/>
      <c r="IO30" s="226"/>
      <c r="IP30" s="226"/>
      <c r="IQ30" s="226"/>
      <c r="IR30" s="226"/>
      <c r="IS30" s="226"/>
      <c r="IT30" s="226"/>
      <c r="IU30" s="226"/>
      <c r="IV30" s="226"/>
    </row>
    <row r="31" spans="1:256" ht="17.25">
      <c r="A31" s="234" t="s">
        <v>266</v>
      </c>
      <c r="B31" s="242">
        <v>0</v>
      </c>
      <c r="C31" s="242">
        <v>0</v>
      </c>
      <c r="D31" s="243"/>
      <c r="E31" s="244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  <c r="GW31" s="226"/>
      <c r="GX31" s="226"/>
      <c r="GY31" s="226"/>
      <c r="GZ31" s="226"/>
      <c r="HA31" s="226"/>
      <c r="HB31" s="226"/>
      <c r="HC31" s="226"/>
      <c r="HD31" s="226"/>
      <c r="HE31" s="226"/>
      <c r="HF31" s="226"/>
      <c r="HG31" s="226"/>
      <c r="HH31" s="226"/>
      <c r="HI31" s="226"/>
      <c r="HJ31" s="226"/>
      <c r="HK31" s="226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  <c r="IS31" s="226"/>
      <c r="IT31" s="226"/>
      <c r="IU31" s="226"/>
      <c r="IV31" s="226"/>
    </row>
    <row r="32" spans="1:256" ht="17.25">
      <c r="A32" s="234" t="s">
        <v>267</v>
      </c>
      <c r="B32" s="242">
        <v>0</v>
      </c>
      <c r="C32" s="242">
        <v>0</v>
      </c>
      <c r="D32" s="243"/>
      <c r="E32" s="244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226"/>
      <c r="GD32" s="226"/>
      <c r="GE32" s="226"/>
      <c r="GF32" s="226"/>
      <c r="GG32" s="226"/>
      <c r="GH32" s="226"/>
      <c r="GI32" s="226"/>
      <c r="GJ32" s="226"/>
      <c r="GK32" s="226"/>
      <c r="GL32" s="226"/>
      <c r="GM32" s="226"/>
      <c r="GN32" s="226"/>
      <c r="GO32" s="226"/>
      <c r="GP32" s="226"/>
      <c r="GQ32" s="226"/>
      <c r="GR32" s="226"/>
      <c r="GS32" s="226"/>
      <c r="GT32" s="226"/>
      <c r="GU32" s="226"/>
      <c r="GV32" s="226"/>
      <c r="GW32" s="226"/>
      <c r="GX32" s="226"/>
      <c r="GY32" s="226"/>
      <c r="GZ32" s="226"/>
      <c r="HA32" s="226"/>
      <c r="HB32" s="226"/>
      <c r="HC32" s="226"/>
      <c r="HD32" s="226"/>
      <c r="HE32" s="226"/>
      <c r="HF32" s="226"/>
      <c r="HG32" s="226"/>
      <c r="HH32" s="226"/>
      <c r="HI32" s="226"/>
      <c r="HJ32" s="226"/>
      <c r="HK32" s="226"/>
      <c r="HL32" s="226"/>
      <c r="HM32" s="226"/>
      <c r="HN32" s="226"/>
      <c r="HO32" s="226"/>
      <c r="HP32" s="226"/>
      <c r="HQ32" s="226"/>
      <c r="HR32" s="226"/>
      <c r="HS32" s="226"/>
      <c r="HT32" s="226"/>
      <c r="HU32" s="226"/>
      <c r="HV32" s="226"/>
      <c r="HW32" s="226"/>
      <c r="HX32" s="226"/>
      <c r="HY32" s="226"/>
      <c r="HZ32" s="226"/>
      <c r="IA32" s="226"/>
      <c r="IB32" s="226"/>
      <c r="IC32" s="226"/>
      <c r="ID32" s="226"/>
      <c r="IE32" s="226"/>
      <c r="IF32" s="226"/>
      <c r="IG32" s="226"/>
      <c r="IH32" s="226"/>
      <c r="II32" s="226"/>
      <c r="IJ32" s="226"/>
      <c r="IK32" s="226"/>
      <c r="IL32" s="226"/>
      <c r="IM32" s="226"/>
      <c r="IN32" s="226"/>
      <c r="IO32" s="226"/>
      <c r="IP32" s="226"/>
      <c r="IQ32" s="226"/>
      <c r="IR32" s="226"/>
      <c r="IS32" s="226"/>
      <c r="IT32" s="226"/>
      <c r="IU32" s="226"/>
      <c r="IV32" s="226"/>
    </row>
    <row r="33" spans="1:256" ht="17.25">
      <c r="A33" s="237" t="s">
        <v>219</v>
      </c>
      <c r="B33" s="238">
        <f>SUM(B26:B32)</f>
        <v>39488309.559999995</v>
      </c>
      <c r="C33" s="241">
        <f>SUM(C26:C32)</f>
        <v>41670056.57</v>
      </c>
      <c r="D33" s="238">
        <f>C33-B33</f>
        <v>2181747.0100000054</v>
      </c>
      <c r="E33" s="239">
        <f>D33/B33</f>
        <v>0.055250453471171725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  <c r="GE33" s="226"/>
      <c r="GF33" s="226"/>
      <c r="GG33" s="226"/>
      <c r="GH33" s="226"/>
      <c r="GI33" s="226"/>
      <c r="GJ33" s="226"/>
      <c r="GK33" s="226"/>
      <c r="GL33" s="226"/>
      <c r="GM33" s="226"/>
      <c r="GN33" s="226"/>
      <c r="GO33" s="226"/>
      <c r="GP33" s="226"/>
      <c r="GQ33" s="226"/>
      <c r="GR33" s="226"/>
      <c r="GS33" s="226"/>
      <c r="GT33" s="226"/>
      <c r="GU33" s="226"/>
      <c r="GV33" s="226"/>
      <c r="GW33" s="226"/>
      <c r="GX33" s="226"/>
      <c r="GY33" s="226"/>
      <c r="GZ33" s="226"/>
      <c r="HA33" s="226"/>
      <c r="HB33" s="226"/>
      <c r="HC33" s="226"/>
      <c r="HD33" s="226"/>
      <c r="HE33" s="226"/>
      <c r="HF33" s="226"/>
      <c r="HG33" s="226"/>
      <c r="HH33" s="226"/>
      <c r="HI33" s="226"/>
      <c r="HJ33" s="226"/>
      <c r="HK33" s="226"/>
      <c r="HL33" s="226"/>
      <c r="HM33" s="226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  <c r="HX33" s="226"/>
      <c r="HY33" s="226"/>
      <c r="HZ33" s="226"/>
      <c r="IA33" s="226"/>
      <c r="IB33" s="226"/>
      <c r="IC33" s="226"/>
      <c r="ID33" s="226"/>
      <c r="IE33" s="226"/>
      <c r="IF33" s="226"/>
      <c r="IG33" s="226"/>
      <c r="IH33" s="226"/>
      <c r="II33" s="226"/>
      <c r="IJ33" s="226"/>
      <c r="IK33" s="226"/>
      <c r="IL33" s="226"/>
      <c r="IM33" s="226"/>
      <c r="IN33" s="226"/>
      <c r="IO33" s="226"/>
      <c r="IP33" s="226"/>
      <c r="IQ33" s="226"/>
      <c r="IR33" s="226"/>
      <c r="IS33" s="226"/>
      <c r="IT33" s="226"/>
      <c r="IU33" s="226"/>
      <c r="IV33" s="226"/>
    </row>
    <row r="34" spans="1:256" ht="17.25">
      <c r="A34" s="233" t="s">
        <v>268</v>
      </c>
      <c r="B34" s="234"/>
      <c r="C34" s="234"/>
      <c r="D34" s="234"/>
      <c r="E34" s="240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6"/>
      <c r="GK34" s="226"/>
      <c r="GL34" s="226"/>
      <c r="GM34" s="226"/>
      <c r="GN34" s="226"/>
      <c r="GO34" s="226"/>
      <c r="GP34" s="226"/>
      <c r="GQ34" s="226"/>
      <c r="GR34" s="226"/>
      <c r="GS34" s="226"/>
      <c r="GT34" s="226"/>
      <c r="GU34" s="226"/>
      <c r="GV34" s="226"/>
      <c r="GW34" s="226"/>
      <c r="GX34" s="226"/>
      <c r="GY34" s="226"/>
      <c r="GZ34" s="226"/>
      <c r="HA34" s="226"/>
      <c r="HB34" s="226"/>
      <c r="HC34" s="226"/>
      <c r="HD34" s="226"/>
      <c r="HE34" s="226"/>
      <c r="HF34" s="226"/>
      <c r="HG34" s="226"/>
      <c r="HH34" s="226"/>
      <c r="HI34" s="226"/>
      <c r="HJ34" s="226"/>
      <c r="HK34" s="226"/>
      <c r="HL34" s="226"/>
      <c r="HM34" s="226"/>
      <c r="HN34" s="226"/>
      <c r="HO34" s="226"/>
      <c r="HP34" s="226"/>
      <c r="HQ34" s="226"/>
      <c r="HR34" s="226"/>
      <c r="HS34" s="226"/>
      <c r="HT34" s="226"/>
      <c r="HU34" s="226"/>
      <c r="HV34" s="226"/>
      <c r="HW34" s="226"/>
      <c r="HX34" s="226"/>
      <c r="HY34" s="226"/>
      <c r="HZ34" s="226"/>
      <c r="IA34" s="226"/>
      <c r="IB34" s="226"/>
      <c r="IC34" s="226"/>
      <c r="ID34" s="226"/>
      <c r="IE34" s="226"/>
      <c r="IF34" s="226"/>
      <c r="IG34" s="226"/>
      <c r="IH34" s="226"/>
      <c r="II34" s="226"/>
      <c r="IJ34" s="226"/>
      <c r="IK34" s="226"/>
      <c r="IL34" s="226"/>
      <c r="IM34" s="226"/>
      <c r="IN34" s="226"/>
      <c r="IO34" s="226"/>
      <c r="IP34" s="226"/>
      <c r="IQ34" s="226"/>
      <c r="IR34" s="226"/>
      <c r="IS34" s="226"/>
      <c r="IT34" s="226"/>
      <c r="IU34" s="226"/>
      <c r="IV34" s="226"/>
    </row>
    <row r="35" spans="1:256" ht="17.25">
      <c r="A35" s="234" t="s">
        <v>269</v>
      </c>
      <c r="B35" s="242">
        <v>3125174.85</v>
      </c>
      <c r="C35" s="242">
        <v>3295408.59</v>
      </c>
      <c r="D35" s="234"/>
      <c r="E35" s="240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6"/>
      <c r="GQ35" s="226"/>
      <c r="GR35" s="226"/>
      <c r="GS35" s="226"/>
      <c r="GT35" s="226"/>
      <c r="GU35" s="226"/>
      <c r="GV35" s="226"/>
      <c r="GW35" s="226"/>
      <c r="GX35" s="226"/>
      <c r="GY35" s="226"/>
      <c r="GZ35" s="226"/>
      <c r="HA35" s="226"/>
      <c r="HB35" s="226"/>
      <c r="HC35" s="226"/>
      <c r="HD35" s="226"/>
      <c r="HE35" s="226"/>
      <c r="HF35" s="226"/>
      <c r="HG35" s="226"/>
      <c r="HH35" s="226"/>
      <c r="HI35" s="226"/>
      <c r="HJ35" s="226"/>
      <c r="HK35" s="226"/>
      <c r="HL35" s="226"/>
      <c r="HM35" s="226"/>
      <c r="HN35" s="226"/>
      <c r="HO35" s="226"/>
      <c r="HP35" s="226"/>
      <c r="HQ35" s="226"/>
      <c r="HR35" s="226"/>
      <c r="HS35" s="226"/>
      <c r="HT35" s="226"/>
      <c r="HU35" s="226"/>
      <c r="HV35" s="226"/>
      <c r="HW35" s="226"/>
      <c r="HX35" s="226"/>
      <c r="HY35" s="226"/>
      <c r="HZ35" s="226"/>
      <c r="IA35" s="226"/>
      <c r="IB35" s="226"/>
      <c r="IC35" s="226"/>
      <c r="ID35" s="226"/>
      <c r="IE35" s="226"/>
      <c r="IF35" s="226"/>
      <c r="IG35" s="226"/>
      <c r="IH35" s="226"/>
      <c r="II35" s="226"/>
      <c r="IJ35" s="226"/>
      <c r="IK35" s="226"/>
      <c r="IL35" s="226"/>
      <c r="IM35" s="226"/>
      <c r="IN35" s="226"/>
      <c r="IO35" s="226"/>
      <c r="IP35" s="226"/>
      <c r="IQ35" s="226"/>
      <c r="IR35" s="226"/>
      <c r="IS35" s="226"/>
      <c r="IT35" s="226"/>
      <c r="IU35" s="226"/>
      <c r="IV35" s="226"/>
    </row>
    <row r="36" spans="1:256" ht="17.25">
      <c r="A36" s="234" t="s">
        <v>270</v>
      </c>
      <c r="B36" s="242">
        <v>954.94</v>
      </c>
      <c r="C36" s="242">
        <v>13945.4</v>
      </c>
      <c r="D36" s="243"/>
      <c r="E36" s="244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26"/>
      <c r="GQ36" s="226"/>
      <c r="GR36" s="226"/>
      <c r="GS36" s="226"/>
      <c r="GT36" s="226"/>
      <c r="GU36" s="226"/>
      <c r="GV36" s="226"/>
      <c r="GW36" s="226"/>
      <c r="GX36" s="226"/>
      <c r="GY36" s="226"/>
      <c r="GZ36" s="226"/>
      <c r="HA36" s="226"/>
      <c r="HB36" s="226"/>
      <c r="HC36" s="226"/>
      <c r="HD36" s="226"/>
      <c r="HE36" s="226"/>
      <c r="HF36" s="226"/>
      <c r="HG36" s="226"/>
      <c r="HH36" s="226"/>
      <c r="HI36" s="226"/>
      <c r="HJ36" s="226"/>
      <c r="HK36" s="226"/>
      <c r="HL36" s="226"/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/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6"/>
      <c r="IL36" s="226"/>
      <c r="IM36" s="226"/>
      <c r="IN36" s="226"/>
      <c r="IO36" s="226"/>
      <c r="IP36" s="226"/>
      <c r="IQ36" s="226"/>
      <c r="IR36" s="226"/>
      <c r="IS36" s="226"/>
      <c r="IT36" s="226"/>
      <c r="IU36" s="226"/>
      <c r="IV36" s="226"/>
    </row>
    <row r="37" spans="1:256" ht="17.25">
      <c r="A37" s="234" t="s">
        <v>271</v>
      </c>
      <c r="B37" s="242">
        <v>1211453.9</v>
      </c>
      <c r="C37" s="242">
        <v>1280597.35</v>
      </c>
      <c r="D37" s="243"/>
      <c r="E37" s="244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  <c r="IM37" s="226"/>
      <c r="IN37" s="226"/>
      <c r="IO37" s="226"/>
      <c r="IP37" s="226"/>
      <c r="IQ37" s="226"/>
      <c r="IR37" s="226"/>
      <c r="IS37" s="226"/>
      <c r="IT37" s="226"/>
      <c r="IU37" s="226"/>
      <c r="IV37" s="226"/>
    </row>
    <row r="38" spans="1:256" ht="17.25">
      <c r="A38" s="237" t="s">
        <v>219</v>
      </c>
      <c r="B38" s="238">
        <f>SUM(B35:B37)</f>
        <v>4337583.6899999995</v>
      </c>
      <c r="C38" s="238">
        <f>SUM(C35:C37)</f>
        <v>4589951.34</v>
      </c>
      <c r="D38" s="238">
        <f>C38-B38</f>
        <v>252367.65000000037</v>
      </c>
      <c r="E38" s="239">
        <f>D38/B38</f>
        <v>0.05818162092914002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  <c r="IV38" s="226"/>
    </row>
    <row r="39" spans="1:256" ht="17.25">
      <c r="A39" s="233" t="s">
        <v>272</v>
      </c>
      <c r="B39" s="234"/>
      <c r="C39" s="234"/>
      <c r="D39" s="234"/>
      <c r="E39" s="240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  <c r="IL39" s="226"/>
      <c r="IM39" s="226"/>
      <c r="IN39" s="226"/>
      <c r="IO39" s="226"/>
      <c r="IP39" s="226"/>
      <c r="IQ39" s="226"/>
      <c r="IR39" s="226"/>
      <c r="IS39" s="226"/>
      <c r="IT39" s="226"/>
      <c r="IU39" s="226"/>
      <c r="IV39" s="226"/>
    </row>
    <row r="40" spans="1:256" ht="17.25">
      <c r="A40" s="234" t="s">
        <v>273</v>
      </c>
      <c r="B40" s="242">
        <v>7300328.01</v>
      </c>
      <c r="C40" s="242">
        <v>10202911.65</v>
      </c>
      <c r="D40" s="234"/>
      <c r="E40" s="240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26"/>
      <c r="FV40" s="226"/>
      <c r="FW40" s="226"/>
      <c r="FX40" s="226"/>
      <c r="FY40" s="226"/>
      <c r="FZ40" s="226"/>
      <c r="GA40" s="226"/>
      <c r="GB40" s="226"/>
      <c r="GC40" s="226"/>
      <c r="GD40" s="226"/>
      <c r="GE40" s="226"/>
      <c r="GF40" s="226"/>
      <c r="GG40" s="226"/>
      <c r="GH40" s="226"/>
      <c r="GI40" s="226"/>
      <c r="GJ40" s="226"/>
      <c r="GK40" s="226"/>
      <c r="GL40" s="226"/>
      <c r="GM40" s="226"/>
      <c r="GN40" s="226"/>
      <c r="GO40" s="226"/>
      <c r="GP40" s="226"/>
      <c r="GQ40" s="226"/>
      <c r="GR40" s="226"/>
      <c r="GS40" s="226"/>
      <c r="GT40" s="226"/>
      <c r="GU40" s="226"/>
      <c r="GV40" s="226"/>
      <c r="GW40" s="226"/>
      <c r="GX40" s="226"/>
      <c r="GY40" s="226"/>
      <c r="GZ40" s="226"/>
      <c r="HA40" s="226"/>
      <c r="HB40" s="226"/>
      <c r="HC40" s="226"/>
      <c r="HD40" s="226"/>
      <c r="HE40" s="226"/>
      <c r="HF40" s="226"/>
      <c r="HG40" s="226"/>
      <c r="HH40" s="226"/>
      <c r="HI40" s="226"/>
      <c r="HJ40" s="226"/>
      <c r="HK40" s="226"/>
      <c r="HL40" s="226"/>
      <c r="HM40" s="226"/>
      <c r="HN40" s="226"/>
      <c r="HO40" s="226"/>
      <c r="HP40" s="226"/>
      <c r="HQ40" s="226"/>
      <c r="HR40" s="226"/>
      <c r="HS40" s="226"/>
      <c r="HT40" s="226"/>
      <c r="HU40" s="226"/>
      <c r="HV40" s="226"/>
      <c r="HW40" s="226"/>
      <c r="HX40" s="226"/>
      <c r="HY40" s="226"/>
      <c r="HZ40" s="226"/>
      <c r="IA40" s="226"/>
      <c r="IB40" s="226"/>
      <c r="IC40" s="226"/>
      <c r="ID40" s="226"/>
      <c r="IE40" s="226"/>
      <c r="IF40" s="226"/>
      <c r="IG40" s="226"/>
      <c r="IH40" s="226"/>
      <c r="II40" s="226"/>
      <c r="IJ40" s="226"/>
      <c r="IK40" s="226"/>
      <c r="IL40" s="226"/>
      <c r="IM40" s="226"/>
      <c r="IN40" s="226"/>
      <c r="IO40" s="226"/>
      <c r="IP40" s="226"/>
      <c r="IQ40" s="226"/>
      <c r="IR40" s="226"/>
      <c r="IS40" s="226"/>
      <c r="IT40" s="226"/>
      <c r="IU40" s="226"/>
      <c r="IV40" s="226"/>
    </row>
    <row r="41" spans="1:256" ht="17.25">
      <c r="A41" s="234" t="s">
        <v>274</v>
      </c>
      <c r="B41" s="242">
        <v>443973.76</v>
      </c>
      <c r="C41" s="242">
        <v>719219.28</v>
      </c>
      <c r="D41" s="243"/>
      <c r="E41" s="244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26"/>
      <c r="FV41" s="226"/>
      <c r="FW41" s="226"/>
      <c r="FX41" s="226"/>
      <c r="FY41" s="226"/>
      <c r="FZ41" s="226"/>
      <c r="GA41" s="226"/>
      <c r="GB41" s="226"/>
      <c r="GC41" s="226"/>
      <c r="GD41" s="226"/>
      <c r="GE41" s="226"/>
      <c r="GF41" s="226"/>
      <c r="GG41" s="226"/>
      <c r="GH41" s="226"/>
      <c r="GI41" s="226"/>
      <c r="GJ41" s="226"/>
      <c r="GK41" s="226"/>
      <c r="GL41" s="226"/>
      <c r="GM41" s="226"/>
      <c r="GN41" s="226"/>
      <c r="GO41" s="226"/>
      <c r="GP41" s="226"/>
      <c r="GQ41" s="226"/>
      <c r="GR41" s="226"/>
      <c r="GS41" s="226"/>
      <c r="GT41" s="226"/>
      <c r="GU41" s="226"/>
      <c r="GV41" s="226"/>
      <c r="GW41" s="226"/>
      <c r="GX41" s="226"/>
      <c r="GY41" s="226"/>
      <c r="GZ41" s="226"/>
      <c r="HA41" s="226"/>
      <c r="HB41" s="226"/>
      <c r="HC41" s="226"/>
      <c r="HD41" s="226"/>
      <c r="HE41" s="226"/>
      <c r="HF41" s="226"/>
      <c r="HG41" s="226"/>
      <c r="HH41" s="226"/>
      <c r="HI41" s="226"/>
      <c r="HJ41" s="226"/>
      <c r="HK41" s="226"/>
      <c r="HL41" s="226"/>
      <c r="HM41" s="226"/>
      <c r="HN41" s="226"/>
      <c r="HO41" s="226"/>
      <c r="HP41" s="226"/>
      <c r="HQ41" s="226"/>
      <c r="HR41" s="226"/>
      <c r="HS41" s="226"/>
      <c r="HT41" s="226"/>
      <c r="HU41" s="226"/>
      <c r="HV41" s="226"/>
      <c r="HW41" s="226"/>
      <c r="HX41" s="226"/>
      <c r="HY41" s="226"/>
      <c r="HZ41" s="226"/>
      <c r="IA41" s="226"/>
      <c r="IB41" s="226"/>
      <c r="IC41" s="226"/>
      <c r="ID41" s="226"/>
      <c r="IE41" s="226"/>
      <c r="IF41" s="226"/>
      <c r="IG41" s="226"/>
      <c r="IH41" s="226"/>
      <c r="II41" s="226"/>
      <c r="IJ41" s="226"/>
      <c r="IK41" s="226"/>
      <c r="IL41" s="226"/>
      <c r="IM41" s="226"/>
      <c r="IN41" s="226"/>
      <c r="IO41" s="226"/>
      <c r="IP41" s="226"/>
      <c r="IQ41" s="226"/>
      <c r="IR41" s="226"/>
      <c r="IS41" s="226"/>
      <c r="IT41" s="226"/>
      <c r="IU41" s="226"/>
      <c r="IV41" s="226"/>
    </row>
    <row r="42" spans="1:256" ht="17.25">
      <c r="A42" s="234" t="s">
        <v>275</v>
      </c>
      <c r="B42" s="242">
        <v>18564.61</v>
      </c>
      <c r="C42" s="242">
        <v>25824.75</v>
      </c>
      <c r="D42" s="243"/>
      <c r="E42" s="244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26"/>
      <c r="GU42" s="226"/>
      <c r="GV42" s="226"/>
      <c r="GW42" s="226"/>
      <c r="GX42" s="226"/>
      <c r="GY42" s="226"/>
      <c r="GZ42" s="226"/>
      <c r="HA42" s="226"/>
      <c r="HB42" s="226"/>
      <c r="HC42" s="226"/>
      <c r="HD42" s="226"/>
      <c r="HE42" s="226"/>
      <c r="HF42" s="226"/>
      <c r="HG42" s="226"/>
      <c r="HH42" s="226"/>
      <c r="HI42" s="226"/>
      <c r="HJ42" s="226"/>
      <c r="HK42" s="226"/>
      <c r="HL42" s="226"/>
      <c r="HM42" s="226"/>
      <c r="HN42" s="226"/>
      <c r="HO42" s="226"/>
      <c r="HP42" s="226"/>
      <c r="HQ42" s="226"/>
      <c r="HR42" s="226"/>
      <c r="HS42" s="226"/>
      <c r="HT42" s="226"/>
      <c r="HU42" s="226"/>
      <c r="HV42" s="226"/>
      <c r="HW42" s="226"/>
      <c r="HX42" s="226"/>
      <c r="HY42" s="226"/>
      <c r="HZ42" s="226"/>
      <c r="IA42" s="226"/>
      <c r="IB42" s="226"/>
      <c r="IC42" s="226"/>
      <c r="ID42" s="226"/>
      <c r="IE42" s="226"/>
      <c r="IF42" s="226"/>
      <c r="IG42" s="226"/>
      <c r="IH42" s="226"/>
      <c r="II42" s="226"/>
      <c r="IJ42" s="226"/>
      <c r="IK42" s="226"/>
      <c r="IL42" s="226"/>
      <c r="IM42" s="226"/>
      <c r="IN42" s="226"/>
      <c r="IO42" s="226"/>
      <c r="IP42" s="226"/>
      <c r="IQ42" s="226"/>
      <c r="IR42" s="226"/>
      <c r="IS42" s="226"/>
      <c r="IT42" s="226"/>
      <c r="IU42" s="226"/>
      <c r="IV42" s="226"/>
    </row>
    <row r="43" spans="1:256" ht="17.25">
      <c r="A43" s="234" t="s">
        <v>276</v>
      </c>
      <c r="B43" s="242">
        <v>20</v>
      </c>
      <c r="C43" s="242">
        <v>-10</v>
      </c>
      <c r="D43" s="243"/>
      <c r="E43" s="244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6"/>
      <c r="GK43" s="226"/>
      <c r="GL43" s="226"/>
      <c r="GM43" s="226"/>
      <c r="GN43" s="226"/>
      <c r="GO43" s="226"/>
      <c r="GP43" s="226"/>
      <c r="GQ43" s="226"/>
      <c r="GR43" s="226"/>
      <c r="GS43" s="226"/>
      <c r="GT43" s="226"/>
      <c r="GU43" s="226"/>
      <c r="GV43" s="226"/>
      <c r="GW43" s="226"/>
      <c r="GX43" s="226"/>
      <c r="GY43" s="226"/>
      <c r="GZ43" s="226"/>
      <c r="HA43" s="226"/>
      <c r="HB43" s="226"/>
      <c r="HC43" s="226"/>
      <c r="HD43" s="226"/>
      <c r="HE43" s="226"/>
      <c r="HF43" s="226"/>
      <c r="HG43" s="226"/>
      <c r="HH43" s="226"/>
      <c r="HI43" s="226"/>
      <c r="HJ43" s="226"/>
      <c r="HK43" s="226"/>
      <c r="HL43" s="226"/>
      <c r="HM43" s="226"/>
      <c r="HN43" s="226"/>
      <c r="HO43" s="226"/>
      <c r="HP43" s="226"/>
      <c r="HQ43" s="226"/>
      <c r="HR43" s="226"/>
      <c r="HS43" s="226"/>
      <c r="HT43" s="226"/>
      <c r="HU43" s="226"/>
      <c r="HV43" s="226"/>
      <c r="HW43" s="226"/>
      <c r="HX43" s="226"/>
      <c r="HY43" s="226"/>
      <c r="HZ43" s="226"/>
      <c r="IA43" s="226"/>
      <c r="IB43" s="226"/>
      <c r="IC43" s="226"/>
      <c r="ID43" s="226"/>
      <c r="IE43" s="226"/>
      <c r="IF43" s="226"/>
      <c r="IG43" s="226"/>
      <c r="IH43" s="226"/>
      <c r="II43" s="226"/>
      <c r="IJ43" s="226"/>
      <c r="IK43" s="226"/>
      <c r="IL43" s="226"/>
      <c r="IM43" s="226"/>
      <c r="IN43" s="226"/>
      <c r="IO43" s="226"/>
      <c r="IP43" s="226"/>
      <c r="IQ43" s="226"/>
      <c r="IR43" s="226"/>
      <c r="IS43" s="226"/>
      <c r="IT43" s="226"/>
      <c r="IU43" s="226"/>
      <c r="IV43" s="226"/>
    </row>
    <row r="44" spans="1:256" ht="17.25">
      <c r="A44" s="234" t="s">
        <v>277</v>
      </c>
      <c r="B44" s="242">
        <v>19.81</v>
      </c>
      <c r="C44" s="242">
        <v>0</v>
      </c>
      <c r="D44" s="243"/>
      <c r="E44" s="244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6"/>
      <c r="FL44" s="226"/>
      <c r="FM44" s="226"/>
      <c r="FN44" s="226"/>
      <c r="FO44" s="226"/>
      <c r="FP44" s="226"/>
      <c r="FQ44" s="226"/>
      <c r="FR44" s="226"/>
      <c r="FS44" s="226"/>
      <c r="FT44" s="226"/>
      <c r="FU44" s="226"/>
      <c r="FV44" s="226"/>
      <c r="FW44" s="226"/>
      <c r="FX44" s="226"/>
      <c r="FY44" s="226"/>
      <c r="FZ44" s="226"/>
      <c r="GA44" s="226"/>
      <c r="GB44" s="226"/>
      <c r="GC44" s="226"/>
      <c r="GD44" s="226"/>
      <c r="GE44" s="226"/>
      <c r="GF44" s="226"/>
      <c r="GG44" s="226"/>
      <c r="GH44" s="226"/>
      <c r="GI44" s="226"/>
      <c r="GJ44" s="226"/>
      <c r="GK44" s="226"/>
      <c r="GL44" s="226"/>
      <c r="GM44" s="226"/>
      <c r="GN44" s="226"/>
      <c r="GO44" s="226"/>
      <c r="GP44" s="226"/>
      <c r="GQ44" s="226"/>
      <c r="GR44" s="226"/>
      <c r="GS44" s="226"/>
      <c r="GT44" s="226"/>
      <c r="GU44" s="226"/>
      <c r="GV44" s="226"/>
      <c r="GW44" s="226"/>
      <c r="GX44" s="226"/>
      <c r="GY44" s="226"/>
      <c r="GZ44" s="226"/>
      <c r="HA44" s="226"/>
      <c r="HB44" s="226"/>
      <c r="HC44" s="226"/>
      <c r="HD44" s="226"/>
      <c r="HE44" s="226"/>
      <c r="HF44" s="226"/>
      <c r="HG44" s="226"/>
      <c r="HH44" s="226"/>
      <c r="HI44" s="226"/>
      <c r="HJ44" s="226"/>
      <c r="HK44" s="226"/>
      <c r="HL44" s="226"/>
      <c r="HM44" s="226"/>
      <c r="HN44" s="226"/>
      <c r="HO44" s="226"/>
      <c r="HP44" s="226"/>
      <c r="HQ44" s="226"/>
      <c r="HR44" s="226"/>
      <c r="HS44" s="226"/>
      <c r="HT44" s="226"/>
      <c r="HU44" s="226"/>
      <c r="HV44" s="226"/>
      <c r="HW44" s="226"/>
      <c r="HX44" s="226"/>
      <c r="HY44" s="226"/>
      <c r="HZ44" s="226"/>
      <c r="IA44" s="226"/>
      <c r="IB44" s="226"/>
      <c r="IC44" s="226"/>
      <c r="ID44" s="226"/>
      <c r="IE44" s="226"/>
      <c r="IF44" s="226"/>
      <c r="IG44" s="226"/>
      <c r="IH44" s="226"/>
      <c r="II44" s="226"/>
      <c r="IJ44" s="226"/>
      <c r="IK44" s="226"/>
      <c r="IL44" s="226"/>
      <c r="IM44" s="226"/>
      <c r="IN44" s="226"/>
      <c r="IO44" s="226"/>
      <c r="IP44" s="226"/>
      <c r="IQ44" s="226"/>
      <c r="IR44" s="226"/>
      <c r="IS44" s="226"/>
      <c r="IT44" s="226"/>
      <c r="IU44" s="226"/>
      <c r="IV44" s="226"/>
    </row>
    <row r="45" spans="1:256" ht="17.25">
      <c r="A45" s="234" t="s">
        <v>278</v>
      </c>
      <c r="B45" s="242">
        <v>0</v>
      </c>
      <c r="C45" s="242">
        <v>0</v>
      </c>
      <c r="D45" s="243"/>
      <c r="E45" s="244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  <c r="FL45" s="226"/>
      <c r="FM45" s="226"/>
      <c r="FN45" s="226"/>
      <c r="FO45" s="226"/>
      <c r="FP45" s="226"/>
      <c r="FQ45" s="226"/>
      <c r="FR45" s="226"/>
      <c r="FS45" s="226"/>
      <c r="FT45" s="226"/>
      <c r="FU45" s="226"/>
      <c r="FV45" s="226"/>
      <c r="FW45" s="226"/>
      <c r="FX45" s="226"/>
      <c r="FY45" s="226"/>
      <c r="FZ45" s="226"/>
      <c r="GA45" s="226"/>
      <c r="GB45" s="226"/>
      <c r="GC45" s="226"/>
      <c r="GD45" s="226"/>
      <c r="GE45" s="226"/>
      <c r="GF45" s="226"/>
      <c r="GG45" s="226"/>
      <c r="GH45" s="226"/>
      <c r="GI45" s="226"/>
      <c r="GJ45" s="226"/>
      <c r="GK45" s="226"/>
      <c r="GL45" s="226"/>
      <c r="GM45" s="226"/>
      <c r="GN45" s="226"/>
      <c r="GO45" s="226"/>
      <c r="GP45" s="226"/>
      <c r="GQ45" s="226"/>
      <c r="GR45" s="226"/>
      <c r="GS45" s="226"/>
      <c r="GT45" s="226"/>
      <c r="GU45" s="226"/>
      <c r="GV45" s="226"/>
      <c r="GW45" s="226"/>
      <c r="GX45" s="226"/>
      <c r="GY45" s="226"/>
      <c r="GZ45" s="226"/>
      <c r="HA45" s="226"/>
      <c r="HB45" s="226"/>
      <c r="HC45" s="226"/>
      <c r="HD45" s="226"/>
      <c r="HE45" s="226"/>
      <c r="HF45" s="226"/>
      <c r="HG45" s="226"/>
      <c r="HH45" s="226"/>
      <c r="HI45" s="226"/>
      <c r="HJ45" s="226"/>
      <c r="HK45" s="226"/>
      <c r="HL45" s="226"/>
      <c r="HM45" s="226"/>
      <c r="HN45" s="226"/>
      <c r="HO45" s="226"/>
      <c r="HP45" s="226"/>
      <c r="HQ45" s="226"/>
      <c r="HR45" s="226"/>
      <c r="HS45" s="226"/>
      <c r="HT45" s="226"/>
      <c r="HU45" s="226"/>
      <c r="HV45" s="226"/>
      <c r="HW45" s="226"/>
      <c r="HX45" s="226"/>
      <c r="HY45" s="226"/>
      <c r="HZ45" s="226"/>
      <c r="IA45" s="226"/>
      <c r="IB45" s="226"/>
      <c r="IC45" s="226"/>
      <c r="ID45" s="226"/>
      <c r="IE45" s="226"/>
      <c r="IF45" s="226"/>
      <c r="IG45" s="226"/>
      <c r="IH45" s="226"/>
      <c r="II45" s="226"/>
      <c r="IJ45" s="226"/>
      <c r="IK45" s="226"/>
      <c r="IL45" s="226"/>
      <c r="IM45" s="226"/>
      <c r="IN45" s="226"/>
      <c r="IO45" s="226"/>
      <c r="IP45" s="226"/>
      <c r="IQ45" s="226"/>
      <c r="IR45" s="226"/>
      <c r="IS45" s="226"/>
      <c r="IT45" s="226"/>
      <c r="IU45" s="226"/>
      <c r="IV45" s="226"/>
    </row>
    <row r="46" spans="1:256" ht="17.25">
      <c r="A46" s="234" t="s">
        <v>279</v>
      </c>
      <c r="B46" s="242">
        <v>0</v>
      </c>
      <c r="C46" s="242">
        <v>0</v>
      </c>
      <c r="D46" s="243"/>
      <c r="E46" s="244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  <c r="GF46" s="226"/>
      <c r="GG46" s="226"/>
      <c r="GH46" s="226"/>
      <c r="GI46" s="226"/>
      <c r="GJ46" s="226"/>
      <c r="GK46" s="226"/>
      <c r="GL46" s="226"/>
      <c r="GM46" s="226"/>
      <c r="GN46" s="226"/>
      <c r="GO46" s="226"/>
      <c r="GP46" s="226"/>
      <c r="GQ46" s="226"/>
      <c r="GR46" s="226"/>
      <c r="GS46" s="226"/>
      <c r="GT46" s="226"/>
      <c r="GU46" s="226"/>
      <c r="GV46" s="226"/>
      <c r="GW46" s="226"/>
      <c r="GX46" s="226"/>
      <c r="GY46" s="226"/>
      <c r="GZ46" s="226"/>
      <c r="HA46" s="226"/>
      <c r="HB46" s="226"/>
      <c r="HC46" s="226"/>
      <c r="HD46" s="226"/>
      <c r="HE46" s="226"/>
      <c r="HF46" s="226"/>
      <c r="HG46" s="226"/>
      <c r="HH46" s="226"/>
      <c r="HI46" s="226"/>
      <c r="HJ46" s="226"/>
      <c r="HK46" s="226"/>
      <c r="HL46" s="226"/>
      <c r="HM46" s="226"/>
      <c r="HN46" s="226"/>
      <c r="HO46" s="226"/>
      <c r="HP46" s="226"/>
      <c r="HQ46" s="226"/>
      <c r="HR46" s="226"/>
      <c r="HS46" s="226"/>
      <c r="HT46" s="226"/>
      <c r="HU46" s="226"/>
      <c r="HV46" s="226"/>
      <c r="HW46" s="226"/>
      <c r="HX46" s="226"/>
      <c r="HY46" s="226"/>
      <c r="HZ46" s="226"/>
      <c r="IA46" s="226"/>
      <c r="IB46" s="226"/>
      <c r="IC46" s="226"/>
      <c r="ID46" s="226"/>
      <c r="IE46" s="226"/>
      <c r="IF46" s="226"/>
      <c r="IG46" s="226"/>
      <c r="IH46" s="226"/>
      <c r="II46" s="226"/>
      <c r="IJ46" s="226"/>
      <c r="IK46" s="226"/>
      <c r="IL46" s="226"/>
      <c r="IM46" s="226"/>
      <c r="IN46" s="226"/>
      <c r="IO46" s="226"/>
      <c r="IP46" s="226"/>
      <c r="IQ46" s="226"/>
      <c r="IR46" s="226"/>
      <c r="IS46" s="226"/>
      <c r="IT46" s="226"/>
      <c r="IU46" s="226"/>
      <c r="IV46" s="226"/>
    </row>
    <row r="47" spans="1:256" ht="17.25">
      <c r="A47" s="234" t="s">
        <v>280</v>
      </c>
      <c r="B47" s="242">
        <v>-2148.47</v>
      </c>
      <c r="C47" s="245">
        <v>331.81</v>
      </c>
      <c r="D47" s="246"/>
      <c r="E47" s="247" t="s">
        <v>106</v>
      </c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6"/>
      <c r="FL47" s="226"/>
      <c r="FM47" s="226"/>
      <c r="FN47" s="226"/>
      <c r="FO47" s="226"/>
      <c r="FP47" s="226"/>
      <c r="FQ47" s="226"/>
      <c r="FR47" s="226"/>
      <c r="FS47" s="226"/>
      <c r="FT47" s="226"/>
      <c r="FU47" s="226"/>
      <c r="FV47" s="226"/>
      <c r="FW47" s="226"/>
      <c r="FX47" s="226"/>
      <c r="FY47" s="226"/>
      <c r="FZ47" s="226"/>
      <c r="GA47" s="226"/>
      <c r="GB47" s="226"/>
      <c r="GC47" s="226"/>
      <c r="GD47" s="226"/>
      <c r="GE47" s="226"/>
      <c r="GF47" s="226"/>
      <c r="GG47" s="226"/>
      <c r="GH47" s="226"/>
      <c r="GI47" s="226"/>
      <c r="GJ47" s="226"/>
      <c r="GK47" s="226"/>
      <c r="GL47" s="226"/>
      <c r="GM47" s="226"/>
      <c r="GN47" s="226"/>
      <c r="GO47" s="226"/>
      <c r="GP47" s="226"/>
      <c r="GQ47" s="226"/>
      <c r="GR47" s="226"/>
      <c r="GS47" s="226"/>
      <c r="GT47" s="226"/>
      <c r="GU47" s="226"/>
      <c r="GV47" s="226"/>
      <c r="GW47" s="226"/>
      <c r="GX47" s="226"/>
      <c r="GY47" s="226"/>
      <c r="GZ47" s="226"/>
      <c r="HA47" s="226"/>
      <c r="HB47" s="226"/>
      <c r="HC47" s="226"/>
      <c r="HD47" s="226"/>
      <c r="HE47" s="226"/>
      <c r="HF47" s="226"/>
      <c r="HG47" s="226"/>
      <c r="HH47" s="226"/>
      <c r="HI47" s="226"/>
      <c r="HJ47" s="226"/>
      <c r="HK47" s="226"/>
      <c r="HL47" s="226"/>
      <c r="HM47" s="226"/>
      <c r="HN47" s="226"/>
      <c r="HO47" s="226"/>
      <c r="HP47" s="226"/>
      <c r="HQ47" s="226"/>
      <c r="HR47" s="226"/>
      <c r="HS47" s="226"/>
      <c r="HT47" s="226"/>
      <c r="HU47" s="226"/>
      <c r="HV47" s="226"/>
      <c r="HW47" s="226"/>
      <c r="HX47" s="226"/>
      <c r="HY47" s="226"/>
      <c r="HZ47" s="226"/>
      <c r="IA47" s="226"/>
      <c r="IB47" s="226"/>
      <c r="IC47" s="226"/>
      <c r="ID47" s="226"/>
      <c r="IE47" s="226"/>
      <c r="IF47" s="226"/>
      <c r="IG47" s="226"/>
      <c r="IH47" s="226"/>
      <c r="II47" s="226"/>
      <c r="IJ47" s="226"/>
      <c r="IK47" s="226"/>
      <c r="IL47" s="226"/>
      <c r="IM47" s="226"/>
      <c r="IN47" s="226"/>
      <c r="IO47" s="226"/>
      <c r="IP47" s="226"/>
      <c r="IQ47" s="226"/>
      <c r="IR47" s="226"/>
      <c r="IS47" s="226"/>
      <c r="IT47" s="226"/>
      <c r="IU47" s="226"/>
      <c r="IV47" s="226"/>
    </row>
    <row r="48" spans="1:256" ht="18" thickBot="1">
      <c r="A48" s="248" t="s">
        <v>219</v>
      </c>
      <c r="B48" s="238">
        <f>SUM(B40:B47)</f>
        <v>7760757.72</v>
      </c>
      <c r="C48" s="249">
        <f>SUM(C40:C47)</f>
        <v>10948277.49</v>
      </c>
      <c r="D48" s="249">
        <f>C48-B48</f>
        <v>3187519.7700000005</v>
      </c>
      <c r="E48" s="250">
        <f>D48/B48</f>
        <v>0.4107227522108499</v>
      </c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6"/>
      <c r="FL48" s="226"/>
      <c r="FM48" s="226"/>
      <c r="FN48" s="226"/>
      <c r="FO48" s="226"/>
      <c r="FP48" s="226"/>
      <c r="FQ48" s="226"/>
      <c r="FR48" s="226"/>
      <c r="FS48" s="226"/>
      <c r="FT48" s="226"/>
      <c r="FU48" s="226"/>
      <c r="FV48" s="226"/>
      <c r="FW48" s="226"/>
      <c r="FX48" s="226"/>
      <c r="FY48" s="226"/>
      <c r="FZ48" s="226"/>
      <c r="GA48" s="226"/>
      <c r="GB48" s="226"/>
      <c r="GC48" s="226"/>
      <c r="GD48" s="226"/>
      <c r="GE48" s="226"/>
      <c r="GF48" s="226"/>
      <c r="GG48" s="226"/>
      <c r="GH48" s="226"/>
      <c r="GI48" s="226"/>
      <c r="GJ48" s="226"/>
      <c r="GK48" s="226"/>
      <c r="GL48" s="226"/>
      <c r="GM48" s="226"/>
      <c r="GN48" s="226"/>
      <c r="GO48" s="226"/>
      <c r="GP48" s="226"/>
      <c r="GQ48" s="226"/>
      <c r="GR48" s="226"/>
      <c r="GS48" s="226"/>
      <c r="GT48" s="226"/>
      <c r="GU48" s="226"/>
      <c r="GV48" s="226"/>
      <c r="GW48" s="226"/>
      <c r="GX48" s="226"/>
      <c r="GY48" s="226"/>
      <c r="GZ48" s="226"/>
      <c r="HA48" s="226"/>
      <c r="HB48" s="226"/>
      <c r="HC48" s="226"/>
      <c r="HD48" s="226"/>
      <c r="HE48" s="226"/>
      <c r="HF48" s="226"/>
      <c r="HG48" s="226"/>
      <c r="HH48" s="226"/>
      <c r="HI48" s="226"/>
      <c r="HJ48" s="226"/>
      <c r="HK48" s="226"/>
      <c r="HL48" s="226"/>
      <c r="HM48" s="226"/>
      <c r="HN48" s="226"/>
      <c r="HO48" s="226"/>
      <c r="HP48" s="226"/>
      <c r="HQ48" s="226"/>
      <c r="HR48" s="226"/>
      <c r="HS48" s="226"/>
      <c r="HT48" s="226"/>
      <c r="HU48" s="226"/>
      <c r="HV48" s="226"/>
      <c r="HW48" s="226"/>
      <c r="HX48" s="226"/>
      <c r="HY48" s="226"/>
      <c r="HZ48" s="226"/>
      <c r="IA48" s="226"/>
      <c r="IB48" s="226"/>
      <c r="IC48" s="226"/>
      <c r="ID48" s="226"/>
      <c r="IE48" s="226"/>
      <c r="IF48" s="226"/>
      <c r="IG48" s="226"/>
      <c r="IH48" s="226"/>
      <c r="II48" s="226"/>
      <c r="IJ48" s="226"/>
      <c r="IK48" s="226"/>
      <c r="IL48" s="226"/>
      <c r="IM48" s="226"/>
      <c r="IN48" s="226"/>
      <c r="IO48" s="226"/>
      <c r="IP48" s="226"/>
      <c r="IQ48" s="226"/>
      <c r="IR48" s="226"/>
      <c r="IS48" s="226"/>
      <c r="IT48" s="226"/>
      <c r="IU48" s="226"/>
      <c r="IV48" s="226"/>
    </row>
    <row r="49" spans="1:256" ht="18" thickTop="1">
      <c r="A49" s="233" t="s">
        <v>281</v>
      </c>
      <c r="B49" s="234" t="s">
        <v>106</v>
      </c>
      <c r="C49" s="234" t="s">
        <v>106</v>
      </c>
      <c r="D49" s="234"/>
      <c r="E49" s="235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6"/>
      <c r="FL49" s="226"/>
      <c r="FM49" s="226"/>
      <c r="FN49" s="226"/>
      <c r="FO49" s="226"/>
      <c r="FP49" s="226"/>
      <c r="FQ49" s="226"/>
      <c r="FR49" s="226"/>
      <c r="FS49" s="226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6"/>
      <c r="GK49" s="226"/>
      <c r="GL49" s="226"/>
      <c r="GM49" s="226"/>
      <c r="GN49" s="226"/>
      <c r="GO49" s="226"/>
      <c r="GP49" s="226"/>
      <c r="GQ49" s="226"/>
      <c r="GR49" s="226"/>
      <c r="GS49" s="226"/>
      <c r="GT49" s="226"/>
      <c r="GU49" s="226"/>
      <c r="GV49" s="226"/>
      <c r="GW49" s="226"/>
      <c r="GX49" s="226"/>
      <c r="GY49" s="226"/>
      <c r="GZ49" s="226"/>
      <c r="HA49" s="226"/>
      <c r="HB49" s="226"/>
      <c r="HC49" s="226"/>
      <c r="HD49" s="226"/>
      <c r="HE49" s="226"/>
      <c r="HF49" s="226"/>
      <c r="HG49" s="226"/>
      <c r="HH49" s="226"/>
      <c r="HI49" s="226"/>
      <c r="HJ49" s="226"/>
      <c r="HK49" s="226"/>
      <c r="HL49" s="226"/>
      <c r="HM49" s="226"/>
      <c r="HN49" s="226"/>
      <c r="HO49" s="226"/>
      <c r="HP49" s="226"/>
      <c r="HQ49" s="226"/>
      <c r="HR49" s="226"/>
      <c r="HS49" s="226"/>
      <c r="HT49" s="226"/>
      <c r="HU49" s="226"/>
      <c r="HV49" s="226"/>
      <c r="HW49" s="226"/>
      <c r="HX49" s="226"/>
      <c r="HY49" s="226"/>
      <c r="HZ49" s="226"/>
      <c r="IA49" s="226"/>
      <c r="IB49" s="226"/>
      <c r="IC49" s="226"/>
      <c r="ID49" s="226"/>
      <c r="IE49" s="226"/>
      <c r="IF49" s="226"/>
      <c r="IG49" s="226"/>
      <c r="IH49" s="226"/>
      <c r="II49" s="226"/>
      <c r="IJ49" s="226"/>
      <c r="IK49" s="226"/>
      <c r="IL49" s="226"/>
      <c r="IM49" s="226"/>
      <c r="IN49" s="226"/>
      <c r="IO49" s="226"/>
      <c r="IP49" s="226"/>
      <c r="IQ49" s="226"/>
      <c r="IR49" s="226"/>
      <c r="IS49" s="226"/>
      <c r="IT49" s="226"/>
      <c r="IU49" s="226"/>
      <c r="IV49" s="226"/>
    </row>
    <row r="50" spans="1:256" ht="17.25">
      <c r="A50" s="234" t="s">
        <v>282</v>
      </c>
      <c r="B50" s="242">
        <v>1447399.31</v>
      </c>
      <c r="C50" s="242">
        <v>1296891.44</v>
      </c>
      <c r="D50" s="251"/>
      <c r="E50" s="252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  <c r="HK50" s="226"/>
      <c r="HL50" s="226"/>
      <c r="HM50" s="226"/>
      <c r="HN50" s="226"/>
      <c r="HO50" s="226"/>
      <c r="HP50" s="226"/>
      <c r="HQ50" s="226"/>
      <c r="HR50" s="226"/>
      <c r="HS50" s="226"/>
      <c r="HT50" s="226"/>
      <c r="HU50" s="226"/>
      <c r="HV50" s="226"/>
      <c r="HW50" s="226"/>
      <c r="HX50" s="226"/>
      <c r="HY50" s="226"/>
      <c r="HZ50" s="226"/>
      <c r="IA50" s="226"/>
      <c r="IB50" s="226"/>
      <c r="IC50" s="226"/>
      <c r="ID50" s="226"/>
      <c r="IE50" s="226"/>
      <c r="IF50" s="226"/>
      <c r="IG50" s="226"/>
      <c r="IH50" s="226"/>
      <c r="II50" s="226"/>
      <c r="IJ50" s="226"/>
      <c r="IK50" s="226"/>
      <c r="IL50" s="226"/>
      <c r="IM50" s="226"/>
      <c r="IN50" s="226"/>
      <c r="IO50" s="226"/>
      <c r="IP50" s="226"/>
      <c r="IQ50" s="226"/>
      <c r="IR50" s="226"/>
      <c r="IS50" s="226"/>
      <c r="IT50" s="226"/>
      <c r="IU50" s="226"/>
      <c r="IV50" s="226"/>
    </row>
    <row r="51" spans="1:256" ht="17.25">
      <c r="A51" s="234" t="s">
        <v>283</v>
      </c>
      <c r="B51" s="242">
        <v>0</v>
      </c>
      <c r="C51" s="242">
        <v>0</v>
      </c>
      <c r="D51" s="251"/>
      <c r="E51" s="252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6"/>
      <c r="FF51" s="226"/>
      <c r="FG51" s="226"/>
      <c r="FH51" s="226"/>
      <c r="FI51" s="226"/>
      <c r="FJ51" s="226"/>
      <c r="FK51" s="226"/>
      <c r="FL51" s="226"/>
      <c r="FM51" s="226"/>
      <c r="FN51" s="226"/>
      <c r="FO51" s="226"/>
      <c r="FP51" s="226"/>
      <c r="FQ51" s="226"/>
      <c r="FR51" s="226"/>
      <c r="FS51" s="226"/>
      <c r="FT51" s="226"/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6"/>
      <c r="GK51" s="226"/>
      <c r="GL51" s="226"/>
      <c r="GM51" s="226"/>
      <c r="GN51" s="226"/>
      <c r="GO51" s="226"/>
      <c r="GP51" s="226"/>
      <c r="GQ51" s="226"/>
      <c r="GR51" s="226"/>
      <c r="GS51" s="226"/>
      <c r="GT51" s="226"/>
      <c r="GU51" s="226"/>
      <c r="GV51" s="226"/>
      <c r="GW51" s="226"/>
      <c r="GX51" s="226"/>
      <c r="GY51" s="226"/>
      <c r="GZ51" s="226"/>
      <c r="HA51" s="226"/>
      <c r="HB51" s="226"/>
      <c r="HC51" s="226"/>
      <c r="HD51" s="226"/>
      <c r="HE51" s="226"/>
      <c r="HF51" s="226"/>
      <c r="HG51" s="226"/>
      <c r="HH51" s="226"/>
      <c r="HI51" s="226"/>
      <c r="HJ51" s="226"/>
      <c r="HK51" s="226"/>
      <c r="HL51" s="226"/>
      <c r="HM51" s="226"/>
      <c r="HN51" s="226"/>
      <c r="HO51" s="226"/>
      <c r="HP51" s="226"/>
      <c r="HQ51" s="226"/>
      <c r="HR51" s="226"/>
      <c r="HS51" s="226"/>
      <c r="HT51" s="226"/>
      <c r="HU51" s="226"/>
      <c r="HV51" s="226"/>
      <c r="HW51" s="226"/>
      <c r="HX51" s="226"/>
      <c r="HY51" s="226"/>
      <c r="HZ51" s="226"/>
      <c r="IA51" s="226"/>
      <c r="IB51" s="226"/>
      <c r="IC51" s="226"/>
      <c r="ID51" s="226"/>
      <c r="IE51" s="226"/>
      <c r="IF51" s="226"/>
      <c r="IG51" s="226"/>
      <c r="IH51" s="226"/>
      <c r="II51" s="226"/>
      <c r="IJ51" s="226"/>
      <c r="IK51" s="226"/>
      <c r="IL51" s="226"/>
      <c r="IM51" s="226"/>
      <c r="IN51" s="226"/>
      <c r="IO51" s="226"/>
      <c r="IP51" s="226"/>
      <c r="IQ51" s="226"/>
      <c r="IR51" s="226"/>
      <c r="IS51" s="226"/>
      <c r="IT51" s="226"/>
      <c r="IU51" s="226"/>
      <c r="IV51" s="226"/>
    </row>
    <row r="52" spans="1:256" ht="17.25">
      <c r="A52" s="234" t="s">
        <v>284</v>
      </c>
      <c r="B52" s="242">
        <v>0</v>
      </c>
      <c r="C52" s="242">
        <v>0</v>
      </c>
      <c r="D52" s="251"/>
      <c r="E52" s="252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6"/>
      <c r="GK52" s="226"/>
      <c r="GL52" s="226"/>
      <c r="GM52" s="226"/>
      <c r="GN52" s="226"/>
      <c r="GO52" s="226"/>
      <c r="GP52" s="226"/>
      <c r="GQ52" s="226"/>
      <c r="GR52" s="226"/>
      <c r="GS52" s="226"/>
      <c r="GT52" s="226"/>
      <c r="GU52" s="226"/>
      <c r="GV52" s="226"/>
      <c r="GW52" s="226"/>
      <c r="GX52" s="226"/>
      <c r="GY52" s="226"/>
      <c r="GZ52" s="226"/>
      <c r="HA52" s="226"/>
      <c r="HB52" s="226"/>
      <c r="HC52" s="226"/>
      <c r="HD52" s="226"/>
      <c r="HE52" s="226"/>
      <c r="HF52" s="226"/>
      <c r="HG52" s="226"/>
      <c r="HH52" s="226"/>
      <c r="HI52" s="226"/>
      <c r="HJ52" s="226"/>
      <c r="HK52" s="226"/>
      <c r="HL52" s="226"/>
      <c r="HM52" s="226"/>
      <c r="HN52" s="226"/>
      <c r="HO52" s="226"/>
      <c r="HP52" s="226"/>
      <c r="HQ52" s="226"/>
      <c r="HR52" s="226"/>
      <c r="HS52" s="226"/>
      <c r="HT52" s="226"/>
      <c r="HU52" s="226"/>
      <c r="HV52" s="226"/>
      <c r="HW52" s="226"/>
      <c r="HX52" s="226"/>
      <c r="HY52" s="226"/>
      <c r="HZ52" s="226"/>
      <c r="IA52" s="226"/>
      <c r="IB52" s="226"/>
      <c r="IC52" s="226"/>
      <c r="ID52" s="226"/>
      <c r="IE52" s="226"/>
      <c r="IF52" s="226"/>
      <c r="IG52" s="226"/>
      <c r="IH52" s="226"/>
      <c r="II52" s="226"/>
      <c r="IJ52" s="226"/>
      <c r="IK52" s="226"/>
      <c r="IL52" s="226"/>
      <c r="IM52" s="226"/>
      <c r="IN52" s="226"/>
      <c r="IO52" s="226"/>
      <c r="IP52" s="226"/>
      <c r="IQ52" s="226"/>
      <c r="IR52" s="226"/>
      <c r="IS52" s="226"/>
      <c r="IT52" s="226"/>
      <c r="IU52" s="226"/>
      <c r="IV52" s="226"/>
    </row>
    <row r="53" spans="1:256" ht="17.25">
      <c r="A53" s="234" t="s">
        <v>285</v>
      </c>
      <c r="B53" s="242">
        <v>0</v>
      </c>
      <c r="C53" s="242">
        <v>0</v>
      </c>
      <c r="D53" s="251"/>
      <c r="E53" s="252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6"/>
      <c r="GK53" s="226"/>
      <c r="GL53" s="226"/>
      <c r="GM53" s="226"/>
      <c r="GN53" s="226"/>
      <c r="GO53" s="226"/>
      <c r="GP53" s="226"/>
      <c r="GQ53" s="226"/>
      <c r="GR53" s="226"/>
      <c r="GS53" s="226"/>
      <c r="GT53" s="226"/>
      <c r="GU53" s="226"/>
      <c r="GV53" s="226"/>
      <c r="GW53" s="226"/>
      <c r="GX53" s="226"/>
      <c r="GY53" s="226"/>
      <c r="GZ53" s="226"/>
      <c r="HA53" s="226"/>
      <c r="HB53" s="226"/>
      <c r="HC53" s="226"/>
      <c r="HD53" s="226"/>
      <c r="HE53" s="226"/>
      <c r="HF53" s="226"/>
      <c r="HG53" s="226"/>
      <c r="HH53" s="226"/>
      <c r="HI53" s="226"/>
      <c r="HJ53" s="226"/>
      <c r="HK53" s="226"/>
      <c r="HL53" s="226"/>
      <c r="HM53" s="226"/>
      <c r="HN53" s="226"/>
      <c r="HO53" s="226"/>
      <c r="HP53" s="226"/>
      <c r="HQ53" s="226"/>
      <c r="HR53" s="226"/>
      <c r="HS53" s="226"/>
      <c r="HT53" s="226"/>
      <c r="HU53" s="226"/>
      <c r="HV53" s="226"/>
      <c r="HW53" s="226"/>
      <c r="HX53" s="226"/>
      <c r="HY53" s="226"/>
      <c r="HZ53" s="226"/>
      <c r="IA53" s="226"/>
      <c r="IB53" s="226"/>
      <c r="IC53" s="226"/>
      <c r="ID53" s="226"/>
      <c r="IE53" s="226"/>
      <c r="IF53" s="226"/>
      <c r="IG53" s="226"/>
      <c r="IH53" s="226"/>
      <c r="II53" s="226"/>
      <c r="IJ53" s="226"/>
      <c r="IK53" s="226"/>
      <c r="IL53" s="226"/>
      <c r="IM53" s="226"/>
      <c r="IN53" s="226"/>
      <c r="IO53" s="226"/>
      <c r="IP53" s="226"/>
      <c r="IQ53" s="226"/>
      <c r="IR53" s="226"/>
      <c r="IS53" s="226"/>
      <c r="IT53" s="226"/>
      <c r="IU53" s="226"/>
      <c r="IV53" s="226"/>
    </row>
    <row r="54" spans="1:256" ht="17.25">
      <c r="A54" s="234" t="s">
        <v>286</v>
      </c>
      <c r="B54" s="242">
        <v>54.3</v>
      </c>
      <c r="C54" s="242">
        <v>557.57</v>
      </c>
      <c r="D54" s="251"/>
      <c r="E54" s="252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6"/>
      <c r="FL54" s="226"/>
      <c r="FM54" s="226"/>
      <c r="FN54" s="226"/>
      <c r="FO54" s="226"/>
      <c r="FP54" s="226"/>
      <c r="FQ54" s="226"/>
      <c r="FR54" s="226"/>
      <c r="FS54" s="226"/>
      <c r="FT54" s="226"/>
      <c r="FU54" s="226"/>
      <c r="FV54" s="226"/>
      <c r="FW54" s="226"/>
      <c r="FX54" s="226"/>
      <c r="FY54" s="226"/>
      <c r="FZ54" s="226"/>
      <c r="GA54" s="226"/>
      <c r="GB54" s="226"/>
      <c r="GC54" s="226"/>
      <c r="GD54" s="226"/>
      <c r="GE54" s="226"/>
      <c r="GF54" s="226"/>
      <c r="GG54" s="226"/>
      <c r="GH54" s="226"/>
      <c r="GI54" s="226"/>
      <c r="GJ54" s="226"/>
      <c r="GK54" s="226"/>
      <c r="GL54" s="226"/>
      <c r="GM54" s="226"/>
      <c r="GN54" s="226"/>
      <c r="GO54" s="226"/>
      <c r="GP54" s="226"/>
      <c r="GQ54" s="226"/>
      <c r="GR54" s="226"/>
      <c r="GS54" s="226"/>
      <c r="GT54" s="226"/>
      <c r="GU54" s="226"/>
      <c r="GV54" s="226"/>
      <c r="GW54" s="226"/>
      <c r="GX54" s="226"/>
      <c r="GY54" s="226"/>
      <c r="GZ54" s="226"/>
      <c r="HA54" s="226"/>
      <c r="HB54" s="226"/>
      <c r="HC54" s="226"/>
      <c r="HD54" s="226"/>
      <c r="HE54" s="226"/>
      <c r="HF54" s="226"/>
      <c r="HG54" s="226"/>
      <c r="HH54" s="226"/>
      <c r="HI54" s="226"/>
      <c r="HJ54" s="226"/>
      <c r="HK54" s="226"/>
      <c r="HL54" s="226"/>
      <c r="HM54" s="226"/>
      <c r="HN54" s="226"/>
      <c r="HO54" s="226"/>
      <c r="HP54" s="226"/>
      <c r="HQ54" s="226"/>
      <c r="HR54" s="226"/>
      <c r="HS54" s="226"/>
      <c r="HT54" s="226"/>
      <c r="HU54" s="226"/>
      <c r="HV54" s="226"/>
      <c r="HW54" s="226"/>
      <c r="HX54" s="226"/>
      <c r="HY54" s="226"/>
      <c r="HZ54" s="226"/>
      <c r="IA54" s="226"/>
      <c r="IB54" s="226"/>
      <c r="IC54" s="226"/>
      <c r="ID54" s="226"/>
      <c r="IE54" s="226"/>
      <c r="IF54" s="226"/>
      <c r="IG54" s="226"/>
      <c r="IH54" s="226"/>
      <c r="II54" s="226"/>
      <c r="IJ54" s="226"/>
      <c r="IK54" s="226"/>
      <c r="IL54" s="226"/>
      <c r="IM54" s="226"/>
      <c r="IN54" s="226"/>
      <c r="IO54" s="226"/>
      <c r="IP54" s="226"/>
      <c r="IQ54" s="226"/>
      <c r="IR54" s="226"/>
      <c r="IS54" s="226"/>
      <c r="IT54" s="226"/>
      <c r="IU54" s="226"/>
      <c r="IV54" s="226"/>
    </row>
    <row r="55" spans="1:256" ht="17.25">
      <c r="A55" s="234" t="s">
        <v>287</v>
      </c>
      <c r="B55" s="242">
        <v>36274.28</v>
      </c>
      <c r="C55" s="242">
        <v>36657.42</v>
      </c>
      <c r="D55" s="251"/>
      <c r="E55" s="252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6"/>
      <c r="FF55" s="226"/>
      <c r="FG55" s="226"/>
      <c r="FH55" s="226"/>
      <c r="FI55" s="226"/>
      <c r="FJ55" s="226"/>
      <c r="FK55" s="226"/>
      <c r="FL55" s="226"/>
      <c r="FM55" s="226"/>
      <c r="FN55" s="226"/>
      <c r="FO55" s="226"/>
      <c r="FP55" s="226"/>
      <c r="FQ55" s="226"/>
      <c r="FR55" s="226"/>
      <c r="FS55" s="226"/>
      <c r="FT55" s="226"/>
      <c r="FU55" s="226"/>
      <c r="FV55" s="226"/>
      <c r="FW55" s="226"/>
      <c r="FX55" s="226"/>
      <c r="FY55" s="226"/>
      <c r="FZ55" s="226"/>
      <c r="GA55" s="226"/>
      <c r="GB55" s="226"/>
      <c r="GC55" s="226"/>
      <c r="GD55" s="226"/>
      <c r="GE55" s="226"/>
      <c r="GF55" s="226"/>
      <c r="GG55" s="226"/>
      <c r="GH55" s="226"/>
      <c r="GI55" s="226"/>
      <c r="GJ55" s="226"/>
      <c r="GK55" s="226"/>
      <c r="GL55" s="226"/>
      <c r="GM55" s="226"/>
      <c r="GN55" s="226"/>
      <c r="GO55" s="226"/>
      <c r="GP55" s="226"/>
      <c r="GQ55" s="226"/>
      <c r="GR55" s="226"/>
      <c r="GS55" s="226"/>
      <c r="GT55" s="226"/>
      <c r="GU55" s="226"/>
      <c r="GV55" s="226"/>
      <c r="GW55" s="226"/>
      <c r="GX55" s="226"/>
      <c r="GY55" s="226"/>
      <c r="GZ55" s="226"/>
      <c r="HA55" s="226"/>
      <c r="HB55" s="226"/>
      <c r="HC55" s="226"/>
      <c r="HD55" s="226"/>
      <c r="HE55" s="226"/>
      <c r="HF55" s="226"/>
      <c r="HG55" s="226"/>
      <c r="HH55" s="226"/>
      <c r="HI55" s="226"/>
      <c r="HJ55" s="226"/>
      <c r="HK55" s="226"/>
      <c r="HL55" s="226"/>
      <c r="HM55" s="226"/>
      <c r="HN55" s="226"/>
      <c r="HO55" s="226"/>
      <c r="HP55" s="226"/>
      <c r="HQ55" s="226"/>
      <c r="HR55" s="226"/>
      <c r="HS55" s="226"/>
      <c r="HT55" s="226"/>
      <c r="HU55" s="226"/>
      <c r="HV55" s="226"/>
      <c r="HW55" s="226"/>
      <c r="HX55" s="226"/>
      <c r="HY55" s="226"/>
      <c r="HZ55" s="226"/>
      <c r="IA55" s="226"/>
      <c r="IB55" s="226"/>
      <c r="IC55" s="226"/>
      <c r="ID55" s="226"/>
      <c r="IE55" s="226"/>
      <c r="IF55" s="226"/>
      <c r="IG55" s="226"/>
      <c r="IH55" s="226"/>
      <c r="II55" s="226"/>
      <c r="IJ55" s="226"/>
      <c r="IK55" s="226"/>
      <c r="IL55" s="226"/>
      <c r="IM55" s="226"/>
      <c r="IN55" s="226"/>
      <c r="IO55" s="226"/>
      <c r="IP55" s="226"/>
      <c r="IQ55" s="226"/>
      <c r="IR55" s="226"/>
      <c r="IS55" s="226"/>
      <c r="IT55" s="226"/>
      <c r="IU55" s="226"/>
      <c r="IV55" s="226"/>
    </row>
    <row r="56" spans="1:256" ht="17.25">
      <c r="A56" s="234" t="s">
        <v>288</v>
      </c>
      <c r="B56" s="242">
        <v>0</v>
      </c>
      <c r="C56" s="242">
        <v>0</v>
      </c>
      <c r="D56" s="251"/>
      <c r="E56" s="252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6"/>
      <c r="FF56" s="226"/>
      <c r="FG56" s="226"/>
      <c r="FH56" s="226"/>
      <c r="FI56" s="226"/>
      <c r="FJ56" s="226"/>
      <c r="FK56" s="226"/>
      <c r="FL56" s="226"/>
      <c r="FM56" s="226"/>
      <c r="FN56" s="226"/>
      <c r="FO56" s="226"/>
      <c r="FP56" s="226"/>
      <c r="FQ56" s="226"/>
      <c r="FR56" s="226"/>
      <c r="FS56" s="226"/>
      <c r="FT56" s="226"/>
      <c r="FU56" s="226"/>
      <c r="FV56" s="226"/>
      <c r="FW56" s="226"/>
      <c r="FX56" s="226"/>
      <c r="FY56" s="226"/>
      <c r="FZ56" s="226"/>
      <c r="GA56" s="226"/>
      <c r="GB56" s="226"/>
      <c r="GC56" s="226"/>
      <c r="GD56" s="226"/>
      <c r="GE56" s="226"/>
      <c r="GF56" s="226"/>
      <c r="GG56" s="226"/>
      <c r="GH56" s="226"/>
      <c r="GI56" s="226"/>
      <c r="GJ56" s="226"/>
      <c r="GK56" s="226"/>
      <c r="GL56" s="226"/>
      <c r="GM56" s="226"/>
      <c r="GN56" s="226"/>
      <c r="GO56" s="226"/>
      <c r="GP56" s="226"/>
      <c r="GQ56" s="226"/>
      <c r="GR56" s="226"/>
      <c r="GS56" s="226"/>
      <c r="GT56" s="226"/>
      <c r="GU56" s="226"/>
      <c r="GV56" s="226"/>
      <c r="GW56" s="226"/>
      <c r="GX56" s="226"/>
      <c r="GY56" s="226"/>
      <c r="GZ56" s="226"/>
      <c r="HA56" s="226"/>
      <c r="HB56" s="226"/>
      <c r="HC56" s="226"/>
      <c r="HD56" s="226"/>
      <c r="HE56" s="226"/>
      <c r="HF56" s="226"/>
      <c r="HG56" s="226"/>
      <c r="HH56" s="226"/>
      <c r="HI56" s="226"/>
      <c r="HJ56" s="226"/>
      <c r="HK56" s="226"/>
      <c r="HL56" s="226"/>
      <c r="HM56" s="226"/>
      <c r="HN56" s="226"/>
      <c r="HO56" s="226"/>
      <c r="HP56" s="226"/>
      <c r="HQ56" s="226"/>
      <c r="HR56" s="226"/>
      <c r="HS56" s="226"/>
      <c r="HT56" s="226"/>
      <c r="HU56" s="226"/>
      <c r="HV56" s="226"/>
      <c r="HW56" s="226"/>
      <c r="HX56" s="226"/>
      <c r="HY56" s="226"/>
      <c r="HZ56" s="226"/>
      <c r="IA56" s="226"/>
      <c r="IB56" s="226"/>
      <c r="IC56" s="226"/>
      <c r="ID56" s="226"/>
      <c r="IE56" s="226"/>
      <c r="IF56" s="226"/>
      <c r="IG56" s="226"/>
      <c r="IH56" s="226"/>
      <c r="II56" s="226"/>
      <c r="IJ56" s="226"/>
      <c r="IK56" s="226"/>
      <c r="IL56" s="226"/>
      <c r="IM56" s="226"/>
      <c r="IN56" s="226"/>
      <c r="IO56" s="226"/>
      <c r="IP56" s="226"/>
      <c r="IQ56" s="226"/>
      <c r="IR56" s="226"/>
      <c r="IS56" s="226"/>
      <c r="IT56" s="226"/>
      <c r="IU56" s="226"/>
      <c r="IV56" s="226"/>
    </row>
    <row r="57" spans="1:256" ht="17.25">
      <c r="A57" s="234" t="s">
        <v>289</v>
      </c>
      <c r="B57" s="242">
        <v>38.19</v>
      </c>
      <c r="C57" s="242">
        <v>17.53</v>
      </c>
      <c r="D57" s="251"/>
      <c r="E57" s="252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6"/>
      <c r="FF57" s="226"/>
      <c r="FG57" s="226"/>
      <c r="FH57" s="226"/>
      <c r="FI57" s="226"/>
      <c r="FJ57" s="226"/>
      <c r="FK57" s="226"/>
      <c r="FL57" s="226"/>
      <c r="FM57" s="226"/>
      <c r="FN57" s="226"/>
      <c r="FO57" s="226"/>
      <c r="FP57" s="226"/>
      <c r="FQ57" s="226"/>
      <c r="FR57" s="226"/>
      <c r="FS57" s="226"/>
      <c r="FT57" s="226"/>
      <c r="FU57" s="226"/>
      <c r="FV57" s="226"/>
      <c r="FW57" s="226"/>
      <c r="FX57" s="226"/>
      <c r="FY57" s="226"/>
      <c r="FZ57" s="226"/>
      <c r="GA57" s="226"/>
      <c r="GB57" s="226"/>
      <c r="GC57" s="226"/>
      <c r="GD57" s="226"/>
      <c r="GE57" s="226"/>
      <c r="GF57" s="226"/>
      <c r="GG57" s="226"/>
      <c r="GH57" s="226"/>
      <c r="GI57" s="226"/>
      <c r="GJ57" s="226"/>
      <c r="GK57" s="226"/>
      <c r="GL57" s="226"/>
      <c r="GM57" s="226"/>
      <c r="GN57" s="226"/>
      <c r="GO57" s="226"/>
      <c r="GP57" s="226"/>
      <c r="GQ57" s="226"/>
      <c r="GR57" s="226"/>
      <c r="GS57" s="226"/>
      <c r="GT57" s="226"/>
      <c r="GU57" s="226"/>
      <c r="GV57" s="226"/>
      <c r="GW57" s="226"/>
      <c r="GX57" s="226"/>
      <c r="GY57" s="226"/>
      <c r="GZ57" s="226"/>
      <c r="HA57" s="226"/>
      <c r="HB57" s="226"/>
      <c r="HC57" s="226"/>
      <c r="HD57" s="226"/>
      <c r="HE57" s="226"/>
      <c r="HF57" s="226"/>
      <c r="HG57" s="226"/>
      <c r="HH57" s="226"/>
      <c r="HI57" s="226"/>
      <c r="HJ57" s="226"/>
      <c r="HK57" s="226"/>
      <c r="HL57" s="226"/>
      <c r="HM57" s="226"/>
      <c r="HN57" s="226"/>
      <c r="HO57" s="226"/>
      <c r="HP57" s="226"/>
      <c r="HQ57" s="226"/>
      <c r="HR57" s="226"/>
      <c r="HS57" s="226"/>
      <c r="HT57" s="226"/>
      <c r="HU57" s="226"/>
      <c r="HV57" s="226"/>
      <c r="HW57" s="226"/>
      <c r="HX57" s="226"/>
      <c r="HY57" s="226"/>
      <c r="HZ57" s="226"/>
      <c r="IA57" s="226"/>
      <c r="IB57" s="226"/>
      <c r="IC57" s="226"/>
      <c r="ID57" s="226"/>
      <c r="IE57" s="226"/>
      <c r="IF57" s="226"/>
      <c r="IG57" s="226"/>
      <c r="IH57" s="226"/>
      <c r="II57" s="226"/>
      <c r="IJ57" s="226"/>
      <c r="IK57" s="226"/>
      <c r="IL57" s="226"/>
      <c r="IM57" s="226"/>
      <c r="IN57" s="226"/>
      <c r="IO57" s="226"/>
      <c r="IP57" s="226"/>
      <c r="IQ57" s="226"/>
      <c r="IR57" s="226"/>
      <c r="IS57" s="226"/>
      <c r="IT57" s="226"/>
      <c r="IU57" s="226"/>
      <c r="IV57" s="226"/>
    </row>
    <row r="58" spans="1:256" ht="18" thickBot="1">
      <c r="A58" s="237" t="s">
        <v>219</v>
      </c>
      <c r="B58" s="253">
        <f>SUM(B50:B57)</f>
        <v>1483766.08</v>
      </c>
      <c r="C58" s="253">
        <f>SUM(C50:C57)</f>
        <v>1334123.96</v>
      </c>
      <c r="D58" s="253">
        <f>C58-B58</f>
        <v>-149642.1200000001</v>
      </c>
      <c r="E58" s="254">
        <f>D58/B58</f>
        <v>-0.10085290533127708</v>
      </c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6"/>
      <c r="FL58" s="226"/>
      <c r="FM58" s="226"/>
      <c r="FN58" s="226"/>
      <c r="FO58" s="226"/>
      <c r="FP58" s="226"/>
      <c r="FQ58" s="226"/>
      <c r="FR58" s="226"/>
      <c r="FS58" s="226"/>
      <c r="FT58" s="226"/>
      <c r="FU58" s="226"/>
      <c r="FV58" s="226"/>
      <c r="FW58" s="226"/>
      <c r="FX58" s="226"/>
      <c r="FY58" s="226"/>
      <c r="FZ58" s="226"/>
      <c r="GA58" s="226"/>
      <c r="GB58" s="226"/>
      <c r="GC58" s="226"/>
      <c r="GD58" s="226"/>
      <c r="GE58" s="226"/>
      <c r="GF58" s="226"/>
      <c r="GG58" s="226"/>
      <c r="GH58" s="226"/>
      <c r="GI58" s="226"/>
      <c r="GJ58" s="226"/>
      <c r="GK58" s="226"/>
      <c r="GL58" s="226"/>
      <c r="GM58" s="226"/>
      <c r="GN58" s="226"/>
      <c r="GO58" s="226"/>
      <c r="GP58" s="226"/>
      <c r="GQ58" s="226"/>
      <c r="GR58" s="226"/>
      <c r="GS58" s="226"/>
      <c r="GT58" s="226"/>
      <c r="GU58" s="226"/>
      <c r="GV58" s="226"/>
      <c r="GW58" s="226"/>
      <c r="GX58" s="226"/>
      <c r="GY58" s="226"/>
      <c r="GZ58" s="226"/>
      <c r="HA58" s="226"/>
      <c r="HB58" s="226"/>
      <c r="HC58" s="226"/>
      <c r="HD58" s="226"/>
      <c r="HE58" s="226"/>
      <c r="HF58" s="226"/>
      <c r="HG58" s="226"/>
      <c r="HH58" s="226"/>
      <c r="HI58" s="226"/>
      <c r="HJ58" s="226"/>
      <c r="HK58" s="226"/>
      <c r="HL58" s="226"/>
      <c r="HM58" s="226"/>
      <c r="HN58" s="226"/>
      <c r="HO58" s="226"/>
      <c r="HP58" s="226"/>
      <c r="HQ58" s="226"/>
      <c r="HR58" s="226"/>
      <c r="HS58" s="226"/>
      <c r="HT58" s="226"/>
      <c r="HU58" s="226"/>
      <c r="HV58" s="226"/>
      <c r="HW58" s="226"/>
      <c r="HX58" s="226"/>
      <c r="HY58" s="226"/>
      <c r="HZ58" s="226"/>
      <c r="IA58" s="226"/>
      <c r="IB58" s="226"/>
      <c r="IC58" s="226"/>
      <c r="ID58" s="226"/>
      <c r="IE58" s="226"/>
      <c r="IF58" s="226"/>
      <c r="IG58" s="226"/>
      <c r="IH58" s="226"/>
      <c r="II58" s="226"/>
      <c r="IJ58" s="226"/>
      <c r="IK58" s="226"/>
      <c r="IL58" s="226"/>
      <c r="IM58" s="226"/>
      <c r="IN58" s="226"/>
      <c r="IO58" s="226"/>
      <c r="IP58" s="226"/>
      <c r="IQ58" s="226"/>
      <c r="IR58" s="226"/>
      <c r="IS58" s="226"/>
      <c r="IT58" s="226"/>
      <c r="IU58" s="226"/>
      <c r="IV58" s="226"/>
    </row>
    <row r="59" spans="1:256" ht="18" thickTop="1">
      <c r="A59" s="225"/>
      <c r="B59" s="224" t="s">
        <v>0</v>
      </c>
      <c r="C59" s="255"/>
      <c r="D59" s="224"/>
      <c r="E59" s="225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26"/>
      <c r="GX59" s="226"/>
      <c r="GY59" s="226"/>
      <c r="GZ59" s="226"/>
      <c r="HA59" s="226"/>
      <c r="HB59" s="226"/>
      <c r="HC59" s="226"/>
      <c r="HD59" s="226"/>
      <c r="HE59" s="226"/>
      <c r="HF59" s="226"/>
      <c r="HG59" s="226"/>
      <c r="HH59" s="226"/>
      <c r="HI59" s="226"/>
      <c r="HJ59" s="226"/>
      <c r="HK59" s="226"/>
      <c r="HL59" s="226"/>
      <c r="HM59" s="226"/>
      <c r="HN59" s="226"/>
      <c r="HO59" s="226"/>
      <c r="HP59" s="226"/>
      <c r="HQ59" s="226"/>
      <c r="HR59" s="226"/>
      <c r="HS59" s="226"/>
      <c r="HT59" s="226"/>
      <c r="HU59" s="226"/>
      <c r="HV59" s="226"/>
      <c r="HW59" s="226"/>
      <c r="HX59" s="226"/>
      <c r="HY59" s="226"/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6"/>
      <c r="IL59" s="226"/>
      <c r="IM59" s="226"/>
      <c r="IN59" s="226"/>
      <c r="IO59" s="226"/>
      <c r="IP59" s="226"/>
      <c r="IQ59" s="226"/>
      <c r="IR59" s="226"/>
      <c r="IS59" s="226"/>
      <c r="IT59" s="226"/>
      <c r="IU59" s="226"/>
      <c r="IV59" s="226"/>
    </row>
    <row r="60" spans="1:256" ht="17.25">
      <c r="A60" s="225"/>
      <c r="B60" s="224" t="s">
        <v>290</v>
      </c>
      <c r="C60" s="255"/>
      <c r="D60" s="224"/>
      <c r="E60" s="225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  <c r="IS60" s="226"/>
      <c r="IT60" s="226"/>
      <c r="IU60" s="226"/>
      <c r="IV60" s="226"/>
    </row>
    <row r="61" spans="1:256" ht="17.25">
      <c r="A61" s="228" t="str">
        <f>+A3</f>
        <v>March 2006</v>
      </c>
      <c r="B61" s="224" t="s">
        <v>105</v>
      </c>
      <c r="C61" s="255"/>
      <c r="D61" s="224"/>
      <c r="E61" s="228" t="s">
        <v>463</v>
      </c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6"/>
      <c r="IL61" s="226"/>
      <c r="IM61" s="226"/>
      <c r="IN61" s="226"/>
      <c r="IO61" s="226"/>
      <c r="IP61" s="226"/>
      <c r="IQ61" s="226"/>
      <c r="IR61" s="226"/>
      <c r="IS61" s="226"/>
      <c r="IT61" s="226"/>
      <c r="IU61" s="226"/>
      <c r="IV61" s="226"/>
    </row>
    <row r="62" spans="1:256" ht="17.25">
      <c r="A62" s="229" t="s">
        <v>241</v>
      </c>
      <c r="B62" s="230">
        <v>2005</v>
      </c>
      <c r="C62" s="231">
        <v>2006</v>
      </c>
      <c r="D62" s="229" t="s">
        <v>242</v>
      </c>
      <c r="E62" s="229" t="s">
        <v>243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6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6"/>
      <c r="HN62" s="226"/>
      <c r="HO62" s="226"/>
      <c r="HP62" s="226"/>
      <c r="HQ62" s="226"/>
      <c r="HR62" s="226"/>
      <c r="HS62" s="226"/>
      <c r="HT62" s="226"/>
      <c r="HU62" s="226"/>
      <c r="HV62" s="226"/>
      <c r="HW62" s="226"/>
      <c r="HX62" s="226"/>
      <c r="HY62" s="226"/>
      <c r="HZ62" s="226"/>
      <c r="IA62" s="226"/>
      <c r="IB62" s="226"/>
      <c r="IC62" s="226"/>
      <c r="ID62" s="226"/>
      <c r="IE62" s="226"/>
      <c r="IF62" s="226"/>
      <c r="IG62" s="226"/>
      <c r="IH62" s="226"/>
      <c r="II62" s="226"/>
      <c r="IJ62" s="226"/>
      <c r="IK62" s="226"/>
      <c r="IL62" s="226"/>
      <c r="IM62" s="226"/>
      <c r="IN62" s="226"/>
      <c r="IO62" s="226"/>
      <c r="IP62" s="226"/>
      <c r="IQ62" s="226"/>
      <c r="IR62" s="226"/>
      <c r="IS62" s="226"/>
      <c r="IT62" s="226"/>
      <c r="IU62" s="226"/>
      <c r="IV62" s="226"/>
    </row>
    <row r="63" spans="1:256" ht="17.25">
      <c r="A63" s="233" t="s">
        <v>292</v>
      </c>
      <c r="B63" s="234" t="s">
        <v>106</v>
      </c>
      <c r="C63" s="234" t="s">
        <v>106</v>
      </c>
      <c r="D63" s="234"/>
      <c r="E63" s="235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6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6"/>
      <c r="HN63" s="226"/>
      <c r="HO63" s="226"/>
      <c r="HP63" s="226"/>
      <c r="HQ63" s="226"/>
      <c r="HR63" s="226"/>
      <c r="HS63" s="226"/>
      <c r="HT63" s="226"/>
      <c r="HU63" s="226"/>
      <c r="HV63" s="226"/>
      <c r="HW63" s="226"/>
      <c r="HX63" s="226"/>
      <c r="HY63" s="226"/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6"/>
      <c r="IL63" s="226"/>
      <c r="IM63" s="226"/>
      <c r="IN63" s="226"/>
      <c r="IO63" s="226"/>
      <c r="IP63" s="226"/>
      <c r="IQ63" s="226"/>
      <c r="IR63" s="226"/>
      <c r="IS63" s="226"/>
      <c r="IT63" s="226"/>
      <c r="IU63" s="226"/>
      <c r="IV63" s="226"/>
    </row>
    <row r="64" spans="1:256" ht="17.25">
      <c r="A64" s="234" t="s">
        <v>293</v>
      </c>
      <c r="B64" s="242">
        <v>17805877.69</v>
      </c>
      <c r="C64" s="242">
        <v>16937715.34</v>
      </c>
      <c r="D64" s="251" t="s">
        <v>106</v>
      </c>
      <c r="E64" s="252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  <c r="IQ64" s="226"/>
      <c r="IR64" s="226"/>
      <c r="IS64" s="226"/>
      <c r="IT64" s="226"/>
      <c r="IU64" s="226"/>
      <c r="IV64" s="226"/>
    </row>
    <row r="65" spans="1:256" ht="17.25">
      <c r="A65" s="234" t="s">
        <v>294</v>
      </c>
      <c r="B65" s="242">
        <v>510519.5</v>
      </c>
      <c r="C65" s="242">
        <v>467297.5</v>
      </c>
      <c r="D65" s="251"/>
      <c r="E65" s="252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  <c r="IT65" s="226"/>
      <c r="IU65" s="226"/>
      <c r="IV65" s="226"/>
    </row>
    <row r="66" spans="1:256" ht="17.25">
      <c r="A66" s="234" t="s">
        <v>295</v>
      </c>
      <c r="B66" s="242">
        <v>39338.75</v>
      </c>
      <c r="C66" s="242">
        <v>1397</v>
      </c>
      <c r="D66" s="251"/>
      <c r="E66" s="252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  <c r="IO66" s="226"/>
      <c r="IP66" s="226"/>
      <c r="IQ66" s="226"/>
      <c r="IR66" s="226"/>
      <c r="IS66" s="226"/>
      <c r="IT66" s="226"/>
      <c r="IU66" s="226"/>
      <c r="IV66" s="226"/>
    </row>
    <row r="67" spans="1:256" ht="17.25">
      <c r="A67" s="234" t="s">
        <v>296</v>
      </c>
      <c r="B67" s="242">
        <v>-7003.01</v>
      </c>
      <c r="C67" s="242">
        <v>25032.86</v>
      </c>
      <c r="D67" s="251"/>
      <c r="E67" s="252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  <c r="HS67" s="226"/>
      <c r="HT67" s="226"/>
      <c r="HU67" s="226"/>
      <c r="HV67" s="226"/>
      <c r="HW67" s="226"/>
      <c r="HX67" s="226"/>
      <c r="HY67" s="226"/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6"/>
      <c r="IL67" s="226"/>
      <c r="IM67" s="226"/>
      <c r="IN67" s="226"/>
      <c r="IO67" s="226"/>
      <c r="IP67" s="226"/>
      <c r="IQ67" s="226"/>
      <c r="IR67" s="226"/>
      <c r="IS67" s="226"/>
      <c r="IT67" s="226"/>
      <c r="IU67" s="226"/>
      <c r="IV67" s="226"/>
    </row>
    <row r="68" spans="1:256" ht="17.25">
      <c r="A68" s="234" t="s">
        <v>297</v>
      </c>
      <c r="B68" s="242">
        <v>18451.31</v>
      </c>
      <c r="C68" s="242">
        <v>12572.36</v>
      </c>
      <c r="D68" s="251"/>
      <c r="E68" s="252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</row>
    <row r="69" spans="1:256" ht="17.25">
      <c r="A69" s="234" t="s">
        <v>298</v>
      </c>
      <c r="B69" s="242">
        <v>5851236.91</v>
      </c>
      <c r="C69" s="242">
        <v>7280355.47</v>
      </c>
      <c r="D69" s="251"/>
      <c r="E69" s="252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</row>
    <row r="70" spans="1:256" ht="17.25">
      <c r="A70" s="234" t="s">
        <v>299</v>
      </c>
      <c r="B70" s="242">
        <v>25487</v>
      </c>
      <c r="C70" s="242">
        <v>34459</v>
      </c>
      <c r="D70" s="251"/>
      <c r="E70" s="252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  <c r="HS70" s="226"/>
      <c r="HT70" s="226"/>
      <c r="HU70" s="226"/>
      <c r="HV70" s="226"/>
      <c r="HW70" s="226"/>
      <c r="HX70" s="226"/>
      <c r="HY70" s="226"/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6"/>
      <c r="IL70" s="226"/>
      <c r="IM70" s="226"/>
      <c r="IN70" s="226"/>
      <c r="IO70" s="226"/>
      <c r="IP70" s="226"/>
      <c r="IQ70" s="226"/>
      <c r="IR70" s="226"/>
      <c r="IS70" s="226"/>
      <c r="IT70" s="226"/>
      <c r="IU70" s="226"/>
      <c r="IV70" s="226"/>
    </row>
    <row r="71" spans="1:256" ht="17.25">
      <c r="A71" s="234" t="s">
        <v>300</v>
      </c>
      <c r="B71" s="242">
        <v>15660.5</v>
      </c>
      <c r="C71" s="242">
        <v>15894.5</v>
      </c>
      <c r="D71" s="251"/>
      <c r="E71" s="252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  <c r="IO71" s="226"/>
      <c r="IP71" s="226"/>
      <c r="IQ71" s="226"/>
      <c r="IR71" s="226"/>
      <c r="IS71" s="226"/>
      <c r="IT71" s="226"/>
      <c r="IU71" s="226"/>
      <c r="IV71" s="226"/>
    </row>
    <row r="72" spans="1:256" ht="17.25">
      <c r="A72" s="234" t="s">
        <v>301</v>
      </c>
      <c r="B72" s="242">
        <v>93426.15</v>
      </c>
      <c r="C72" s="242">
        <v>103487.7</v>
      </c>
      <c r="D72" s="251"/>
      <c r="E72" s="252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  <c r="EF72" s="226"/>
      <c r="EG72" s="226"/>
      <c r="EH72" s="226"/>
      <c r="EI72" s="226"/>
      <c r="EJ72" s="226"/>
      <c r="EK72" s="226"/>
      <c r="EL72" s="226"/>
      <c r="EM72" s="226"/>
      <c r="EN72" s="226"/>
      <c r="EO72" s="226"/>
      <c r="EP72" s="226"/>
      <c r="EQ72" s="226"/>
      <c r="ER72" s="226"/>
      <c r="ES72" s="22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  <c r="FL72" s="226"/>
      <c r="FM72" s="226"/>
      <c r="FN72" s="226"/>
      <c r="FO72" s="226"/>
      <c r="FP72" s="226"/>
      <c r="FQ72" s="226"/>
      <c r="FR72" s="226"/>
      <c r="FS72" s="226"/>
      <c r="FT72" s="226"/>
      <c r="FU72" s="226"/>
      <c r="FV72" s="226"/>
      <c r="FW72" s="226"/>
      <c r="FX72" s="226"/>
      <c r="FY72" s="226"/>
      <c r="FZ72" s="226"/>
      <c r="GA72" s="226"/>
      <c r="GB72" s="226"/>
      <c r="GC72" s="226"/>
      <c r="GD72" s="226"/>
      <c r="GE72" s="226"/>
      <c r="GF72" s="226"/>
      <c r="GG72" s="226"/>
      <c r="GH72" s="226"/>
      <c r="GI72" s="226"/>
      <c r="GJ72" s="226"/>
      <c r="GK72" s="226"/>
      <c r="GL72" s="226"/>
      <c r="GM72" s="226"/>
      <c r="GN72" s="226"/>
      <c r="GO72" s="226"/>
      <c r="GP72" s="226"/>
      <c r="GQ72" s="226"/>
      <c r="GR72" s="226"/>
      <c r="GS72" s="226"/>
      <c r="GT72" s="226"/>
      <c r="GU72" s="226"/>
      <c r="GV72" s="226"/>
      <c r="GW72" s="226"/>
      <c r="GX72" s="226"/>
      <c r="GY72" s="226"/>
      <c r="GZ72" s="226"/>
      <c r="HA72" s="226"/>
      <c r="HB72" s="226"/>
      <c r="HC72" s="226"/>
      <c r="HD72" s="226"/>
      <c r="HE72" s="226"/>
      <c r="HF72" s="226"/>
      <c r="HG72" s="226"/>
      <c r="HH72" s="226"/>
      <c r="HI72" s="226"/>
      <c r="HJ72" s="226"/>
      <c r="HK72" s="226"/>
      <c r="HL72" s="226"/>
      <c r="HM72" s="226"/>
      <c r="HN72" s="226"/>
      <c r="HO72" s="226"/>
      <c r="HP72" s="226"/>
      <c r="HQ72" s="226"/>
      <c r="HR72" s="226"/>
      <c r="HS72" s="226"/>
      <c r="HT72" s="226"/>
      <c r="HU72" s="226"/>
      <c r="HV72" s="226"/>
      <c r="HW72" s="226"/>
      <c r="HX72" s="226"/>
      <c r="HY72" s="226"/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6"/>
      <c r="IL72" s="226"/>
      <c r="IM72" s="226"/>
      <c r="IN72" s="226"/>
      <c r="IO72" s="226"/>
      <c r="IP72" s="226"/>
      <c r="IQ72" s="226"/>
      <c r="IR72" s="226"/>
      <c r="IS72" s="226"/>
      <c r="IT72" s="226"/>
      <c r="IU72" s="226"/>
      <c r="IV72" s="226"/>
    </row>
    <row r="73" spans="1:256" ht="17.25">
      <c r="A73" s="234" t="s">
        <v>302</v>
      </c>
      <c r="B73" s="242">
        <v>2274</v>
      </c>
      <c r="C73" s="242">
        <v>2885.5</v>
      </c>
      <c r="D73" s="251"/>
      <c r="E73" s="252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6"/>
      <c r="FX73" s="22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  <c r="HS73" s="226"/>
      <c r="HT73" s="226"/>
      <c r="HU73" s="226"/>
      <c r="HV73" s="226"/>
      <c r="HW73" s="226"/>
      <c r="HX73" s="226"/>
      <c r="HY73" s="226"/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6"/>
      <c r="IL73" s="226"/>
      <c r="IM73" s="226"/>
      <c r="IN73" s="226"/>
      <c r="IO73" s="226"/>
      <c r="IP73" s="226"/>
      <c r="IQ73" s="226"/>
      <c r="IR73" s="226"/>
      <c r="IS73" s="226"/>
      <c r="IT73" s="226"/>
      <c r="IU73" s="226"/>
      <c r="IV73" s="226"/>
    </row>
    <row r="74" spans="1:256" ht="17.25">
      <c r="A74" s="234" t="s">
        <v>303</v>
      </c>
      <c r="B74" s="242">
        <v>523378.7</v>
      </c>
      <c r="C74" s="242">
        <v>364640.48</v>
      </c>
      <c r="D74" s="251"/>
      <c r="E74" s="252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6"/>
      <c r="FX74" s="22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  <c r="HS74" s="226"/>
      <c r="HT74" s="226"/>
      <c r="HU74" s="226"/>
      <c r="HV74" s="226"/>
      <c r="HW74" s="226"/>
      <c r="HX74" s="226"/>
      <c r="HY74" s="226"/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6"/>
      <c r="IL74" s="226"/>
      <c r="IM74" s="226"/>
      <c r="IN74" s="226"/>
      <c r="IO74" s="226"/>
      <c r="IP74" s="226"/>
      <c r="IQ74" s="226"/>
      <c r="IR74" s="226"/>
      <c r="IS74" s="226"/>
      <c r="IT74" s="226"/>
      <c r="IU74" s="226"/>
      <c r="IV74" s="226"/>
    </row>
    <row r="75" spans="1:256" ht="17.25">
      <c r="A75" s="234" t="s">
        <v>304</v>
      </c>
      <c r="B75" s="242">
        <v>6000</v>
      </c>
      <c r="C75" s="242">
        <v>27000</v>
      </c>
      <c r="D75" s="251"/>
      <c r="E75" s="252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6"/>
      <c r="FL75" s="226"/>
      <c r="FM75" s="226"/>
      <c r="FN75" s="226"/>
      <c r="FO75" s="226"/>
      <c r="FP75" s="226"/>
      <c r="FQ75" s="226"/>
      <c r="FR75" s="226"/>
      <c r="FS75" s="226"/>
      <c r="FT75" s="226"/>
      <c r="FU75" s="226"/>
      <c r="FV75" s="226"/>
      <c r="FW75" s="226"/>
      <c r="FX75" s="226"/>
      <c r="FY75" s="226"/>
      <c r="FZ75" s="226"/>
      <c r="GA75" s="226"/>
      <c r="GB75" s="226"/>
      <c r="GC75" s="226"/>
      <c r="GD75" s="226"/>
      <c r="GE75" s="226"/>
      <c r="GF75" s="226"/>
      <c r="GG75" s="226"/>
      <c r="GH75" s="226"/>
      <c r="GI75" s="226"/>
      <c r="GJ75" s="226"/>
      <c r="GK75" s="226"/>
      <c r="GL75" s="226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6"/>
      <c r="GZ75" s="226"/>
      <c r="HA75" s="226"/>
      <c r="HB75" s="226"/>
      <c r="HC75" s="226"/>
      <c r="HD75" s="226"/>
      <c r="HE75" s="226"/>
      <c r="HF75" s="226"/>
      <c r="HG75" s="226"/>
      <c r="HH75" s="226"/>
      <c r="HI75" s="226"/>
      <c r="HJ75" s="226"/>
      <c r="HK75" s="226"/>
      <c r="HL75" s="226"/>
      <c r="HM75" s="226"/>
      <c r="HN75" s="226"/>
      <c r="HO75" s="226"/>
      <c r="HP75" s="226"/>
      <c r="HQ75" s="226"/>
      <c r="HR75" s="226"/>
      <c r="HS75" s="226"/>
      <c r="HT75" s="226"/>
      <c r="HU75" s="226"/>
      <c r="HV75" s="226"/>
      <c r="HW75" s="226"/>
      <c r="HX75" s="226"/>
      <c r="HY75" s="226"/>
      <c r="HZ75" s="226"/>
      <c r="IA75" s="226"/>
      <c r="IB75" s="226"/>
      <c r="IC75" s="226"/>
      <c r="ID75" s="226"/>
      <c r="IE75" s="226"/>
      <c r="IF75" s="226"/>
      <c r="IG75" s="226"/>
      <c r="IH75" s="226"/>
      <c r="II75" s="226"/>
      <c r="IJ75" s="226"/>
      <c r="IK75" s="226"/>
      <c r="IL75" s="226"/>
      <c r="IM75" s="226"/>
      <c r="IN75" s="226"/>
      <c r="IO75" s="226"/>
      <c r="IP75" s="226"/>
      <c r="IQ75" s="226"/>
      <c r="IR75" s="226"/>
      <c r="IS75" s="226"/>
      <c r="IT75" s="226"/>
      <c r="IU75" s="226"/>
      <c r="IV75" s="226"/>
    </row>
    <row r="76" spans="1:256" ht="17.25">
      <c r="A76" s="234" t="s">
        <v>305</v>
      </c>
      <c r="B76" s="242">
        <v>0</v>
      </c>
      <c r="C76" s="242">
        <v>0</v>
      </c>
      <c r="D76" s="251"/>
      <c r="E76" s="252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6"/>
      <c r="FL76" s="226"/>
      <c r="FM76" s="226"/>
      <c r="FN76" s="226"/>
      <c r="FO76" s="226"/>
      <c r="FP76" s="226"/>
      <c r="FQ76" s="226"/>
      <c r="FR76" s="226"/>
      <c r="FS76" s="226"/>
      <c r="FT76" s="226"/>
      <c r="FU76" s="226"/>
      <c r="FV76" s="226"/>
      <c r="FW76" s="226"/>
      <c r="FX76" s="226"/>
      <c r="FY76" s="226"/>
      <c r="FZ76" s="226"/>
      <c r="GA76" s="226"/>
      <c r="GB76" s="226"/>
      <c r="GC76" s="226"/>
      <c r="GD76" s="226"/>
      <c r="GE76" s="226"/>
      <c r="GF76" s="226"/>
      <c r="GG76" s="226"/>
      <c r="GH76" s="226"/>
      <c r="GI76" s="226"/>
      <c r="GJ76" s="226"/>
      <c r="GK76" s="226"/>
      <c r="GL76" s="226"/>
      <c r="GM76" s="226"/>
      <c r="GN76" s="226"/>
      <c r="GO76" s="226"/>
      <c r="GP76" s="226"/>
      <c r="GQ76" s="226"/>
      <c r="GR76" s="226"/>
      <c r="GS76" s="226"/>
      <c r="GT76" s="226"/>
      <c r="GU76" s="226"/>
      <c r="GV76" s="226"/>
      <c r="GW76" s="226"/>
      <c r="GX76" s="226"/>
      <c r="GY76" s="226"/>
      <c r="GZ76" s="226"/>
      <c r="HA76" s="226"/>
      <c r="HB76" s="226"/>
      <c r="HC76" s="226"/>
      <c r="HD76" s="226"/>
      <c r="HE76" s="226"/>
      <c r="HF76" s="226"/>
      <c r="HG76" s="226"/>
      <c r="HH76" s="226"/>
      <c r="HI76" s="226"/>
      <c r="HJ76" s="226"/>
      <c r="HK76" s="226"/>
      <c r="HL76" s="226"/>
      <c r="HM76" s="226"/>
      <c r="HN76" s="226"/>
      <c r="HO76" s="226"/>
      <c r="HP76" s="226"/>
      <c r="HQ76" s="226"/>
      <c r="HR76" s="226"/>
      <c r="HS76" s="226"/>
      <c r="HT76" s="226"/>
      <c r="HU76" s="226"/>
      <c r="HV76" s="226"/>
      <c r="HW76" s="226"/>
      <c r="HX76" s="226"/>
      <c r="HY76" s="226"/>
      <c r="HZ76" s="226"/>
      <c r="IA76" s="226"/>
      <c r="IB76" s="226"/>
      <c r="IC76" s="226"/>
      <c r="ID76" s="226"/>
      <c r="IE76" s="226"/>
      <c r="IF76" s="226"/>
      <c r="IG76" s="226"/>
      <c r="IH76" s="226"/>
      <c r="II76" s="226"/>
      <c r="IJ76" s="226"/>
      <c r="IK76" s="226"/>
      <c r="IL76" s="226"/>
      <c r="IM76" s="226"/>
      <c r="IN76" s="226"/>
      <c r="IO76" s="226"/>
      <c r="IP76" s="226"/>
      <c r="IQ76" s="226"/>
      <c r="IR76" s="226"/>
      <c r="IS76" s="226"/>
      <c r="IT76" s="226"/>
      <c r="IU76" s="226"/>
      <c r="IV76" s="226"/>
    </row>
    <row r="77" spans="1:256" ht="17.25">
      <c r="A77" s="234" t="s">
        <v>306</v>
      </c>
      <c r="B77" s="242">
        <v>147078.7</v>
      </c>
      <c r="C77" s="242">
        <v>182965.37</v>
      </c>
      <c r="D77" s="251"/>
      <c r="E77" s="252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6"/>
      <c r="FW77" s="226"/>
      <c r="FX77" s="226"/>
      <c r="FY77" s="226"/>
      <c r="FZ77" s="226"/>
      <c r="GA77" s="226"/>
      <c r="GB77" s="226"/>
      <c r="GC77" s="226"/>
      <c r="GD77" s="226"/>
      <c r="GE77" s="226"/>
      <c r="GF77" s="226"/>
      <c r="GG77" s="226"/>
      <c r="GH77" s="226"/>
      <c r="GI77" s="226"/>
      <c r="GJ77" s="226"/>
      <c r="GK77" s="226"/>
      <c r="GL77" s="226"/>
      <c r="GM77" s="226"/>
      <c r="GN77" s="226"/>
      <c r="GO77" s="226"/>
      <c r="GP77" s="226"/>
      <c r="GQ77" s="226"/>
      <c r="GR77" s="226"/>
      <c r="GS77" s="226"/>
      <c r="GT77" s="226"/>
      <c r="GU77" s="226"/>
      <c r="GV77" s="226"/>
      <c r="GW77" s="226"/>
      <c r="GX77" s="226"/>
      <c r="GY77" s="226"/>
      <c r="GZ77" s="226"/>
      <c r="HA77" s="226"/>
      <c r="HB77" s="226"/>
      <c r="HC77" s="226"/>
      <c r="HD77" s="226"/>
      <c r="HE77" s="226"/>
      <c r="HF77" s="226"/>
      <c r="HG77" s="226"/>
      <c r="HH77" s="226"/>
      <c r="HI77" s="226"/>
      <c r="HJ77" s="226"/>
      <c r="HK77" s="226"/>
      <c r="HL77" s="226"/>
      <c r="HM77" s="226"/>
      <c r="HN77" s="226"/>
      <c r="HO77" s="226"/>
      <c r="HP77" s="226"/>
      <c r="HQ77" s="226"/>
      <c r="HR77" s="226"/>
      <c r="HS77" s="226"/>
      <c r="HT77" s="226"/>
      <c r="HU77" s="226"/>
      <c r="HV77" s="226"/>
      <c r="HW77" s="226"/>
      <c r="HX77" s="226"/>
      <c r="HY77" s="226"/>
      <c r="HZ77" s="226"/>
      <c r="IA77" s="226"/>
      <c r="IB77" s="226"/>
      <c r="IC77" s="226"/>
      <c r="ID77" s="226"/>
      <c r="IE77" s="226"/>
      <c r="IF77" s="226"/>
      <c r="IG77" s="226"/>
      <c r="IH77" s="226"/>
      <c r="II77" s="226"/>
      <c r="IJ77" s="226"/>
      <c r="IK77" s="226"/>
      <c r="IL77" s="226"/>
      <c r="IM77" s="226"/>
      <c r="IN77" s="226"/>
      <c r="IO77" s="226"/>
      <c r="IP77" s="226"/>
      <c r="IQ77" s="226"/>
      <c r="IR77" s="226"/>
      <c r="IS77" s="226"/>
      <c r="IT77" s="226"/>
      <c r="IU77" s="226"/>
      <c r="IV77" s="226"/>
    </row>
    <row r="78" spans="1:256" ht="17.25">
      <c r="A78" s="234" t="s">
        <v>307</v>
      </c>
      <c r="B78" s="242">
        <v>0</v>
      </c>
      <c r="C78" s="242">
        <v>0</v>
      </c>
      <c r="D78" s="251"/>
      <c r="E78" s="252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  <c r="HM78" s="226"/>
      <c r="HN78" s="226"/>
      <c r="HO78" s="226"/>
      <c r="HP78" s="226"/>
      <c r="HQ78" s="226"/>
      <c r="HR78" s="226"/>
      <c r="HS78" s="226"/>
      <c r="HT78" s="226"/>
      <c r="HU78" s="226"/>
      <c r="HV78" s="226"/>
      <c r="HW78" s="226"/>
      <c r="HX78" s="226"/>
      <c r="HY78" s="226"/>
      <c r="HZ78" s="226"/>
      <c r="IA78" s="226"/>
      <c r="IB78" s="226"/>
      <c r="IC78" s="226"/>
      <c r="ID78" s="226"/>
      <c r="IE78" s="226"/>
      <c r="IF78" s="226"/>
      <c r="IG78" s="226"/>
      <c r="IH78" s="226"/>
      <c r="II78" s="226"/>
      <c r="IJ78" s="226"/>
      <c r="IK78" s="226"/>
      <c r="IL78" s="226"/>
      <c r="IM78" s="226"/>
      <c r="IN78" s="226"/>
      <c r="IO78" s="226"/>
      <c r="IP78" s="226"/>
      <c r="IQ78" s="226"/>
      <c r="IR78" s="226"/>
      <c r="IS78" s="226"/>
      <c r="IT78" s="226"/>
      <c r="IU78" s="226"/>
      <c r="IV78" s="226"/>
    </row>
    <row r="79" spans="1:256" ht="17.25">
      <c r="A79" s="234" t="s">
        <v>308</v>
      </c>
      <c r="B79" s="242">
        <v>0</v>
      </c>
      <c r="C79" s="242">
        <v>0</v>
      </c>
      <c r="D79" s="251"/>
      <c r="E79" s="252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  <c r="HM79" s="226"/>
      <c r="HN79" s="226"/>
      <c r="HO79" s="226"/>
      <c r="HP79" s="226"/>
      <c r="HQ79" s="226"/>
      <c r="HR79" s="226"/>
      <c r="HS79" s="226"/>
      <c r="HT79" s="226"/>
      <c r="HU79" s="226"/>
      <c r="HV79" s="226"/>
      <c r="HW79" s="226"/>
      <c r="HX79" s="226"/>
      <c r="HY79" s="226"/>
      <c r="HZ79" s="226"/>
      <c r="IA79" s="226"/>
      <c r="IB79" s="226"/>
      <c r="IC79" s="226"/>
      <c r="ID79" s="226"/>
      <c r="IE79" s="226"/>
      <c r="IF79" s="226"/>
      <c r="IG79" s="226"/>
      <c r="IH79" s="226"/>
      <c r="II79" s="226"/>
      <c r="IJ79" s="226"/>
      <c r="IK79" s="226"/>
      <c r="IL79" s="226"/>
      <c r="IM79" s="226"/>
      <c r="IN79" s="226"/>
      <c r="IO79" s="226"/>
      <c r="IP79" s="226"/>
      <c r="IQ79" s="226"/>
      <c r="IR79" s="226"/>
      <c r="IS79" s="226"/>
      <c r="IT79" s="226"/>
      <c r="IU79" s="226"/>
      <c r="IV79" s="226"/>
    </row>
    <row r="80" spans="1:256" ht="18" thickBot="1">
      <c r="A80" s="237" t="s">
        <v>219</v>
      </c>
      <c r="B80" s="256">
        <f>SUM(B64:B79)</f>
        <v>25031726.199999996</v>
      </c>
      <c r="C80" s="256">
        <f>SUM(C64:C79)</f>
        <v>25455703.08</v>
      </c>
      <c r="D80" s="253">
        <f>C80-B80</f>
        <v>423976.8800000027</v>
      </c>
      <c r="E80" s="254">
        <f>D80/B80</f>
        <v>0.016937580597218373</v>
      </c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  <c r="HM80" s="226"/>
      <c r="HN80" s="226"/>
      <c r="HO80" s="226"/>
      <c r="HP80" s="226"/>
      <c r="HQ80" s="226"/>
      <c r="HR80" s="226"/>
      <c r="HS80" s="226"/>
      <c r="HT80" s="226"/>
      <c r="HU80" s="226"/>
      <c r="HV80" s="226"/>
      <c r="HW80" s="226"/>
      <c r="HX80" s="226"/>
      <c r="HY80" s="226"/>
      <c r="HZ80" s="226"/>
      <c r="IA80" s="226"/>
      <c r="IB80" s="226"/>
      <c r="IC80" s="226"/>
      <c r="ID80" s="226"/>
      <c r="IE80" s="226"/>
      <c r="IF80" s="226"/>
      <c r="IG80" s="226"/>
      <c r="IH80" s="226"/>
      <c r="II80" s="226"/>
      <c r="IJ80" s="226"/>
      <c r="IK80" s="226"/>
      <c r="IL80" s="226"/>
      <c r="IM80" s="226"/>
      <c r="IN80" s="226"/>
      <c r="IO80" s="226"/>
      <c r="IP80" s="226"/>
      <c r="IQ80" s="226"/>
      <c r="IR80" s="226"/>
      <c r="IS80" s="226"/>
      <c r="IT80" s="226"/>
      <c r="IU80" s="226"/>
      <c r="IV80" s="226"/>
    </row>
    <row r="81" spans="1:256" ht="18" thickTop="1">
      <c r="A81" s="233" t="s">
        <v>309</v>
      </c>
      <c r="B81" s="242">
        <v>1100271.52</v>
      </c>
      <c r="C81" s="242">
        <v>1016133.15</v>
      </c>
      <c r="D81" s="251"/>
      <c r="E81" s="252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  <c r="HM81" s="226"/>
      <c r="HN81" s="226"/>
      <c r="HO81" s="226"/>
      <c r="HP81" s="226"/>
      <c r="HQ81" s="226"/>
      <c r="HR81" s="226"/>
      <c r="HS81" s="226"/>
      <c r="HT81" s="226"/>
      <c r="HU81" s="226"/>
      <c r="HV81" s="226"/>
      <c r="HW81" s="226"/>
      <c r="HX81" s="226"/>
      <c r="HY81" s="226"/>
      <c r="HZ81" s="226"/>
      <c r="IA81" s="226"/>
      <c r="IB81" s="226"/>
      <c r="IC81" s="226"/>
      <c r="ID81" s="226"/>
      <c r="IE81" s="226"/>
      <c r="IF81" s="226"/>
      <c r="IG81" s="226"/>
      <c r="IH81" s="226"/>
      <c r="II81" s="226"/>
      <c r="IJ81" s="226"/>
      <c r="IK81" s="226"/>
      <c r="IL81" s="226"/>
      <c r="IM81" s="226"/>
      <c r="IN81" s="226"/>
      <c r="IO81" s="226"/>
      <c r="IP81" s="226"/>
      <c r="IQ81" s="226"/>
      <c r="IR81" s="226"/>
      <c r="IS81" s="226"/>
      <c r="IT81" s="226"/>
      <c r="IU81" s="226"/>
      <c r="IV81" s="226"/>
    </row>
    <row r="82" spans="1:256" ht="18" thickBot="1">
      <c r="A82" s="237" t="s">
        <v>219</v>
      </c>
      <c r="B82" s="253">
        <f>B81</f>
        <v>1100271.52</v>
      </c>
      <c r="C82" s="253">
        <f>C81</f>
        <v>1016133.15</v>
      </c>
      <c r="D82" s="253">
        <f>C82-B82</f>
        <v>-84138.37</v>
      </c>
      <c r="E82" s="254">
        <f>D82/B82</f>
        <v>-0.07647055155985497</v>
      </c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  <c r="HM82" s="226"/>
      <c r="HN82" s="226"/>
      <c r="HO82" s="226"/>
      <c r="HP82" s="226"/>
      <c r="HQ82" s="226"/>
      <c r="HR82" s="226"/>
      <c r="HS82" s="226"/>
      <c r="HT82" s="226"/>
      <c r="HU82" s="226"/>
      <c r="HV82" s="226"/>
      <c r="HW82" s="226"/>
      <c r="HX82" s="226"/>
      <c r="HY82" s="226"/>
      <c r="HZ82" s="226"/>
      <c r="IA82" s="226"/>
      <c r="IB82" s="226"/>
      <c r="IC82" s="226"/>
      <c r="ID82" s="226"/>
      <c r="IE82" s="226"/>
      <c r="IF82" s="226"/>
      <c r="IG82" s="226"/>
      <c r="IH82" s="226"/>
      <c r="II82" s="226"/>
      <c r="IJ82" s="226"/>
      <c r="IK82" s="226"/>
      <c r="IL82" s="226"/>
      <c r="IM82" s="226"/>
      <c r="IN82" s="226"/>
      <c r="IO82" s="226"/>
      <c r="IP82" s="226"/>
      <c r="IQ82" s="226"/>
      <c r="IR82" s="226"/>
      <c r="IS82" s="226"/>
      <c r="IT82" s="226"/>
      <c r="IU82" s="226"/>
      <c r="IV82" s="226"/>
    </row>
    <row r="83" spans="1:256" ht="18" thickTop="1">
      <c r="A83" s="233" t="s">
        <v>310</v>
      </c>
      <c r="B83" s="234"/>
      <c r="C83" s="234"/>
      <c r="D83" s="234"/>
      <c r="E83" s="235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6"/>
      <c r="FF83" s="226"/>
      <c r="FG83" s="226"/>
      <c r="FH83" s="226"/>
      <c r="FI83" s="226"/>
      <c r="FJ83" s="226"/>
      <c r="FK83" s="226"/>
      <c r="FL83" s="226"/>
      <c r="FM83" s="226"/>
      <c r="FN83" s="226"/>
      <c r="FO83" s="226"/>
      <c r="FP83" s="226"/>
      <c r="FQ83" s="226"/>
      <c r="FR83" s="226"/>
      <c r="FS83" s="226"/>
      <c r="FT83" s="226"/>
      <c r="FU83" s="226"/>
      <c r="FV83" s="226"/>
      <c r="FW83" s="226"/>
      <c r="FX83" s="226"/>
      <c r="FY83" s="226"/>
      <c r="FZ83" s="226"/>
      <c r="GA83" s="226"/>
      <c r="GB83" s="226"/>
      <c r="GC83" s="226"/>
      <c r="GD83" s="226"/>
      <c r="GE83" s="226"/>
      <c r="GF83" s="226"/>
      <c r="GG83" s="226"/>
      <c r="GH83" s="226"/>
      <c r="GI83" s="226"/>
      <c r="GJ83" s="226"/>
      <c r="GK83" s="226"/>
      <c r="GL83" s="226"/>
      <c r="GM83" s="226"/>
      <c r="GN83" s="226"/>
      <c r="GO83" s="226"/>
      <c r="GP83" s="226"/>
      <c r="GQ83" s="226"/>
      <c r="GR83" s="226"/>
      <c r="GS83" s="226"/>
      <c r="GT83" s="226"/>
      <c r="GU83" s="226"/>
      <c r="GV83" s="226"/>
      <c r="GW83" s="226"/>
      <c r="GX83" s="226"/>
      <c r="GY83" s="226"/>
      <c r="GZ83" s="226"/>
      <c r="HA83" s="226"/>
      <c r="HB83" s="226"/>
      <c r="HC83" s="226"/>
      <c r="HD83" s="226"/>
      <c r="HE83" s="226"/>
      <c r="HF83" s="226"/>
      <c r="HG83" s="226"/>
      <c r="HH83" s="226"/>
      <c r="HI83" s="226"/>
      <c r="HJ83" s="226"/>
      <c r="HK83" s="226"/>
      <c r="HL83" s="226"/>
      <c r="HM83" s="226"/>
      <c r="HN83" s="226"/>
      <c r="HO83" s="226"/>
      <c r="HP83" s="226"/>
      <c r="HQ83" s="226"/>
      <c r="HR83" s="226"/>
      <c r="HS83" s="226"/>
      <c r="HT83" s="226"/>
      <c r="HU83" s="226"/>
      <c r="HV83" s="226"/>
      <c r="HW83" s="226"/>
      <c r="HX83" s="226"/>
      <c r="HY83" s="226"/>
      <c r="HZ83" s="226"/>
      <c r="IA83" s="226"/>
      <c r="IB83" s="226"/>
      <c r="IC83" s="226"/>
      <c r="ID83" s="226"/>
      <c r="IE83" s="226"/>
      <c r="IF83" s="226"/>
      <c r="IG83" s="226"/>
      <c r="IH83" s="226"/>
      <c r="II83" s="226"/>
      <c r="IJ83" s="226"/>
      <c r="IK83" s="226"/>
      <c r="IL83" s="226"/>
      <c r="IM83" s="226"/>
      <c r="IN83" s="226"/>
      <c r="IO83" s="226"/>
      <c r="IP83" s="226"/>
      <c r="IQ83" s="226"/>
      <c r="IR83" s="226"/>
      <c r="IS83" s="226"/>
      <c r="IT83" s="226"/>
      <c r="IU83" s="226"/>
      <c r="IV83" s="226"/>
    </row>
    <row r="84" spans="1:256" ht="17.25">
      <c r="A84" s="234" t="s">
        <v>311</v>
      </c>
      <c r="B84" s="242">
        <v>3678329.59</v>
      </c>
      <c r="C84" s="242">
        <v>3984104.45</v>
      </c>
      <c r="D84" s="251" t="s">
        <v>106</v>
      </c>
      <c r="E84" s="252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  <c r="FK84" s="226"/>
      <c r="FL84" s="226"/>
      <c r="FM84" s="226"/>
      <c r="FN84" s="226"/>
      <c r="FO84" s="226"/>
      <c r="FP84" s="226"/>
      <c r="FQ84" s="226"/>
      <c r="FR84" s="226"/>
      <c r="FS84" s="226"/>
      <c r="FT84" s="226"/>
      <c r="FU84" s="226"/>
      <c r="FV84" s="226"/>
      <c r="FW84" s="226"/>
      <c r="FX84" s="226"/>
      <c r="FY84" s="226"/>
      <c r="FZ84" s="226"/>
      <c r="GA84" s="226"/>
      <c r="GB84" s="226"/>
      <c r="GC84" s="226"/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226"/>
      <c r="HU84" s="226"/>
      <c r="HV84" s="226"/>
      <c r="HW84" s="226"/>
      <c r="HX84" s="226"/>
      <c r="HY84" s="226"/>
      <c r="HZ84" s="226"/>
      <c r="IA84" s="226"/>
      <c r="IB84" s="226"/>
      <c r="IC84" s="226"/>
      <c r="ID84" s="226"/>
      <c r="IE84" s="226"/>
      <c r="IF84" s="226"/>
      <c r="IG84" s="226"/>
      <c r="IH84" s="226"/>
      <c r="II84" s="226"/>
      <c r="IJ84" s="226"/>
      <c r="IK84" s="226"/>
      <c r="IL84" s="226"/>
      <c r="IM84" s="226"/>
      <c r="IN84" s="226"/>
      <c r="IO84" s="226"/>
      <c r="IP84" s="226"/>
      <c r="IQ84" s="226"/>
      <c r="IR84" s="226"/>
      <c r="IS84" s="226"/>
      <c r="IT84" s="226"/>
      <c r="IU84" s="226"/>
      <c r="IV84" s="226"/>
    </row>
    <row r="85" spans="1:256" ht="17.25">
      <c r="A85" s="234" t="s">
        <v>312</v>
      </c>
      <c r="B85" s="242">
        <v>0</v>
      </c>
      <c r="C85" s="242">
        <v>0</v>
      </c>
      <c r="D85" s="251"/>
      <c r="E85" s="252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FG85" s="226"/>
      <c r="FH85" s="226"/>
      <c r="FI85" s="226"/>
      <c r="FJ85" s="226"/>
      <c r="FK85" s="226"/>
      <c r="FL85" s="226"/>
      <c r="FM85" s="226"/>
      <c r="FN85" s="226"/>
      <c r="FO85" s="226"/>
      <c r="FP85" s="226"/>
      <c r="FQ85" s="226"/>
      <c r="FR85" s="226"/>
      <c r="FS85" s="226"/>
      <c r="FT85" s="226"/>
      <c r="FU85" s="226"/>
      <c r="FV85" s="226"/>
      <c r="FW85" s="226"/>
      <c r="FX85" s="226"/>
      <c r="FY85" s="226"/>
      <c r="FZ85" s="226"/>
      <c r="GA85" s="226"/>
      <c r="GB85" s="226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226"/>
      <c r="HU85" s="226"/>
      <c r="HV85" s="226"/>
      <c r="HW85" s="226"/>
      <c r="HX85" s="226"/>
      <c r="HY85" s="226"/>
      <c r="HZ85" s="226"/>
      <c r="IA85" s="226"/>
      <c r="IB85" s="226"/>
      <c r="IC85" s="226"/>
      <c r="ID85" s="226"/>
      <c r="IE85" s="226"/>
      <c r="IF85" s="226"/>
      <c r="IG85" s="226"/>
      <c r="IH85" s="226"/>
      <c r="II85" s="226"/>
      <c r="IJ85" s="226"/>
      <c r="IK85" s="226"/>
      <c r="IL85" s="226"/>
      <c r="IM85" s="226"/>
      <c r="IN85" s="226"/>
      <c r="IO85" s="226"/>
      <c r="IP85" s="226"/>
      <c r="IQ85" s="226"/>
      <c r="IR85" s="226"/>
      <c r="IS85" s="226"/>
      <c r="IT85" s="226"/>
      <c r="IU85" s="226"/>
      <c r="IV85" s="226"/>
    </row>
    <row r="86" spans="1:256" ht="18" thickBot="1">
      <c r="A86" s="237" t="s">
        <v>219</v>
      </c>
      <c r="B86" s="256">
        <f>SUM(B84:B85)</f>
        <v>3678329.59</v>
      </c>
      <c r="C86" s="256">
        <f>SUM(C84:C85)</f>
        <v>3984104.45</v>
      </c>
      <c r="D86" s="253">
        <f>C86-B86</f>
        <v>305774.86000000034</v>
      </c>
      <c r="E86" s="254">
        <f>D86/B86</f>
        <v>0.08312872800504001</v>
      </c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6"/>
      <c r="EK86" s="226"/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6"/>
      <c r="FF86" s="226"/>
      <c r="FG86" s="226"/>
      <c r="FH86" s="226"/>
      <c r="FI86" s="226"/>
      <c r="FJ86" s="226"/>
      <c r="FK86" s="226"/>
      <c r="FL86" s="226"/>
      <c r="FM86" s="226"/>
      <c r="FN86" s="226"/>
      <c r="FO86" s="226"/>
      <c r="FP86" s="226"/>
      <c r="FQ86" s="226"/>
      <c r="FR86" s="226"/>
      <c r="FS86" s="226"/>
      <c r="FT86" s="226"/>
      <c r="FU86" s="226"/>
      <c r="FV86" s="226"/>
      <c r="FW86" s="226"/>
      <c r="FX86" s="226"/>
      <c r="FY86" s="226"/>
      <c r="FZ86" s="226"/>
      <c r="GA86" s="226"/>
      <c r="GB86" s="226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226"/>
      <c r="HU86" s="226"/>
      <c r="HV86" s="226"/>
      <c r="HW86" s="226"/>
      <c r="HX86" s="226"/>
      <c r="HY86" s="226"/>
      <c r="HZ86" s="226"/>
      <c r="IA86" s="226"/>
      <c r="IB86" s="226"/>
      <c r="IC86" s="226"/>
      <c r="ID86" s="226"/>
      <c r="IE86" s="226"/>
      <c r="IF86" s="226"/>
      <c r="IG86" s="226"/>
      <c r="IH86" s="226"/>
      <c r="II86" s="226"/>
      <c r="IJ86" s="226"/>
      <c r="IK86" s="226"/>
      <c r="IL86" s="226"/>
      <c r="IM86" s="226"/>
      <c r="IN86" s="226"/>
      <c r="IO86" s="226"/>
      <c r="IP86" s="226"/>
      <c r="IQ86" s="226"/>
      <c r="IR86" s="226"/>
      <c r="IS86" s="226"/>
      <c r="IT86" s="226"/>
      <c r="IU86" s="226"/>
      <c r="IV86" s="226"/>
    </row>
    <row r="87" spans="1:256" ht="18" thickTop="1">
      <c r="A87" s="233" t="s">
        <v>313</v>
      </c>
      <c r="B87" s="234"/>
      <c r="C87" s="234"/>
      <c r="D87" s="234"/>
      <c r="E87" s="235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  <c r="FL87" s="226"/>
      <c r="FM87" s="226"/>
      <c r="FN87" s="226"/>
      <c r="FO87" s="226"/>
      <c r="FP87" s="226"/>
      <c r="FQ87" s="226"/>
      <c r="FR87" s="226"/>
      <c r="FS87" s="226"/>
      <c r="FT87" s="226"/>
      <c r="FU87" s="226"/>
      <c r="FV87" s="226"/>
      <c r="FW87" s="226"/>
      <c r="FX87" s="226"/>
      <c r="FY87" s="226"/>
      <c r="FZ87" s="226"/>
      <c r="GA87" s="226"/>
      <c r="GB87" s="226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226"/>
      <c r="HU87" s="226"/>
      <c r="HV87" s="226"/>
      <c r="HW87" s="226"/>
      <c r="HX87" s="226"/>
      <c r="HY87" s="226"/>
      <c r="HZ87" s="226"/>
      <c r="IA87" s="226"/>
      <c r="IB87" s="226"/>
      <c r="IC87" s="226"/>
      <c r="ID87" s="226"/>
      <c r="IE87" s="226"/>
      <c r="IF87" s="226"/>
      <c r="IG87" s="226"/>
      <c r="IH87" s="226"/>
      <c r="II87" s="226"/>
      <c r="IJ87" s="226"/>
      <c r="IK87" s="226"/>
      <c r="IL87" s="226"/>
      <c r="IM87" s="226"/>
      <c r="IN87" s="226"/>
      <c r="IO87" s="226"/>
      <c r="IP87" s="226"/>
      <c r="IQ87" s="226"/>
      <c r="IR87" s="226"/>
      <c r="IS87" s="226"/>
      <c r="IT87" s="226"/>
      <c r="IU87" s="226"/>
      <c r="IV87" s="226"/>
    </row>
    <row r="88" spans="1:256" ht="17.25">
      <c r="A88" s="234" t="s">
        <v>314</v>
      </c>
      <c r="B88" s="242">
        <v>290044.94</v>
      </c>
      <c r="C88" s="242">
        <v>11899733.61</v>
      </c>
      <c r="D88" s="251"/>
      <c r="E88" s="252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6"/>
      <c r="FZ88" s="226"/>
      <c r="GA88" s="226"/>
      <c r="GB88" s="226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226"/>
      <c r="HU88" s="226"/>
      <c r="HV88" s="226"/>
      <c r="HW88" s="226"/>
      <c r="HX88" s="226"/>
      <c r="HY88" s="226"/>
      <c r="HZ88" s="226"/>
      <c r="IA88" s="226"/>
      <c r="IB88" s="226"/>
      <c r="IC88" s="226"/>
      <c r="ID88" s="226"/>
      <c r="IE88" s="226"/>
      <c r="IF88" s="226"/>
      <c r="IG88" s="226"/>
      <c r="IH88" s="226"/>
      <c r="II88" s="226"/>
      <c r="IJ88" s="226"/>
      <c r="IK88" s="226"/>
      <c r="IL88" s="226"/>
      <c r="IM88" s="226"/>
      <c r="IN88" s="226"/>
      <c r="IO88" s="226"/>
      <c r="IP88" s="226"/>
      <c r="IQ88" s="226"/>
      <c r="IR88" s="226"/>
      <c r="IS88" s="226"/>
      <c r="IT88" s="226"/>
      <c r="IU88" s="226"/>
      <c r="IV88" s="226"/>
    </row>
    <row r="89" spans="1:256" ht="17.25">
      <c r="A89" s="234" t="s">
        <v>315</v>
      </c>
      <c r="B89" s="242">
        <v>14183.76</v>
      </c>
      <c r="C89" s="242">
        <v>10344846.24</v>
      </c>
      <c r="D89" s="251"/>
      <c r="E89" s="252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226"/>
      <c r="GA89" s="226"/>
      <c r="GB89" s="226"/>
      <c r="GC89" s="226"/>
      <c r="GD89" s="226"/>
      <c r="GE89" s="226"/>
      <c r="GF89" s="226"/>
      <c r="GG89" s="226"/>
      <c r="GH89" s="226"/>
      <c r="GI89" s="226"/>
      <c r="GJ89" s="226"/>
      <c r="GK89" s="226"/>
      <c r="GL89" s="226"/>
      <c r="GM89" s="226"/>
      <c r="GN89" s="226"/>
      <c r="GO89" s="226"/>
      <c r="GP89" s="226"/>
      <c r="GQ89" s="226"/>
      <c r="GR89" s="226"/>
      <c r="GS89" s="226"/>
      <c r="GT89" s="226"/>
      <c r="GU89" s="226"/>
      <c r="GV89" s="226"/>
      <c r="GW89" s="226"/>
      <c r="GX89" s="226"/>
      <c r="GY89" s="226"/>
      <c r="GZ89" s="226"/>
      <c r="HA89" s="226"/>
      <c r="HB89" s="226"/>
      <c r="HC89" s="226"/>
      <c r="HD89" s="226"/>
      <c r="HE89" s="226"/>
      <c r="HF89" s="226"/>
      <c r="HG89" s="226"/>
      <c r="HH89" s="226"/>
      <c r="HI89" s="226"/>
      <c r="HJ89" s="226"/>
      <c r="HK89" s="226"/>
      <c r="HL89" s="226"/>
      <c r="HM89" s="226"/>
      <c r="HN89" s="226"/>
      <c r="HO89" s="226"/>
      <c r="HP89" s="226"/>
      <c r="HQ89" s="226"/>
      <c r="HR89" s="226"/>
      <c r="HS89" s="226"/>
      <c r="HT89" s="226"/>
      <c r="HU89" s="226"/>
      <c r="HV89" s="226"/>
      <c r="HW89" s="226"/>
      <c r="HX89" s="226"/>
      <c r="HY89" s="226"/>
      <c r="HZ89" s="226"/>
      <c r="IA89" s="226"/>
      <c r="IB89" s="226"/>
      <c r="IC89" s="226"/>
      <c r="ID89" s="226"/>
      <c r="IE89" s="226"/>
      <c r="IF89" s="226"/>
      <c r="IG89" s="226"/>
      <c r="IH89" s="226"/>
      <c r="II89" s="226"/>
      <c r="IJ89" s="226"/>
      <c r="IK89" s="226"/>
      <c r="IL89" s="226"/>
      <c r="IM89" s="226"/>
      <c r="IN89" s="226"/>
      <c r="IO89" s="226"/>
      <c r="IP89" s="226"/>
      <c r="IQ89" s="226"/>
      <c r="IR89" s="226"/>
      <c r="IS89" s="226"/>
      <c r="IT89" s="226"/>
      <c r="IU89" s="226"/>
      <c r="IV89" s="226"/>
    </row>
    <row r="90" spans="1:256" ht="17.25">
      <c r="A90" s="234" t="s">
        <v>316</v>
      </c>
      <c r="B90" s="242">
        <v>1601200.47</v>
      </c>
      <c r="C90" s="242">
        <v>-19898916.17</v>
      </c>
      <c r="D90" s="251" t="s">
        <v>106</v>
      </c>
      <c r="E90" s="257" t="s">
        <v>106</v>
      </c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FG90" s="226"/>
      <c r="FH90" s="226"/>
      <c r="FI90" s="226"/>
      <c r="FJ90" s="226"/>
      <c r="FK90" s="226"/>
      <c r="FL90" s="226"/>
      <c r="FM90" s="226"/>
      <c r="FN90" s="226"/>
      <c r="FO90" s="226"/>
      <c r="FP90" s="226"/>
      <c r="FQ90" s="226"/>
      <c r="FR90" s="226"/>
      <c r="FS90" s="226"/>
      <c r="FT90" s="226"/>
      <c r="FU90" s="226"/>
      <c r="FV90" s="226"/>
      <c r="FW90" s="226"/>
      <c r="FX90" s="226"/>
      <c r="FY90" s="226"/>
      <c r="FZ90" s="226"/>
      <c r="GA90" s="226"/>
      <c r="GB90" s="226"/>
      <c r="GC90" s="226"/>
      <c r="GD90" s="226"/>
      <c r="GE90" s="226"/>
      <c r="GF90" s="226"/>
      <c r="GG90" s="226"/>
      <c r="GH90" s="226"/>
      <c r="GI90" s="226"/>
      <c r="GJ90" s="226"/>
      <c r="GK90" s="226"/>
      <c r="GL90" s="226"/>
      <c r="GM90" s="226"/>
      <c r="GN90" s="226"/>
      <c r="GO90" s="226"/>
      <c r="GP90" s="226"/>
      <c r="GQ90" s="226"/>
      <c r="GR90" s="226"/>
      <c r="GS90" s="226"/>
      <c r="GT90" s="226"/>
      <c r="GU90" s="226"/>
      <c r="GV90" s="226"/>
      <c r="GW90" s="226"/>
      <c r="GX90" s="226"/>
      <c r="GY90" s="226"/>
      <c r="GZ90" s="226"/>
      <c r="HA90" s="226"/>
      <c r="HB90" s="226"/>
      <c r="HC90" s="226"/>
      <c r="HD90" s="226"/>
      <c r="HE90" s="226"/>
      <c r="HF90" s="226"/>
      <c r="HG90" s="226"/>
      <c r="HH90" s="226"/>
      <c r="HI90" s="226"/>
      <c r="HJ90" s="226"/>
      <c r="HK90" s="226"/>
      <c r="HL90" s="226"/>
      <c r="HM90" s="226"/>
      <c r="HN90" s="226"/>
      <c r="HO90" s="226"/>
      <c r="HP90" s="226"/>
      <c r="HQ90" s="226"/>
      <c r="HR90" s="226"/>
      <c r="HS90" s="226"/>
      <c r="HT90" s="226"/>
      <c r="HU90" s="226"/>
      <c r="HV90" s="226"/>
      <c r="HW90" s="226"/>
      <c r="HX90" s="226"/>
      <c r="HY90" s="226"/>
      <c r="HZ90" s="226"/>
      <c r="IA90" s="226"/>
      <c r="IB90" s="226"/>
      <c r="IC90" s="226"/>
      <c r="ID90" s="226"/>
      <c r="IE90" s="226"/>
      <c r="IF90" s="226"/>
      <c r="IG90" s="226"/>
      <c r="IH90" s="226"/>
      <c r="II90" s="226"/>
      <c r="IJ90" s="226"/>
      <c r="IK90" s="226"/>
      <c r="IL90" s="226"/>
      <c r="IM90" s="226"/>
      <c r="IN90" s="226"/>
      <c r="IO90" s="226"/>
      <c r="IP90" s="226"/>
      <c r="IQ90" s="226"/>
      <c r="IR90" s="226"/>
      <c r="IS90" s="226"/>
      <c r="IT90" s="226"/>
      <c r="IU90" s="226"/>
      <c r="IV90" s="226"/>
    </row>
    <row r="91" spans="1:256" ht="17.25">
      <c r="A91" s="234" t="s">
        <v>317</v>
      </c>
      <c r="B91" s="242">
        <v>404141.67</v>
      </c>
      <c r="C91" s="242">
        <v>189614.5</v>
      </c>
      <c r="D91" s="251"/>
      <c r="E91" s="252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6"/>
      <c r="GL91" s="226"/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  <c r="IP91" s="226"/>
      <c r="IQ91" s="226"/>
      <c r="IR91" s="226"/>
      <c r="IS91" s="226"/>
      <c r="IT91" s="226"/>
      <c r="IU91" s="226"/>
      <c r="IV91" s="226"/>
    </row>
    <row r="92" spans="1:256" ht="17.25">
      <c r="A92" s="234" t="s">
        <v>318</v>
      </c>
      <c r="B92" s="242">
        <v>378188.19</v>
      </c>
      <c r="C92" s="242">
        <v>190999.03</v>
      </c>
      <c r="D92" s="251"/>
      <c r="E92" s="252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6"/>
      <c r="FZ92" s="226"/>
      <c r="GA92" s="226"/>
      <c r="GB92" s="226"/>
      <c r="GC92" s="226"/>
      <c r="GD92" s="226"/>
      <c r="GE92" s="226"/>
      <c r="GF92" s="226"/>
      <c r="GG92" s="226"/>
      <c r="GH92" s="226"/>
      <c r="GI92" s="226"/>
      <c r="GJ92" s="226"/>
      <c r="GK92" s="226"/>
      <c r="GL92" s="226"/>
      <c r="GM92" s="226"/>
      <c r="GN92" s="226"/>
      <c r="GO92" s="226"/>
      <c r="GP92" s="226"/>
      <c r="GQ92" s="226"/>
      <c r="GR92" s="226"/>
      <c r="GS92" s="226"/>
      <c r="GT92" s="226"/>
      <c r="GU92" s="226"/>
      <c r="GV92" s="226"/>
      <c r="GW92" s="226"/>
      <c r="GX92" s="226"/>
      <c r="GY92" s="226"/>
      <c r="GZ92" s="226"/>
      <c r="HA92" s="226"/>
      <c r="HB92" s="226"/>
      <c r="HC92" s="226"/>
      <c r="HD92" s="226"/>
      <c r="HE92" s="226"/>
      <c r="HF92" s="226"/>
      <c r="HG92" s="226"/>
      <c r="HH92" s="226"/>
      <c r="HI92" s="226"/>
      <c r="HJ92" s="226"/>
      <c r="HK92" s="226"/>
      <c r="HL92" s="226"/>
      <c r="HM92" s="226"/>
      <c r="HN92" s="226"/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  <c r="IP92" s="226"/>
      <c r="IQ92" s="226"/>
      <c r="IR92" s="226"/>
      <c r="IS92" s="226"/>
      <c r="IT92" s="226"/>
      <c r="IU92" s="226"/>
      <c r="IV92" s="226"/>
    </row>
    <row r="93" spans="1:256" ht="18" thickBot="1">
      <c r="A93" s="237" t="s">
        <v>219</v>
      </c>
      <c r="B93" s="253">
        <f>SUM(B88:B92)</f>
        <v>2687759.03</v>
      </c>
      <c r="C93" s="253">
        <f>SUM(C88:C92)</f>
        <v>2726277.2099999995</v>
      </c>
      <c r="D93" s="253">
        <f>C93-B93</f>
        <v>38518.1799999997</v>
      </c>
      <c r="E93" s="254">
        <f>D93/B93</f>
        <v>0.014330964781466926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6"/>
      <c r="FW93" s="226"/>
      <c r="FX93" s="226"/>
      <c r="FY93" s="226"/>
      <c r="FZ93" s="226"/>
      <c r="GA93" s="226"/>
      <c r="GB93" s="226"/>
      <c r="GC93" s="226"/>
      <c r="GD93" s="226"/>
      <c r="GE93" s="226"/>
      <c r="GF93" s="226"/>
      <c r="GG93" s="226"/>
      <c r="GH93" s="226"/>
      <c r="GI93" s="226"/>
      <c r="GJ93" s="226"/>
      <c r="GK93" s="226"/>
      <c r="GL93" s="226"/>
      <c r="GM93" s="226"/>
      <c r="GN93" s="226"/>
      <c r="GO93" s="226"/>
      <c r="GP93" s="226"/>
      <c r="GQ93" s="226"/>
      <c r="GR93" s="226"/>
      <c r="GS93" s="226"/>
      <c r="GT93" s="226"/>
      <c r="GU93" s="226"/>
      <c r="GV93" s="226"/>
      <c r="GW93" s="226"/>
      <c r="GX93" s="226"/>
      <c r="GY93" s="226"/>
      <c r="GZ93" s="226"/>
      <c r="HA93" s="226"/>
      <c r="HB93" s="226"/>
      <c r="HC93" s="226"/>
      <c r="HD93" s="226"/>
      <c r="HE93" s="226"/>
      <c r="HF93" s="226"/>
      <c r="HG93" s="226"/>
      <c r="HH93" s="226"/>
      <c r="HI93" s="226"/>
      <c r="HJ93" s="226"/>
      <c r="HK93" s="226"/>
      <c r="HL93" s="226"/>
      <c r="HM93" s="226"/>
      <c r="HN93" s="226"/>
      <c r="HO93" s="226"/>
      <c r="HP93" s="226"/>
      <c r="HQ93" s="226"/>
      <c r="HR93" s="226"/>
      <c r="HS93" s="226"/>
      <c r="HT93" s="226"/>
      <c r="HU93" s="226"/>
      <c r="HV93" s="226"/>
      <c r="HW93" s="226"/>
      <c r="HX93" s="226"/>
      <c r="HY93" s="226"/>
      <c r="HZ93" s="226"/>
      <c r="IA93" s="226"/>
      <c r="IB93" s="226"/>
      <c r="IC93" s="226"/>
      <c r="ID93" s="226"/>
      <c r="IE93" s="226"/>
      <c r="IF93" s="226"/>
      <c r="IG93" s="226"/>
      <c r="IH93" s="226"/>
      <c r="II93" s="226"/>
      <c r="IJ93" s="226"/>
      <c r="IK93" s="226"/>
      <c r="IL93" s="226"/>
      <c r="IM93" s="226"/>
      <c r="IN93" s="226"/>
      <c r="IO93" s="226"/>
      <c r="IP93" s="226"/>
      <c r="IQ93" s="226"/>
      <c r="IR93" s="226"/>
      <c r="IS93" s="226"/>
      <c r="IT93" s="226"/>
      <c r="IU93" s="226"/>
      <c r="IV93" s="226"/>
    </row>
    <row r="94" spans="1:256" ht="18" thickTop="1">
      <c r="A94" s="233" t="s">
        <v>319</v>
      </c>
      <c r="B94" s="234"/>
      <c r="C94" s="234"/>
      <c r="D94" s="234"/>
      <c r="E94" s="235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6"/>
      <c r="GL94" s="22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  <c r="HS94" s="226"/>
      <c r="HT94" s="226"/>
      <c r="HU94" s="226"/>
      <c r="HV94" s="226"/>
      <c r="HW94" s="226"/>
      <c r="HX94" s="226"/>
      <c r="HY94" s="226"/>
      <c r="HZ94" s="226"/>
      <c r="IA94" s="226"/>
      <c r="IB94" s="226"/>
      <c r="IC94" s="226"/>
      <c r="ID94" s="226"/>
      <c r="IE94" s="226"/>
      <c r="IF94" s="226"/>
      <c r="IG94" s="226"/>
      <c r="IH94" s="226"/>
      <c r="II94" s="226"/>
      <c r="IJ94" s="226"/>
      <c r="IK94" s="226"/>
      <c r="IL94" s="226"/>
      <c r="IM94" s="226"/>
      <c r="IN94" s="226"/>
      <c r="IO94" s="226"/>
      <c r="IP94" s="226"/>
      <c r="IQ94" s="226"/>
      <c r="IR94" s="226"/>
      <c r="IS94" s="226"/>
      <c r="IT94" s="226"/>
      <c r="IU94" s="226"/>
      <c r="IV94" s="226"/>
    </row>
    <row r="95" spans="1:256" ht="17.25">
      <c r="A95" s="234" t="s">
        <v>320</v>
      </c>
      <c r="B95" s="242">
        <v>6589387.73</v>
      </c>
      <c r="C95" s="242">
        <v>10244855.19</v>
      </c>
      <c r="D95" s="251"/>
      <c r="E95" s="252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6"/>
      <c r="GL95" s="22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  <c r="HS95" s="226"/>
      <c r="HT95" s="226"/>
      <c r="HU95" s="226"/>
      <c r="HV95" s="226"/>
      <c r="HW95" s="226"/>
      <c r="HX95" s="226"/>
      <c r="HY95" s="226"/>
      <c r="HZ95" s="226"/>
      <c r="IA95" s="226"/>
      <c r="IB95" s="226"/>
      <c r="IC95" s="226"/>
      <c r="ID95" s="226"/>
      <c r="IE95" s="226"/>
      <c r="IF95" s="226"/>
      <c r="IG95" s="226"/>
      <c r="IH95" s="226"/>
      <c r="II95" s="226"/>
      <c r="IJ95" s="226"/>
      <c r="IK95" s="226"/>
      <c r="IL95" s="226"/>
      <c r="IM95" s="226"/>
      <c r="IN95" s="226"/>
      <c r="IO95" s="226"/>
      <c r="IP95" s="226"/>
      <c r="IQ95" s="226"/>
      <c r="IR95" s="226"/>
      <c r="IS95" s="226"/>
      <c r="IT95" s="226"/>
      <c r="IU95" s="226"/>
      <c r="IV95" s="226"/>
    </row>
    <row r="96" spans="1:256" ht="17.25">
      <c r="A96" s="234" t="s">
        <v>321</v>
      </c>
      <c r="B96" s="242">
        <v>99817.5</v>
      </c>
      <c r="C96" s="242">
        <v>94284</v>
      </c>
      <c r="D96" s="251"/>
      <c r="E96" s="252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  <c r="EM96" s="226"/>
      <c r="EN96" s="226"/>
      <c r="EO96" s="226"/>
      <c r="EP96" s="226"/>
      <c r="EQ96" s="226"/>
      <c r="ER96" s="226"/>
      <c r="ES96" s="226"/>
      <c r="ET96" s="226"/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6"/>
      <c r="FF96" s="226"/>
      <c r="FG96" s="226"/>
      <c r="FH96" s="226"/>
      <c r="FI96" s="226"/>
      <c r="FJ96" s="226"/>
      <c r="FK96" s="226"/>
      <c r="FL96" s="226"/>
      <c r="FM96" s="226"/>
      <c r="FN96" s="226"/>
      <c r="FO96" s="226"/>
      <c r="FP96" s="226"/>
      <c r="FQ96" s="226"/>
      <c r="FR96" s="226"/>
      <c r="FS96" s="226"/>
      <c r="FT96" s="226"/>
      <c r="FU96" s="226"/>
      <c r="FV96" s="226"/>
      <c r="FW96" s="226"/>
      <c r="FX96" s="226"/>
      <c r="FY96" s="226"/>
      <c r="FZ96" s="226"/>
      <c r="GA96" s="226"/>
      <c r="GB96" s="226"/>
      <c r="GC96" s="226"/>
      <c r="GD96" s="226"/>
      <c r="GE96" s="226"/>
      <c r="GF96" s="226"/>
      <c r="GG96" s="226"/>
      <c r="GH96" s="226"/>
      <c r="GI96" s="226"/>
      <c r="GJ96" s="226"/>
      <c r="GK96" s="226"/>
      <c r="GL96" s="226"/>
      <c r="GM96" s="226"/>
      <c r="GN96" s="226"/>
      <c r="GO96" s="226"/>
      <c r="GP96" s="226"/>
      <c r="GQ96" s="226"/>
      <c r="GR96" s="226"/>
      <c r="GS96" s="226"/>
      <c r="GT96" s="226"/>
      <c r="GU96" s="226"/>
      <c r="GV96" s="226"/>
      <c r="GW96" s="226"/>
      <c r="GX96" s="226"/>
      <c r="GY96" s="226"/>
      <c r="GZ96" s="226"/>
      <c r="HA96" s="226"/>
      <c r="HB96" s="226"/>
      <c r="HC96" s="226"/>
      <c r="HD96" s="226"/>
      <c r="HE96" s="226"/>
      <c r="HF96" s="226"/>
      <c r="HG96" s="226"/>
      <c r="HH96" s="226"/>
      <c r="HI96" s="226"/>
      <c r="HJ96" s="226"/>
      <c r="HK96" s="226"/>
      <c r="HL96" s="226"/>
      <c r="HM96" s="226"/>
      <c r="HN96" s="226"/>
      <c r="HO96" s="226"/>
      <c r="HP96" s="226"/>
      <c r="HQ96" s="226"/>
      <c r="HR96" s="226"/>
      <c r="HS96" s="226"/>
      <c r="HT96" s="226"/>
      <c r="HU96" s="226"/>
      <c r="HV96" s="226"/>
      <c r="HW96" s="226"/>
      <c r="HX96" s="226"/>
      <c r="HY96" s="226"/>
      <c r="HZ96" s="226"/>
      <c r="IA96" s="226"/>
      <c r="IB96" s="226"/>
      <c r="IC96" s="226"/>
      <c r="ID96" s="226"/>
      <c r="IE96" s="226"/>
      <c r="IF96" s="226"/>
      <c r="IG96" s="226"/>
      <c r="IH96" s="226"/>
      <c r="II96" s="226"/>
      <c r="IJ96" s="226"/>
      <c r="IK96" s="226"/>
      <c r="IL96" s="226"/>
      <c r="IM96" s="226"/>
      <c r="IN96" s="226"/>
      <c r="IO96" s="226"/>
      <c r="IP96" s="226"/>
      <c r="IQ96" s="226"/>
      <c r="IR96" s="226"/>
      <c r="IS96" s="226"/>
      <c r="IT96" s="226"/>
      <c r="IU96" s="226"/>
      <c r="IV96" s="226"/>
    </row>
    <row r="97" spans="1:256" ht="17.25">
      <c r="A97" s="234" t="s">
        <v>322</v>
      </c>
      <c r="B97" s="242">
        <v>253480.51</v>
      </c>
      <c r="C97" s="242">
        <v>-174.91</v>
      </c>
      <c r="D97" s="251"/>
      <c r="E97" s="252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  <c r="FL97" s="226"/>
      <c r="FM97" s="226"/>
      <c r="FN97" s="226"/>
      <c r="FO97" s="226"/>
      <c r="FP97" s="226"/>
      <c r="FQ97" s="226"/>
      <c r="FR97" s="226"/>
      <c r="FS97" s="226"/>
      <c r="FT97" s="226"/>
      <c r="FU97" s="226"/>
      <c r="FV97" s="226"/>
      <c r="FW97" s="226"/>
      <c r="FX97" s="226"/>
      <c r="FY97" s="226"/>
      <c r="FZ97" s="226"/>
      <c r="GA97" s="226"/>
      <c r="GB97" s="226"/>
      <c r="GC97" s="226"/>
      <c r="GD97" s="226"/>
      <c r="GE97" s="226"/>
      <c r="GF97" s="226"/>
      <c r="GG97" s="226"/>
      <c r="GH97" s="226"/>
      <c r="GI97" s="226"/>
      <c r="GJ97" s="226"/>
      <c r="GK97" s="226"/>
      <c r="GL97" s="226"/>
      <c r="GM97" s="226"/>
      <c r="GN97" s="226"/>
      <c r="GO97" s="226"/>
      <c r="GP97" s="226"/>
      <c r="GQ97" s="226"/>
      <c r="GR97" s="226"/>
      <c r="GS97" s="226"/>
      <c r="GT97" s="226"/>
      <c r="GU97" s="226"/>
      <c r="GV97" s="226"/>
      <c r="GW97" s="226"/>
      <c r="GX97" s="226"/>
      <c r="GY97" s="226"/>
      <c r="GZ97" s="226"/>
      <c r="HA97" s="226"/>
      <c r="HB97" s="226"/>
      <c r="HC97" s="226"/>
      <c r="HD97" s="226"/>
      <c r="HE97" s="226"/>
      <c r="HF97" s="226"/>
      <c r="HG97" s="226"/>
      <c r="HH97" s="226"/>
      <c r="HI97" s="226"/>
      <c r="HJ97" s="226"/>
      <c r="HK97" s="226"/>
      <c r="HL97" s="226"/>
      <c r="HM97" s="226"/>
      <c r="HN97" s="226"/>
      <c r="HO97" s="226"/>
      <c r="HP97" s="226"/>
      <c r="HQ97" s="226"/>
      <c r="HR97" s="226"/>
      <c r="HS97" s="226"/>
      <c r="HT97" s="226"/>
      <c r="HU97" s="226"/>
      <c r="HV97" s="226"/>
      <c r="HW97" s="226"/>
      <c r="HX97" s="226"/>
      <c r="HY97" s="226"/>
      <c r="HZ97" s="226"/>
      <c r="IA97" s="226"/>
      <c r="IB97" s="226"/>
      <c r="IC97" s="226"/>
      <c r="ID97" s="226"/>
      <c r="IE97" s="226"/>
      <c r="IF97" s="226"/>
      <c r="IG97" s="226"/>
      <c r="IH97" s="226"/>
      <c r="II97" s="226"/>
      <c r="IJ97" s="226"/>
      <c r="IK97" s="226"/>
      <c r="IL97" s="226"/>
      <c r="IM97" s="226"/>
      <c r="IN97" s="226"/>
      <c r="IO97" s="226"/>
      <c r="IP97" s="226"/>
      <c r="IQ97" s="226"/>
      <c r="IR97" s="226"/>
      <c r="IS97" s="226"/>
      <c r="IT97" s="226"/>
      <c r="IU97" s="226"/>
      <c r="IV97" s="226"/>
    </row>
    <row r="98" spans="1:256" ht="17.25">
      <c r="A98" s="234" t="s">
        <v>323</v>
      </c>
      <c r="B98" s="242">
        <v>514407.55</v>
      </c>
      <c r="C98" s="242">
        <v>-1791.48</v>
      </c>
      <c r="D98" s="251" t="s">
        <v>106</v>
      </c>
      <c r="E98" s="257" t="s">
        <v>106</v>
      </c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6"/>
      <c r="FO98" s="226"/>
      <c r="FP98" s="226"/>
      <c r="FQ98" s="226"/>
      <c r="FR98" s="226"/>
      <c r="FS98" s="226"/>
      <c r="FT98" s="226"/>
      <c r="FU98" s="226"/>
      <c r="FV98" s="226"/>
      <c r="FW98" s="226"/>
      <c r="FX98" s="226"/>
      <c r="FY98" s="226"/>
      <c r="FZ98" s="226"/>
      <c r="GA98" s="226"/>
      <c r="GB98" s="226"/>
      <c r="GC98" s="226"/>
      <c r="GD98" s="226"/>
      <c r="GE98" s="226"/>
      <c r="GF98" s="226"/>
      <c r="GG98" s="226"/>
      <c r="GH98" s="226"/>
      <c r="GI98" s="226"/>
      <c r="GJ98" s="226"/>
      <c r="GK98" s="226"/>
      <c r="GL98" s="226"/>
      <c r="GM98" s="226"/>
      <c r="GN98" s="226"/>
      <c r="GO98" s="226"/>
      <c r="GP98" s="226"/>
      <c r="GQ98" s="226"/>
      <c r="GR98" s="226"/>
      <c r="GS98" s="226"/>
      <c r="GT98" s="226"/>
      <c r="GU98" s="226"/>
      <c r="GV98" s="226"/>
      <c r="GW98" s="226"/>
      <c r="GX98" s="226"/>
      <c r="GY98" s="226"/>
      <c r="GZ98" s="226"/>
      <c r="HA98" s="226"/>
      <c r="HB98" s="226"/>
      <c r="HC98" s="226"/>
      <c r="HD98" s="226"/>
      <c r="HE98" s="226"/>
      <c r="HF98" s="226"/>
      <c r="HG98" s="226"/>
      <c r="HH98" s="226"/>
      <c r="HI98" s="226"/>
      <c r="HJ98" s="226"/>
      <c r="HK98" s="226"/>
      <c r="HL98" s="226"/>
      <c r="HM98" s="226"/>
      <c r="HN98" s="226"/>
      <c r="HO98" s="226"/>
      <c r="HP98" s="226"/>
      <c r="HQ98" s="226"/>
      <c r="HR98" s="226"/>
      <c r="HS98" s="226"/>
      <c r="HT98" s="226"/>
      <c r="HU98" s="226"/>
      <c r="HV98" s="226"/>
      <c r="HW98" s="226"/>
      <c r="HX98" s="226"/>
      <c r="HY98" s="226"/>
      <c r="HZ98" s="226"/>
      <c r="IA98" s="226"/>
      <c r="IB98" s="226"/>
      <c r="IC98" s="226"/>
      <c r="ID98" s="226"/>
      <c r="IE98" s="226"/>
      <c r="IF98" s="226"/>
      <c r="IG98" s="226"/>
      <c r="IH98" s="226"/>
      <c r="II98" s="226"/>
      <c r="IJ98" s="226"/>
      <c r="IK98" s="226"/>
      <c r="IL98" s="226"/>
      <c r="IM98" s="226"/>
      <c r="IN98" s="226"/>
      <c r="IO98" s="226"/>
      <c r="IP98" s="226"/>
      <c r="IQ98" s="226"/>
      <c r="IR98" s="226"/>
      <c r="IS98" s="226"/>
      <c r="IT98" s="226"/>
      <c r="IU98" s="226"/>
      <c r="IV98" s="226"/>
    </row>
    <row r="99" spans="1:256" ht="17.25">
      <c r="A99" s="234" t="s">
        <v>324</v>
      </c>
      <c r="B99" s="242">
        <v>63415.4</v>
      </c>
      <c r="C99" s="242">
        <v>-217.72</v>
      </c>
      <c r="D99" s="251"/>
      <c r="E99" s="252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  <c r="FL99" s="226"/>
      <c r="FM99" s="226"/>
      <c r="FN99" s="226"/>
      <c r="FO99" s="226"/>
      <c r="FP99" s="226"/>
      <c r="FQ99" s="226"/>
      <c r="FR99" s="226"/>
      <c r="FS99" s="226"/>
      <c r="FT99" s="226"/>
      <c r="FU99" s="226"/>
      <c r="FV99" s="226"/>
      <c r="FW99" s="226"/>
      <c r="FX99" s="226"/>
      <c r="FY99" s="226"/>
      <c r="FZ99" s="226"/>
      <c r="GA99" s="226"/>
      <c r="GB99" s="226"/>
      <c r="GC99" s="226"/>
      <c r="GD99" s="226"/>
      <c r="GE99" s="226"/>
      <c r="GF99" s="226"/>
      <c r="GG99" s="226"/>
      <c r="GH99" s="226"/>
      <c r="GI99" s="226"/>
      <c r="GJ99" s="226"/>
      <c r="GK99" s="226"/>
      <c r="GL99" s="226"/>
      <c r="GM99" s="226"/>
      <c r="GN99" s="226"/>
      <c r="GO99" s="226"/>
      <c r="GP99" s="226"/>
      <c r="GQ99" s="226"/>
      <c r="GR99" s="226"/>
      <c r="GS99" s="226"/>
      <c r="GT99" s="226"/>
      <c r="GU99" s="226"/>
      <c r="GV99" s="226"/>
      <c r="GW99" s="226"/>
      <c r="GX99" s="226"/>
      <c r="GY99" s="226"/>
      <c r="GZ99" s="226"/>
      <c r="HA99" s="226"/>
      <c r="HB99" s="226"/>
      <c r="HC99" s="226"/>
      <c r="HD99" s="226"/>
      <c r="HE99" s="226"/>
      <c r="HF99" s="226"/>
      <c r="HG99" s="226"/>
      <c r="HH99" s="226"/>
      <c r="HI99" s="226"/>
      <c r="HJ99" s="226"/>
      <c r="HK99" s="226"/>
      <c r="HL99" s="226"/>
      <c r="HM99" s="226"/>
      <c r="HN99" s="226"/>
      <c r="HO99" s="226"/>
      <c r="HP99" s="226"/>
      <c r="HQ99" s="226"/>
      <c r="HR99" s="226"/>
      <c r="HS99" s="226"/>
      <c r="HT99" s="226"/>
      <c r="HU99" s="226"/>
      <c r="HV99" s="226"/>
      <c r="HW99" s="226"/>
      <c r="HX99" s="226"/>
      <c r="HY99" s="226"/>
      <c r="HZ99" s="226"/>
      <c r="IA99" s="226"/>
      <c r="IB99" s="226"/>
      <c r="IC99" s="226"/>
      <c r="ID99" s="226"/>
      <c r="IE99" s="226"/>
      <c r="IF99" s="226"/>
      <c r="IG99" s="226"/>
      <c r="IH99" s="226"/>
      <c r="II99" s="226"/>
      <c r="IJ99" s="226"/>
      <c r="IK99" s="226"/>
      <c r="IL99" s="226"/>
      <c r="IM99" s="226"/>
      <c r="IN99" s="226"/>
      <c r="IO99" s="226"/>
      <c r="IP99" s="226"/>
      <c r="IQ99" s="226"/>
      <c r="IR99" s="226"/>
      <c r="IS99" s="226"/>
      <c r="IT99" s="226"/>
      <c r="IU99" s="226"/>
      <c r="IV99" s="226"/>
    </row>
    <row r="100" spans="1:256" ht="17.25">
      <c r="A100" s="234" t="s">
        <v>325</v>
      </c>
      <c r="B100" s="242">
        <v>370550.01</v>
      </c>
      <c r="C100" s="242">
        <v>409881.1</v>
      </c>
      <c r="D100" s="251"/>
      <c r="E100" s="252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  <c r="EF100" s="226"/>
      <c r="EG100" s="226"/>
      <c r="EH100" s="226"/>
      <c r="EI100" s="226"/>
      <c r="EJ100" s="226"/>
      <c r="EK100" s="226"/>
      <c r="EL100" s="226"/>
      <c r="EM100" s="226"/>
      <c r="EN100" s="226"/>
      <c r="EO100" s="226"/>
      <c r="EP100" s="226"/>
      <c r="EQ100" s="226"/>
      <c r="ER100" s="226"/>
      <c r="ES100" s="226"/>
      <c r="ET100" s="226"/>
      <c r="EU100" s="226"/>
      <c r="EV100" s="226"/>
      <c r="EW100" s="226"/>
      <c r="EX100" s="226"/>
      <c r="EY100" s="226"/>
      <c r="EZ100" s="226"/>
      <c r="FA100" s="226"/>
      <c r="FB100" s="226"/>
      <c r="FC100" s="226"/>
      <c r="FD100" s="226"/>
      <c r="FE100" s="226"/>
      <c r="FF100" s="226"/>
      <c r="FG100" s="226"/>
      <c r="FH100" s="226"/>
      <c r="FI100" s="226"/>
      <c r="FJ100" s="226"/>
      <c r="FK100" s="226"/>
      <c r="FL100" s="226"/>
      <c r="FM100" s="226"/>
      <c r="FN100" s="226"/>
      <c r="FO100" s="226"/>
      <c r="FP100" s="226"/>
      <c r="FQ100" s="226"/>
      <c r="FR100" s="226"/>
      <c r="FS100" s="226"/>
      <c r="FT100" s="226"/>
      <c r="FU100" s="226"/>
      <c r="FV100" s="226"/>
      <c r="FW100" s="226"/>
      <c r="FX100" s="226"/>
      <c r="FY100" s="226"/>
      <c r="FZ100" s="226"/>
      <c r="GA100" s="226"/>
      <c r="GB100" s="226"/>
      <c r="GC100" s="226"/>
      <c r="GD100" s="226"/>
      <c r="GE100" s="226"/>
      <c r="GF100" s="226"/>
      <c r="GG100" s="226"/>
      <c r="GH100" s="226"/>
      <c r="GI100" s="226"/>
      <c r="GJ100" s="226"/>
      <c r="GK100" s="226"/>
      <c r="GL100" s="226"/>
      <c r="GM100" s="226"/>
      <c r="GN100" s="226"/>
      <c r="GO100" s="226"/>
      <c r="GP100" s="226"/>
      <c r="GQ100" s="226"/>
      <c r="GR100" s="226"/>
      <c r="GS100" s="226"/>
      <c r="GT100" s="226"/>
      <c r="GU100" s="226"/>
      <c r="GV100" s="226"/>
      <c r="GW100" s="226"/>
      <c r="GX100" s="226"/>
      <c r="GY100" s="226"/>
      <c r="GZ100" s="226"/>
      <c r="HA100" s="226"/>
      <c r="HB100" s="226"/>
      <c r="HC100" s="226"/>
      <c r="HD100" s="226"/>
      <c r="HE100" s="226"/>
      <c r="HF100" s="226"/>
      <c r="HG100" s="226"/>
      <c r="HH100" s="226"/>
      <c r="HI100" s="226"/>
      <c r="HJ100" s="226"/>
      <c r="HK100" s="226"/>
      <c r="HL100" s="226"/>
      <c r="HM100" s="226"/>
      <c r="HN100" s="226"/>
      <c r="HO100" s="226"/>
      <c r="HP100" s="226"/>
      <c r="HQ100" s="226"/>
      <c r="HR100" s="226"/>
      <c r="HS100" s="226"/>
      <c r="HT100" s="226"/>
      <c r="HU100" s="226"/>
      <c r="HV100" s="226"/>
      <c r="HW100" s="226"/>
      <c r="HX100" s="226"/>
      <c r="HY100" s="226"/>
      <c r="HZ100" s="226"/>
      <c r="IA100" s="226"/>
      <c r="IB100" s="226"/>
      <c r="IC100" s="226"/>
      <c r="ID100" s="226"/>
      <c r="IE100" s="226"/>
      <c r="IF100" s="226"/>
      <c r="IG100" s="226"/>
      <c r="IH100" s="226"/>
      <c r="II100" s="226"/>
      <c r="IJ100" s="226"/>
      <c r="IK100" s="226"/>
      <c r="IL100" s="226"/>
      <c r="IM100" s="226"/>
      <c r="IN100" s="226"/>
      <c r="IO100" s="226"/>
      <c r="IP100" s="226"/>
      <c r="IQ100" s="226"/>
      <c r="IR100" s="226"/>
      <c r="IS100" s="226"/>
      <c r="IT100" s="226"/>
      <c r="IU100" s="226"/>
      <c r="IV100" s="226"/>
    </row>
    <row r="101" spans="1:256" ht="17.25">
      <c r="A101" s="234" t="s">
        <v>326</v>
      </c>
      <c r="B101" s="242">
        <v>149645.91</v>
      </c>
      <c r="C101" s="242">
        <v>-1222468.05</v>
      </c>
      <c r="D101" s="251"/>
      <c r="E101" s="252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6"/>
      <c r="EK101" s="226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  <c r="EZ101" s="226"/>
      <c r="FA101" s="226"/>
      <c r="FB101" s="226"/>
      <c r="FC101" s="226"/>
      <c r="FD101" s="226"/>
      <c r="FE101" s="226"/>
      <c r="FF101" s="226"/>
      <c r="FG101" s="226"/>
      <c r="FH101" s="226"/>
      <c r="FI101" s="226"/>
      <c r="FJ101" s="226"/>
      <c r="FK101" s="226"/>
      <c r="FL101" s="226"/>
      <c r="FM101" s="226"/>
      <c r="FN101" s="226"/>
      <c r="FO101" s="226"/>
      <c r="FP101" s="226"/>
      <c r="FQ101" s="226"/>
      <c r="FR101" s="226"/>
      <c r="FS101" s="226"/>
      <c r="FT101" s="226"/>
      <c r="FU101" s="226"/>
      <c r="FV101" s="226"/>
      <c r="FW101" s="226"/>
      <c r="FX101" s="226"/>
      <c r="FY101" s="226"/>
      <c r="FZ101" s="226"/>
      <c r="GA101" s="226"/>
      <c r="GB101" s="226"/>
      <c r="GC101" s="226"/>
      <c r="GD101" s="226"/>
      <c r="GE101" s="226"/>
      <c r="GF101" s="226"/>
      <c r="GG101" s="226"/>
      <c r="GH101" s="226"/>
      <c r="GI101" s="226"/>
      <c r="GJ101" s="226"/>
      <c r="GK101" s="226"/>
      <c r="GL101" s="226"/>
      <c r="GM101" s="226"/>
      <c r="GN101" s="226"/>
      <c r="GO101" s="226"/>
      <c r="GP101" s="226"/>
      <c r="GQ101" s="226"/>
      <c r="GR101" s="226"/>
      <c r="GS101" s="226"/>
      <c r="GT101" s="226"/>
      <c r="GU101" s="226"/>
      <c r="GV101" s="226"/>
      <c r="GW101" s="226"/>
      <c r="GX101" s="226"/>
      <c r="GY101" s="226"/>
      <c r="GZ101" s="226"/>
      <c r="HA101" s="226"/>
      <c r="HB101" s="226"/>
      <c r="HC101" s="226"/>
      <c r="HD101" s="226"/>
      <c r="HE101" s="226"/>
      <c r="HF101" s="226"/>
      <c r="HG101" s="226"/>
      <c r="HH101" s="226"/>
      <c r="HI101" s="226"/>
      <c r="HJ101" s="226"/>
      <c r="HK101" s="226"/>
      <c r="HL101" s="226"/>
      <c r="HM101" s="226"/>
      <c r="HN101" s="226"/>
      <c r="HO101" s="226"/>
      <c r="HP101" s="226"/>
      <c r="HQ101" s="226"/>
      <c r="HR101" s="226"/>
      <c r="HS101" s="226"/>
      <c r="HT101" s="226"/>
      <c r="HU101" s="226"/>
      <c r="HV101" s="226"/>
      <c r="HW101" s="226"/>
      <c r="HX101" s="226"/>
      <c r="HY101" s="226"/>
      <c r="HZ101" s="226"/>
      <c r="IA101" s="226"/>
      <c r="IB101" s="226"/>
      <c r="IC101" s="226"/>
      <c r="ID101" s="226"/>
      <c r="IE101" s="226"/>
      <c r="IF101" s="226"/>
      <c r="IG101" s="226"/>
      <c r="IH101" s="226"/>
      <c r="II101" s="226"/>
      <c r="IJ101" s="226"/>
      <c r="IK101" s="226"/>
      <c r="IL101" s="226"/>
      <c r="IM101" s="226"/>
      <c r="IN101" s="226"/>
      <c r="IO101" s="226"/>
      <c r="IP101" s="226"/>
      <c r="IQ101" s="226"/>
      <c r="IR101" s="226"/>
      <c r="IS101" s="226"/>
      <c r="IT101" s="226"/>
      <c r="IU101" s="226"/>
      <c r="IV101" s="226"/>
    </row>
    <row r="102" spans="1:256" ht="17.25">
      <c r="A102" s="234" t="s">
        <v>327</v>
      </c>
      <c r="B102" s="242">
        <v>87195.68</v>
      </c>
      <c r="C102" s="242">
        <v>-299.36</v>
      </c>
      <c r="D102" s="251"/>
      <c r="E102" s="252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  <c r="EF102" s="226"/>
      <c r="EG102" s="226"/>
      <c r="EH102" s="226"/>
      <c r="EI102" s="226"/>
      <c r="EJ102" s="226"/>
      <c r="EK102" s="226"/>
      <c r="EL102" s="226"/>
      <c r="EM102" s="226"/>
      <c r="EN102" s="226"/>
      <c r="EO102" s="226"/>
      <c r="EP102" s="226"/>
      <c r="EQ102" s="226"/>
      <c r="ER102" s="226"/>
      <c r="ES102" s="226"/>
      <c r="ET102" s="226"/>
      <c r="EU102" s="226"/>
      <c r="EV102" s="226"/>
      <c r="EW102" s="226"/>
      <c r="EX102" s="226"/>
      <c r="EY102" s="226"/>
      <c r="EZ102" s="226"/>
      <c r="FA102" s="226"/>
      <c r="FB102" s="226"/>
      <c r="FC102" s="226"/>
      <c r="FD102" s="226"/>
      <c r="FE102" s="226"/>
      <c r="FF102" s="226"/>
      <c r="FG102" s="226"/>
      <c r="FH102" s="226"/>
      <c r="FI102" s="226"/>
      <c r="FJ102" s="226"/>
      <c r="FK102" s="226"/>
      <c r="FL102" s="226"/>
      <c r="FM102" s="226"/>
      <c r="FN102" s="226"/>
      <c r="FO102" s="226"/>
      <c r="FP102" s="226"/>
      <c r="FQ102" s="226"/>
      <c r="FR102" s="226"/>
      <c r="FS102" s="226"/>
      <c r="FT102" s="226"/>
      <c r="FU102" s="226"/>
      <c r="FV102" s="226"/>
      <c r="FW102" s="226"/>
      <c r="FX102" s="226"/>
      <c r="FY102" s="226"/>
      <c r="FZ102" s="226"/>
      <c r="GA102" s="226"/>
      <c r="GB102" s="226"/>
      <c r="GC102" s="226"/>
      <c r="GD102" s="226"/>
      <c r="GE102" s="226"/>
      <c r="GF102" s="226"/>
      <c r="GG102" s="226"/>
      <c r="GH102" s="226"/>
      <c r="GI102" s="226"/>
      <c r="GJ102" s="226"/>
      <c r="GK102" s="226"/>
      <c r="GL102" s="226"/>
      <c r="GM102" s="226"/>
      <c r="GN102" s="226"/>
      <c r="GO102" s="226"/>
      <c r="GP102" s="226"/>
      <c r="GQ102" s="226"/>
      <c r="GR102" s="226"/>
      <c r="GS102" s="226"/>
      <c r="GT102" s="226"/>
      <c r="GU102" s="226"/>
      <c r="GV102" s="226"/>
      <c r="GW102" s="226"/>
      <c r="GX102" s="226"/>
      <c r="GY102" s="226"/>
      <c r="GZ102" s="226"/>
      <c r="HA102" s="226"/>
      <c r="HB102" s="226"/>
      <c r="HC102" s="226"/>
      <c r="HD102" s="226"/>
      <c r="HE102" s="226"/>
      <c r="HF102" s="226"/>
      <c r="HG102" s="226"/>
      <c r="HH102" s="226"/>
      <c r="HI102" s="226"/>
      <c r="HJ102" s="226"/>
      <c r="HK102" s="226"/>
      <c r="HL102" s="226"/>
      <c r="HM102" s="226"/>
      <c r="HN102" s="226"/>
      <c r="HO102" s="226"/>
      <c r="HP102" s="226"/>
      <c r="HQ102" s="226"/>
      <c r="HR102" s="226"/>
      <c r="HS102" s="226"/>
      <c r="HT102" s="226"/>
      <c r="HU102" s="226"/>
      <c r="HV102" s="226"/>
      <c r="HW102" s="226"/>
      <c r="HX102" s="226"/>
      <c r="HY102" s="226"/>
      <c r="HZ102" s="226"/>
      <c r="IA102" s="226"/>
      <c r="IB102" s="226"/>
      <c r="IC102" s="226"/>
      <c r="ID102" s="226"/>
      <c r="IE102" s="226"/>
      <c r="IF102" s="226"/>
      <c r="IG102" s="226"/>
      <c r="IH102" s="226"/>
      <c r="II102" s="226"/>
      <c r="IJ102" s="226"/>
      <c r="IK102" s="226"/>
      <c r="IL102" s="226"/>
      <c r="IM102" s="226"/>
      <c r="IN102" s="226"/>
      <c r="IO102" s="226"/>
      <c r="IP102" s="226"/>
      <c r="IQ102" s="226"/>
      <c r="IR102" s="226"/>
      <c r="IS102" s="226"/>
      <c r="IT102" s="226"/>
      <c r="IU102" s="226"/>
      <c r="IV102" s="226"/>
    </row>
    <row r="103" spans="1:256" ht="17.25">
      <c r="A103" s="234" t="s">
        <v>328</v>
      </c>
      <c r="B103" s="242">
        <v>65958.87</v>
      </c>
      <c r="C103" s="242">
        <v>68756.81</v>
      </c>
      <c r="D103" s="251"/>
      <c r="E103" s="252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FG103" s="226"/>
      <c r="FH103" s="226"/>
      <c r="FI103" s="226"/>
      <c r="FJ103" s="226"/>
      <c r="FK103" s="226"/>
      <c r="FL103" s="226"/>
      <c r="FM103" s="226"/>
      <c r="FN103" s="226"/>
      <c r="FO103" s="226"/>
      <c r="FP103" s="226"/>
      <c r="FQ103" s="226"/>
      <c r="FR103" s="226"/>
      <c r="FS103" s="226"/>
      <c r="FT103" s="226"/>
      <c r="FU103" s="226"/>
      <c r="FV103" s="226"/>
      <c r="FW103" s="226"/>
      <c r="FX103" s="226"/>
      <c r="FY103" s="226"/>
      <c r="FZ103" s="226"/>
      <c r="GA103" s="226"/>
      <c r="GB103" s="226"/>
      <c r="GC103" s="226"/>
      <c r="GD103" s="226"/>
      <c r="GE103" s="226"/>
      <c r="GF103" s="226"/>
      <c r="GG103" s="226"/>
      <c r="GH103" s="226"/>
      <c r="GI103" s="226"/>
      <c r="GJ103" s="226"/>
      <c r="GK103" s="226"/>
      <c r="GL103" s="226"/>
      <c r="GM103" s="226"/>
      <c r="GN103" s="226"/>
      <c r="GO103" s="226"/>
      <c r="GP103" s="226"/>
      <c r="GQ103" s="226"/>
      <c r="GR103" s="226"/>
      <c r="GS103" s="226"/>
      <c r="GT103" s="226"/>
      <c r="GU103" s="226"/>
      <c r="GV103" s="226"/>
      <c r="GW103" s="226"/>
      <c r="GX103" s="226"/>
      <c r="GY103" s="226"/>
      <c r="GZ103" s="226"/>
      <c r="HA103" s="226"/>
      <c r="HB103" s="226"/>
      <c r="HC103" s="226"/>
      <c r="HD103" s="226"/>
      <c r="HE103" s="226"/>
      <c r="HF103" s="226"/>
      <c r="HG103" s="226"/>
      <c r="HH103" s="226"/>
      <c r="HI103" s="226"/>
      <c r="HJ103" s="226"/>
      <c r="HK103" s="226"/>
      <c r="HL103" s="226"/>
      <c r="HM103" s="226"/>
      <c r="HN103" s="226"/>
      <c r="HO103" s="226"/>
      <c r="HP103" s="226"/>
      <c r="HQ103" s="226"/>
      <c r="HR103" s="226"/>
      <c r="HS103" s="226"/>
      <c r="HT103" s="226"/>
      <c r="HU103" s="226"/>
      <c r="HV103" s="226"/>
      <c r="HW103" s="226"/>
      <c r="HX103" s="226"/>
      <c r="HY103" s="226"/>
      <c r="HZ103" s="226"/>
      <c r="IA103" s="226"/>
      <c r="IB103" s="226"/>
      <c r="IC103" s="226"/>
      <c r="ID103" s="226"/>
      <c r="IE103" s="226"/>
      <c r="IF103" s="226"/>
      <c r="IG103" s="226"/>
      <c r="IH103" s="226"/>
      <c r="II103" s="226"/>
      <c r="IJ103" s="226"/>
      <c r="IK103" s="226"/>
      <c r="IL103" s="226"/>
      <c r="IM103" s="226"/>
      <c r="IN103" s="226"/>
      <c r="IO103" s="226"/>
      <c r="IP103" s="226"/>
      <c r="IQ103" s="226"/>
      <c r="IR103" s="226"/>
      <c r="IS103" s="226"/>
      <c r="IT103" s="226"/>
      <c r="IU103" s="226"/>
      <c r="IV103" s="226"/>
    </row>
    <row r="104" spans="1:256" ht="17.25">
      <c r="A104" s="234" t="s">
        <v>329</v>
      </c>
      <c r="B104" s="242">
        <v>24203.23</v>
      </c>
      <c r="C104" s="242">
        <v>20474.92</v>
      </c>
      <c r="D104" s="234"/>
      <c r="E104" s="235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  <c r="EF104" s="226"/>
      <c r="EG104" s="226"/>
      <c r="EH104" s="226"/>
      <c r="EI104" s="226"/>
      <c r="EJ104" s="226"/>
      <c r="EK104" s="226"/>
      <c r="EL104" s="226"/>
      <c r="EM104" s="226"/>
      <c r="EN104" s="226"/>
      <c r="EO104" s="226"/>
      <c r="EP104" s="226"/>
      <c r="EQ104" s="226"/>
      <c r="ER104" s="226"/>
      <c r="ES104" s="226"/>
      <c r="ET104" s="226"/>
      <c r="EU104" s="226"/>
      <c r="EV104" s="226"/>
      <c r="EW104" s="226"/>
      <c r="EX104" s="226"/>
      <c r="EY104" s="226"/>
      <c r="EZ104" s="226"/>
      <c r="FA104" s="226"/>
      <c r="FB104" s="226"/>
      <c r="FC104" s="226"/>
      <c r="FD104" s="226"/>
      <c r="FE104" s="226"/>
      <c r="FF104" s="226"/>
      <c r="FG104" s="226"/>
      <c r="FH104" s="226"/>
      <c r="FI104" s="226"/>
      <c r="FJ104" s="226"/>
      <c r="FK104" s="226"/>
      <c r="FL104" s="226"/>
      <c r="FM104" s="226"/>
      <c r="FN104" s="226"/>
      <c r="FO104" s="226"/>
      <c r="FP104" s="226"/>
      <c r="FQ104" s="226"/>
      <c r="FR104" s="226"/>
      <c r="FS104" s="226"/>
      <c r="FT104" s="226"/>
      <c r="FU104" s="226"/>
      <c r="FV104" s="226"/>
      <c r="FW104" s="226"/>
      <c r="FX104" s="226"/>
      <c r="FY104" s="226"/>
      <c r="FZ104" s="226"/>
      <c r="GA104" s="226"/>
      <c r="GB104" s="226"/>
      <c r="GC104" s="226"/>
      <c r="GD104" s="226"/>
      <c r="GE104" s="226"/>
      <c r="GF104" s="226"/>
      <c r="GG104" s="226"/>
      <c r="GH104" s="226"/>
      <c r="GI104" s="226"/>
      <c r="GJ104" s="226"/>
      <c r="GK104" s="226"/>
      <c r="GL104" s="226"/>
      <c r="GM104" s="226"/>
      <c r="GN104" s="226"/>
      <c r="GO104" s="226"/>
      <c r="GP104" s="226"/>
      <c r="GQ104" s="226"/>
      <c r="GR104" s="226"/>
      <c r="GS104" s="226"/>
      <c r="GT104" s="226"/>
      <c r="GU104" s="226"/>
      <c r="GV104" s="226"/>
      <c r="GW104" s="226"/>
      <c r="GX104" s="226"/>
      <c r="GY104" s="226"/>
      <c r="GZ104" s="226"/>
      <c r="HA104" s="226"/>
      <c r="HB104" s="226"/>
      <c r="HC104" s="226"/>
      <c r="HD104" s="226"/>
      <c r="HE104" s="226"/>
      <c r="HF104" s="226"/>
      <c r="HG104" s="226"/>
      <c r="HH104" s="226"/>
      <c r="HI104" s="226"/>
      <c r="HJ104" s="226"/>
      <c r="HK104" s="226"/>
      <c r="HL104" s="226"/>
      <c r="HM104" s="226"/>
      <c r="HN104" s="226"/>
      <c r="HO104" s="226"/>
      <c r="HP104" s="226"/>
      <c r="HQ104" s="226"/>
      <c r="HR104" s="226"/>
      <c r="HS104" s="226"/>
      <c r="HT104" s="226"/>
      <c r="HU104" s="226"/>
      <c r="HV104" s="226"/>
      <c r="HW104" s="226"/>
      <c r="HX104" s="226"/>
      <c r="HY104" s="226"/>
      <c r="HZ104" s="226"/>
      <c r="IA104" s="226"/>
      <c r="IB104" s="226"/>
      <c r="IC104" s="226"/>
      <c r="ID104" s="226"/>
      <c r="IE104" s="226"/>
      <c r="IF104" s="226"/>
      <c r="IG104" s="226"/>
      <c r="IH104" s="226"/>
      <c r="II104" s="226"/>
      <c r="IJ104" s="226"/>
      <c r="IK104" s="226"/>
      <c r="IL104" s="226"/>
      <c r="IM104" s="226"/>
      <c r="IN104" s="226"/>
      <c r="IO104" s="226"/>
      <c r="IP104" s="226"/>
      <c r="IQ104" s="226"/>
      <c r="IR104" s="226"/>
      <c r="IS104" s="226"/>
      <c r="IT104" s="226"/>
      <c r="IU104" s="226"/>
      <c r="IV104" s="226"/>
    </row>
    <row r="105" spans="1:256" ht="17.25">
      <c r="A105" s="235" t="s">
        <v>330</v>
      </c>
      <c r="B105" s="242">
        <v>24029.88</v>
      </c>
      <c r="C105" s="242">
        <v>86.63</v>
      </c>
      <c r="D105" s="243"/>
      <c r="E105" s="243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/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  <c r="FL105" s="226"/>
      <c r="FM105" s="226"/>
      <c r="FN105" s="226"/>
      <c r="FO105" s="226"/>
      <c r="FP105" s="226"/>
      <c r="FQ105" s="226"/>
      <c r="FR105" s="226"/>
      <c r="FS105" s="226"/>
      <c r="FT105" s="226"/>
      <c r="FU105" s="226"/>
      <c r="FV105" s="226"/>
      <c r="FW105" s="226"/>
      <c r="FX105" s="226"/>
      <c r="FY105" s="226"/>
      <c r="FZ105" s="226"/>
      <c r="GA105" s="226"/>
      <c r="GB105" s="226"/>
      <c r="GC105" s="226"/>
      <c r="GD105" s="226"/>
      <c r="GE105" s="226"/>
      <c r="GF105" s="226"/>
      <c r="GG105" s="226"/>
      <c r="GH105" s="226"/>
      <c r="GI105" s="226"/>
      <c r="GJ105" s="226"/>
      <c r="GK105" s="226"/>
      <c r="GL105" s="226"/>
      <c r="GM105" s="226"/>
      <c r="GN105" s="226"/>
      <c r="GO105" s="226"/>
      <c r="GP105" s="226"/>
      <c r="GQ105" s="226"/>
      <c r="GR105" s="226"/>
      <c r="GS105" s="226"/>
      <c r="GT105" s="226"/>
      <c r="GU105" s="226"/>
      <c r="GV105" s="226"/>
      <c r="GW105" s="226"/>
      <c r="GX105" s="226"/>
      <c r="GY105" s="226"/>
      <c r="GZ105" s="226"/>
      <c r="HA105" s="226"/>
      <c r="HB105" s="226"/>
      <c r="HC105" s="226"/>
      <c r="HD105" s="226"/>
      <c r="HE105" s="226"/>
      <c r="HF105" s="226"/>
      <c r="HG105" s="226"/>
      <c r="HH105" s="226"/>
      <c r="HI105" s="226"/>
      <c r="HJ105" s="226"/>
      <c r="HK105" s="226"/>
      <c r="HL105" s="226"/>
      <c r="HM105" s="226"/>
      <c r="HN105" s="226"/>
      <c r="HO105" s="226"/>
      <c r="HP105" s="226"/>
      <c r="HQ105" s="226"/>
      <c r="HR105" s="226"/>
      <c r="HS105" s="226"/>
      <c r="HT105" s="226"/>
      <c r="HU105" s="226"/>
      <c r="HV105" s="226"/>
      <c r="HW105" s="226"/>
      <c r="HX105" s="226"/>
      <c r="HY105" s="226"/>
      <c r="HZ105" s="226"/>
      <c r="IA105" s="226"/>
      <c r="IB105" s="226"/>
      <c r="IC105" s="226"/>
      <c r="ID105" s="226"/>
      <c r="IE105" s="226"/>
      <c r="IF105" s="226"/>
      <c r="IG105" s="226"/>
      <c r="IH105" s="226"/>
      <c r="II105" s="226"/>
      <c r="IJ105" s="226"/>
      <c r="IK105" s="226"/>
      <c r="IL105" s="226"/>
      <c r="IM105" s="226"/>
      <c r="IN105" s="226"/>
      <c r="IO105" s="226"/>
      <c r="IP105" s="226"/>
      <c r="IQ105" s="226"/>
      <c r="IR105" s="226"/>
      <c r="IS105" s="226"/>
      <c r="IT105" s="226"/>
      <c r="IU105" s="226"/>
      <c r="IV105" s="226"/>
    </row>
    <row r="106" spans="1:256" ht="17.25">
      <c r="A106" s="235" t="s">
        <v>331</v>
      </c>
      <c r="B106" s="242">
        <v>0.05</v>
      </c>
      <c r="C106" s="242">
        <v>0</v>
      </c>
      <c r="D106" s="243"/>
      <c r="E106" s="243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226"/>
      <c r="EZ106" s="226"/>
      <c r="FA106" s="226"/>
      <c r="FB106" s="226"/>
      <c r="FC106" s="226"/>
      <c r="FD106" s="226"/>
      <c r="FE106" s="226"/>
      <c r="FF106" s="226"/>
      <c r="FG106" s="226"/>
      <c r="FH106" s="226"/>
      <c r="FI106" s="226"/>
      <c r="FJ106" s="226"/>
      <c r="FK106" s="226"/>
      <c r="FL106" s="226"/>
      <c r="FM106" s="226"/>
      <c r="FN106" s="226"/>
      <c r="FO106" s="226"/>
      <c r="FP106" s="226"/>
      <c r="FQ106" s="226"/>
      <c r="FR106" s="226"/>
      <c r="FS106" s="226"/>
      <c r="FT106" s="226"/>
      <c r="FU106" s="226"/>
      <c r="FV106" s="226"/>
      <c r="FW106" s="226"/>
      <c r="FX106" s="226"/>
      <c r="FY106" s="226"/>
      <c r="FZ106" s="226"/>
      <c r="GA106" s="226"/>
      <c r="GB106" s="226"/>
      <c r="GC106" s="226"/>
      <c r="GD106" s="226"/>
      <c r="GE106" s="226"/>
      <c r="GF106" s="226"/>
      <c r="GG106" s="226"/>
      <c r="GH106" s="226"/>
      <c r="GI106" s="226"/>
      <c r="GJ106" s="226"/>
      <c r="GK106" s="226"/>
      <c r="GL106" s="226"/>
      <c r="GM106" s="226"/>
      <c r="GN106" s="226"/>
      <c r="GO106" s="226"/>
      <c r="GP106" s="226"/>
      <c r="GQ106" s="226"/>
      <c r="GR106" s="226"/>
      <c r="GS106" s="226"/>
      <c r="GT106" s="226"/>
      <c r="GU106" s="226"/>
      <c r="GV106" s="226"/>
      <c r="GW106" s="226"/>
      <c r="GX106" s="226"/>
      <c r="GY106" s="226"/>
      <c r="GZ106" s="226"/>
      <c r="HA106" s="226"/>
      <c r="HB106" s="226"/>
      <c r="HC106" s="226"/>
      <c r="HD106" s="226"/>
      <c r="HE106" s="226"/>
      <c r="HF106" s="226"/>
      <c r="HG106" s="226"/>
      <c r="HH106" s="226"/>
      <c r="HI106" s="226"/>
      <c r="HJ106" s="226"/>
      <c r="HK106" s="226"/>
      <c r="HL106" s="226"/>
      <c r="HM106" s="226"/>
      <c r="HN106" s="226"/>
      <c r="HO106" s="226"/>
      <c r="HP106" s="226"/>
      <c r="HQ106" s="226"/>
      <c r="HR106" s="226"/>
      <c r="HS106" s="226"/>
      <c r="HT106" s="226"/>
      <c r="HU106" s="226"/>
      <c r="HV106" s="226"/>
      <c r="HW106" s="226"/>
      <c r="HX106" s="226"/>
      <c r="HY106" s="226"/>
      <c r="HZ106" s="226"/>
      <c r="IA106" s="226"/>
      <c r="IB106" s="226"/>
      <c r="IC106" s="226"/>
      <c r="ID106" s="226"/>
      <c r="IE106" s="226"/>
      <c r="IF106" s="226"/>
      <c r="IG106" s="226"/>
      <c r="IH106" s="226"/>
      <c r="II106" s="226"/>
      <c r="IJ106" s="226"/>
      <c r="IK106" s="226"/>
      <c r="IL106" s="226"/>
      <c r="IM106" s="226"/>
      <c r="IN106" s="226"/>
      <c r="IO106" s="226"/>
      <c r="IP106" s="226"/>
      <c r="IQ106" s="226"/>
      <c r="IR106" s="226"/>
      <c r="IS106" s="226"/>
      <c r="IT106" s="226"/>
      <c r="IU106" s="226"/>
      <c r="IV106" s="226"/>
    </row>
    <row r="107" spans="1:256" ht="17.25">
      <c r="A107" s="234" t="s">
        <v>332</v>
      </c>
      <c r="B107" s="242">
        <v>504106.53</v>
      </c>
      <c r="C107" s="242">
        <v>827455.34</v>
      </c>
      <c r="D107" s="243"/>
      <c r="E107" s="243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6"/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6"/>
      <c r="FF107" s="226"/>
      <c r="FG107" s="226"/>
      <c r="FH107" s="226"/>
      <c r="FI107" s="226"/>
      <c r="FJ107" s="226"/>
      <c r="FK107" s="226"/>
      <c r="FL107" s="226"/>
      <c r="FM107" s="226"/>
      <c r="FN107" s="226"/>
      <c r="FO107" s="226"/>
      <c r="FP107" s="226"/>
      <c r="FQ107" s="226"/>
      <c r="FR107" s="226"/>
      <c r="FS107" s="226"/>
      <c r="FT107" s="226"/>
      <c r="FU107" s="226"/>
      <c r="FV107" s="226"/>
      <c r="FW107" s="226"/>
      <c r="FX107" s="226"/>
      <c r="FY107" s="226"/>
      <c r="FZ107" s="226"/>
      <c r="GA107" s="226"/>
      <c r="GB107" s="226"/>
      <c r="GC107" s="226"/>
      <c r="GD107" s="226"/>
      <c r="GE107" s="226"/>
      <c r="GF107" s="226"/>
      <c r="GG107" s="226"/>
      <c r="GH107" s="226"/>
      <c r="GI107" s="226"/>
      <c r="GJ107" s="226"/>
      <c r="GK107" s="226"/>
      <c r="GL107" s="226"/>
      <c r="GM107" s="226"/>
      <c r="GN107" s="226"/>
      <c r="GO107" s="226"/>
      <c r="GP107" s="226"/>
      <c r="GQ107" s="226"/>
      <c r="GR107" s="226"/>
      <c r="GS107" s="226"/>
      <c r="GT107" s="226"/>
      <c r="GU107" s="226"/>
      <c r="GV107" s="226"/>
      <c r="GW107" s="226"/>
      <c r="GX107" s="226"/>
      <c r="GY107" s="226"/>
      <c r="GZ107" s="226"/>
      <c r="HA107" s="226"/>
      <c r="HB107" s="226"/>
      <c r="HC107" s="226"/>
      <c r="HD107" s="226"/>
      <c r="HE107" s="226"/>
      <c r="HF107" s="226"/>
      <c r="HG107" s="226"/>
      <c r="HH107" s="226"/>
      <c r="HI107" s="226"/>
      <c r="HJ107" s="226"/>
      <c r="HK107" s="226"/>
      <c r="HL107" s="226"/>
      <c r="HM107" s="226"/>
      <c r="HN107" s="226"/>
      <c r="HO107" s="226"/>
      <c r="HP107" s="226"/>
      <c r="HQ107" s="226"/>
      <c r="HR107" s="226"/>
      <c r="HS107" s="226"/>
      <c r="HT107" s="226"/>
      <c r="HU107" s="226"/>
      <c r="HV107" s="226"/>
      <c r="HW107" s="226"/>
      <c r="HX107" s="226"/>
      <c r="HY107" s="226"/>
      <c r="HZ107" s="226"/>
      <c r="IA107" s="226"/>
      <c r="IB107" s="226"/>
      <c r="IC107" s="226"/>
      <c r="ID107" s="226"/>
      <c r="IE107" s="226"/>
      <c r="IF107" s="226"/>
      <c r="IG107" s="226"/>
      <c r="IH107" s="226"/>
      <c r="II107" s="226"/>
      <c r="IJ107" s="226"/>
      <c r="IK107" s="226"/>
      <c r="IL107" s="226"/>
      <c r="IM107" s="226"/>
      <c r="IN107" s="226"/>
      <c r="IO107" s="226"/>
      <c r="IP107" s="226"/>
      <c r="IQ107" s="226"/>
      <c r="IR107" s="226"/>
      <c r="IS107" s="226"/>
      <c r="IT107" s="226"/>
      <c r="IU107" s="226"/>
      <c r="IV107" s="226"/>
    </row>
    <row r="108" spans="1:256" ht="17.25">
      <c r="A108" s="235" t="s">
        <v>333</v>
      </c>
      <c r="B108" s="242">
        <v>407.44</v>
      </c>
      <c r="C108" s="242">
        <v>88</v>
      </c>
      <c r="D108" s="243"/>
      <c r="E108" s="243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6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6"/>
      <c r="FF108" s="226"/>
      <c r="FG108" s="226"/>
      <c r="FH108" s="226"/>
      <c r="FI108" s="226"/>
      <c r="FJ108" s="226"/>
      <c r="FK108" s="226"/>
      <c r="FL108" s="226"/>
      <c r="FM108" s="226"/>
      <c r="FN108" s="226"/>
      <c r="FO108" s="226"/>
      <c r="FP108" s="226"/>
      <c r="FQ108" s="226"/>
      <c r="FR108" s="226"/>
      <c r="FS108" s="226"/>
      <c r="FT108" s="226"/>
      <c r="FU108" s="226"/>
      <c r="FV108" s="226"/>
      <c r="FW108" s="226"/>
      <c r="FX108" s="226"/>
      <c r="FY108" s="226"/>
      <c r="FZ108" s="226"/>
      <c r="GA108" s="226"/>
      <c r="GB108" s="226"/>
      <c r="GC108" s="226"/>
      <c r="GD108" s="226"/>
      <c r="GE108" s="226"/>
      <c r="GF108" s="226"/>
      <c r="GG108" s="226"/>
      <c r="GH108" s="226"/>
      <c r="GI108" s="226"/>
      <c r="GJ108" s="226"/>
      <c r="GK108" s="226"/>
      <c r="GL108" s="226"/>
      <c r="GM108" s="226"/>
      <c r="GN108" s="226"/>
      <c r="GO108" s="226"/>
      <c r="GP108" s="226"/>
      <c r="GQ108" s="226"/>
      <c r="GR108" s="226"/>
      <c r="GS108" s="226"/>
      <c r="GT108" s="226"/>
      <c r="GU108" s="226"/>
      <c r="GV108" s="226"/>
      <c r="GW108" s="226"/>
      <c r="GX108" s="226"/>
      <c r="GY108" s="226"/>
      <c r="GZ108" s="226"/>
      <c r="HA108" s="226"/>
      <c r="HB108" s="226"/>
      <c r="HC108" s="226"/>
      <c r="HD108" s="226"/>
      <c r="HE108" s="226"/>
      <c r="HF108" s="226"/>
      <c r="HG108" s="226"/>
      <c r="HH108" s="226"/>
      <c r="HI108" s="226"/>
      <c r="HJ108" s="226"/>
      <c r="HK108" s="226"/>
      <c r="HL108" s="226"/>
      <c r="HM108" s="226"/>
      <c r="HN108" s="226"/>
      <c r="HO108" s="226"/>
      <c r="HP108" s="226"/>
      <c r="HQ108" s="226"/>
      <c r="HR108" s="226"/>
      <c r="HS108" s="226"/>
      <c r="HT108" s="226"/>
      <c r="HU108" s="226"/>
      <c r="HV108" s="226"/>
      <c r="HW108" s="226"/>
      <c r="HX108" s="226"/>
      <c r="HY108" s="226"/>
      <c r="HZ108" s="226"/>
      <c r="IA108" s="226"/>
      <c r="IB108" s="226"/>
      <c r="IC108" s="226"/>
      <c r="ID108" s="226"/>
      <c r="IE108" s="226"/>
      <c r="IF108" s="226"/>
      <c r="IG108" s="226"/>
      <c r="IH108" s="226"/>
      <c r="II108" s="226"/>
      <c r="IJ108" s="226"/>
      <c r="IK108" s="226"/>
      <c r="IL108" s="226"/>
      <c r="IM108" s="226"/>
      <c r="IN108" s="226"/>
      <c r="IO108" s="226"/>
      <c r="IP108" s="226"/>
      <c r="IQ108" s="226"/>
      <c r="IR108" s="226"/>
      <c r="IS108" s="226"/>
      <c r="IT108" s="226"/>
      <c r="IU108" s="226"/>
      <c r="IV108" s="226"/>
    </row>
    <row r="109" spans="1:256" ht="17.25">
      <c r="A109" s="234" t="s">
        <v>334</v>
      </c>
      <c r="B109" s="242">
        <v>7803.75</v>
      </c>
      <c r="C109" s="242">
        <v>-13691.96</v>
      </c>
      <c r="D109" s="243"/>
      <c r="E109" s="243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226"/>
      <c r="EL109" s="226"/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6"/>
      <c r="FF109" s="226"/>
      <c r="FG109" s="226"/>
      <c r="FH109" s="226"/>
      <c r="FI109" s="226"/>
      <c r="FJ109" s="226"/>
      <c r="FK109" s="226"/>
      <c r="FL109" s="226"/>
      <c r="FM109" s="226"/>
      <c r="FN109" s="226"/>
      <c r="FO109" s="226"/>
      <c r="FP109" s="226"/>
      <c r="FQ109" s="226"/>
      <c r="FR109" s="226"/>
      <c r="FS109" s="226"/>
      <c r="FT109" s="226"/>
      <c r="FU109" s="226"/>
      <c r="FV109" s="226"/>
      <c r="FW109" s="226"/>
      <c r="FX109" s="226"/>
      <c r="FY109" s="226"/>
      <c r="FZ109" s="226"/>
      <c r="GA109" s="226"/>
      <c r="GB109" s="226"/>
      <c r="GC109" s="226"/>
      <c r="GD109" s="226"/>
      <c r="GE109" s="226"/>
      <c r="GF109" s="226"/>
      <c r="GG109" s="226"/>
      <c r="GH109" s="226"/>
      <c r="GI109" s="226"/>
      <c r="GJ109" s="226"/>
      <c r="GK109" s="226"/>
      <c r="GL109" s="226"/>
      <c r="GM109" s="226"/>
      <c r="GN109" s="226"/>
      <c r="GO109" s="226"/>
      <c r="GP109" s="226"/>
      <c r="GQ109" s="226"/>
      <c r="GR109" s="226"/>
      <c r="GS109" s="226"/>
      <c r="GT109" s="226"/>
      <c r="GU109" s="226"/>
      <c r="GV109" s="226"/>
      <c r="GW109" s="226"/>
      <c r="GX109" s="226"/>
      <c r="GY109" s="226"/>
      <c r="GZ109" s="226"/>
      <c r="HA109" s="226"/>
      <c r="HB109" s="226"/>
      <c r="HC109" s="226"/>
      <c r="HD109" s="226"/>
      <c r="HE109" s="226"/>
      <c r="HF109" s="226"/>
      <c r="HG109" s="226"/>
      <c r="HH109" s="226"/>
      <c r="HI109" s="226"/>
      <c r="HJ109" s="226"/>
      <c r="HK109" s="226"/>
      <c r="HL109" s="226"/>
      <c r="HM109" s="226"/>
      <c r="HN109" s="226"/>
      <c r="HO109" s="226"/>
      <c r="HP109" s="226"/>
      <c r="HQ109" s="226"/>
      <c r="HR109" s="226"/>
      <c r="HS109" s="226"/>
      <c r="HT109" s="226"/>
      <c r="HU109" s="226"/>
      <c r="HV109" s="226"/>
      <c r="HW109" s="226"/>
      <c r="HX109" s="226"/>
      <c r="HY109" s="226"/>
      <c r="HZ109" s="226"/>
      <c r="IA109" s="226"/>
      <c r="IB109" s="226"/>
      <c r="IC109" s="226"/>
      <c r="ID109" s="226"/>
      <c r="IE109" s="226"/>
      <c r="IF109" s="226"/>
      <c r="IG109" s="226"/>
      <c r="IH109" s="226"/>
      <c r="II109" s="226"/>
      <c r="IJ109" s="226"/>
      <c r="IK109" s="226"/>
      <c r="IL109" s="226"/>
      <c r="IM109" s="226"/>
      <c r="IN109" s="226"/>
      <c r="IO109" s="226"/>
      <c r="IP109" s="226"/>
      <c r="IQ109" s="226"/>
      <c r="IR109" s="226"/>
      <c r="IS109" s="226"/>
      <c r="IT109" s="226"/>
      <c r="IU109" s="226"/>
      <c r="IV109" s="226"/>
    </row>
    <row r="110" spans="1:256" ht="17.25">
      <c r="A110" s="234" t="s">
        <v>335</v>
      </c>
      <c r="B110" s="242">
        <v>3584533.67</v>
      </c>
      <c r="C110" s="242">
        <v>4754343.96</v>
      </c>
      <c r="D110" s="243"/>
      <c r="E110" s="243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  <c r="BY110" s="226"/>
      <c r="BZ110" s="226"/>
      <c r="CA110" s="226"/>
      <c r="CB110" s="226"/>
      <c r="CC110" s="226"/>
      <c r="CD110" s="226"/>
      <c r="CE110" s="226"/>
      <c r="CF110" s="226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  <c r="CY110" s="226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6"/>
      <c r="EK110" s="226"/>
      <c r="EL110" s="226"/>
      <c r="EM110" s="226"/>
      <c r="EN110" s="226"/>
      <c r="EO110" s="226"/>
      <c r="EP110" s="226"/>
      <c r="EQ110" s="226"/>
      <c r="ER110" s="226"/>
      <c r="ES110" s="226"/>
      <c r="ET110" s="226"/>
      <c r="EU110" s="226"/>
      <c r="EV110" s="226"/>
      <c r="EW110" s="226"/>
      <c r="EX110" s="226"/>
      <c r="EY110" s="226"/>
      <c r="EZ110" s="226"/>
      <c r="FA110" s="226"/>
      <c r="FB110" s="226"/>
      <c r="FC110" s="226"/>
      <c r="FD110" s="226"/>
      <c r="FE110" s="226"/>
      <c r="FF110" s="226"/>
      <c r="FG110" s="226"/>
      <c r="FH110" s="226"/>
      <c r="FI110" s="226"/>
      <c r="FJ110" s="226"/>
      <c r="FK110" s="226"/>
      <c r="FL110" s="226"/>
      <c r="FM110" s="226"/>
      <c r="FN110" s="226"/>
      <c r="FO110" s="226"/>
      <c r="FP110" s="226"/>
      <c r="FQ110" s="226"/>
      <c r="FR110" s="226"/>
      <c r="FS110" s="226"/>
      <c r="FT110" s="226"/>
      <c r="FU110" s="226"/>
      <c r="FV110" s="226"/>
      <c r="FW110" s="226"/>
      <c r="FX110" s="226"/>
      <c r="FY110" s="226"/>
      <c r="FZ110" s="226"/>
      <c r="GA110" s="226"/>
      <c r="GB110" s="226"/>
      <c r="GC110" s="226"/>
      <c r="GD110" s="226"/>
      <c r="GE110" s="226"/>
      <c r="GF110" s="226"/>
      <c r="GG110" s="226"/>
      <c r="GH110" s="226"/>
      <c r="GI110" s="226"/>
      <c r="GJ110" s="226"/>
      <c r="GK110" s="226"/>
      <c r="GL110" s="226"/>
      <c r="GM110" s="226"/>
      <c r="GN110" s="226"/>
      <c r="GO110" s="226"/>
      <c r="GP110" s="226"/>
      <c r="GQ110" s="226"/>
      <c r="GR110" s="226"/>
      <c r="GS110" s="226"/>
      <c r="GT110" s="226"/>
      <c r="GU110" s="226"/>
      <c r="GV110" s="226"/>
      <c r="GW110" s="226"/>
      <c r="GX110" s="226"/>
      <c r="GY110" s="226"/>
      <c r="GZ110" s="226"/>
      <c r="HA110" s="226"/>
      <c r="HB110" s="226"/>
      <c r="HC110" s="226"/>
      <c r="HD110" s="226"/>
      <c r="HE110" s="226"/>
      <c r="HF110" s="226"/>
      <c r="HG110" s="226"/>
      <c r="HH110" s="226"/>
      <c r="HI110" s="226"/>
      <c r="HJ110" s="226"/>
      <c r="HK110" s="226"/>
      <c r="HL110" s="226"/>
      <c r="HM110" s="226"/>
      <c r="HN110" s="226"/>
      <c r="HO110" s="226"/>
      <c r="HP110" s="226"/>
      <c r="HQ110" s="226"/>
      <c r="HR110" s="226"/>
      <c r="HS110" s="226"/>
      <c r="HT110" s="226"/>
      <c r="HU110" s="226"/>
      <c r="HV110" s="226"/>
      <c r="HW110" s="226"/>
      <c r="HX110" s="226"/>
      <c r="HY110" s="226"/>
      <c r="HZ110" s="226"/>
      <c r="IA110" s="226"/>
      <c r="IB110" s="226"/>
      <c r="IC110" s="226"/>
      <c r="ID110" s="226"/>
      <c r="IE110" s="226"/>
      <c r="IF110" s="226"/>
      <c r="IG110" s="226"/>
      <c r="IH110" s="226"/>
      <c r="II110" s="226"/>
      <c r="IJ110" s="226"/>
      <c r="IK110" s="226"/>
      <c r="IL110" s="226"/>
      <c r="IM110" s="226"/>
      <c r="IN110" s="226"/>
      <c r="IO110" s="226"/>
      <c r="IP110" s="226"/>
      <c r="IQ110" s="226"/>
      <c r="IR110" s="226"/>
      <c r="IS110" s="226"/>
      <c r="IT110" s="226"/>
      <c r="IU110" s="226"/>
      <c r="IV110" s="226"/>
    </row>
    <row r="111" spans="1:256" ht="17.25">
      <c r="A111" s="234" t="s">
        <v>336</v>
      </c>
      <c r="B111" s="242">
        <v>541930.66</v>
      </c>
      <c r="C111" s="242">
        <v>593475.19</v>
      </c>
      <c r="D111" s="243"/>
      <c r="E111" s="243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  <c r="EF111" s="226"/>
      <c r="EG111" s="226"/>
      <c r="EH111" s="226"/>
      <c r="EI111" s="226"/>
      <c r="EJ111" s="226"/>
      <c r="EK111" s="226"/>
      <c r="EL111" s="226"/>
      <c r="EM111" s="226"/>
      <c r="EN111" s="226"/>
      <c r="EO111" s="226"/>
      <c r="EP111" s="226"/>
      <c r="EQ111" s="226"/>
      <c r="ER111" s="226"/>
      <c r="ES111" s="226"/>
      <c r="ET111" s="226"/>
      <c r="EU111" s="226"/>
      <c r="EV111" s="226"/>
      <c r="EW111" s="226"/>
      <c r="EX111" s="226"/>
      <c r="EY111" s="226"/>
      <c r="EZ111" s="226"/>
      <c r="FA111" s="226"/>
      <c r="FB111" s="226"/>
      <c r="FC111" s="226"/>
      <c r="FD111" s="226"/>
      <c r="FE111" s="226"/>
      <c r="FF111" s="226"/>
      <c r="FG111" s="226"/>
      <c r="FH111" s="226"/>
      <c r="FI111" s="226"/>
      <c r="FJ111" s="226"/>
      <c r="FK111" s="226"/>
      <c r="FL111" s="226"/>
      <c r="FM111" s="226"/>
      <c r="FN111" s="226"/>
      <c r="FO111" s="226"/>
      <c r="FP111" s="226"/>
      <c r="FQ111" s="226"/>
      <c r="FR111" s="226"/>
      <c r="FS111" s="226"/>
      <c r="FT111" s="226"/>
      <c r="FU111" s="226"/>
      <c r="FV111" s="226"/>
      <c r="FW111" s="226"/>
      <c r="FX111" s="226"/>
      <c r="FY111" s="226"/>
      <c r="FZ111" s="226"/>
      <c r="GA111" s="226"/>
      <c r="GB111" s="226"/>
      <c r="GC111" s="226"/>
      <c r="GD111" s="226"/>
      <c r="GE111" s="226"/>
      <c r="GF111" s="226"/>
      <c r="GG111" s="226"/>
      <c r="GH111" s="226"/>
      <c r="GI111" s="226"/>
      <c r="GJ111" s="226"/>
      <c r="GK111" s="226"/>
      <c r="GL111" s="226"/>
      <c r="GM111" s="226"/>
      <c r="GN111" s="226"/>
      <c r="GO111" s="226"/>
      <c r="GP111" s="226"/>
      <c r="GQ111" s="226"/>
      <c r="GR111" s="226"/>
      <c r="GS111" s="226"/>
      <c r="GT111" s="226"/>
      <c r="GU111" s="226"/>
      <c r="GV111" s="226"/>
      <c r="GW111" s="226"/>
      <c r="GX111" s="226"/>
      <c r="GY111" s="226"/>
      <c r="GZ111" s="226"/>
      <c r="HA111" s="226"/>
      <c r="HB111" s="226"/>
      <c r="HC111" s="226"/>
      <c r="HD111" s="226"/>
      <c r="HE111" s="226"/>
      <c r="HF111" s="226"/>
      <c r="HG111" s="226"/>
      <c r="HH111" s="226"/>
      <c r="HI111" s="226"/>
      <c r="HJ111" s="226"/>
      <c r="HK111" s="226"/>
      <c r="HL111" s="226"/>
      <c r="HM111" s="226"/>
      <c r="HN111" s="226"/>
      <c r="HO111" s="226"/>
      <c r="HP111" s="226"/>
      <c r="HQ111" s="226"/>
      <c r="HR111" s="226"/>
      <c r="HS111" s="226"/>
      <c r="HT111" s="226"/>
      <c r="HU111" s="226"/>
      <c r="HV111" s="226"/>
      <c r="HW111" s="226"/>
      <c r="HX111" s="226"/>
      <c r="HY111" s="226"/>
      <c r="HZ111" s="226"/>
      <c r="IA111" s="226"/>
      <c r="IB111" s="226"/>
      <c r="IC111" s="226"/>
      <c r="ID111" s="226"/>
      <c r="IE111" s="226"/>
      <c r="IF111" s="226"/>
      <c r="IG111" s="226"/>
      <c r="IH111" s="226"/>
      <c r="II111" s="226"/>
      <c r="IJ111" s="226"/>
      <c r="IK111" s="226"/>
      <c r="IL111" s="226"/>
      <c r="IM111" s="226"/>
      <c r="IN111" s="226"/>
      <c r="IO111" s="226"/>
      <c r="IP111" s="226"/>
      <c r="IQ111" s="226"/>
      <c r="IR111" s="226"/>
      <c r="IS111" s="226"/>
      <c r="IT111" s="226"/>
      <c r="IU111" s="226"/>
      <c r="IV111" s="226"/>
    </row>
    <row r="112" spans="1:256" ht="17.25">
      <c r="A112" s="234" t="s">
        <v>337</v>
      </c>
      <c r="B112" s="242">
        <v>117326.2</v>
      </c>
      <c r="C112" s="242">
        <v>143585.8</v>
      </c>
      <c r="D112" s="243"/>
      <c r="E112" s="243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6"/>
      <c r="BT112" s="226"/>
      <c r="BU112" s="226"/>
      <c r="BV112" s="226"/>
      <c r="BW112" s="226"/>
      <c r="BX112" s="226"/>
      <c r="BY112" s="226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  <c r="CY112" s="226"/>
      <c r="CZ112" s="226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6"/>
      <c r="EK112" s="226"/>
      <c r="EL112" s="226"/>
      <c r="EM112" s="226"/>
      <c r="EN112" s="226"/>
      <c r="EO112" s="226"/>
      <c r="EP112" s="226"/>
      <c r="EQ112" s="226"/>
      <c r="ER112" s="226"/>
      <c r="ES112" s="226"/>
      <c r="ET112" s="226"/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6"/>
      <c r="FE112" s="226"/>
      <c r="FF112" s="226"/>
      <c r="FG112" s="226"/>
      <c r="FH112" s="226"/>
      <c r="FI112" s="226"/>
      <c r="FJ112" s="226"/>
      <c r="FK112" s="226"/>
      <c r="FL112" s="226"/>
      <c r="FM112" s="226"/>
      <c r="FN112" s="226"/>
      <c r="FO112" s="226"/>
      <c r="FP112" s="226"/>
      <c r="FQ112" s="226"/>
      <c r="FR112" s="226"/>
      <c r="FS112" s="226"/>
      <c r="FT112" s="226"/>
      <c r="FU112" s="226"/>
      <c r="FV112" s="226"/>
      <c r="FW112" s="226"/>
      <c r="FX112" s="226"/>
      <c r="FY112" s="226"/>
      <c r="FZ112" s="226"/>
      <c r="GA112" s="226"/>
      <c r="GB112" s="226"/>
      <c r="GC112" s="226"/>
      <c r="GD112" s="226"/>
      <c r="GE112" s="226"/>
      <c r="GF112" s="226"/>
      <c r="GG112" s="226"/>
      <c r="GH112" s="226"/>
      <c r="GI112" s="226"/>
      <c r="GJ112" s="226"/>
      <c r="GK112" s="226"/>
      <c r="GL112" s="226"/>
      <c r="GM112" s="226"/>
      <c r="GN112" s="226"/>
      <c r="GO112" s="226"/>
      <c r="GP112" s="226"/>
      <c r="GQ112" s="226"/>
      <c r="GR112" s="226"/>
      <c r="GS112" s="226"/>
      <c r="GT112" s="226"/>
      <c r="GU112" s="226"/>
      <c r="GV112" s="226"/>
      <c r="GW112" s="226"/>
      <c r="GX112" s="226"/>
      <c r="GY112" s="226"/>
      <c r="GZ112" s="226"/>
      <c r="HA112" s="226"/>
      <c r="HB112" s="226"/>
      <c r="HC112" s="226"/>
      <c r="HD112" s="226"/>
      <c r="HE112" s="226"/>
      <c r="HF112" s="226"/>
      <c r="HG112" s="226"/>
      <c r="HH112" s="226"/>
      <c r="HI112" s="226"/>
      <c r="HJ112" s="226"/>
      <c r="HK112" s="226"/>
      <c r="HL112" s="226"/>
      <c r="HM112" s="226"/>
      <c r="HN112" s="226"/>
      <c r="HO112" s="226"/>
      <c r="HP112" s="226"/>
      <c r="HQ112" s="226"/>
      <c r="HR112" s="226"/>
      <c r="HS112" s="226"/>
      <c r="HT112" s="226"/>
      <c r="HU112" s="226"/>
      <c r="HV112" s="226"/>
      <c r="HW112" s="226"/>
      <c r="HX112" s="226"/>
      <c r="HY112" s="226"/>
      <c r="HZ112" s="226"/>
      <c r="IA112" s="226"/>
      <c r="IB112" s="226"/>
      <c r="IC112" s="226"/>
      <c r="ID112" s="226"/>
      <c r="IE112" s="226"/>
      <c r="IF112" s="226"/>
      <c r="IG112" s="226"/>
      <c r="IH112" s="226"/>
      <c r="II112" s="226"/>
      <c r="IJ112" s="226"/>
      <c r="IK112" s="226"/>
      <c r="IL112" s="226"/>
      <c r="IM112" s="226"/>
      <c r="IN112" s="226"/>
      <c r="IO112" s="226"/>
      <c r="IP112" s="226"/>
      <c r="IQ112" s="226"/>
      <c r="IR112" s="226"/>
      <c r="IS112" s="226"/>
      <c r="IT112" s="226"/>
      <c r="IU112" s="226"/>
      <c r="IV112" s="226"/>
    </row>
    <row r="113" spans="1:256" ht="17.25">
      <c r="A113" s="234" t="s">
        <v>338</v>
      </c>
      <c r="B113" s="242">
        <v>32431.82</v>
      </c>
      <c r="C113" s="242">
        <v>31162.33</v>
      </c>
      <c r="D113" s="243"/>
      <c r="E113" s="243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6"/>
      <c r="BT113" s="226"/>
      <c r="BU113" s="226"/>
      <c r="BV113" s="226"/>
      <c r="BW113" s="226"/>
      <c r="BX113" s="226"/>
      <c r="BY113" s="226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  <c r="CY113" s="226"/>
      <c r="CZ113" s="226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6"/>
      <c r="EK113" s="226"/>
      <c r="EL113" s="226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6"/>
      <c r="FF113" s="226"/>
      <c r="FG113" s="226"/>
      <c r="FH113" s="226"/>
      <c r="FI113" s="226"/>
      <c r="FJ113" s="226"/>
      <c r="FK113" s="226"/>
      <c r="FL113" s="226"/>
      <c r="FM113" s="226"/>
      <c r="FN113" s="226"/>
      <c r="FO113" s="226"/>
      <c r="FP113" s="226"/>
      <c r="FQ113" s="226"/>
      <c r="FR113" s="226"/>
      <c r="FS113" s="226"/>
      <c r="FT113" s="226"/>
      <c r="FU113" s="226"/>
      <c r="FV113" s="226"/>
      <c r="FW113" s="226"/>
      <c r="FX113" s="226"/>
      <c r="FY113" s="226"/>
      <c r="FZ113" s="226"/>
      <c r="GA113" s="226"/>
      <c r="GB113" s="226"/>
      <c r="GC113" s="226"/>
      <c r="GD113" s="226"/>
      <c r="GE113" s="226"/>
      <c r="GF113" s="226"/>
      <c r="GG113" s="226"/>
      <c r="GH113" s="226"/>
      <c r="GI113" s="226"/>
      <c r="GJ113" s="226"/>
      <c r="GK113" s="226"/>
      <c r="GL113" s="226"/>
      <c r="GM113" s="226"/>
      <c r="GN113" s="226"/>
      <c r="GO113" s="226"/>
      <c r="GP113" s="226"/>
      <c r="GQ113" s="226"/>
      <c r="GR113" s="226"/>
      <c r="GS113" s="226"/>
      <c r="GT113" s="226"/>
      <c r="GU113" s="226"/>
      <c r="GV113" s="226"/>
      <c r="GW113" s="226"/>
      <c r="GX113" s="226"/>
      <c r="GY113" s="226"/>
      <c r="GZ113" s="226"/>
      <c r="HA113" s="226"/>
      <c r="HB113" s="226"/>
      <c r="HC113" s="226"/>
      <c r="HD113" s="226"/>
      <c r="HE113" s="226"/>
      <c r="HF113" s="226"/>
      <c r="HG113" s="226"/>
      <c r="HH113" s="226"/>
      <c r="HI113" s="226"/>
      <c r="HJ113" s="226"/>
      <c r="HK113" s="226"/>
      <c r="HL113" s="226"/>
      <c r="HM113" s="226"/>
      <c r="HN113" s="226"/>
      <c r="HO113" s="226"/>
      <c r="HP113" s="226"/>
      <c r="HQ113" s="226"/>
      <c r="HR113" s="226"/>
      <c r="HS113" s="226"/>
      <c r="HT113" s="226"/>
      <c r="HU113" s="226"/>
      <c r="HV113" s="226"/>
      <c r="HW113" s="226"/>
      <c r="HX113" s="226"/>
      <c r="HY113" s="226"/>
      <c r="HZ113" s="226"/>
      <c r="IA113" s="226"/>
      <c r="IB113" s="226"/>
      <c r="IC113" s="226"/>
      <c r="ID113" s="226"/>
      <c r="IE113" s="226"/>
      <c r="IF113" s="226"/>
      <c r="IG113" s="226"/>
      <c r="IH113" s="226"/>
      <c r="II113" s="226"/>
      <c r="IJ113" s="226"/>
      <c r="IK113" s="226"/>
      <c r="IL113" s="226"/>
      <c r="IM113" s="226"/>
      <c r="IN113" s="226"/>
      <c r="IO113" s="226"/>
      <c r="IP113" s="226"/>
      <c r="IQ113" s="226"/>
      <c r="IR113" s="226"/>
      <c r="IS113" s="226"/>
      <c r="IT113" s="226"/>
      <c r="IU113" s="226"/>
      <c r="IV113" s="226"/>
    </row>
    <row r="114" spans="1:256" ht="17.25">
      <c r="A114" s="234" t="s">
        <v>339</v>
      </c>
      <c r="B114" s="242">
        <v>21195.02</v>
      </c>
      <c r="C114" s="242">
        <v>8900.74</v>
      </c>
      <c r="D114" s="243"/>
      <c r="E114" s="243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226"/>
      <c r="EG114" s="226"/>
      <c r="EH114" s="226"/>
      <c r="EI114" s="226"/>
      <c r="EJ114" s="226"/>
      <c r="EK114" s="226"/>
      <c r="EL114" s="226"/>
      <c r="EM114" s="226"/>
      <c r="EN114" s="226"/>
      <c r="EO114" s="226"/>
      <c r="EP114" s="226"/>
      <c r="EQ114" s="226"/>
      <c r="ER114" s="226"/>
      <c r="ES114" s="226"/>
      <c r="ET114" s="226"/>
      <c r="EU114" s="226"/>
      <c r="EV114" s="226"/>
      <c r="EW114" s="226"/>
      <c r="EX114" s="226"/>
      <c r="EY114" s="226"/>
      <c r="EZ114" s="226"/>
      <c r="FA114" s="226"/>
      <c r="FB114" s="226"/>
      <c r="FC114" s="226"/>
      <c r="FD114" s="226"/>
      <c r="FE114" s="226"/>
      <c r="FF114" s="226"/>
      <c r="FG114" s="226"/>
      <c r="FH114" s="226"/>
      <c r="FI114" s="226"/>
      <c r="FJ114" s="226"/>
      <c r="FK114" s="226"/>
      <c r="FL114" s="226"/>
      <c r="FM114" s="226"/>
      <c r="FN114" s="226"/>
      <c r="FO114" s="226"/>
      <c r="FP114" s="226"/>
      <c r="FQ114" s="226"/>
      <c r="FR114" s="226"/>
      <c r="FS114" s="226"/>
      <c r="FT114" s="226"/>
      <c r="FU114" s="226"/>
      <c r="FV114" s="226"/>
      <c r="FW114" s="226"/>
      <c r="FX114" s="226"/>
      <c r="FY114" s="226"/>
      <c r="FZ114" s="226"/>
      <c r="GA114" s="226"/>
      <c r="GB114" s="226"/>
      <c r="GC114" s="226"/>
      <c r="GD114" s="226"/>
      <c r="GE114" s="226"/>
      <c r="GF114" s="226"/>
      <c r="GG114" s="226"/>
      <c r="GH114" s="226"/>
      <c r="GI114" s="226"/>
      <c r="GJ114" s="226"/>
      <c r="GK114" s="226"/>
      <c r="GL114" s="226"/>
      <c r="GM114" s="226"/>
      <c r="GN114" s="226"/>
      <c r="GO114" s="226"/>
      <c r="GP114" s="226"/>
      <c r="GQ114" s="226"/>
      <c r="GR114" s="226"/>
      <c r="GS114" s="226"/>
      <c r="GT114" s="226"/>
      <c r="GU114" s="226"/>
      <c r="GV114" s="226"/>
      <c r="GW114" s="226"/>
      <c r="GX114" s="226"/>
      <c r="GY114" s="226"/>
      <c r="GZ114" s="226"/>
      <c r="HA114" s="226"/>
      <c r="HB114" s="226"/>
      <c r="HC114" s="226"/>
      <c r="HD114" s="226"/>
      <c r="HE114" s="226"/>
      <c r="HF114" s="226"/>
      <c r="HG114" s="226"/>
      <c r="HH114" s="226"/>
      <c r="HI114" s="226"/>
      <c r="HJ114" s="226"/>
      <c r="HK114" s="226"/>
      <c r="HL114" s="226"/>
      <c r="HM114" s="226"/>
      <c r="HN114" s="226"/>
      <c r="HO114" s="226"/>
      <c r="HP114" s="226"/>
      <c r="HQ114" s="226"/>
      <c r="HR114" s="226"/>
      <c r="HS114" s="226"/>
      <c r="HT114" s="226"/>
      <c r="HU114" s="226"/>
      <c r="HV114" s="226"/>
      <c r="HW114" s="226"/>
      <c r="HX114" s="226"/>
      <c r="HY114" s="226"/>
      <c r="HZ114" s="226"/>
      <c r="IA114" s="226"/>
      <c r="IB114" s="226"/>
      <c r="IC114" s="226"/>
      <c r="ID114" s="226"/>
      <c r="IE114" s="226"/>
      <c r="IF114" s="226"/>
      <c r="IG114" s="226"/>
      <c r="IH114" s="226"/>
      <c r="II114" s="226"/>
      <c r="IJ114" s="226"/>
      <c r="IK114" s="226"/>
      <c r="IL114" s="226"/>
      <c r="IM114" s="226"/>
      <c r="IN114" s="226"/>
      <c r="IO114" s="226"/>
      <c r="IP114" s="226"/>
      <c r="IQ114" s="226"/>
      <c r="IR114" s="226"/>
      <c r="IS114" s="226"/>
      <c r="IT114" s="226"/>
      <c r="IU114" s="226"/>
      <c r="IV114" s="226"/>
    </row>
    <row r="115" spans="1:256" ht="17.25">
      <c r="A115" s="234" t="s">
        <v>340</v>
      </c>
      <c r="B115" s="242">
        <v>1593.08</v>
      </c>
      <c r="C115" s="242">
        <v>2374.47</v>
      </c>
      <c r="D115" s="243"/>
      <c r="E115" s="243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226"/>
      <c r="CA115" s="226"/>
      <c r="CB115" s="226"/>
      <c r="CC115" s="226"/>
      <c r="CD115" s="226"/>
      <c r="CE115" s="226"/>
      <c r="CF115" s="226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  <c r="CY115" s="226"/>
      <c r="CZ115" s="226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6"/>
      <c r="EL115" s="226"/>
      <c r="EM115" s="226"/>
      <c r="EN115" s="226"/>
      <c r="EO115" s="226"/>
      <c r="EP115" s="226"/>
      <c r="EQ115" s="226"/>
      <c r="ER115" s="226"/>
      <c r="ES115" s="226"/>
      <c r="ET115" s="226"/>
      <c r="EU115" s="226"/>
      <c r="EV115" s="226"/>
      <c r="EW115" s="226"/>
      <c r="EX115" s="226"/>
      <c r="EY115" s="226"/>
      <c r="EZ115" s="226"/>
      <c r="FA115" s="226"/>
      <c r="FB115" s="226"/>
      <c r="FC115" s="226"/>
      <c r="FD115" s="226"/>
      <c r="FE115" s="226"/>
      <c r="FF115" s="226"/>
      <c r="FG115" s="226"/>
      <c r="FH115" s="226"/>
      <c r="FI115" s="226"/>
      <c r="FJ115" s="226"/>
      <c r="FK115" s="226"/>
      <c r="FL115" s="226"/>
      <c r="FM115" s="226"/>
      <c r="FN115" s="226"/>
      <c r="FO115" s="226"/>
      <c r="FP115" s="226"/>
      <c r="FQ115" s="226"/>
      <c r="FR115" s="226"/>
      <c r="FS115" s="226"/>
      <c r="FT115" s="226"/>
      <c r="FU115" s="226"/>
      <c r="FV115" s="226"/>
      <c r="FW115" s="226"/>
      <c r="FX115" s="226"/>
      <c r="FY115" s="226"/>
      <c r="FZ115" s="226"/>
      <c r="GA115" s="226"/>
      <c r="GB115" s="226"/>
      <c r="GC115" s="226"/>
      <c r="GD115" s="226"/>
      <c r="GE115" s="226"/>
      <c r="GF115" s="226"/>
      <c r="GG115" s="226"/>
      <c r="GH115" s="226"/>
      <c r="GI115" s="226"/>
      <c r="GJ115" s="226"/>
      <c r="GK115" s="226"/>
      <c r="GL115" s="226"/>
      <c r="GM115" s="226"/>
      <c r="GN115" s="226"/>
      <c r="GO115" s="226"/>
      <c r="GP115" s="226"/>
      <c r="GQ115" s="226"/>
      <c r="GR115" s="226"/>
      <c r="GS115" s="226"/>
      <c r="GT115" s="226"/>
      <c r="GU115" s="226"/>
      <c r="GV115" s="226"/>
      <c r="GW115" s="226"/>
      <c r="GX115" s="226"/>
      <c r="GY115" s="226"/>
      <c r="GZ115" s="226"/>
      <c r="HA115" s="226"/>
      <c r="HB115" s="226"/>
      <c r="HC115" s="226"/>
      <c r="HD115" s="226"/>
      <c r="HE115" s="226"/>
      <c r="HF115" s="226"/>
      <c r="HG115" s="226"/>
      <c r="HH115" s="226"/>
      <c r="HI115" s="226"/>
      <c r="HJ115" s="226"/>
      <c r="HK115" s="226"/>
      <c r="HL115" s="226"/>
      <c r="HM115" s="226"/>
      <c r="HN115" s="226"/>
      <c r="HO115" s="226"/>
      <c r="HP115" s="226"/>
      <c r="HQ115" s="226"/>
      <c r="HR115" s="226"/>
      <c r="HS115" s="226"/>
      <c r="HT115" s="226"/>
      <c r="HU115" s="226"/>
      <c r="HV115" s="226"/>
      <c r="HW115" s="226"/>
      <c r="HX115" s="226"/>
      <c r="HY115" s="226"/>
      <c r="HZ115" s="226"/>
      <c r="IA115" s="226"/>
      <c r="IB115" s="226"/>
      <c r="IC115" s="226"/>
      <c r="ID115" s="226"/>
      <c r="IE115" s="226"/>
      <c r="IF115" s="226"/>
      <c r="IG115" s="226"/>
      <c r="IH115" s="226"/>
      <c r="II115" s="226"/>
      <c r="IJ115" s="226"/>
      <c r="IK115" s="226"/>
      <c r="IL115" s="226"/>
      <c r="IM115" s="226"/>
      <c r="IN115" s="226"/>
      <c r="IO115" s="226"/>
      <c r="IP115" s="226"/>
      <c r="IQ115" s="226"/>
      <c r="IR115" s="226"/>
      <c r="IS115" s="226"/>
      <c r="IT115" s="226"/>
      <c r="IU115" s="226"/>
      <c r="IV115" s="226"/>
    </row>
    <row r="116" spans="1:256" ht="17.25">
      <c r="A116" s="234" t="s">
        <v>341</v>
      </c>
      <c r="B116" s="242">
        <v>168931.88</v>
      </c>
      <c r="C116" s="242">
        <v>209.31</v>
      </c>
      <c r="D116" s="243"/>
      <c r="E116" s="243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6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6"/>
      <c r="FF116" s="226"/>
      <c r="FG116" s="226"/>
      <c r="FH116" s="226"/>
      <c r="FI116" s="226"/>
      <c r="FJ116" s="226"/>
      <c r="FK116" s="226"/>
      <c r="FL116" s="226"/>
      <c r="FM116" s="226"/>
      <c r="FN116" s="226"/>
      <c r="FO116" s="226"/>
      <c r="FP116" s="226"/>
      <c r="FQ116" s="226"/>
      <c r="FR116" s="226"/>
      <c r="FS116" s="226"/>
      <c r="FT116" s="226"/>
      <c r="FU116" s="226"/>
      <c r="FV116" s="226"/>
      <c r="FW116" s="226"/>
      <c r="FX116" s="226"/>
      <c r="FY116" s="226"/>
      <c r="FZ116" s="226"/>
      <c r="GA116" s="226"/>
      <c r="GB116" s="226"/>
      <c r="GC116" s="226"/>
      <c r="GD116" s="226"/>
      <c r="GE116" s="226"/>
      <c r="GF116" s="226"/>
      <c r="GG116" s="226"/>
      <c r="GH116" s="226"/>
      <c r="GI116" s="226"/>
      <c r="GJ116" s="226"/>
      <c r="GK116" s="226"/>
      <c r="GL116" s="226"/>
      <c r="GM116" s="226"/>
      <c r="GN116" s="226"/>
      <c r="GO116" s="226"/>
      <c r="GP116" s="226"/>
      <c r="GQ116" s="226"/>
      <c r="GR116" s="226"/>
      <c r="GS116" s="226"/>
      <c r="GT116" s="226"/>
      <c r="GU116" s="226"/>
      <c r="GV116" s="226"/>
      <c r="GW116" s="226"/>
      <c r="GX116" s="226"/>
      <c r="GY116" s="226"/>
      <c r="GZ116" s="226"/>
      <c r="HA116" s="226"/>
      <c r="HB116" s="226"/>
      <c r="HC116" s="226"/>
      <c r="HD116" s="226"/>
      <c r="HE116" s="226"/>
      <c r="HF116" s="226"/>
      <c r="HG116" s="226"/>
      <c r="HH116" s="226"/>
      <c r="HI116" s="226"/>
      <c r="HJ116" s="226"/>
      <c r="HK116" s="226"/>
      <c r="HL116" s="226"/>
      <c r="HM116" s="226"/>
      <c r="HN116" s="226"/>
      <c r="HO116" s="226"/>
      <c r="HP116" s="226"/>
      <c r="HQ116" s="226"/>
      <c r="HR116" s="226"/>
      <c r="HS116" s="226"/>
      <c r="HT116" s="226"/>
      <c r="HU116" s="226"/>
      <c r="HV116" s="226"/>
      <c r="HW116" s="226"/>
      <c r="HX116" s="226"/>
      <c r="HY116" s="226"/>
      <c r="HZ116" s="226"/>
      <c r="IA116" s="226"/>
      <c r="IB116" s="226"/>
      <c r="IC116" s="226"/>
      <c r="ID116" s="226"/>
      <c r="IE116" s="226"/>
      <c r="IF116" s="226"/>
      <c r="IG116" s="226"/>
      <c r="IH116" s="226"/>
      <c r="II116" s="226"/>
      <c r="IJ116" s="226"/>
      <c r="IK116" s="226"/>
      <c r="IL116" s="226"/>
      <c r="IM116" s="226"/>
      <c r="IN116" s="226"/>
      <c r="IO116" s="226"/>
      <c r="IP116" s="226"/>
      <c r="IQ116" s="226"/>
      <c r="IR116" s="226"/>
      <c r="IS116" s="226"/>
      <c r="IT116" s="226"/>
      <c r="IU116" s="226"/>
      <c r="IV116" s="226"/>
    </row>
    <row r="117" spans="1:256" ht="17.25">
      <c r="A117" s="234" t="s">
        <v>342</v>
      </c>
      <c r="B117" s="242">
        <v>81083.42</v>
      </c>
      <c r="C117" s="242">
        <v>-99.29</v>
      </c>
      <c r="D117" s="243"/>
      <c r="E117" s="243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6"/>
      <c r="EK117" s="226"/>
      <c r="EL117" s="226"/>
      <c r="EM117" s="226"/>
      <c r="EN117" s="226"/>
      <c r="EO117" s="226"/>
      <c r="EP117" s="226"/>
      <c r="EQ117" s="226"/>
      <c r="ER117" s="226"/>
      <c r="ES117" s="226"/>
      <c r="ET117" s="226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6"/>
      <c r="FF117" s="226"/>
      <c r="FG117" s="226"/>
      <c r="FH117" s="226"/>
      <c r="FI117" s="226"/>
      <c r="FJ117" s="226"/>
      <c r="FK117" s="226"/>
      <c r="FL117" s="226"/>
      <c r="FM117" s="226"/>
      <c r="FN117" s="226"/>
      <c r="FO117" s="226"/>
      <c r="FP117" s="226"/>
      <c r="FQ117" s="226"/>
      <c r="FR117" s="226"/>
      <c r="FS117" s="226"/>
      <c r="FT117" s="226"/>
      <c r="FU117" s="226"/>
      <c r="FV117" s="226"/>
      <c r="FW117" s="226"/>
      <c r="FX117" s="226"/>
      <c r="FY117" s="226"/>
      <c r="FZ117" s="226"/>
      <c r="GA117" s="226"/>
      <c r="GB117" s="226"/>
      <c r="GC117" s="226"/>
      <c r="GD117" s="226"/>
      <c r="GE117" s="226"/>
      <c r="GF117" s="226"/>
      <c r="GG117" s="226"/>
      <c r="GH117" s="226"/>
      <c r="GI117" s="226"/>
      <c r="GJ117" s="226"/>
      <c r="GK117" s="226"/>
      <c r="GL117" s="226"/>
      <c r="GM117" s="226"/>
      <c r="GN117" s="226"/>
      <c r="GO117" s="226"/>
      <c r="GP117" s="226"/>
      <c r="GQ117" s="226"/>
      <c r="GR117" s="226"/>
      <c r="GS117" s="226"/>
      <c r="GT117" s="226"/>
      <c r="GU117" s="226"/>
      <c r="GV117" s="226"/>
      <c r="GW117" s="226"/>
      <c r="GX117" s="226"/>
      <c r="GY117" s="226"/>
      <c r="GZ117" s="226"/>
      <c r="HA117" s="226"/>
      <c r="HB117" s="226"/>
      <c r="HC117" s="226"/>
      <c r="HD117" s="226"/>
      <c r="HE117" s="226"/>
      <c r="HF117" s="226"/>
      <c r="HG117" s="226"/>
      <c r="HH117" s="226"/>
      <c r="HI117" s="226"/>
      <c r="HJ117" s="226"/>
      <c r="HK117" s="226"/>
      <c r="HL117" s="226"/>
      <c r="HM117" s="226"/>
      <c r="HN117" s="226"/>
      <c r="HO117" s="226"/>
      <c r="HP117" s="226"/>
      <c r="HQ117" s="226"/>
      <c r="HR117" s="226"/>
      <c r="HS117" s="226"/>
      <c r="HT117" s="226"/>
      <c r="HU117" s="226"/>
      <c r="HV117" s="226"/>
      <c r="HW117" s="226"/>
      <c r="HX117" s="226"/>
      <c r="HY117" s="226"/>
      <c r="HZ117" s="226"/>
      <c r="IA117" s="226"/>
      <c r="IB117" s="226"/>
      <c r="IC117" s="226"/>
      <c r="ID117" s="226"/>
      <c r="IE117" s="226"/>
      <c r="IF117" s="226"/>
      <c r="IG117" s="226"/>
      <c r="IH117" s="226"/>
      <c r="II117" s="226"/>
      <c r="IJ117" s="226"/>
      <c r="IK117" s="226"/>
      <c r="IL117" s="226"/>
      <c r="IM117" s="226"/>
      <c r="IN117" s="226"/>
      <c r="IO117" s="226"/>
      <c r="IP117" s="226"/>
      <c r="IQ117" s="226"/>
      <c r="IR117" s="226"/>
      <c r="IS117" s="226"/>
      <c r="IT117" s="226"/>
      <c r="IU117" s="226"/>
      <c r="IV117" s="226"/>
    </row>
    <row r="118" spans="1:256" ht="17.25">
      <c r="A118" s="234" t="s">
        <v>343</v>
      </c>
      <c r="B118" s="242">
        <v>446554.79</v>
      </c>
      <c r="C118" s="242">
        <v>-753.67</v>
      </c>
      <c r="D118" s="243"/>
      <c r="E118" s="243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6"/>
      <c r="BO118" s="226"/>
      <c r="BP118" s="226"/>
      <c r="BQ118" s="226"/>
      <c r="BR118" s="226"/>
      <c r="BS118" s="226"/>
      <c r="BT118" s="226"/>
      <c r="BU118" s="226"/>
      <c r="BV118" s="226"/>
      <c r="BW118" s="226"/>
      <c r="BX118" s="226"/>
      <c r="BY118" s="226"/>
      <c r="BZ118" s="226"/>
      <c r="CA118" s="226"/>
      <c r="CB118" s="226"/>
      <c r="CC118" s="226"/>
      <c r="CD118" s="226"/>
      <c r="CE118" s="226"/>
      <c r="CF118" s="226"/>
      <c r="CG118" s="226"/>
      <c r="CH118" s="226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6"/>
      <c r="EL118" s="226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6"/>
      <c r="FF118" s="226"/>
      <c r="FG118" s="226"/>
      <c r="FH118" s="226"/>
      <c r="FI118" s="226"/>
      <c r="FJ118" s="226"/>
      <c r="FK118" s="226"/>
      <c r="FL118" s="226"/>
      <c r="FM118" s="226"/>
      <c r="FN118" s="226"/>
      <c r="FO118" s="226"/>
      <c r="FP118" s="226"/>
      <c r="FQ118" s="226"/>
      <c r="FR118" s="226"/>
      <c r="FS118" s="226"/>
      <c r="FT118" s="226"/>
      <c r="FU118" s="226"/>
      <c r="FV118" s="226"/>
      <c r="FW118" s="226"/>
      <c r="FX118" s="226"/>
      <c r="FY118" s="226"/>
      <c r="FZ118" s="226"/>
      <c r="GA118" s="226"/>
      <c r="GB118" s="226"/>
      <c r="GC118" s="226"/>
      <c r="GD118" s="226"/>
      <c r="GE118" s="226"/>
      <c r="GF118" s="226"/>
      <c r="GG118" s="226"/>
      <c r="GH118" s="226"/>
      <c r="GI118" s="226"/>
      <c r="GJ118" s="226"/>
      <c r="GK118" s="226"/>
      <c r="GL118" s="226"/>
      <c r="GM118" s="226"/>
      <c r="GN118" s="226"/>
      <c r="GO118" s="226"/>
      <c r="GP118" s="226"/>
      <c r="GQ118" s="226"/>
      <c r="GR118" s="226"/>
      <c r="GS118" s="226"/>
      <c r="GT118" s="226"/>
      <c r="GU118" s="226"/>
      <c r="GV118" s="226"/>
      <c r="GW118" s="226"/>
      <c r="GX118" s="226"/>
      <c r="GY118" s="226"/>
      <c r="GZ118" s="226"/>
      <c r="HA118" s="226"/>
      <c r="HB118" s="226"/>
      <c r="HC118" s="226"/>
      <c r="HD118" s="226"/>
      <c r="HE118" s="226"/>
      <c r="HF118" s="226"/>
      <c r="HG118" s="226"/>
      <c r="HH118" s="226"/>
      <c r="HI118" s="226"/>
      <c r="HJ118" s="226"/>
      <c r="HK118" s="226"/>
      <c r="HL118" s="226"/>
      <c r="HM118" s="226"/>
      <c r="HN118" s="226"/>
      <c r="HO118" s="226"/>
      <c r="HP118" s="226"/>
      <c r="HQ118" s="226"/>
      <c r="HR118" s="226"/>
      <c r="HS118" s="226"/>
      <c r="HT118" s="226"/>
      <c r="HU118" s="226"/>
      <c r="HV118" s="226"/>
      <c r="HW118" s="226"/>
      <c r="HX118" s="226"/>
      <c r="HY118" s="226"/>
      <c r="HZ118" s="226"/>
      <c r="IA118" s="226"/>
      <c r="IB118" s="226"/>
      <c r="IC118" s="226"/>
      <c r="ID118" s="226"/>
      <c r="IE118" s="226"/>
      <c r="IF118" s="226"/>
      <c r="IG118" s="226"/>
      <c r="IH118" s="226"/>
      <c r="II118" s="226"/>
      <c r="IJ118" s="226"/>
      <c r="IK118" s="226"/>
      <c r="IL118" s="226"/>
      <c r="IM118" s="226"/>
      <c r="IN118" s="226"/>
      <c r="IO118" s="226"/>
      <c r="IP118" s="226"/>
      <c r="IQ118" s="226"/>
      <c r="IR118" s="226"/>
      <c r="IS118" s="226"/>
      <c r="IT118" s="226"/>
      <c r="IU118" s="226"/>
      <c r="IV118" s="226"/>
    </row>
    <row r="119" spans="1:256" ht="17.25">
      <c r="A119" s="234" t="s">
        <v>344</v>
      </c>
      <c r="B119" s="242">
        <v>189347.7</v>
      </c>
      <c r="C119" s="242">
        <v>-314.02</v>
      </c>
      <c r="D119" s="243"/>
      <c r="E119" s="243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6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6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6"/>
      <c r="FW119" s="226"/>
      <c r="FX119" s="226"/>
      <c r="FY119" s="226"/>
      <c r="FZ119" s="226"/>
      <c r="GA119" s="226"/>
      <c r="GB119" s="226"/>
      <c r="GC119" s="226"/>
      <c r="GD119" s="226"/>
      <c r="GE119" s="226"/>
      <c r="GF119" s="226"/>
      <c r="GG119" s="226"/>
      <c r="GH119" s="226"/>
      <c r="GI119" s="226"/>
      <c r="GJ119" s="226"/>
      <c r="GK119" s="226"/>
      <c r="GL119" s="226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6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6"/>
      <c r="HN119" s="226"/>
      <c r="HO119" s="226"/>
      <c r="HP119" s="226"/>
      <c r="HQ119" s="226"/>
      <c r="HR119" s="226"/>
      <c r="HS119" s="226"/>
      <c r="HT119" s="226"/>
      <c r="HU119" s="226"/>
      <c r="HV119" s="226"/>
      <c r="HW119" s="226"/>
      <c r="HX119" s="226"/>
      <c r="HY119" s="226"/>
      <c r="HZ119" s="226"/>
      <c r="IA119" s="226"/>
      <c r="IB119" s="226"/>
      <c r="IC119" s="226"/>
      <c r="ID119" s="226"/>
      <c r="IE119" s="226"/>
      <c r="IF119" s="226"/>
      <c r="IG119" s="226"/>
      <c r="IH119" s="226"/>
      <c r="II119" s="226"/>
      <c r="IJ119" s="226"/>
      <c r="IK119" s="226"/>
      <c r="IL119" s="226"/>
      <c r="IM119" s="226"/>
      <c r="IN119" s="226"/>
      <c r="IO119" s="226"/>
      <c r="IP119" s="226"/>
      <c r="IQ119" s="226"/>
      <c r="IR119" s="226"/>
      <c r="IS119" s="226"/>
      <c r="IT119" s="226"/>
      <c r="IU119" s="226"/>
      <c r="IV119" s="226"/>
    </row>
    <row r="120" spans="1:256" ht="17.25">
      <c r="A120" s="234" t="s">
        <v>345</v>
      </c>
      <c r="B120" s="242">
        <v>15763.15</v>
      </c>
      <c r="C120" s="242">
        <v>8899.7</v>
      </c>
      <c r="D120" s="243"/>
      <c r="E120" s="243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6"/>
      <c r="EK120" s="226"/>
      <c r="EL120" s="226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6"/>
      <c r="FE120" s="226"/>
      <c r="FF120" s="226"/>
      <c r="FG120" s="226"/>
      <c r="FH120" s="226"/>
      <c r="FI120" s="226"/>
      <c r="FJ120" s="226"/>
      <c r="FK120" s="226"/>
      <c r="FL120" s="226"/>
      <c r="FM120" s="226"/>
      <c r="FN120" s="226"/>
      <c r="FO120" s="226"/>
      <c r="FP120" s="226"/>
      <c r="FQ120" s="226"/>
      <c r="FR120" s="226"/>
      <c r="FS120" s="226"/>
      <c r="FT120" s="226"/>
      <c r="FU120" s="226"/>
      <c r="FV120" s="226"/>
      <c r="FW120" s="226"/>
      <c r="FX120" s="226"/>
      <c r="FY120" s="226"/>
      <c r="FZ120" s="226"/>
      <c r="GA120" s="226"/>
      <c r="GB120" s="226"/>
      <c r="GC120" s="226"/>
      <c r="GD120" s="226"/>
      <c r="GE120" s="226"/>
      <c r="GF120" s="226"/>
      <c r="GG120" s="226"/>
      <c r="GH120" s="226"/>
      <c r="GI120" s="226"/>
      <c r="GJ120" s="226"/>
      <c r="GK120" s="226"/>
      <c r="GL120" s="226"/>
      <c r="GM120" s="226"/>
      <c r="GN120" s="226"/>
      <c r="GO120" s="226"/>
      <c r="GP120" s="226"/>
      <c r="GQ120" s="226"/>
      <c r="GR120" s="226"/>
      <c r="GS120" s="226"/>
      <c r="GT120" s="226"/>
      <c r="GU120" s="226"/>
      <c r="GV120" s="226"/>
      <c r="GW120" s="226"/>
      <c r="GX120" s="226"/>
      <c r="GY120" s="226"/>
      <c r="GZ120" s="226"/>
      <c r="HA120" s="226"/>
      <c r="HB120" s="226"/>
      <c r="HC120" s="226"/>
      <c r="HD120" s="226"/>
      <c r="HE120" s="226"/>
      <c r="HF120" s="226"/>
      <c r="HG120" s="226"/>
      <c r="HH120" s="226"/>
      <c r="HI120" s="226"/>
      <c r="HJ120" s="226"/>
      <c r="HK120" s="226"/>
      <c r="HL120" s="226"/>
      <c r="HM120" s="226"/>
      <c r="HN120" s="226"/>
      <c r="HO120" s="226"/>
      <c r="HP120" s="226"/>
      <c r="HQ120" s="226"/>
      <c r="HR120" s="226"/>
      <c r="HS120" s="226"/>
      <c r="HT120" s="226"/>
      <c r="HU120" s="226"/>
      <c r="HV120" s="226"/>
      <c r="HW120" s="226"/>
      <c r="HX120" s="226"/>
      <c r="HY120" s="226"/>
      <c r="HZ120" s="226"/>
      <c r="IA120" s="226"/>
      <c r="IB120" s="226"/>
      <c r="IC120" s="226"/>
      <c r="ID120" s="226"/>
      <c r="IE120" s="226"/>
      <c r="IF120" s="226"/>
      <c r="IG120" s="226"/>
      <c r="IH120" s="226"/>
      <c r="II120" s="226"/>
      <c r="IJ120" s="226"/>
      <c r="IK120" s="226"/>
      <c r="IL120" s="226"/>
      <c r="IM120" s="226"/>
      <c r="IN120" s="226"/>
      <c r="IO120" s="226"/>
      <c r="IP120" s="226"/>
      <c r="IQ120" s="226"/>
      <c r="IR120" s="226"/>
      <c r="IS120" s="226"/>
      <c r="IT120" s="226"/>
      <c r="IU120" s="226"/>
      <c r="IV120" s="226"/>
    </row>
    <row r="121" spans="1:256" ht="17.25">
      <c r="A121" s="234" t="s">
        <v>346</v>
      </c>
      <c r="B121" s="242">
        <v>-150.84</v>
      </c>
      <c r="C121" s="242">
        <v>5274.44</v>
      </c>
      <c r="D121" s="243"/>
      <c r="E121" s="243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  <c r="EF121" s="226"/>
      <c r="EG121" s="226"/>
      <c r="EH121" s="226"/>
      <c r="EI121" s="226"/>
      <c r="EJ121" s="226"/>
      <c r="EK121" s="226"/>
      <c r="EL121" s="226"/>
      <c r="EM121" s="226"/>
      <c r="EN121" s="226"/>
      <c r="EO121" s="226"/>
      <c r="EP121" s="226"/>
      <c r="EQ121" s="226"/>
      <c r="ER121" s="226"/>
      <c r="ES121" s="226"/>
      <c r="ET121" s="226"/>
      <c r="EU121" s="226"/>
      <c r="EV121" s="226"/>
      <c r="EW121" s="226"/>
      <c r="EX121" s="226"/>
      <c r="EY121" s="226"/>
      <c r="EZ121" s="226"/>
      <c r="FA121" s="226"/>
      <c r="FB121" s="226"/>
      <c r="FC121" s="226"/>
      <c r="FD121" s="226"/>
      <c r="FE121" s="226"/>
      <c r="FF121" s="226"/>
      <c r="FG121" s="226"/>
      <c r="FH121" s="226"/>
      <c r="FI121" s="226"/>
      <c r="FJ121" s="226"/>
      <c r="FK121" s="226"/>
      <c r="FL121" s="226"/>
      <c r="FM121" s="226"/>
      <c r="FN121" s="226"/>
      <c r="FO121" s="226"/>
      <c r="FP121" s="226"/>
      <c r="FQ121" s="226"/>
      <c r="FR121" s="226"/>
      <c r="FS121" s="226"/>
      <c r="FT121" s="226"/>
      <c r="FU121" s="226"/>
      <c r="FV121" s="226"/>
      <c r="FW121" s="226"/>
      <c r="FX121" s="226"/>
      <c r="FY121" s="226"/>
      <c r="FZ121" s="226"/>
      <c r="GA121" s="226"/>
      <c r="GB121" s="226"/>
      <c r="GC121" s="226"/>
      <c r="GD121" s="226"/>
      <c r="GE121" s="226"/>
      <c r="GF121" s="226"/>
      <c r="GG121" s="226"/>
      <c r="GH121" s="226"/>
      <c r="GI121" s="226"/>
      <c r="GJ121" s="226"/>
      <c r="GK121" s="226"/>
      <c r="GL121" s="226"/>
      <c r="GM121" s="226"/>
      <c r="GN121" s="226"/>
      <c r="GO121" s="226"/>
      <c r="GP121" s="226"/>
      <c r="GQ121" s="226"/>
      <c r="GR121" s="226"/>
      <c r="GS121" s="226"/>
      <c r="GT121" s="226"/>
      <c r="GU121" s="226"/>
      <c r="GV121" s="226"/>
      <c r="GW121" s="226"/>
      <c r="GX121" s="226"/>
      <c r="GY121" s="226"/>
      <c r="GZ121" s="226"/>
      <c r="HA121" s="226"/>
      <c r="HB121" s="226"/>
      <c r="HC121" s="226"/>
      <c r="HD121" s="226"/>
      <c r="HE121" s="226"/>
      <c r="HF121" s="226"/>
      <c r="HG121" s="226"/>
      <c r="HH121" s="226"/>
      <c r="HI121" s="226"/>
      <c r="HJ121" s="226"/>
      <c r="HK121" s="226"/>
      <c r="HL121" s="226"/>
      <c r="HM121" s="226"/>
      <c r="HN121" s="226"/>
      <c r="HO121" s="226"/>
      <c r="HP121" s="226"/>
      <c r="HQ121" s="226"/>
      <c r="HR121" s="226"/>
      <c r="HS121" s="226"/>
      <c r="HT121" s="226"/>
      <c r="HU121" s="226"/>
      <c r="HV121" s="226"/>
      <c r="HW121" s="226"/>
      <c r="HX121" s="226"/>
      <c r="HY121" s="226"/>
      <c r="HZ121" s="226"/>
      <c r="IA121" s="226"/>
      <c r="IB121" s="226"/>
      <c r="IC121" s="226"/>
      <c r="ID121" s="226"/>
      <c r="IE121" s="226"/>
      <c r="IF121" s="226"/>
      <c r="IG121" s="226"/>
      <c r="IH121" s="226"/>
      <c r="II121" s="226"/>
      <c r="IJ121" s="226"/>
      <c r="IK121" s="226"/>
      <c r="IL121" s="226"/>
      <c r="IM121" s="226"/>
      <c r="IN121" s="226"/>
      <c r="IO121" s="226"/>
      <c r="IP121" s="226"/>
      <c r="IQ121" s="226"/>
      <c r="IR121" s="226"/>
      <c r="IS121" s="226"/>
      <c r="IT121" s="226"/>
      <c r="IU121" s="226"/>
      <c r="IV121" s="226"/>
    </row>
    <row r="122" spans="1:256" ht="17.25">
      <c r="A122" s="234" t="s">
        <v>347</v>
      </c>
      <c r="B122" s="242">
        <v>157023.13</v>
      </c>
      <c r="C122" s="242">
        <v>168982.81</v>
      </c>
      <c r="D122" s="243"/>
      <c r="E122" s="243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226"/>
      <c r="FK122" s="226"/>
      <c r="FL122" s="226"/>
      <c r="FM122" s="226"/>
      <c r="FN122" s="226"/>
      <c r="FO122" s="226"/>
      <c r="FP122" s="226"/>
      <c r="FQ122" s="226"/>
      <c r="FR122" s="226"/>
      <c r="FS122" s="226"/>
      <c r="FT122" s="226"/>
      <c r="FU122" s="226"/>
      <c r="FV122" s="226"/>
      <c r="FW122" s="226"/>
      <c r="FX122" s="226"/>
      <c r="FY122" s="226"/>
      <c r="FZ122" s="226"/>
      <c r="GA122" s="226"/>
      <c r="GB122" s="226"/>
      <c r="GC122" s="226"/>
      <c r="GD122" s="226"/>
      <c r="GE122" s="226"/>
      <c r="GF122" s="226"/>
      <c r="GG122" s="226"/>
      <c r="GH122" s="226"/>
      <c r="GI122" s="226"/>
      <c r="GJ122" s="226"/>
      <c r="GK122" s="226"/>
      <c r="GL122" s="226"/>
      <c r="GM122" s="226"/>
      <c r="GN122" s="226"/>
      <c r="GO122" s="226"/>
      <c r="GP122" s="226"/>
      <c r="GQ122" s="226"/>
      <c r="GR122" s="226"/>
      <c r="GS122" s="226"/>
      <c r="GT122" s="226"/>
      <c r="GU122" s="226"/>
      <c r="GV122" s="226"/>
      <c r="GW122" s="226"/>
      <c r="GX122" s="226"/>
      <c r="GY122" s="226"/>
      <c r="GZ122" s="226"/>
      <c r="HA122" s="226"/>
      <c r="HB122" s="226"/>
      <c r="HC122" s="226"/>
      <c r="HD122" s="226"/>
      <c r="HE122" s="226"/>
      <c r="HF122" s="226"/>
      <c r="HG122" s="226"/>
      <c r="HH122" s="226"/>
      <c r="HI122" s="226"/>
      <c r="HJ122" s="226"/>
      <c r="HK122" s="226"/>
      <c r="HL122" s="226"/>
      <c r="HM122" s="226"/>
      <c r="HN122" s="226"/>
      <c r="HO122" s="226"/>
      <c r="HP122" s="226"/>
      <c r="HQ122" s="226"/>
      <c r="HR122" s="226"/>
      <c r="HS122" s="226"/>
      <c r="HT122" s="226"/>
      <c r="HU122" s="226"/>
      <c r="HV122" s="226"/>
      <c r="HW122" s="226"/>
      <c r="HX122" s="226"/>
      <c r="HY122" s="226"/>
      <c r="HZ122" s="226"/>
      <c r="IA122" s="226"/>
      <c r="IB122" s="226"/>
      <c r="IC122" s="226"/>
      <c r="ID122" s="226"/>
      <c r="IE122" s="226"/>
      <c r="IF122" s="226"/>
      <c r="IG122" s="226"/>
      <c r="IH122" s="226"/>
      <c r="II122" s="226"/>
      <c r="IJ122" s="226"/>
      <c r="IK122" s="226"/>
      <c r="IL122" s="226"/>
      <c r="IM122" s="226"/>
      <c r="IN122" s="226"/>
      <c r="IO122" s="226"/>
      <c r="IP122" s="226"/>
      <c r="IQ122" s="226"/>
      <c r="IR122" s="226"/>
      <c r="IS122" s="226"/>
      <c r="IT122" s="226"/>
      <c r="IU122" s="226"/>
      <c r="IV122" s="226"/>
    </row>
    <row r="123" spans="1:256" ht="17.25">
      <c r="A123" s="258" t="s">
        <v>348</v>
      </c>
      <c r="B123" s="242">
        <v>10964.9</v>
      </c>
      <c r="C123" s="242">
        <v>10498.18</v>
      </c>
      <c r="D123" s="243"/>
      <c r="E123" s="243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  <c r="FH123" s="226"/>
      <c r="FI123" s="226"/>
      <c r="FJ123" s="226"/>
      <c r="FK123" s="226"/>
      <c r="FL123" s="226"/>
      <c r="FM123" s="226"/>
      <c r="FN123" s="226"/>
      <c r="FO123" s="226"/>
      <c r="FP123" s="226"/>
      <c r="FQ123" s="226"/>
      <c r="FR123" s="226"/>
      <c r="FS123" s="226"/>
      <c r="FT123" s="226"/>
      <c r="FU123" s="226"/>
      <c r="FV123" s="226"/>
      <c r="FW123" s="226"/>
      <c r="FX123" s="226"/>
      <c r="FY123" s="226"/>
      <c r="FZ123" s="226"/>
      <c r="GA123" s="226"/>
      <c r="GB123" s="226"/>
      <c r="GC123" s="226"/>
      <c r="GD123" s="226"/>
      <c r="GE123" s="226"/>
      <c r="GF123" s="226"/>
      <c r="GG123" s="226"/>
      <c r="GH123" s="226"/>
      <c r="GI123" s="226"/>
      <c r="GJ123" s="226"/>
      <c r="GK123" s="226"/>
      <c r="GL123" s="226"/>
      <c r="GM123" s="226"/>
      <c r="GN123" s="226"/>
      <c r="GO123" s="226"/>
      <c r="GP123" s="226"/>
      <c r="GQ123" s="226"/>
      <c r="GR123" s="226"/>
      <c r="GS123" s="226"/>
      <c r="GT123" s="226"/>
      <c r="GU123" s="226"/>
      <c r="GV123" s="226"/>
      <c r="GW123" s="226"/>
      <c r="GX123" s="226"/>
      <c r="GY123" s="226"/>
      <c r="GZ123" s="226"/>
      <c r="HA123" s="226"/>
      <c r="HB123" s="226"/>
      <c r="HC123" s="226"/>
      <c r="HD123" s="226"/>
      <c r="HE123" s="226"/>
      <c r="HF123" s="226"/>
      <c r="HG123" s="226"/>
      <c r="HH123" s="226"/>
      <c r="HI123" s="226"/>
      <c r="HJ123" s="226"/>
      <c r="HK123" s="226"/>
      <c r="HL123" s="226"/>
      <c r="HM123" s="226"/>
      <c r="HN123" s="226"/>
      <c r="HO123" s="226"/>
      <c r="HP123" s="226"/>
      <c r="HQ123" s="226"/>
      <c r="HR123" s="226"/>
      <c r="HS123" s="226"/>
      <c r="HT123" s="226"/>
      <c r="HU123" s="226"/>
      <c r="HV123" s="226"/>
      <c r="HW123" s="226"/>
      <c r="HX123" s="226"/>
      <c r="HY123" s="226"/>
      <c r="HZ123" s="226"/>
      <c r="IA123" s="226"/>
      <c r="IB123" s="226"/>
      <c r="IC123" s="226"/>
      <c r="ID123" s="226"/>
      <c r="IE123" s="226"/>
      <c r="IF123" s="226"/>
      <c r="IG123" s="226"/>
      <c r="IH123" s="226"/>
      <c r="II123" s="226"/>
      <c r="IJ123" s="226"/>
      <c r="IK123" s="226"/>
      <c r="IL123" s="226"/>
      <c r="IM123" s="226"/>
      <c r="IN123" s="226"/>
      <c r="IO123" s="226"/>
      <c r="IP123" s="226"/>
      <c r="IQ123" s="226"/>
      <c r="IR123" s="226"/>
      <c r="IS123" s="226"/>
      <c r="IT123" s="226"/>
      <c r="IU123" s="226"/>
      <c r="IV123" s="226"/>
    </row>
    <row r="124" spans="1:256" ht="17.25">
      <c r="A124" s="258" t="s">
        <v>349</v>
      </c>
      <c r="B124" s="242">
        <v>7283.22</v>
      </c>
      <c r="C124" s="242">
        <v>6881.3</v>
      </c>
      <c r="D124" s="243"/>
      <c r="E124" s="243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  <c r="BP124" s="226"/>
      <c r="BQ124" s="226"/>
      <c r="BR124" s="226"/>
      <c r="BS124" s="226"/>
      <c r="BT124" s="226"/>
      <c r="BU124" s="226"/>
      <c r="BV124" s="226"/>
      <c r="BW124" s="226"/>
      <c r="BX124" s="226"/>
      <c r="BY124" s="226"/>
      <c r="BZ124" s="226"/>
      <c r="CA124" s="226"/>
      <c r="CB124" s="226"/>
      <c r="CC124" s="226"/>
      <c r="CD124" s="226"/>
      <c r="CE124" s="226"/>
      <c r="CF124" s="226"/>
      <c r="CG124" s="226"/>
      <c r="CH124" s="226"/>
      <c r="CI124" s="226"/>
      <c r="CJ124" s="226"/>
      <c r="CK124" s="226"/>
      <c r="CL124" s="226"/>
      <c r="CM124" s="226"/>
      <c r="CN124" s="226"/>
      <c r="CO124" s="226"/>
      <c r="CP124" s="226"/>
      <c r="CQ124" s="226"/>
      <c r="CR124" s="226"/>
      <c r="CS124" s="226"/>
      <c r="CT124" s="226"/>
      <c r="CU124" s="226"/>
      <c r="CV124" s="226"/>
      <c r="CW124" s="226"/>
      <c r="CX124" s="226"/>
      <c r="CY124" s="226"/>
      <c r="CZ124" s="226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  <c r="EF124" s="226"/>
      <c r="EG124" s="226"/>
      <c r="EH124" s="226"/>
      <c r="EI124" s="226"/>
      <c r="EJ124" s="226"/>
      <c r="EK124" s="226"/>
      <c r="EL124" s="226"/>
      <c r="EM124" s="226"/>
      <c r="EN124" s="226"/>
      <c r="EO124" s="226"/>
      <c r="EP124" s="226"/>
      <c r="EQ124" s="226"/>
      <c r="ER124" s="226"/>
      <c r="ES124" s="226"/>
      <c r="ET124" s="226"/>
      <c r="EU124" s="226"/>
      <c r="EV124" s="226"/>
      <c r="EW124" s="226"/>
      <c r="EX124" s="226"/>
      <c r="EY124" s="226"/>
      <c r="EZ124" s="226"/>
      <c r="FA124" s="226"/>
      <c r="FB124" s="226"/>
      <c r="FC124" s="226"/>
      <c r="FD124" s="226"/>
      <c r="FE124" s="226"/>
      <c r="FF124" s="226"/>
      <c r="FG124" s="226"/>
      <c r="FH124" s="226"/>
      <c r="FI124" s="226"/>
      <c r="FJ124" s="226"/>
      <c r="FK124" s="226"/>
      <c r="FL124" s="226"/>
      <c r="FM124" s="226"/>
      <c r="FN124" s="226"/>
      <c r="FO124" s="226"/>
      <c r="FP124" s="226"/>
      <c r="FQ124" s="226"/>
      <c r="FR124" s="226"/>
      <c r="FS124" s="226"/>
      <c r="FT124" s="226"/>
      <c r="FU124" s="226"/>
      <c r="FV124" s="226"/>
      <c r="FW124" s="226"/>
      <c r="FX124" s="226"/>
      <c r="FY124" s="226"/>
      <c r="FZ124" s="226"/>
      <c r="GA124" s="226"/>
      <c r="GB124" s="226"/>
      <c r="GC124" s="226"/>
      <c r="GD124" s="226"/>
      <c r="GE124" s="226"/>
      <c r="GF124" s="226"/>
      <c r="GG124" s="226"/>
      <c r="GH124" s="226"/>
      <c r="GI124" s="226"/>
      <c r="GJ124" s="226"/>
      <c r="GK124" s="226"/>
      <c r="GL124" s="226"/>
      <c r="GM124" s="226"/>
      <c r="GN124" s="226"/>
      <c r="GO124" s="226"/>
      <c r="GP124" s="226"/>
      <c r="GQ124" s="226"/>
      <c r="GR124" s="226"/>
      <c r="GS124" s="226"/>
      <c r="GT124" s="226"/>
      <c r="GU124" s="226"/>
      <c r="GV124" s="226"/>
      <c r="GW124" s="226"/>
      <c r="GX124" s="226"/>
      <c r="GY124" s="226"/>
      <c r="GZ124" s="226"/>
      <c r="HA124" s="226"/>
      <c r="HB124" s="226"/>
      <c r="HC124" s="226"/>
      <c r="HD124" s="226"/>
      <c r="HE124" s="226"/>
      <c r="HF124" s="226"/>
      <c r="HG124" s="226"/>
      <c r="HH124" s="226"/>
      <c r="HI124" s="226"/>
      <c r="HJ124" s="226"/>
      <c r="HK124" s="226"/>
      <c r="HL124" s="226"/>
      <c r="HM124" s="226"/>
      <c r="HN124" s="226"/>
      <c r="HO124" s="226"/>
      <c r="HP124" s="226"/>
      <c r="HQ124" s="226"/>
      <c r="HR124" s="226"/>
      <c r="HS124" s="226"/>
      <c r="HT124" s="226"/>
      <c r="HU124" s="226"/>
      <c r="HV124" s="226"/>
      <c r="HW124" s="226"/>
      <c r="HX124" s="226"/>
      <c r="HY124" s="226"/>
      <c r="HZ124" s="226"/>
      <c r="IA124" s="226"/>
      <c r="IB124" s="226"/>
      <c r="IC124" s="226"/>
      <c r="ID124" s="226"/>
      <c r="IE124" s="226"/>
      <c r="IF124" s="226"/>
      <c r="IG124" s="226"/>
      <c r="IH124" s="226"/>
      <c r="II124" s="226"/>
      <c r="IJ124" s="226"/>
      <c r="IK124" s="226"/>
      <c r="IL124" s="226"/>
      <c r="IM124" s="226"/>
      <c r="IN124" s="226"/>
      <c r="IO124" s="226"/>
      <c r="IP124" s="226"/>
      <c r="IQ124" s="226"/>
      <c r="IR124" s="226"/>
      <c r="IS124" s="226"/>
      <c r="IT124" s="226"/>
      <c r="IU124" s="226"/>
      <c r="IV124" s="226"/>
    </row>
    <row r="125" spans="1:256" ht="17.25">
      <c r="A125" s="258" t="s">
        <v>350</v>
      </c>
      <c r="B125" s="242">
        <v>107290.66</v>
      </c>
      <c r="C125" s="242">
        <v>130048.55</v>
      </c>
      <c r="D125" s="243"/>
      <c r="E125" s="243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  <c r="CY125" s="226"/>
      <c r="CZ125" s="226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  <c r="EF125" s="226"/>
      <c r="EG125" s="226"/>
      <c r="EH125" s="226"/>
      <c r="EI125" s="226"/>
      <c r="EJ125" s="226"/>
      <c r="EK125" s="226"/>
      <c r="EL125" s="226"/>
      <c r="EM125" s="226"/>
      <c r="EN125" s="226"/>
      <c r="EO125" s="226"/>
      <c r="EP125" s="226"/>
      <c r="EQ125" s="226"/>
      <c r="ER125" s="226"/>
      <c r="ES125" s="226"/>
      <c r="ET125" s="226"/>
      <c r="EU125" s="226"/>
      <c r="EV125" s="226"/>
      <c r="EW125" s="226"/>
      <c r="EX125" s="226"/>
      <c r="EY125" s="226"/>
      <c r="EZ125" s="226"/>
      <c r="FA125" s="226"/>
      <c r="FB125" s="226"/>
      <c r="FC125" s="226"/>
      <c r="FD125" s="226"/>
      <c r="FE125" s="226"/>
      <c r="FF125" s="226"/>
      <c r="FG125" s="226"/>
      <c r="FH125" s="226"/>
      <c r="FI125" s="226"/>
      <c r="FJ125" s="226"/>
      <c r="FK125" s="226"/>
      <c r="FL125" s="226"/>
      <c r="FM125" s="226"/>
      <c r="FN125" s="226"/>
      <c r="FO125" s="226"/>
      <c r="FP125" s="226"/>
      <c r="FQ125" s="226"/>
      <c r="FR125" s="226"/>
      <c r="FS125" s="226"/>
      <c r="FT125" s="226"/>
      <c r="FU125" s="226"/>
      <c r="FV125" s="226"/>
      <c r="FW125" s="226"/>
      <c r="FX125" s="226"/>
      <c r="FY125" s="226"/>
      <c r="FZ125" s="226"/>
      <c r="GA125" s="226"/>
      <c r="GB125" s="226"/>
      <c r="GC125" s="226"/>
      <c r="GD125" s="226"/>
      <c r="GE125" s="226"/>
      <c r="GF125" s="226"/>
      <c r="GG125" s="226"/>
      <c r="GH125" s="226"/>
      <c r="GI125" s="226"/>
      <c r="GJ125" s="226"/>
      <c r="GK125" s="226"/>
      <c r="GL125" s="226"/>
      <c r="GM125" s="226"/>
      <c r="GN125" s="226"/>
      <c r="GO125" s="226"/>
      <c r="GP125" s="226"/>
      <c r="GQ125" s="226"/>
      <c r="GR125" s="226"/>
      <c r="GS125" s="226"/>
      <c r="GT125" s="226"/>
      <c r="GU125" s="226"/>
      <c r="GV125" s="226"/>
      <c r="GW125" s="226"/>
      <c r="GX125" s="226"/>
      <c r="GY125" s="226"/>
      <c r="GZ125" s="226"/>
      <c r="HA125" s="226"/>
      <c r="HB125" s="226"/>
      <c r="HC125" s="226"/>
      <c r="HD125" s="226"/>
      <c r="HE125" s="226"/>
      <c r="HF125" s="226"/>
      <c r="HG125" s="226"/>
      <c r="HH125" s="226"/>
      <c r="HI125" s="226"/>
      <c r="HJ125" s="226"/>
      <c r="HK125" s="226"/>
      <c r="HL125" s="226"/>
      <c r="HM125" s="226"/>
      <c r="HN125" s="226"/>
      <c r="HO125" s="226"/>
      <c r="HP125" s="226"/>
      <c r="HQ125" s="226"/>
      <c r="HR125" s="226"/>
      <c r="HS125" s="226"/>
      <c r="HT125" s="226"/>
      <c r="HU125" s="226"/>
      <c r="HV125" s="226"/>
      <c r="HW125" s="226"/>
      <c r="HX125" s="226"/>
      <c r="HY125" s="226"/>
      <c r="HZ125" s="226"/>
      <c r="IA125" s="226"/>
      <c r="IB125" s="226"/>
      <c r="IC125" s="226"/>
      <c r="ID125" s="226"/>
      <c r="IE125" s="226"/>
      <c r="IF125" s="226"/>
      <c r="IG125" s="226"/>
      <c r="IH125" s="226"/>
      <c r="II125" s="226"/>
      <c r="IJ125" s="226"/>
      <c r="IK125" s="226"/>
      <c r="IL125" s="226"/>
      <c r="IM125" s="226"/>
      <c r="IN125" s="226"/>
      <c r="IO125" s="226"/>
      <c r="IP125" s="226"/>
      <c r="IQ125" s="226"/>
      <c r="IR125" s="226"/>
      <c r="IS125" s="226"/>
      <c r="IT125" s="226"/>
      <c r="IU125" s="226"/>
      <c r="IV125" s="226"/>
    </row>
    <row r="126" spans="1:256" ht="17.25">
      <c r="A126" s="258" t="s">
        <v>351</v>
      </c>
      <c r="B126" s="242">
        <v>6762.74</v>
      </c>
      <c r="C126" s="242">
        <v>12851.58</v>
      </c>
      <c r="D126" s="243"/>
      <c r="E126" s="243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  <c r="EF126" s="226"/>
      <c r="EG126" s="226"/>
      <c r="EH126" s="226"/>
      <c r="EI126" s="226"/>
      <c r="EJ126" s="226"/>
      <c r="EK126" s="226"/>
      <c r="EL126" s="226"/>
      <c r="EM126" s="226"/>
      <c r="EN126" s="226"/>
      <c r="EO126" s="226"/>
      <c r="EP126" s="226"/>
      <c r="EQ126" s="226"/>
      <c r="ER126" s="226"/>
      <c r="ES126" s="226"/>
      <c r="ET126" s="226"/>
      <c r="EU126" s="226"/>
      <c r="EV126" s="226"/>
      <c r="EW126" s="226"/>
      <c r="EX126" s="226"/>
      <c r="EY126" s="226"/>
      <c r="EZ126" s="226"/>
      <c r="FA126" s="226"/>
      <c r="FB126" s="226"/>
      <c r="FC126" s="226"/>
      <c r="FD126" s="226"/>
      <c r="FE126" s="226"/>
      <c r="FF126" s="226"/>
      <c r="FG126" s="226"/>
      <c r="FH126" s="226"/>
      <c r="FI126" s="226"/>
      <c r="FJ126" s="226"/>
      <c r="FK126" s="226"/>
      <c r="FL126" s="226"/>
      <c r="FM126" s="226"/>
      <c r="FN126" s="226"/>
      <c r="FO126" s="226"/>
      <c r="FP126" s="226"/>
      <c r="FQ126" s="226"/>
      <c r="FR126" s="226"/>
      <c r="FS126" s="226"/>
      <c r="FT126" s="226"/>
      <c r="FU126" s="226"/>
      <c r="FV126" s="226"/>
      <c r="FW126" s="226"/>
      <c r="FX126" s="226"/>
      <c r="FY126" s="226"/>
      <c r="FZ126" s="226"/>
      <c r="GA126" s="226"/>
      <c r="GB126" s="226"/>
      <c r="GC126" s="226"/>
      <c r="GD126" s="226"/>
      <c r="GE126" s="226"/>
      <c r="GF126" s="226"/>
      <c r="GG126" s="226"/>
      <c r="GH126" s="226"/>
      <c r="GI126" s="226"/>
      <c r="GJ126" s="226"/>
      <c r="GK126" s="226"/>
      <c r="GL126" s="226"/>
      <c r="GM126" s="226"/>
      <c r="GN126" s="226"/>
      <c r="GO126" s="226"/>
      <c r="GP126" s="226"/>
      <c r="GQ126" s="226"/>
      <c r="GR126" s="226"/>
      <c r="GS126" s="226"/>
      <c r="GT126" s="226"/>
      <c r="GU126" s="226"/>
      <c r="GV126" s="226"/>
      <c r="GW126" s="226"/>
      <c r="GX126" s="226"/>
      <c r="GY126" s="226"/>
      <c r="GZ126" s="226"/>
      <c r="HA126" s="226"/>
      <c r="HB126" s="226"/>
      <c r="HC126" s="226"/>
      <c r="HD126" s="226"/>
      <c r="HE126" s="226"/>
      <c r="HF126" s="226"/>
      <c r="HG126" s="226"/>
      <c r="HH126" s="226"/>
      <c r="HI126" s="226"/>
      <c r="HJ126" s="226"/>
      <c r="HK126" s="226"/>
      <c r="HL126" s="226"/>
      <c r="HM126" s="226"/>
      <c r="HN126" s="226"/>
      <c r="HO126" s="226"/>
      <c r="HP126" s="226"/>
      <c r="HQ126" s="226"/>
      <c r="HR126" s="226"/>
      <c r="HS126" s="226"/>
      <c r="HT126" s="226"/>
      <c r="HU126" s="226"/>
      <c r="HV126" s="226"/>
      <c r="HW126" s="226"/>
      <c r="HX126" s="226"/>
      <c r="HY126" s="226"/>
      <c r="HZ126" s="226"/>
      <c r="IA126" s="226"/>
      <c r="IB126" s="226"/>
      <c r="IC126" s="226"/>
      <c r="ID126" s="226"/>
      <c r="IE126" s="226"/>
      <c r="IF126" s="226"/>
      <c r="IG126" s="226"/>
      <c r="IH126" s="226"/>
      <c r="II126" s="226"/>
      <c r="IJ126" s="226"/>
      <c r="IK126" s="226"/>
      <c r="IL126" s="226"/>
      <c r="IM126" s="226"/>
      <c r="IN126" s="226"/>
      <c r="IO126" s="226"/>
      <c r="IP126" s="226"/>
      <c r="IQ126" s="226"/>
      <c r="IR126" s="226"/>
      <c r="IS126" s="226"/>
      <c r="IT126" s="226"/>
      <c r="IU126" s="226"/>
      <c r="IV126" s="226"/>
    </row>
    <row r="127" spans="1:256" ht="17.25">
      <c r="A127" s="259" t="s">
        <v>352</v>
      </c>
      <c r="B127" s="260">
        <v>0</v>
      </c>
      <c r="C127" s="261">
        <v>27041.05</v>
      </c>
      <c r="D127" s="262"/>
      <c r="E127" s="262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  <c r="EF127" s="226"/>
      <c r="EG127" s="226"/>
      <c r="EH127" s="226"/>
      <c r="EI127" s="226"/>
      <c r="EJ127" s="226"/>
      <c r="EK127" s="226"/>
      <c r="EL127" s="226"/>
      <c r="EM127" s="226"/>
      <c r="EN127" s="226"/>
      <c r="EO127" s="226"/>
      <c r="EP127" s="226"/>
      <c r="EQ127" s="226"/>
      <c r="ER127" s="226"/>
      <c r="ES127" s="226"/>
      <c r="ET127" s="226"/>
      <c r="EU127" s="226"/>
      <c r="EV127" s="226"/>
      <c r="EW127" s="226"/>
      <c r="EX127" s="226"/>
      <c r="EY127" s="226"/>
      <c r="EZ127" s="226"/>
      <c r="FA127" s="226"/>
      <c r="FB127" s="226"/>
      <c r="FC127" s="226"/>
      <c r="FD127" s="226"/>
      <c r="FE127" s="226"/>
      <c r="FF127" s="226"/>
      <c r="FG127" s="226"/>
      <c r="FH127" s="226"/>
      <c r="FI127" s="226"/>
      <c r="FJ127" s="226"/>
      <c r="FK127" s="226"/>
      <c r="FL127" s="226"/>
      <c r="FM127" s="226"/>
      <c r="FN127" s="226"/>
      <c r="FO127" s="226"/>
      <c r="FP127" s="226"/>
      <c r="FQ127" s="226"/>
      <c r="FR127" s="226"/>
      <c r="FS127" s="226"/>
      <c r="FT127" s="226"/>
      <c r="FU127" s="226"/>
      <c r="FV127" s="226"/>
      <c r="FW127" s="226"/>
      <c r="FX127" s="226"/>
      <c r="FY127" s="226"/>
      <c r="FZ127" s="226"/>
      <c r="GA127" s="226"/>
      <c r="GB127" s="226"/>
      <c r="GC127" s="226"/>
      <c r="GD127" s="226"/>
      <c r="GE127" s="226"/>
      <c r="GF127" s="226"/>
      <c r="GG127" s="226"/>
      <c r="GH127" s="226"/>
      <c r="GI127" s="226"/>
      <c r="GJ127" s="226"/>
      <c r="GK127" s="226"/>
      <c r="GL127" s="226"/>
      <c r="GM127" s="226"/>
      <c r="GN127" s="226"/>
      <c r="GO127" s="226"/>
      <c r="GP127" s="226"/>
      <c r="GQ127" s="226"/>
      <c r="GR127" s="226"/>
      <c r="GS127" s="226"/>
      <c r="GT127" s="226"/>
      <c r="GU127" s="226"/>
      <c r="GV127" s="226"/>
      <c r="GW127" s="226"/>
      <c r="GX127" s="226"/>
      <c r="GY127" s="226"/>
      <c r="GZ127" s="226"/>
      <c r="HA127" s="226"/>
      <c r="HB127" s="226"/>
      <c r="HC127" s="226"/>
      <c r="HD127" s="226"/>
      <c r="HE127" s="226"/>
      <c r="HF127" s="226"/>
      <c r="HG127" s="226"/>
      <c r="HH127" s="226"/>
      <c r="HI127" s="226"/>
      <c r="HJ127" s="226"/>
      <c r="HK127" s="226"/>
      <c r="HL127" s="226"/>
      <c r="HM127" s="226"/>
      <c r="HN127" s="226"/>
      <c r="HO127" s="226"/>
      <c r="HP127" s="226"/>
      <c r="HQ127" s="226"/>
      <c r="HR127" s="226"/>
      <c r="HS127" s="226"/>
      <c r="HT127" s="226"/>
      <c r="HU127" s="226"/>
      <c r="HV127" s="226"/>
      <c r="HW127" s="226"/>
      <c r="HX127" s="226"/>
      <c r="HY127" s="226"/>
      <c r="HZ127" s="226"/>
      <c r="IA127" s="226"/>
      <c r="IB127" s="226"/>
      <c r="IC127" s="226"/>
      <c r="ID127" s="226"/>
      <c r="IE127" s="226"/>
      <c r="IF127" s="226"/>
      <c r="IG127" s="226"/>
      <c r="IH127" s="226"/>
      <c r="II127" s="226"/>
      <c r="IJ127" s="226"/>
      <c r="IK127" s="226"/>
      <c r="IL127" s="226"/>
      <c r="IM127" s="226"/>
      <c r="IN127" s="226"/>
      <c r="IO127" s="226"/>
      <c r="IP127" s="226"/>
      <c r="IQ127" s="226"/>
      <c r="IR127" s="226"/>
      <c r="IS127" s="226"/>
      <c r="IT127" s="226"/>
      <c r="IU127" s="226"/>
      <c r="IV127" s="226"/>
    </row>
    <row r="128" spans="1:256" ht="17.25">
      <c r="A128" s="258" t="s">
        <v>353</v>
      </c>
      <c r="B128" s="263">
        <v>0</v>
      </c>
      <c r="C128" s="264">
        <v>54100.54</v>
      </c>
      <c r="D128" s="260"/>
      <c r="E128" s="260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226"/>
      <c r="EG128" s="226"/>
      <c r="EH128" s="226"/>
      <c r="EI128" s="226"/>
      <c r="EJ128" s="226"/>
      <c r="EK128" s="226"/>
      <c r="EL128" s="226"/>
      <c r="EM128" s="226"/>
      <c r="EN128" s="226"/>
      <c r="EO128" s="226"/>
      <c r="EP128" s="226"/>
      <c r="EQ128" s="226"/>
      <c r="ER128" s="226"/>
      <c r="ES128" s="226"/>
      <c r="ET128" s="226"/>
      <c r="EU128" s="226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6"/>
      <c r="FI128" s="226"/>
      <c r="FJ128" s="226"/>
      <c r="FK128" s="226"/>
      <c r="FL128" s="226"/>
      <c r="FM128" s="226"/>
      <c r="FN128" s="226"/>
      <c r="FO128" s="226"/>
      <c r="FP128" s="226"/>
      <c r="FQ128" s="226"/>
      <c r="FR128" s="226"/>
      <c r="FS128" s="226"/>
      <c r="FT128" s="226"/>
      <c r="FU128" s="226"/>
      <c r="FV128" s="226"/>
      <c r="FW128" s="226"/>
      <c r="FX128" s="226"/>
      <c r="FY128" s="226"/>
      <c r="FZ128" s="226"/>
      <c r="GA128" s="226"/>
      <c r="GB128" s="226"/>
      <c r="GC128" s="226"/>
      <c r="GD128" s="226"/>
      <c r="GE128" s="226"/>
      <c r="GF128" s="226"/>
      <c r="GG128" s="226"/>
      <c r="GH128" s="226"/>
      <c r="GI128" s="226"/>
      <c r="GJ128" s="226"/>
      <c r="GK128" s="226"/>
      <c r="GL128" s="226"/>
      <c r="GM128" s="226"/>
      <c r="GN128" s="226"/>
      <c r="GO128" s="226"/>
      <c r="GP128" s="226"/>
      <c r="GQ128" s="226"/>
      <c r="GR128" s="226"/>
      <c r="GS128" s="226"/>
      <c r="GT128" s="226"/>
      <c r="GU128" s="226"/>
      <c r="GV128" s="226"/>
      <c r="GW128" s="226"/>
      <c r="GX128" s="226"/>
      <c r="GY128" s="226"/>
      <c r="GZ128" s="226"/>
      <c r="HA128" s="226"/>
      <c r="HB128" s="226"/>
      <c r="HC128" s="226"/>
      <c r="HD128" s="226"/>
      <c r="HE128" s="226"/>
      <c r="HF128" s="226"/>
      <c r="HG128" s="226"/>
      <c r="HH128" s="226"/>
      <c r="HI128" s="226"/>
      <c r="HJ128" s="226"/>
      <c r="HK128" s="226"/>
      <c r="HL128" s="226"/>
      <c r="HM128" s="226"/>
      <c r="HN128" s="226"/>
      <c r="HO128" s="226"/>
      <c r="HP128" s="226"/>
      <c r="HQ128" s="226"/>
      <c r="HR128" s="226"/>
      <c r="HS128" s="226"/>
      <c r="HT128" s="226"/>
      <c r="HU128" s="226"/>
      <c r="HV128" s="226"/>
      <c r="HW128" s="226"/>
      <c r="HX128" s="226"/>
      <c r="HY128" s="226"/>
      <c r="HZ128" s="226"/>
      <c r="IA128" s="226"/>
      <c r="IB128" s="226"/>
      <c r="IC128" s="226"/>
      <c r="ID128" s="226"/>
      <c r="IE128" s="226"/>
      <c r="IF128" s="226"/>
      <c r="IG128" s="226"/>
      <c r="IH128" s="226"/>
      <c r="II128" s="226"/>
      <c r="IJ128" s="226"/>
      <c r="IK128" s="226"/>
      <c r="IL128" s="226"/>
      <c r="IM128" s="226"/>
      <c r="IN128" s="226"/>
      <c r="IO128" s="226"/>
      <c r="IP128" s="226"/>
      <c r="IQ128" s="226"/>
      <c r="IR128" s="226"/>
      <c r="IS128" s="226"/>
      <c r="IT128" s="226"/>
      <c r="IU128" s="226"/>
      <c r="IV128" s="226"/>
    </row>
    <row r="129" spans="1:256" ht="17.25">
      <c r="A129" s="259" t="s">
        <v>354</v>
      </c>
      <c r="B129" s="263">
        <v>0</v>
      </c>
      <c r="C129" s="264">
        <v>2079084.87</v>
      </c>
      <c r="D129" s="260"/>
      <c r="E129" s="260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  <c r="EF129" s="226"/>
      <c r="EG129" s="226"/>
      <c r="EH129" s="226"/>
      <c r="EI129" s="226"/>
      <c r="EJ129" s="226"/>
      <c r="EK129" s="226"/>
      <c r="EL129" s="226"/>
      <c r="EM129" s="226"/>
      <c r="EN129" s="226"/>
      <c r="EO129" s="226"/>
      <c r="EP129" s="226"/>
      <c r="EQ129" s="226"/>
      <c r="ER129" s="226"/>
      <c r="ES129" s="226"/>
      <c r="ET129" s="226"/>
      <c r="EU129" s="226"/>
      <c r="EV129" s="226"/>
      <c r="EW129" s="226"/>
      <c r="EX129" s="226"/>
      <c r="EY129" s="226"/>
      <c r="EZ129" s="226"/>
      <c r="FA129" s="226"/>
      <c r="FB129" s="226"/>
      <c r="FC129" s="226"/>
      <c r="FD129" s="226"/>
      <c r="FE129" s="226"/>
      <c r="FF129" s="226"/>
      <c r="FG129" s="226"/>
      <c r="FH129" s="226"/>
      <c r="FI129" s="226"/>
      <c r="FJ129" s="226"/>
      <c r="FK129" s="226"/>
      <c r="FL129" s="226"/>
      <c r="FM129" s="226"/>
      <c r="FN129" s="226"/>
      <c r="FO129" s="226"/>
      <c r="FP129" s="226"/>
      <c r="FQ129" s="226"/>
      <c r="FR129" s="226"/>
      <c r="FS129" s="226"/>
      <c r="FT129" s="226"/>
      <c r="FU129" s="226"/>
      <c r="FV129" s="226"/>
      <c r="FW129" s="226"/>
      <c r="FX129" s="226"/>
      <c r="FY129" s="226"/>
      <c r="FZ129" s="226"/>
      <c r="GA129" s="226"/>
      <c r="GB129" s="226"/>
      <c r="GC129" s="226"/>
      <c r="GD129" s="226"/>
      <c r="GE129" s="226"/>
      <c r="GF129" s="226"/>
      <c r="GG129" s="226"/>
      <c r="GH129" s="226"/>
      <c r="GI129" s="226"/>
      <c r="GJ129" s="226"/>
      <c r="GK129" s="226"/>
      <c r="GL129" s="226"/>
      <c r="GM129" s="226"/>
      <c r="GN129" s="226"/>
      <c r="GO129" s="226"/>
      <c r="GP129" s="226"/>
      <c r="GQ129" s="226"/>
      <c r="GR129" s="226"/>
      <c r="GS129" s="226"/>
      <c r="GT129" s="226"/>
      <c r="GU129" s="226"/>
      <c r="GV129" s="226"/>
      <c r="GW129" s="226"/>
      <c r="GX129" s="226"/>
      <c r="GY129" s="226"/>
      <c r="GZ129" s="226"/>
      <c r="HA129" s="226"/>
      <c r="HB129" s="226"/>
      <c r="HC129" s="226"/>
      <c r="HD129" s="226"/>
      <c r="HE129" s="226"/>
      <c r="HF129" s="226"/>
      <c r="HG129" s="226"/>
      <c r="HH129" s="226"/>
      <c r="HI129" s="226"/>
      <c r="HJ129" s="226"/>
      <c r="HK129" s="226"/>
      <c r="HL129" s="226"/>
      <c r="HM129" s="226"/>
      <c r="HN129" s="226"/>
      <c r="HO129" s="226"/>
      <c r="HP129" s="226"/>
      <c r="HQ129" s="226"/>
      <c r="HR129" s="226"/>
      <c r="HS129" s="226"/>
      <c r="HT129" s="226"/>
      <c r="HU129" s="226"/>
      <c r="HV129" s="226"/>
      <c r="HW129" s="226"/>
      <c r="HX129" s="226"/>
      <c r="HY129" s="226"/>
      <c r="HZ129" s="226"/>
      <c r="IA129" s="226"/>
      <c r="IB129" s="226"/>
      <c r="IC129" s="226"/>
      <c r="ID129" s="226"/>
      <c r="IE129" s="226"/>
      <c r="IF129" s="226"/>
      <c r="IG129" s="226"/>
      <c r="IH129" s="226"/>
      <c r="II129" s="226"/>
      <c r="IJ129" s="226"/>
      <c r="IK129" s="226"/>
      <c r="IL129" s="226"/>
      <c r="IM129" s="226"/>
      <c r="IN129" s="226"/>
      <c r="IO129" s="226"/>
      <c r="IP129" s="226"/>
      <c r="IQ129" s="226"/>
      <c r="IR129" s="226"/>
      <c r="IS129" s="226"/>
      <c r="IT129" s="226"/>
      <c r="IU129" s="226"/>
      <c r="IV129" s="226"/>
    </row>
    <row r="130" spans="1:256" ht="18" thickBot="1">
      <c r="A130" s="237" t="s">
        <v>219</v>
      </c>
      <c r="B130" s="253">
        <f>SUM(B95:B129)</f>
        <v>14244275.24</v>
      </c>
      <c r="C130" s="253">
        <f>SUM(C95:C129)</f>
        <v>18463786.35</v>
      </c>
      <c r="D130" s="265">
        <f>C130-B130</f>
        <v>4219511.110000001</v>
      </c>
      <c r="E130" s="266">
        <f>D130/B130</f>
        <v>0.29622504753004203</v>
      </c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226"/>
      <c r="CC130" s="226"/>
      <c r="CD130" s="226"/>
      <c r="CE130" s="226"/>
      <c r="CF130" s="226"/>
      <c r="CG130" s="226"/>
      <c r="CH130" s="226"/>
      <c r="CI130" s="226"/>
      <c r="CJ130" s="226"/>
      <c r="CK130" s="226"/>
      <c r="CL130" s="226"/>
      <c r="CM130" s="226"/>
      <c r="CN130" s="226"/>
      <c r="CO130" s="226"/>
      <c r="CP130" s="226"/>
      <c r="CQ130" s="226"/>
      <c r="CR130" s="226"/>
      <c r="CS130" s="226"/>
      <c r="CT130" s="226"/>
      <c r="CU130" s="226"/>
      <c r="CV130" s="226"/>
      <c r="CW130" s="226"/>
      <c r="CX130" s="226"/>
      <c r="CY130" s="226"/>
      <c r="CZ130" s="226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  <c r="EF130" s="226"/>
      <c r="EG130" s="226"/>
      <c r="EH130" s="226"/>
      <c r="EI130" s="226"/>
      <c r="EJ130" s="226"/>
      <c r="EK130" s="226"/>
      <c r="EL130" s="226"/>
      <c r="EM130" s="226"/>
      <c r="EN130" s="226"/>
      <c r="EO130" s="226"/>
      <c r="EP130" s="226"/>
      <c r="EQ130" s="226"/>
      <c r="ER130" s="226"/>
      <c r="ES130" s="226"/>
      <c r="ET130" s="226"/>
      <c r="EU130" s="226"/>
      <c r="EV130" s="226"/>
      <c r="EW130" s="226"/>
      <c r="EX130" s="226"/>
      <c r="EY130" s="226"/>
      <c r="EZ130" s="226"/>
      <c r="FA130" s="226"/>
      <c r="FB130" s="226"/>
      <c r="FC130" s="226"/>
      <c r="FD130" s="226"/>
      <c r="FE130" s="226"/>
      <c r="FF130" s="226"/>
      <c r="FG130" s="226"/>
      <c r="FH130" s="226"/>
      <c r="FI130" s="226"/>
      <c r="FJ130" s="226"/>
      <c r="FK130" s="226"/>
      <c r="FL130" s="226"/>
      <c r="FM130" s="226"/>
      <c r="FN130" s="226"/>
      <c r="FO130" s="226"/>
      <c r="FP130" s="226"/>
      <c r="FQ130" s="226"/>
      <c r="FR130" s="226"/>
      <c r="FS130" s="226"/>
      <c r="FT130" s="226"/>
      <c r="FU130" s="226"/>
      <c r="FV130" s="226"/>
      <c r="FW130" s="226"/>
      <c r="FX130" s="226"/>
      <c r="FY130" s="226"/>
      <c r="FZ130" s="226"/>
      <c r="GA130" s="226"/>
      <c r="GB130" s="226"/>
      <c r="GC130" s="226"/>
      <c r="GD130" s="226"/>
      <c r="GE130" s="226"/>
      <c r="GF130" s="226"/>
      <c r="GG130" s="226"/>
      <c r="GH130" s="226"/>
      <c r="GI130" s="226"/>
      <c r="GJ130" s="226"/>
      <c r="GK130" s="226"/>
      <c r="GL130" s="226"/>
      <c r="GM130" s="226"/>
      <c r="GN130" s="226"/>
      <c r="GO130" s="226"/>
      <c r="GP130" s="226"/>
      <c r="GQ130" s="226"/>
      <c r="GR130" s="226"/>
      <c r="GS130" s="226"/>
      <c r="GT130" s="226"/>
      <c r="GU130" s="226"/>
      <c r="GV130" s="226"/>
      <c r="GW130" s="226"/>
      <c r="GX130" s="226"/>
      <c r="GY130" s="226"/>
      <c r="GZ130" s="226"/>
      <c r="HA130" s="226"/>
      <c r="HB130" s="226"/>
      <c r="HC130" s="226"/>
      <c r="HD130" s="226"/>
      <c r="HE130" s="226"/>
      <c r="HF130" s="226"/>
      <c r="HG130" s="226"/>
      <c r="HH130" s="226"/>
      <c r="HI130" s="226"/>
      <c r="HJ130" s="226"/>
      <c r="HK130" s="226"/>
      <c r="HL130" s="226"/>
      <c r="HM130" s="226"/>
      <c r="HN130" s="226"/>
      <c r="HO130" s="226"/>
      <c r="HP130" s="226"/>
      <c r="HQ130" s="226"/>
      <c r="HR130" s="226"/>
      <c r="HS130" s="226"/>
      <c r="HT130" s="226"/>
      <c r="HU130" s="226"/>
      <c r="HV130" s="226"/>
      <c r="HW130" s="226"/>
      <c r="HX130" s="226"/>
      <c r="HY130" s="226"/>
      <c r="HZ130" s="226"/>
      <c r="IA130" s="226"/>
      <c r="IB130" s="226"/>
      <c r="IC130" s="226"/>
      <c r="ID130" s="226"/>
      <c r="IE130" s="226"/>
      <c r="IF130" s="226"/>
      <c r="IG130" s="226"/>
      <c r="IH130" s="226"/>
      <c r="II130" s="226"/>
      <c r="IJ130" s="226"/>
      <c r="IK130" s="226"/>
      <c r="IL130" s="226"/>
      <c r="IM130" s="226"/>
      <c r="IN130" s="226"/>
      <c r="IO130" s="226"/>
      <c r="IP130" s="226"/>
      <c r="IQ130" s="226"/>
      <c r="IR130" s="226"/>
      <c r="IS130" s="226"/>
      <c r="IT130" s="226"/>
      <c r="IU130" s="226"/>
      <c r="IV130" s="226"/>
    </row>
    <row r="131" spans="1:256" ht="18" thickTop="1">
      <c r="A131" s="225"/>
      <c r="B131" s="224" t="s">
        <v>0</v>
      </c>
      <c r="C131" s="255"/>
      <c r="D131" s="224"/>
      <c r="E131" s="225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6"/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6"/>
      <c r="CI131" s="226"/>
      <c r="CJ131" s="226"/>
      <c r="CK131" s="226"/>
      <c r="CL131" s="226"/>
      <c r="CM131" s="226"/>
      <c r="CN131" s="226"/>
      <c r="CO131" s="226"/>
      <c r="CP131" s="226"/>
      <c r="CQ131" s="226"/>
      <c r="CR131" s="226"/>
      <c r="CS131" s="226"/>
      <c r="CT131" s="226"/>
      <c r="CU131" s="226"/>
      <c r="CV131" s="226"/>
      <c r="CW131" s="226"/>
      <c r="CX131" s="226"/>
      <c r="CY131" s="226"/>
      <c r="CZ131" s="226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  <c r="EF131" s="226"/>
      <c r="EG131" s="226"/>
      <c r="EH131" s="226"/>
      <c r="EI131" s="226"/>
      <c r="EJ131" s="226"/>
      <c r="EK131" s="226"/>
      <c r="EL131" s="226"/>
      <c r="EM131" s="226"/>
      <c r="EN131" s="226"/>
      <c r="EO131" s="226"/>
      <c r="EP131" s="226"/>
      <c r="EQ131" s="226"/>
      <c r="ER131" s="226"/>
      <c r="ES131" s="226"/>
      <c r="ET131" s="226"/>
      <c r="EU131" s="226"/>
      <c r="EV131" s="226"/>
      <c r="EW131" s="226"/>
      <c r="EX131" s="226"/>
      <c r="EY131" s="226"/>
      <c r="EZ131" s="226"/>
      <c r="FA131" s="226"/>
      <c r="FB131" s="226"/>
      <c r="FC131" s="226"/>
      <c r="FD131" s="226"/>
      <c r="FE131" s="226"/>
      <c r="FF131" s="226"/>
      <c r="FG131" s="226"/>
      <c r="FH131" s="226"/>
      <c r="FI131" s="226"/>
      <c r="FJ131" s="226"/>
      <c r="FK131" s="226"/>
      <c r="FL131" s="226"/>
      <c r="FM131" s="226"/>
      <c r="FN131" s="226"/>
      <c r="FO131" s="226"/>
      <c r="FP131" s="226"/>
      <c r="FQ131" s="226"/>
      <c r="FR131" s="226"/>
      <c r="FS131" s="226"/>
      <c r="FT131" s="226"/>
      <c r="FU131" s="226"/>
      <c r="FV131" s="226"/>
      <c r="FW131" s="226"/>
      <c r="FX131" s="226"/>
      <c r="FY131" s="226"/>
      <c r="FZ131" s="226"/>
      <c r="GA131" s="226"/>
      <c r="GB131" s="226"/>
      <c r="GC131" s="226"/>
      <c r="GD131" s="226"/>
      <c r="GE131" s="226"/>
      <c r="GF131" s="226"/>
      <c r="GG131" s="226"/>
      <c r="GH131" s="226"/>
      <c r="GI131" s="226"/>
      <c r="GJ131" s="226"/>
      <c r="GK131" s="226"/>
      <c r="GL131" s="226"/>
      <c r="GM131" s="226"/>
      <c r="GN131" s="226"/>
      <c r="GO131" s="226"/>
      <c r="GP131" s="226"/>
      <c r="GQ131" s="226"/>
      <c r="GR131" s="226"/>
      <c r="GS131" s="226"/>
      <c r="GT131" s="226"/>
      <c r="GU131" s="226"/>
      <c r="GV131" s="226"/>
      <c r="GW131" s="226"/>
      <c r="GX131" s="226"/>
      <c r="GY131" s="226"/>
      <c r="GZ131" s="226"/>
      <c r="HA131" s="226"/>
      <c r="HB131" s="226"/>
      <c r="HC131" s="226"/>
      <c r="HD131" s="226"/>
      <c r="HE131" s="226"/>
      <c r="HF131" s="226"/>
      <c r="HG131" s="226"/>
      <c r="HH131" s="226"/>
      <c r="HI131" s="226"/>
      <c r="HJ131" s="226"/>
      <c r="HK131" s="226"/>
      <c r="HL131" s="226"/>
      <c r="HM131" s="226"/>
      <c r="HN131" s="226"/>
      <c r="HO131" s="226"/>
      <c r="HP131" s="226"/>
      <c r="HQ131" s="226"/>
      <c r="HR131" s="226"/>
      <c r="HS131" s="226"/>
      <c r="HT131" s="226"/>
      <c r="HU131" s="226"/>
      <c r="HV131" s="226"/>
      <c r="HW131" s="226"/>
      <c r="HX131" s="226"/>
      <c r="HY131" s="226"/>
      <c r="HZ131" s="226"/>
      <c r="IA131" s="226"/>
      <c r="IB131" s="226"/>
      <c r="IC131" s="226"/>
      <c r="ID131" s="226"/>
      <c r="IE131" s="226"/>
      <c r="IF131" s="226"/>
      <c r="IG131" s="226"/>
      <c r="IH131" s="226"/>
      <c r="II131" s="226"/>
      <c r="IJ131" s="226"/>
      <c r="IK131" s="226"/>
      <c r="IL131" s="226"/>
      <c r="IM131" s="226"/>
      <c r="IN131" s="226"/>
      <c r="IO131" s="226"/>
      <c r="IP131" s="226"/>
      <c r="IQ131" s="226"/>
      <c r="IR131" s="226"/>
      <c r="IS131" s="226"/>
      <c r="IT131" s="226"/>
      <c r="IU131" s="226"/>
      <c r="IV131" s="226"/>
    </row>
    <row r="132" spans="1:256" ht="17.25">
      <c r="A132" s="225" t="s">
        <v>105</v>
      </c>
      <c r="B132" s="224" t="s">
        <v>290</v>
      </c>
      <c r="C132" s="255"/>
      <c r="D132" s="224"/>
      <c r="E132" s="225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  <c r="EF132" s="226"/>
      <c r="EG132" s="226"/>
      <c r="EH132" s="226"/>
      <c r="EI132" s="226"/>
      <c r="EJ132" s="226"/>
      <c r="EK132" s="226"/>
      <c r="EL132" s="226"/>
      <c r="EM132" s="226"/>
      <c r="EN132" s="226"/>
      <c r="EO132" s="226"/>
      <c r="EP132" s="226"/>
      <c r="EQ132" s="226"/>
      <c r="ER132" s="226"/>
      <c r="ES132" s="226"/>
      <c r="ET132" s="226"/>
      <c r="EU132" s="226"/>
      <c r="EV132" s="226"/>
      <c r="EW132" s="226"/>
      <c r="EX132" s="226"/>
      <c r="EY132" s="226"/>
      <c r="EZ132" s="226"/>
      <c r="FA132" s="226"/>
      <c r="FB132" s="226"/>
      <c r="FC132" s="226"/>
      <c r="FD132" s="226"/>
      <c r="FE132" s="226"/>
      <c r="FF132" s="226"/>
      <c r="FG132" s="226"/>
      <c r="FH132" s="226"/>
      <c r="FI132" s="226"/>
      <c r="FJ132" s="226"/>
      <c r="FK132" s="226"/>
      <c r="FL132" s="226"/>
      <c r="FM132" s="226"/>
      <c r="FN132" s="226"/>
      <c r="FO132" s="226"/>
      <c r="FP132" s="226"/>
      <c r="FQ132" s="226"/>
      <c r="FR132" s="226"/>
      <c r="FS132" s="226"/>
      <c r="FT132" s="226"/>
      <c r="FU132" s="226"/>
      <c r="FV132" s="226"/>
      <c r="FW132" s="226"/>
      <c r="FX132" s="226"/>
      <c r="FY132" s="226"/>
      <c r="FZ132" s="226"/>
      <c r="GA132" s="226"/>
      <c r="GB132" s="226"/>
      <c r="GC132" s="226"/>
      <c r="GD132" s="226"/>
      <c r="GE132" s="226"/>
      <c r="GF132" s="226"/>
      <c r="GG132" s="226"/>
      <c r="GH132" s="226"/>
      <c r="GI132" s="226"/>
      <c r="GJ132" s="226"/>
      <c r="GK132" s="226"/>
      <c r="GL132" s="226"/>
      <c r="GM132" s="226"/>
      <c r="GN132" s="226"/>
      <c r="GO132" s="226"/>
      <c r="GP132" s="226"/>
      <c r="GQ132" s="226"/>
      <c r="GR132" s="226"/>
      <c r="GS132" s="226"/>
      <c r="GT132" s="226"/>
      <c r="GU132" s="226"/>
      <c r="GV132" s="226"/>
      <c r="GW132" s="226"/>
      <c r="GX132" s="226"/>
      <c r="GY132" s="226"/>
      <c r="GZ132" s="226"/>
      <c r="HA132" s="226"/>
      <c r="HB132" s="226"/>
      <c r="HC132" s="226"/>
      <c r="HD132" s="226"/>
      <c r="HE132" s="226"/>
      <c r="HF132" s="226"/>
      <c r="HG132" s="226"/>
      <c r="HH132" s="226"/>
      <c r="HI132" s="226"/>
      <c r="HJ132" s="226"/>
      <c r="HK132" s="226"/>
      <c r="HL132" s="226"/>
      <c r="HM132" s="226"/>
      <c r="HN132" s="226"/>
      <c r="HO132" s="226"/>
      <c r="HP132" s="226"/>
      <c r="HQ132" s="226"/>
      <c r="HR132" s="226"/>
      <c r="HS132" s="226"/>
      <c r="HT132" s="226"/>
      <c r="HU132" s="226"/>
      <c r="HV132" s="226"/>
      <c r="HW132" s="226"/>
      <c r="HX132" s="226"/>
      <c r="HY132" s="226"/>
      <c r="HZ132" s="226"/>
      <c r="IA132" s="226"/>
      <c r="IB132" s="226"/>
      <c r="IC132" s="226"/>
      <c r="ID132" s="226"/>
      <c r="IE132" s="226"/>
      <c r="IF132" s="226"/>
      <c r="IG132" s="226"/>
      <c r="IH132" s="226"/>
      <c r="II132" s="226"/>
      <c r="IJ132" s="226"/>
      <c r="IK132" s="226"/>
      <c r="IL132" s="226"/>
      <c r="IM132" s="226"/>
      <c r="IN132" s="226"/>
      <c r="IO132" s="226"/>
      <c r="IP132" s="226"/>
      <c r="IQ132" s="226"/>
      <c r="IR132" s="226"/>
      <c r="IS132" s="226"/>
      <c r="IT132" s="226"/>
      <c r="IU132" s="226"/>
      <c r="IV132" s="226"/>
    </row>
    <row r="133" spans="1:256" ht="17.25">
      <c r="A133" s="228" t="str">
        <f>+A3</f>
        <v>March 2006</v>
      </c>
      <c r="B133" s="224" t="s">
        <v>105</v>
      </c>
      <c r="C133" s="255"/>
      <c r="D133" s="224"/>
      <c r="E133" s="228" t="s">
        <v>464</v>
      </c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  <c r="EF133" s="226"/>
      <c r="EG133" s="226"/>
      <c r="EH133" s="226"/>
      <c r="EI133" s="226"/>
      <c r="EJ133" s="226"/>
      <c r="EK133" s="226"/>
      <c r="EL133" s="226"/>
      <c r="EM133" s="226"/>
      <c r="EN133" s="226"/>
      <c r="EO133" s="226"/>
      <c r="EP133" s="226"/>
      <c r="EQ133" s="226"/>
      <c r="ER133" s="226"/>
      <c r="ES133" s="226"/>
      <c r="ET133" s="226"/>
      <c r="EU133" s="226"/>
      <c r="EV133" s="226"/>
      <c r="EW133" s="226"/>
      <c r="EX133" s="226"/>
      <c r="EY133" s="226"/>
      <c r="EZ133" s="226"/>
      <c r="FA133" s="226"/>
      <c r="FB133" s="226"/>
      <c r="FC133" s="226"/>
      <c r="FD133" s="226"/>
      <c r="FE133" s="226"/>
      <c r="FF133" s="226"/>
      <c r="FG133" s="226"/>
      <c r="FH133" s="226"/>
      <c r="FI133" s="226"/>
      <c r="FJ133" s="226"/>
      <c r="FK133" s="226"/>
      <c r="FL133" s="226"/>
      <c r="FM133" s="226"/>
      <c r="FN133" s="226"/>
      <c r="FO133" s="226"/>
      <c r="FP133" s="226"/>
      <c r="FQ133" s="226"/>
      <c r="FR133" s="226"/>
      <c r="FS133" s="226"/>
      <c r="FT133" s="226"/>
      <c r="FU133" s="226"/>
      <c r="FV133" s="226"/>
      <c r="FW133" s="226"/>
      <c r="FX133" s="226"/>
      <c r="FY133" s="226"/>
      <c r="FZ133" s="226"/>
      <c r="GA133" s="226"/>
      <c r="GB133" s="226"/>
      <c r="GC133" s="226"/>
      <c r="GD133" s="226"/>
      <c r="GE133" s="226"/>
      <c r="GF133" s="226"/>
      <c r="GG133" s="226"/>
      <c r="GH133" s="226"/>
      <c r="GI133" s="226"/>
      <c r="GJ133" s="226"/>
      <c r="GK133" s="226"/>
      <c r="GL133" s="226"/>
      <c r="GM133" s="226"/>
      <c r="GN133" s="226"/>
      <c r="GO133" s="226"/>
      <c r="GP133" s="226"/>
      <c r="GQ133" s="226"/>
      <c r="GR133" s="226"/>
      <c r="GS133" s="226"/>
      <c r="GT133" s="226"/>
      <c r="GU133" s="226"/>
      <c r="GV133" s="226"/>
      <c r="GW133" s="226"/>
      <c r="GX133" s="226"/>
      <c r="GY133" s="226"/>
      <c r="GZ133" s="226"/>
      <c r="HA133" s="226"/>
      <c r="HB133" s="226"/>
      <c r="HC133" s="226"/>
      <c r="HD133" s="226"/>
      <c r="HE133" s="226"/>
      <c r="HF133" s="226"/>
      <c r="HG133" s="226"/>
      <c r="HH133" s="226"/>
      <c r="HI133" s="226"/>
      <c r="HJ133" s="226"/>
      <c r="HK133" s="226"/>
      <c r="HL133" s="226"/>
      <c r="HM133" s="226"/>
      <c r="HN133" s="226"/>
      <c r="HO133" s="226"/>
      <c r="HP133" s="226"/>
      <c r="HQ133" s="226"/>
      <c r="HR133" s="226"/>
      <c r="HS133" s="226"/>
      <c r="HT133" s="226"/>
      <c r="HU133" s="226"/>
      <c r="HV133" s="226"/>
      <c r="HW133" s="226"/>
      <c r="HX133" s="226"/>
      <c r="HY133" s="226"/>
      <c r="HZ133" s="226"/>
      <c r="IA133" s="226"/>
      <c r="IB133" s="226"/>
      <c r="IC133" s="226"/>
      <c r="ID133" s="226"/>
      <c r="IE133" s="226"/>
      <c r="IF133" s="226"/>
      <c r="IG133" s="226"/>
      <c r="IH133" s="226"/>
      <c r="II133" s="226"/>
      <c r="IJ133" s="226"/>
      <c r="IK133" s="226"/>
      <c r="IL133" s="226"/>
      <c r="IM133" s="226"/>
      <c r="IN133" s="226"/>
      <c r="IO133" s="226"/>
      <c r="IP133" s="226"/>
      <c r="IQ133" s="226"/>
      <c r="IR133" s="226"/>
      <c r="IS133" s="226"/>
      <c r="IT133" s="226"/>
      <c r="IU133" s="226"/>
      <c r="IV133" s="226"/>
    </row>
    <row r="134" spans="1:256" ht="17.25">
      <c r="A134" s="229" t="s">
        <v>241</v>
      </c>
      <c r="B134" s="230">
        <v>2005</v>
      </c>
      <c r="C134" s="231">
        <v>2006</v>
      </c>
      <c r="D134" s="229" t="s">
        <v>242</v>
      </c>
      <c r="E134" s="229" t="s">
        <v>243</v>
      </c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  <c r="FL134" s="226"/>
      <c r="FM134" s="226"/>
      <c r="FN134" s="226"/>
      <c r="FO134" s="226"/>
      <c r="FP134" s="226"/>
      <c r="FQ134" s="226"/>
      <c r="FR134" s="226"/>
      <c r="FS134" s="226"/>
      <c r="FT134" s="226"/>
      <c r="FU134" s="226"/>
      <c r="FV134" s="226"/>
      <c r="FW134" s="226"/>
      <c r="FX134" s="226"/>
      <c r="FY134" s="226"/>
      <c r="FZ134" s="226"/>
      <c r="GA134" s="226"/>
      <c r="GB134" s="226"/>
      <c r="GC134" s="226"/>
      <c r="GD134" s="226"/>
      <c r="GE134" s="226"/>
      <c r="GF134" s="226"/>
      <c r="GG134" s="226"/>
      <c r="GH134" s="226"/>
      <c r="GI134" s="226"/>
      <c r="GJ134" s="226"/>
      <c r="GK134" s="226"/>
      <c r="GL134" s="226"/>
      <c r="GM134" s="226"/>
      <c r="GN134" s="226"/>
      <c r="GO134" s="226"/>
      <c r="GP134" s="226"/>
      <c r="GQ134" s="226"/>
      <c r="GR134" s="226"/>
      <c r="GS134" s="226"/>
      <c r="GT134" s="226"/>
      <c r="GU134" s="226"/>
      <c r="GV134" s="226"/>
      <c r="GW134" s="226"/>
      <c r="GX134" s="226"/>
      <c r="GY134" s="226"/>
      <c r="GZ134" s="226"/>
      <c r="HA134" s="226"/>
      <c r="HB134" s="226"/>
      <c r="HC134" s="226"/>
      <c r="HD134" s="226"/>
      <c r="HE134" s="226"/>
      <c r="HF134" s="226"/>
      <c r="HG134" s="226"/>
      <c r="HH134" s="226"/>
      <c r="HI134" s="226"/>
      <c r="HJ134" s="226"/>
      <c r="HK134" s="226"/>
      <c r="HL134" s="226"/>
      <c r="HM134" s="226"/>
      <c r="HN134" s="226"/>
      <c r="HO134" s="226"/>
      <c r="HP134" s="226"/>
      <c r="HQ134" s="226"/>
      <c r="HR134" s="226"/>
      <c r="HS134" s="226"/>
      <c r="HT134" s="226"/>
      <c r="HU134" s="226"/>
      <c r="HV134" s="226"/>
      <c r="HW134" s="226"/>
      <c r="HX134" s="226"/>
      <c r="HY134" s="226"/>
      <c r="HZ134" s="226"/>
      <c r="IA134" s="226"/>
      <c r="IB134" s="226"/>
      <c r="IC134" s="226"/>
      <c r="ID134" s="226"/>
      <c r="IE134" s="226"/>
      <c r="IF134" s="226"/>
      <c r="IG134" s="226"/>
      <c r="IH134" s="226"/>
      <c r="II134" s="226"/>
      <c r="IJ134" s="226"/>
      <c r="IK134" s="226"/>
      <c r="IL134" s="226"/>
      <c r="IM134" s="226"/>
      <c r="IN134" s="226"/>
      <c r="IO134" s="226"/>
      <c r="IP134" s="226"/>
      <c r="IQ134" s="226"/>
      <c r="IR134" s="226"/>
      <c r="IS134" s="226"/>
      <c r="IT134" s="226"/>
      <c r="IU134" s="226"/>
      <c r="IV134" s="226"/>
    </row>
    <row r="135" spans="1:256" ht="17.25">
      <c r="A135" s="233" t="s">
        <v>356</v>
      </c>
      <c r="B135" s="234" t="s">
        <v>106</v>
      </c>
      <c r="C135" s="234" t="s">
        <v>106</v>
      </c>
      <c r="D135" s="234"/>
      <c r="E135" s="235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  <c r="FL135" s="226"/>
      <c r="FM135" s="226"/>
      <c r="FN135" s="226"/>
      <c r="FO135" s="226"/>
      <c r="FP135" s="226"/>
      <c r="FQ135" s="226"/>
      <c r="FR135" s="226"/>
      <c r="FS135" s="226"/>
      <c r="FT135" s="226"/>
      <c r="FU135" s="226"/>
      <c r="FV135" s="226"/>
      <c r="FW135" s="226"/>
      <c r="FX135" s="226"/>
      <c r="FY135" s="226"/>
      <c r="FZ135" s="226"/>
      <c r="GA135" s="226"/>
      <c r="GB135" s="226"/>
      <c r="GC135" s="226"/>
      <c r="GD135" s="226"/>
      <c r="GE135" s="226"/>
      <c r="GF135" s="226"/>
      <c r="GG135" s="226"/>
      <c r="GH135" s="226"/>
      <c r="GI135" s="226"/>
      <c r="GJ135" s="226"/>
      <c r="GK135" s="226"/>
      <c r="GL135" s="226"/>
      <c r="GM135" s="226"/>
      <c r="GN135" s="226"/>
      <c r="GO135" s="226"/>
      <c r="GP135" s="226"/>
      <c r="GQ135" s="226"/>
      <c r="GR135" s="226"/>
      <c r="GS135" s="226"/>
      <c r="GT135" s="226"/>
      <c r="GU135" s="226"/>
      <c r="GV135" s="226"/>
      <c r="GW135" s="226"/>
      <c r="GX135" s="226"/>
      <c r="GY135" s="226"/>
      <c r="GZ135" s="226"/>
      <c r="HA135" s="226"/>
      <c r="HB135" s="226"/>
      <c r="HC135" s="226"/>
      <c r="HD135" s="226"/>
      <c r="HE135" s="226"/>
      <c r="HF135" s="226"/>
      <c r="HG135" s="226"/>
      <c r="HH135" s="226"/>
      <c r="HI135" s="226"/>
      <c r="HJ135" s="226"/>
      <c r="HK135" s="226"/>
      <c r="HL135" s="226"/>
      <c r="HM135" s="226"/>
      <c r="HN135" s="226"/>
      <c r="HO135" s="226"/>
      <c r="HP135" s="226"/>
      <c r="HQ135" s="226"/>
      <c r="HR135" s="226"/>
      <c r="HS135" s="226"/>
      <c r="HT135" s="226"/>
      <c r="HU135" s="226"/>
      <c r="HV135" s="226"/>
      <c r="HW135" s="226"/>
      <c r="HX135" s="226"/>
      <c r="HY135" s="226"/>
      <c r="HZ135" s="226"/>
      <c r="IA135" s="226"/>
      <c r="IB135" s="226"/>
      <c r="IC135" s="226"/>
      <c r="ID135" s="226"/>
      <c r="IE135" s="226"/>
      <c r="IF135" s="226"/>
      <c r="IG135" s="226"/>
      <c r="IH135" s="226"/>
      <c r="II135" s="226"/>
      <c r="IJ135" s="226"/>
      <c r="IK135" s="226"/>
      <c r="IL135" s="226"/>
      <c r="IM135" s="226"/>
      <c r="IN135" s="226"/>
      <c r="IO135" s="226"/>
      <c r="IP135" s="226"/>
      <c r="IQ135" s="226"/>
      <c r="IR135" s="226"/>
      <c r="IS135" s="226"/>
      <c r="IT135" s="226"/>
      <c r="IU135" s="226"/>
      <c r="IV135" s="226"/>
    </row>
    <row r="136" spans="1:256" ht="17.25">
      <c r="A136" s="234" t="s">
        <v>357</v>
      </c>
      <c r="B136" s="242">
        <v>38708.41</v>
      </c>
      <c r="C136" s="242">
        <v>2349</v>
      </c>
      <c r="D136" s="251"/>
      <c r="E136" s="252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  <c r="EF136" s="226"/>
      <c r="EG136" s="226"/>
      <c r="EH136" s="226"/>
      <c r="EI136" s="226"/>
      <c r="EJ136" s="226"/>
      <c r="EK136" s="226"/>
      <c r="EL136" s="226"/>
      <c r="EM136" s="226"/>
      <c r="EN136" s="226"/>
      <c r="EO136" s="226"/>
      <c r="EP136" s="226"/>
      <c r="EQ136" s="226"/>
      <c r="ER136" s="226"/>
      <c r="ES136" s="226"/>
      <c r="ET136" s="226"/>
      <c r="EU136" s="226"/>
      <c r="EV136" s="226"/>
      <c r="EW136" s="226"/>
      <c r="EX136" s="226"/>
      <c r="EY136" s="226"/>
      <c r="EZ136" s="226"/>
      <c r="FA136" s="226"/>
      <c r="FB136" s="226"/>
      <c r="FC136" s="226"/>
      <c r="FD136" s="226"/>
      <c r="FE136" s="226"/>
      <c r="FF136" s="226"/>
      <c r="FG136" s="226"/>
      <c r="FH136" s="226"/>
      <c r="FI136" s="226"/>
      <c r="FJ136" s="226"/>
      <c r="FK136" s="226"/>
      <c r="FL136" s="226"/>
      <c r="FM136" s="226"/>
      <c r="FN136" s="226"/>
      <c r="FO136" s="226"/>
      <c r="FP136" s="226"/>
      <c r="FQ136" s="226"/>
      <c r="FR136" s="226"/>
      <c r="FS136" s="226"/>
      <c r="FT136" s="226"/>
      <c r="FU136" s="226"/>
      <c r="FV136" s="226"/>
      <c r="FW136" s="226"/>
      <c r="FX136" s="226"/>
      <c r="FY136" s="226"/>
      <c r="FZ136" s="226"/>
      <c r="GA136" s="226"/>
      <c r="GB136" s="226"/>
      <c r="GC136" s="226"/>
      <c r="GD136" s="226"/>
      <c r="GE136" s="226"/>
      <c r="GF136" s="226"/>
      <c r="GG136" s="226"/>
      <c r="GH136" s="226"/>
      <c r="GI136" s="226"/>
      <c r="GJ136" s="226"/>
      <c r="GK136" s="226"/>
      <c r="GL136" s="226"/>
      <c r="GM136" s="226"/>
      <c r="GN136" s="226"/>
      <c r="GO136" s="226"/>
      <c r="GP136" s="226"/>
      <c r="GQ136" s="226"/>
      <c r="GR136" s="226"/>
      <c r="GS136" s="226"/>
      <c r="GT136" s="226"/>
      <c r="GU136" s="226"/>
      <c r="GV136" s="226"/>
      <c r="GW136" s="226"/>
      <c r="GX136" s="226"/>
      <c r="GY136" s="226"/>
      <c r="GZ136" s="226"/>
      <c r="HA136" s="226"/>
      <c r="HB136" s="226"/>
      <c r="HC136" s="226"/>
      <c r="HD136" s="226"/>
      <c r="HE136" s="226"/>
      <c r="HF136" s="226"/>
      <c r="HG136" s="226"/>
      <c r="HH136" s="226"/>
      <c r="HI136" s="226"/>
      <c r="HJ136" s="226"/>
      <c r="HK136" s="226"/>
      <c r="HL136" s="226"/>
      <c r="HM136" s="226"/>
      <c r="HN136" s="226"/>
      <c r="HO136" s="226"/>
      <c r="HP136" s="226"/>
      <c r="HQ136" s="226"/>
      <c r="HR136" s="226"/>
      <c r="HS136" s="226"/>
      <c r="HT136" s="226"/>
      <c r="HU136" s="226"/>
      <c r="HV136" s="226"/>
      <c r="HW136" s="226"/>
      <c r="HX136" s="226"/>
      <c r="HY136" s="226"/>
      <c r="HZ136" s="226"/>
      <c r="IA136" s="226"/>
      <c r="IB136" s="226"/>
      <c r="IC136" s="226"/>
      <c r="ID136" s="226"/>
      <c r="IE136" s="226"/>
      <c r="IF136" s="226"/>
      <c r="IG136" s="226"/>
      <c r="IH136" s="226"/>
      <c r="II136" s="226"/>
      <c r="IJ136" s="226"/>
      <c r="IK136" s="226"/>
      <c r="IL136" s="226"/>
      <c r="IM136" s="226"/>
      <c r="IN136" s="226"/>
      <c r="IO136" s="226"/>
      <c r="IP136" s="226"/>
      <c r="IQ136" s="226"/>
      <c r="IR136" s="226"/>
      <c r="IS136" s="226"/>
      <c r="IT136" s="226"/>
      <c r="IU136" s="226"/>
      <c r="IV136" s="226"/>
    </row>
    <row r="137" spans="1:256" ht="17.25">
      <c r="A137" s="234" t="s">
        <v>358</v>
      </c>
      <c r="B137" s="242">
        <v>288</v>
      </c>
      <c r="C137" s="242">
        <v>3528.2</v>
      </c>
      <c r="D137" s="251"/>
      <c r="E137" s="252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6"/>
      <c r="BL137" s="226"/>
      <c r="BM137" s="226"/>
      <c r="BN137" s="226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6"/>
      <c r="CE137" s="226"/>
      <c r="CF137" s="226"/>
      <c r="CG137" s="226"/>
      <c r="CH137" s="226"/>
      <c r="CI137" s="226"/>
      <c r="CJ137" s="226"/>
      <c r="CK137" s="226"/>
      <c r="CL137" s="226"/>
      <c r="CM137" s="226"/>
      <c r="CN137" s="226"/>
      <c r="CO137" s="226"/>
      <c r="CP137" s="226"/>
      <c r="CQ137" s="226"/>
      <c r="CR137" s="226"/>
      <c r="CS137" s="226"/>
      <c r="CT137" s="226"/>
      <c r="CU137" s="226"/>
      <c r="CV137" s="226"/>
      <c r="CW137" s="226"/>
      <c r="CX137" s="226"/>
      <c r="CY137" s="226"/>
      <c r="CZ137" s="226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  <c r="EF137" s="226"/>
      <c r="EG137" s="226"/>
      <c r="EH137" s="226"/>
      <c r="EI137" s="226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26"/>
      <c r="FE137" s="226"/>
      <c r="FF137" s="226"/>
      <c r="FG137" s="226"/>
      <c r="FH137" s="226"/>
      <c r="FI137" s="226"/>
      <c r="FJ137" s="226"/>
      <c r="FK137" s="226"/>
      <c r="FL137" s="226"/>
      <c r="FM137" s="226"/>
      <c r="FN137" s="226"/>
      <c r="FO137" s="226"/>
      <c r="FP137" s="226"/>
      <c r="FQ137" s="226"/>
      <c r="FR137" s="226"/>
      <c r="FS137" s="226"/>
      <c r="FT137" s="226"/>
      <c r="FU137" s="226"/>
      <c r="FV137" s="226"/>
      <c r="FW137" s="226"/>
      <c r="FX137" s="226"/>
      <c r="FY137" s="226"/>
      <c r="FZ137" s="226"/>
      <c r="GA137" s="226"/>
      <c r="GB137" s="226"/>
      <c r="GC137" s="226"/>
      <c r="GD137" s="226"/>
      <c r="GE137" s="226"/>
      <c r="GF137" s="226"/>
      <c r="GG137" s="226"/>
      <c r="GH137" s="226"/>
      <c r="GI137" s="226"/>
      <c r="GJ137" s="226"/>
      <c r="GK137" s="226"/>
      <c r="GL137" s="226"/>
      <c r="GM137" s="226"/>
      <c r="GN137" s="226"/>
      <c r="GO137" s="226"/>
      <c r="GP137" s="226"/>
      <c r="GQ137" s="226"/>
      <c r="GR137" s="226"/>
      <c r="GS137" s="226"/>
      <c r="GT137" s="226"/>
      <c r="GU137" s="226"/>
      <c r="GV137" s="226"/>
      <c r="GW137" s="226"/>
      <c r="GX137" s="226"/>
      <c r="GY137" s="226"/>
      <c r="GZ137" s="226"/>
      <c r="HA137" s="226"/>
      <c r="HB137" s="226"/>
      <c r="HC137" s="226"/>
      <c r="HD137" s="226"/>
      <c r="HE137" s="226"/>
      <c r="HF137" s="226"/>
      <c r="HG137" s="226"/>
      <c r="HH137" s="226"/>
      <c r="HI137" s="226"/>
      <c r="HJ137" s="226"/>
      <c r="HK137" s="226"/>
      <c r="HL137" s="226"/>
      <c r="HM137" s="226"/>
      <c r="HN137" s="226"/>
      <c r="HO137" s="226"/>
      <c r="HP137" s="226"/>
      <c r="HQ137" s="226"/>
      <c r="HR137" s="226"/>
      <c r="HS137" s="226"/>
      <c r="HT137" s="226"/>
      <c r="HU137" s="226"/>
      <c r="HV137" s="226"/>
      <c r="HW137" s="226"/>
      <c r="HX137" s="226"/>
      <c r="HY137" s="226"/>
      <c r="HZ137" s="226"/>
      <c r="IA137" s="226"/>
      <c r="IB137" s="226"/>
      <c r="IC137" s="226"/>
      <c r="ID137" s="226"/>
      <c r="IE137" s="226"/>
      <c r="IF137" s="226"/>
      <c r="IG137" s="226"/>
      <c r="IH137" s="226"/>
      <c r="II137" s="226"/>
      <c r="IJ137" s="226"/>
      <c r="IK137" s="226"/>
      <c r="IL137" s="226"/>
      <c r="IM137" s="226"/>
      <c r="IN137" s="226"/>
      <c r="IO137" s="226"/>
      <c r="IP137" s="226"/>
      <c r="IQ137" s="226"/>
      <c r="IR137" s="226"/>
      <c r="IS137" s="226"/>
      <c r="IT137" s="226"/>
      <c r="IU137" s="226"/>
      <c r="IV137" s="226"/>
    </row>
    <row r="138" spans="1:256" ht="17.25">
      <c r="A138" s="234" t="s">
        <v>359</v>
      </c>
      <c r="B138" s="242">
        <v>21359.81</v>
      </c>
      <c r="C138" s="242">
        <v>13052.92</v>
      </c>
      <c r="D138" s="251"/>
      <c r="E138" s="252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6"/>
      <c r="FK138" s="226"/>
      <c r="FL138" s="226"/>
      <c r="FM138" s="226"/>
      <c r="FN138" s="226"/>
      <c r="FO138" s="226"/>
      <c r="FP138" s="226"/>
      <c r="FQ138" s="226"/>
      <c r="FR138" s="226"/>
      <c r="FS138" s="226"/>
      <c r="FT138" s="226"/>
      <c r="FU138" s="226"/>
      <c r="FV138" s="226"/>
      <c r="FW138" s="226"/>
      <c r="FX138" s="226"/>
      <c r="FY138" s="226"/>
      <c r="FZ138" s="226"/>
      <c r="GA138" s="226"/>
      <c r="GB138" s="226"/>
      <c r="GC138" s="226"/>
      <c r="GD138" s="226"/>
      <c r="GE138" s="226"/>
      <c r="GF138" s="226"/>
      <c r="GG138" s="226"/>
      <c r="GH138" s="226"/>
      <c r="GI138" s="226"/>
      <c r="GJ138" s="226"/>
      <c r="GK138" s="226"/>
      <c r="GL138" s="226"/>
      <c r="GM138" s="226"/>
      <c r="GN138" s="226"/>
      <c r="GO138" s="226"/>
      <c r="GP138" s="226"/>
      <c r="GQ138" s="226"/>
      <c r="GR138" s="226"/>
      <c r="GS138" s="226"/>
      <c r="GT138" s="226"/>
      <c r="GU138" s="226"/>
      <c r="GV138" s="226"/>
      <c r="GW138" s="226"/>
      <c r="GX138" s="226"/>
      <c r="GY138" s="226"/>
      <c r="GZ138" s="226"/>
      <c r="HA138" s="226"/>
      <c r="HB138" s="226"/>
      <c r="HC138" s="226"/>
      <c r="HD138" s="226"/>
      <c r="HE138" s="226"/>
      <c r="HF138" s="226"/>
      <c r="HG138" s="226"/>
      <c r="HH138" s="226"/>
      <c r="HI138" s="226"/>
      <c r="HJ138" s="226"/>
      <c r="HK138" s="226"/>
      <c r="HL138" s="226"/>
      <c r="HM138" s="226"/>
      <c r="HN138" s="226"/>
      <c r="HO138" s="226"/>
      <c r="HP138" s="226"/>
      <c r="HQ138" s="226"/>
      <c r="HR138" s="226"/>
      <c r="HS138" s="226"/>
      <c r="HT138" s="226"/>
      <c r="HU138" s="226"/>
      <c r="HV138" s="226"/>
      <c r="HW138" s="226"/>
      <c r="HX138" s="226"/>
      <c r="HY138" s="226"/>
      <c r="HZ138" s="226"/>
      <c r="IA138" s="226"/>
      <c r="IB138" s="226"/>
      <c r="IC138" s="226"/>
      <c r="ID138" s="226"/>
      <c r="IE138" s="226"/>
      <c r="IF138" s="226"/>
      <c r="IG138" s="226"/>
      <c r="IH138" s="226"/>
      <c r="II138" s="226"/>
      <c r="IJ138" s="226"/>
      <c r="IK138" s="226"/>
      <c r="IL138" s="226"/>
      <c r="IM138" s="226"/>
      <c r="IN138" s="226"/>
      <c r="IO138" s="226"/>
      <c r="IP138" s="226"/>
      <c r="IQ138" s="226"/>
      <c r="IR138" s="226"/>
      <c r="IS138" s="226"/>
      <c r="IT138" s="226"/>
      <c r="IU138" s="226"/>
      <c r="IV138" s="226"/>
    </row>
    <row r="139" spans="1:256" ht="17.25">
      <c r="A139" s="234" t="s">
        <v>360</v>
      </c>
      <c r="B139" s="242">
        <v>0</v>
      </c>
      <c r="C139" s="242">
        <v>0</v>
      </c>
      <c r="D139" s="251"/>
      <c r="E139" s="252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6"/>
      <c r="EH139" s="226"/>
      <c r="EI139" s="226"/>
      <c r="EJ139" s="226"/>
      <c r="EK139" s="226"/>
      <c r="EL139" s="226"/>
      <c r="EM139" s="226"/>
      <c r="EN139" s="226"/>
      <c r="EO139" s="226"/>
      <c r="EP139" s="226"/>
      <c r="EQ139" s="226"/>
      <c r="ER139" s="226"/>
      <c r="ES139" s="226"/>
      <c r="ET139" s="226"/>
      <c r="EU139" s="226"/>
      <c r="EV139" s="226"/>
      <c r="EW139" s="226"/>
      <c r="EX139" s="226"/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6"/>
      <c r="FK139" s="226"/>
      <c r="FL139" s="226"/>
      <c r="FM139" s="226"/>
      <c r="FN139" s="226"/>
      <c r="FO139" s="226"/>
      <c r="FP139" s="226"/>
      <c r="FQ139" s="226"/>
      <c r="FR139" s="226"/>
      <c r="FS139" s="226"/>
      <c r="FT139" s="226"/>
      <c r="FU139" s="226"/>
      <c r="FV139" s="226"/>
      <c r="FW139" s="226"/>
      <c r="FX139" s="226"/>
      <c r="FY139" s="226"/>
      <c r="FZ139" s="226"/>
      <c r="GA139" s="226"/>
      <c r="GB139" s="226"/>
      <c r="GC139" s="226"/>
      <c r="GD139" s="226"/>
      <c r="GE139" s="226"/>
      <c r="GF139" s="226"/>
      <c r="GG139" s="226"/>
      <c r="GH139" s="226"/>
      <c r="GI139" s="226"/>
      <c r="GJ139" s="226"/>
      <c r="GK139" s="226"/>
      <c r="GL139" s="226"/>
      <c r="GM139" s="226"/>
      <c r="GN139" s="226"/>
      <c r="GO139" s="226"/>
      <c r="GP139" s="226"/>
      <c r="GQ139" s="226"/>
      <c r="GR139" s="226"/>
      <c r="GS139" s="226"/>
      <c r="GT139" s="226"/>
      <c r="GU139" s="226"/>
      <c r="GV139" s="226"/>
      <c r="GW139" s="226"/>
      <c r="GX139" s="226"/>
      <c r="GY139" s="226"/>
      <c r="GZ139" s="226"/>
      <c r="HA139" s="226"/>
      <c r="HB139" s="226"/>
      <c r="HC139" s="226"/>
      <c r="HD139" s="226"/>
      <c r="HE139" s="226"/>
      <c r="HF139" s="226"/>
      <c r="HG139" s="226"/>
      <c r="HH139" s="226"/>
      <c r="HI139" s="226"/>
      <c r="HJ139" s="226"/>
      <c r="HK139" s="226"/>
      <c r="HL139" s="226"/>
      <c r="HM139" s="226"/>
      <c r="HN139" s="226"/>
      <c r="HO139" s="226"/>
      <c r="HP139" s="226"/>
      <c r="HQ139" s="226"/>
      <c r="HR139" s="226"/>
      <c r="HS139" s="226"/>
      <c r="HT139" s="226"/>
      <c r="HU139" s="226"/>
      <c r="HV139" s="226"/>
      <c r="HW139" s="226"/>
      <c r="HX139" s="226"/>
      <c r="HY139" s="226"/>
      <c r="HZ139" s="226"/>
      <c r="IA139" s="226"/>
      <c r="IB139" s="226"/>
      <c r="IC139" s="226"/>
      <c r="ID139" s="226"/>
      <c r="IE139" s="226"/>
      <c r="IF139" s="226"/>
      <c r="IG139" s="226"/>
      <c r="IH139" s="226"/>
      <c r="II139" s="226"/>
      <c r="IJ139" s="226"/>
      <c r="IK139" s="226"/>
      <c r="IL139" s="226"/>
      <c r="IM139" s="226"/>
      <c r="IN139" s="226"/>
      <c r="IO139" s="226"/>
      <c r="IP139" s="226"/>
      <c r="IQ139" s="226"/>
      <c r="IR139" s="226"/>
      <c r="IS139" s="226"/>
      <c r="IT139" s="226"/>
      <c r="IU139" s="226"/>
      <c r="IV139" s="226"/>
    </row>
    <row r="140" spans="1:256" ht="17.25">
      <c r="A140" s="234" t="s">
        <v>361</v>
      </c>
      <c r="B140" s="242">
        <v>0</v>
      </c>
      <c r="C140" s="242">
        <v>0</v>
      </c>
      <c r="D140" s="251"/>
      <c r="E140" s="252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  <c r="EF140" s="226"/>
      <c r="EG140" s="226"/>
      <c r="EH140" s="226"/>
      <c r="EI140" s="226"/>
      <c r="EJ140" s="226"/>
      <c r="EK140" s="226"/>
      <c r="EL140" s="226"/>
      <c r="EM140" s="226"/>
      <c r="EN140" s="226"/>
      <c r="EO140" s="226"/>
      <c r="EP140" s="226"/>
      <c r="EQ140" s="226"/>
      <c r="ER140" s="226"/>
      <c r="ES140" s="226"/>
      <c r="ET140" s="226"/>
      <c r="EU140" s="226"/>
      <c r="EV140" s="226"/>
      <c r="EW140" s="226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6"/>
      <c r="FH140" s="226"/>
      <c r="FI140" s="226"/>
      <c r="FJ140" s="226"/>
      <c r="FK140" s="226"/>
      <c r="FL140" s="226"/>
      <c r="FM140" s="226"/>
      <c r="FN140" s="226"/>
      <c r="FO140" s="226"/>
      <c r="FP140" s="226"/>
      <c r="FQ140" s="226"/>
      <c r="FR140" s="226"/>
      <c r="FS140" s="226"/>
      <c r="FT140" s="226"/>
      <c r="FU140" s="226"/>
      <c r="FV140" s="226"/>
      <c r="FW140" s="226"/>
      <c r="FX140" s="226"/>
      <c r="FY140" s="226"/>
      <c r="FZ140" s="226"/>
      <c r="GA140" s="226"/>
      <c r="GB140" s="226"/>
      <c r="GC140" s="226"/>
      <c r="GD140" s="226"/>
      <c r="GE140" s="226"/>
      <c r="GF140" s="226"/>
      <c r="GG140" s="226"/>
      <c r="GH140" s="226"/>
      <c r="GI140" s="226"/>
      <c r="GJ140" s="226"/>
      <c r="GK140" s="226"/>
      <c r="GL140" s="226"/>
      <c r="GM140" s="226"/>
      <c r="GN140" s="226"/>
      <c r="GO140" s="226"/>
      <c r="GP140" s="226"/>
      <c r="GQ140" s="226"/>
      <c r="GR140" s="226"/>
      <c r="GS140" s="226"/>
      <c r="GT140" s="226"/>
      <c r="GU140" s="226"/>
      <c r="GV140" s="226"/>
      <c r="GW140" s="226"/>
      <c r="GX140" s="226"/>
      <c r="GY140" s="226"/>
      <c r="GZ140" s="226"/>
      <c r="HA140" s="226"/>
      <c r="HB140" s="226"/>
      <c r="HC140" s="226"/>
      <c r="HD140" s="226"/>
      <c r="HE140" s="226"/>
      <c r="HF140" s="226"/>
      <c r="HG140" s="226"/>
      <c r="HH140" s="226"/>
      <c r="HI140" s="226"/>
      <c r="HJ140" s="226"/>
      <c r="HK140" s="226"/>
      <c r="HL140" s="226"/>
      <c r="HM140" s="226"/>
      <c r="HN140" s="226"/>
      <c r="HO140" s="226"/>
      <c r="HP140" s="226"/>
      <c r="HQ140" s="226"/>
      <c r="HR140" s="226"/>
      <c r="HS140" s="226"/>
      <c r="HT140" s="226"/>
      <c r="HU140" s="226"/>
      <c r="HV140" s="226"/>
      <c r="HW140" s="226"/>
      <c r="HX140" s="226"/>
      <c r="HY140" s="226"/>
      <c r="HZ140" s="226"/>
      <c r="IA140" s="226"/>
      <c r="IB140" s="226"/>
      <c r="IC140" s="226"/>
      <c r="ID140" s="226"/>
      <c r="IE140" s="226"/>
      <c r="IF140" s="226"/>
      <c r="IG140" s="226"/>
      <c r="IH140" s="226"/>
      <c r="II140" s="226"/>
      <c r="IJ140" s="226"/>
      <c r="IK140" s="226"/>
      <c r="IL140" s="226"/>
      <c r="IM140" s="226"/>
      <c r="IN140" s="226"/>
      <c r="IO140" s="226"/>
      <c r="IP140" s="226"/>
      <c r="IQ140" s="226"/>
      <c r="IR140" s="226"/>
      <c r="IS140" s="226"/>
      <c r="IT140" s="226"/>
      <c r="IU140" s="226"/>
      <c r="IV140" s="226"/>
    </row>
    <row r="141" spans="1:256" ht="17.25">
      <c r="A141" s="234" t="s">
        <v>362</v>
      </c>
      <c r="B141" s="242">
        <v>0</v>
      </c>
      <c r="C141" s="242">
        <v>0</v>
      </c>
      <c r="D141" s="251"/>
      <c r="E141" s="252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  <c r="FL141" s="226"/>
      <c r="FM141" s="226"/>
      <c r="FN141" s="226"/>
      <c r="FO141" s="226"/>
      <c r="FP141" s="226"/>
      <c r="FQ141" s="226"/>
      <c r="FR141" s="226"/>
      <c r="FS141" s="226"/>
      <c r="FT141" s="226"/>
      <c r="FU141" s="226"/>
      <c r="FV141" s="226"/>
      <c r="FW141" s="226"/>
      <c r="FX141" s="226"/>
      <c r="FY141" s="226"/>
      <c r="FZ141" s="226"/>
      <c r="GA141" s="226"/>
      <c r="GB141" s="226"/>
      <c r="GC141" s="226"/>
      <c r="GD141" s="226"/>
      <c r="GE141" s="226"/>
      <c r="GF141" s="226"/>
      <c r="GG141" s="226"/>
      <c r="GH141" s="226"/>
      <c r="GI141" s="226"/>
      <c r="GJ141" s="226"/>
      <c r="GK141" s="226"/>
      <c r="GL141" s="226"/>
      <c r="GM141" s="226"/>
      <c r="GN141" s="226"/>
      <c r="GO141" s="226"/>
      <c r="GP141" s="226"/>
      <c r="GQ141" s="226"/>
      <c r="GR141" s="226"/>
      <c r="GS141" s="226"/>
      <c r="GT141" s="226"/>
      <c r="GU141" s="226"/>
      <c r="GV141" s="226"/>
      <c r="GW141" s="226"/>
      <c r="GX141" s="226"/>
      <c r="GY141" s="226"/>
      <c r="GZ141" s="226"/>
      <c r="HA141" s="226"/>
      <c r="HB141" s="226"/>
      <c r="HC141" s="226"/>
      <c r="HD141" s="226"/>
      <c r="HE141" s="226"/>
      <c r="HF141" s="226"/>
      <c r="HG141" s="226"/>
      <c r="HH141" s="226"/>
      <c r="HI141" s="226"/>
      <c r="HJ141" s="226"/>
      <c r="HK141" s="226"/>
      <c r="HL141" s="226"/>
      <c r="HM141" s="226"/>
      <c r="HN141" s="226"/>
      <c r="HO141" s="226"/>
      <c r="HP141" s="226"/>
      <c r="HQ141" s="226"/>
      <c r="HR141" s="226"/>
      <c r="HS141" s="226"/>
      <c r="HT141" s="226"/>
      <c r="HU141" s="226"/>
      <c r="HV141" s="226"/>
      <c r="HW141" s="226"/>
      <c r="HX141" s="226"/>
      <c r="HY141" s="226"/>
      <c r="HZ141" s="226"/>
      <c r="IA141" s="226"/>
      <c r="IB141" s="226"/>
      <c r="IC141" s="226"/>
      <c r="ID141" s="226"/>
      <c r="IE141" s="226"/>
      <c r="IF141" s="226"/>
      <c r="IG141" s="226"/>
      <c r="IH141" s="226"/>
      <c r="II141" s="226"/>
      <c r="IJ141" s="226"/>
      <c r="IK141" s="226"/>
      <c r="IL141" s="226"/>
      <c r="IM141" s="226"/>
      <c r="IN141" s="226"/>
      <c r="IO141" s="226"/>
      <c r="IP141" s="226"/>
      <c r="IQ141" s="226"/>
      <c r="IR141" s="226"/>
      <c r="IS141" s="226"/>
      <c r="IT141" s="226"/>
      <c r="IU141" s="226"/>
      <c r="IV141" s="226"/>
    </row>
    <row r="142" spans="1:256" ht="17.25">
      <c r="A142" s="234" t="s">
        <v>363</v>
      </c>
      <c r="B142" s="242">
        <v>0</v>
      </c>
      <c r="C142" s="242">
        <v>0</v>
      </c>
      <c r="D142" s="251"/>
      <c r="E142" s="252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6"/>
      <c r="CE142" s="226"/>
      <c r="CF142" s="226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  <c r="EF142" s="226"/>
      <c r="EG142" s="226"/>
      <c r="EH142" s="226"/>
      <c r="EI142" s="226"/>
      <c r="EJ142" s="226"/>
      <c r="EK142" s="226"/>
      <c r="EL142" s="226"/>
      <c r="EM142" s="226"/>
      <c r="EN142" s="226"/>
      <c r="EO142" s="226"/>
      <c r="EP142" s="226"/>
      <c r="EQ142" s="226"/>
      <c r="ER142" s="226"/>
      <c r="ES142" s="226"/>
      <c r="ET142" s="226"/>
      <c r="EU142" s="226"/>
      <c r="EV142" s="226"/>
      <c r="EW142" s="226"/>
      <c r="EX142" s="226"/>
      <c r="EY142" s="226"/>
      <c r="EZ142" s="226"/>
      <c r="FA142" s="226"/>
      <c r="FB142" s="226"/>
      <c r="FC142" s="226"/>
      <c r="FD142" s="226"/>
      <c r="FE142" s="226"/>
      <c r="FF142" s="226"/>
      <c r="FG142" s="226"/>
      <c r="FH142" s="226"/>
      <c r="FI142" s="226"/>
      <c r="FJ142" s="226"/>
      <c r="FK142" s="226"/>
      <c r="FL142" s="226"/>
      <c r="FM142" s="226"/>
      <c r="FN142" s="226"/>
      <c r="FO142" s="226"/>
      <c r="FP142" s="226"/>
      <c r="FQ142" s="226"/>
      <c r="FR142" s="226"/>
      <c r="FS142" s="226"/>
      <c r="FT142" s="226"/>
      <c r="FU142" s="226"/>
      <c r="FV142" s="226"/>
      <c r="FW142" s="226"/>
      <c r="FX142" s="226"/>
      <c r="FY142" s="226"/>
      <c r="FZ142" s="226"/>
      <c r="GA142" s="226"/>
      <c r="GB142" s="226"/>
      <c r="GC142" s="226"/>
      <c r="GD142" s="226"/>
      <c r="GE142" s="226"/>
      <c r="GF142" s="226"/>
      <c r="GG142" s="226"/>
      <c r="GH142" s="226"/>
      <c r="GI142" s="226"/>
      <c r="GJ142" s="226"/>
      <c r="GK142" s="226"/>
      <c r="GL142" s="226"/>
      <c r="GM142" s="226"/>
      <c r="GN142" s="226"/>
      <c r="GO142" s="226"/>
      <c r="GP142" s="226"/>
      <c r="GQ142" s="226"/>
      <c r="GR142" s="226"/>
      <c r="GS142" s="226"/>
      <c r="GT142" s="226"/>
      <c r="GU142" s="226"/>
      <c r="GV142" s="226"/>
      <c r="GW142" s="226"/>
      <c r="GX142" s="226"/>
      <c r="GY142" s="226"/>
      <c r="GZ142" s="226"/>
      <c r="HA142" s="226"/>
      <c r="HB142" s="226"/>
      <c r="HC142" s="226"/>
      <c r="HD142" s="226"/>
      <c r="HE142" s="226"/>
      <c r="HF142" s="226"/>
      <c r="HG142" s="226"/>
      <c r="HH142" s="226"/>
      <c r="HI142" s="226"/>
      <c r="HJ142" s="226"/>
      <c r="HK142" s="226"/>
      <c r="HL142" s="226"/>
      <c r="HM142" s="226"/>
      <c r="HN142" s="226"/>
      <c r="HO142" s="226"/>
      <c r="HP142" s="226"/>
      <c r="HQ142" s="226"/>
      <c r="HR142" s="226"/>
      <c r="HS142" s="226"/>
      <c r="HT142" s="226"/>
      <c r="HU142" s="226"/>
      <c r="HV142" s="226"/>
      <c r="HW142" s="226"/>
      <c r="HX142" s="226"/>
      <c r="HY142" s="226"/>
      <c r="HZ142" s="226"/>
      <c r="IA142" s="226"/>
      <c r="IB142" s="226"/>
      <c r="IC142" s="226"/>
      <c r="ID142" s="226"/>
      <c r="IE142" s="226"/>
      <c r="IF142" s="226"/>
      <c r="IG142" s="226"/>
      <c r="IH142" s="226"/>
      <c r="II142" s="226"/>
      <c r="IJ142" s="226"/>
      <c r="IK142" s="226"/>
      <c r="IL142" s="226"/>
      <c r="IM142" s="226"/>
      <c r="IN142" s="226"/>
      <c r="IO142" s="226"/>
      <c r="IP142" s="226"/>
      <c r="IQ142" s="226"/>
      <c r="IR142" s="226"/>
      <c r="IS142" s="226"/>
      <c r="IT142" s="226"/>
      <c r="IU142" s="226"/>
      <c r="IV142" s="226"/>
    </row>
    <row r="143" spans="1:256" ht="17.25">
      <c r="A143" s="234" t="s">
        <v>364</v>
      </c>
      <c r="B143" s="242">
        <v>-1286.09</v>
      </c>
      <c r="C143" s="242">
        <v>20</v>
      </c>
      <c r="D143" s="251"/>
      <c r="E143" s="252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6"/>
      <c r="CE143" s="226"/>
      <c r="CF143" s="226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  <c r="EF143" s="226"/>
      <c r="EG143" s="226"/>
      <c r="EH143" s="226"/>
      <c r="EI143" s="226"/>
      <c r="EJ143" s="226"/>
      <c r="EK143" s="226"/>
      <c r="EL143" s="226"/>
      <c r="EM143" s="226"/>
      <c r="EN143" s="226"/>
      <c r="EO143" s="226"/>
      <c r="EP143" s="226"/>
      <c r="EQ143" s="226"/>
      <c r="ER143" s="226"/>
      <c r="ES143" s="226"/>
      <c r="ET143" s="226"/>
      <c r="EU143" s="226"/>
      <c r="EV143" s="226"/>
      <c r="EW143" s="226"/>
      <c r="EX143" s="226"/>
      <c r="EY143" s="226"/>
      <c r="EZ143" s="226"/>
      <c r="FA143" s="226"/>
      <c r="FB143" s="226"/>
      <c r="FC143" s="226"/>
      <c r="FD143" s="226"/>
      <c r="FE143" s="226"/>
      <c r="FF143" s="226"/>
      <c r="FG143" s="226"/>
      <c r="FH143" s="226"/>
      <c r="FI143" s="226"/>
      <c r="FJ143" s="226"/>
      <c r="FK143" s="226"/>
      <c r="FL143" s="226"/>
      <c r="FM143" s="226"/>
      <c r="FN143" s="226"/>
      <c r="FO143" s="226"/>
      <c r="FP143" s="226"/>
      <c r="FQ143" s="226"/>
      <c r="FR143" s="226"/>
      <c r="FS143" s="226"/>
      <c r="FT143" s="226"/>
      <c r="FU143" s="226"/>
      <c r="FV143" s="226"/>
      <c r="FW143" s="226"/>
      <c r="FX143" s="226"/>
      <c r="FY143" s="226"/>
      <c r="FZ143" s="226"/>
      <c r="GA143" s="226"/>
      <c r="GB143" s="226"/>
      <c r="GC143" s="226"/>
      <c r="GD143" s="226"/>
      <c r="GE143" s="226"/>
      <c r="GF143" s="226"/>
      <c r="GG143" s="226"/>
      <c r="GH143" s="226"/>
      <c r="GI143" s="226"/>
      <c r="GJ143" s="226"/>
      <c r="GK143" s="226"/>
      <c r="GL143" s="226"/>
      <c r="GM143" s="226"/>
      <c r="GN143" s="226"/>
      <c r="GO143" s="226"/>
      <c r="GP143" s="226"/>
      <c r="GQ143" s="226"/>
      <c r="GR143" s="226"/>
      <c r="GS143" s="226"/>
      <c r="GT143" s="226"/>
      <c r="GU143" s="226"/>
      <c r="GV143" s="226"/>
      <c r="GW143" s="226"/>
      <c r="GX143" s="226"/>
      <c r="GY143" s="226"/>
      <c r="GZ143" s="226"/>
      <c r="HA143" s="226"/>
      <c r="HB143" s="226"/>
      <c r="HC143" s="226"/>
      <c r="HD143" s="226"/>
      <c r="HE143" s="226"/>
      <c r="HF143" s="226"/>
      <c r="HG143" s="226"/>
      <c r="HH143" s="226"/>
      <c r="HI143" s="226"/>
      <c r="HJ143" s="226"/>
      <c r="HK143" s="226"/>
      <c r="HL143" s="226"/>
      <c r="HM143" s="226"/>
      <c r="HN143" s="226"/>
      <c r="HO143" s="226"/>
      <c r="HP143" s="226"/>
      <c r="HQ143" s="226"/>
      <c r="HR143" s="226"/>
      <c r="HS143" s="226"/>
      <c r="HT143" s="226"/>
      <c r="HU143" s="226"/>
      <c r="HV143" s="226"/>
      <c r="HW143" s="226"/>
      <c r="HX143" s="226"/>
      <c r="HY143" s="226"/>
      <c r="HZ143" s="226"/>
      <c r="IA143" s="226"/>
      <c r="IB143" s="226"/>
      <c r="IC143" s="226"/>
      <c r="ID143" s="226"/>
      <c r="IE143" s="226"/>
      <c r="IF143" s="226"/>
      <c r="IG143" s="226"/>
      <c r="IH143" s="226"/>
      <c r="II143" s="226"/>
      <c r="IJ143" s="226"/>
      <c r="IK143" s="226"/>
      <c r="IL143" s="226"/>
      <c r="IM143" s="226"/>
      <c r="IN143" s="226"/>
      <c r="IO143" s="226"/>
      <c r="IP143" s="226"/>
      <c r="IQ143" s="226"/>
      <c r="IR143" s="226"/>
      <c r="IS143" s="226"/>
      <c r="IT143" s="226"/>
      <c r="IU143" s="226"/>
      <c r="IV143" s="226"/>
    </row>
    <row r="144" spans="1:256" ht="17.25">
      <c r="A144" s="234" t="s">
        <v>365</v>
      </c>
      <c r="B144" s="242">
        <v>10977.74</v>
      </c>
      <c r="C144" s="242">
        <v>-2878</v>
      </c>
      <c r="D144" s="251"/>
      <c r="E144" s="252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  <c r="EF144" s="226"/>
      <c r="EG144" s="226"/>
      <c r="EH144" s="226"/>
      <c r="EI144" s="226"/>
      <c r="EJ144" s="226"/>
      <c r="EK144" s="226"/>
      <c r="EL144" s="226"/>
      <c r="EM144" s="226"/>
      <c r="EN144" s="226"/>
      <c r="EO144" s="226"/>
      <c r="EP144" s="226"/>
      <c r="EQ144" s="226"/>
      <c r="ER144" s="226"/>
      <c r="ES144" s="226"/>
      <c r="ET144" s="226"/>
      <c r="EU144" s="226"/>
      <c r="EV144" s="226"/>
      <c r="EW144" s="226"/>
      <c r="EX144" s="226"/>
      <c r="EY144" s="226"/>
      <c r="EZ144" s="226"/>
      <c r="FA144" s="226"/>
      <c r="FB144" s="226"/>
      <c r="FC144" s="226"/>
      <c r="FD144" s="226"/>
      <c r="FE144" s="226"/>
      <c r="FF144" s="226"/>
      <c r="FG144" s="226"/>
      <c r="FH144" s="226"/>
      <c r="FI144" s="226"/>
      <c r="FJ144" s="226"/>
      <c r="FK144" s="226"/>
      <c r="FL144" s="226"/>
      <c r="FM144" s="226"/>
      <c r="FN144" s="226"/>
      <c r="FO144" s="226"/>
      <c r="FP144" s="226"/>
      <c r="FQ144" s="226"/>
      <c r="FR144" s="226"/>
      <c r="FS144" s="226"/>
      <c r="FT144" s="226"/>
      <c r="FU144" s="226"/>
      <c r="FV144" s="226"/>
      <c r="FW144" s="226"/>
      <c r="FX144" s="226"/>
      <c r="FY144" s="226"/>
      <c r="FZ144" s="226"/>
      <c r="GA144" s="226"/>
      <c r="GB144" s="226"/>
      <c r="GC144" s="226"/>
      <c r="GD144" s="226"/>
      <c r="GE144" s="226"/>
      <c r="GF144" s="226"/>
      <c r="GG144" s="226"/>
      <c r="GH144" s="226"/>
      <c r="GI144" s="226"/>
      <c r="GJ144" s="226"/>
      <c r="GK144" s="226"/>
      <c r="GL144" s="226"/>
      <c r="GM144" s="226"/>
      <c r="GN144" s="226"/>
      <c r="GO144" s="226"/>
      <c r="GP144" s="226"/>
      <c r="GQ144" s="226"/>
      <c r="GR144" s="226"/>
      <c r="GS144" s="226"/>
      <c r="GT144" s="226"/>
      <c r="GU144" s="226"/>
      <c r="GV144" s="226"/>
      <c r="GW144" s="226"/>
      <c r="GX144" s="226"/>
      <c r="GY144" s="226"/>
      <c r="GZ144" s="226"/>
      <c r="HA144" s="226"/>
      <c r="HB144" s="226"/>
      <c r="HC144" s="226"/>
      <c r="HD144" s="226"/>
      <c r="HE144" s="226"/>
      <c r="HF144" s="226"/>
      <c r="HG144" s="226"/>
      <c r="HH144" s="226"/>
      <c r="HI144" s="226"/>
      <c r="HJ144" s="226"/>
      <c r="HK144" s="226"/>
      <c r="HL144" s="226"/>
      <c r="HM144" s="226"/>
      <c r="HN144" s="226"/>
      <c r="HO144" s="226"/>
      <c r="HP144" s="226"/>
      <c r="HQ144" s="226"/>
      <c r="HR144" s="226"/>
      <c r="HS144" s="226"/>
      <c r="HT144" s="226"/>
      <c r="HU144" s="226"/>
      <c r="HV144" s="226"/>
      <c r="HW144" s="226"/>
      <c r="HX144" s="226"/>
      <c r="HY144" s="226"/>
      <c r="HZ144" s="226"/>
      <c r="IA144" s="226"/>
      <c r="IB144" s="226"/>
      <c r="IC144" s="226"/>
      <c r="ID144" s="226"/>
      <c r="IE144" s="226"/>
      <c r="IF144" s="226"/>
      <c r="IG144" s="226"/>
      <c r="IH144" s="226"/>
      <c r="II144" s="226"/>
      <c r="IJ144" s="226"/>
      <c r="IK144" s="226"/>
      <c r="IL144" s="226"/>
      <c r="IM144" s="226"/>
      <c r="IN144" s="226"/>
      <c r="IO144" s="226"/>
      <c r="IP144" s="226"/>
      <c r="IQ144" s="226"/>
      <c r="IR144" s="226"/>
      <c r="IS144" s="226"/>
      <c r="IT144" s="226"/>
      <c r="IU144" s="226"/>
      <c r="IV144" s="226"/>
    </row>
    <row r="145" spans="1:256" ht="17.25">
      <c r="A145" s="234" t="s">
        <v>366</v>
      </c>
      <c r="B145" s="242">
        <v>18</v>
      </c>
      <c r="C145" s="242">
        <v>0</v>
      </c>
      <c r="D145" s="251"/>
      <c r="E145" s="252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  <c r="EF145" s="226"/>
      <c r="EG145" s="226"/>
      <c r="EH145" s="226"/>
      <c r="EI145" s="226"/>
      <c r="EJ145" s="226"/>
      <c r="EK145" s="226"/>
      <c r="EL145" s="226"/>
      <c r="EM145" s="226"/>
      <c r="EN145" s="226"/>
      <c r="EO145" s="226"/>
      <c r="EP145" s="226"/>
      <c r="EQ145" s="226"/>
      <c r="ER145" s="226"/>
      <c r="ES145" s="226"/>
      <c r="ET145" s="226"/>
      <c r="EU145" s="226"/>
      <c r="EV145" s="226"/>
      <c r="EW145" s="226"/>
      <c r="EX145" s="226"/>
      <c r="EY145" s="226"/>
      <c r="EZ145" s="226"/>
      <c r="FA145" s="226"/>
      <c r="FB145" s="226"/>
      <c r="FC145" s="226"/>
      <c r="FD145" s="226"/>
      <c r="FE145" s="226"/>
      <c r="FF145" s="226"/>
      <c r="FG145" s="226"/>
      <c r="FH145" s="226"/>
      <c r="FI145" s="226"/>
      <c r="FJ145" s="226"/>
      <c r="FK145" s="226"/>
      <c r="FL145" s="226"/>
      <c r="FM145" s="226"/>
      <c r="FN145" s="226"/>
      <c r="FO145" s="226"/>
      <c r="FP145" s="226"/>
      <c r="FQ145" s="226"/>
      <c r="FR145" s="226"/>
      <c r="FS145" s="226"/>
      <c r="FT145" s="226"/>
      <c r="FU145" s="226"/>
      <c r="FV145" s="226"/>
      <c r="FW145" s="226"/>
      <c r="FX145" s="226"/>
      <c r="FY145" s="226"/>
      <c r="FZ145" s="226"/>
      <c r="GA145" s="226"/>
      <c r="GB145" s="226"/>
      <c r="GC145" s="226"/>
      <c r="GD145" s="226"/>
      <c r="GE145" s="226"/>
      <c r="GF145" s="226"/>
      <c r="GG145" s="226"/>
      <c r="GH145" s="226"/>
      <c r="GI145" s="226"/>
      <c r="GJ145" s="226"/>
      <c r="GK145" s="226"/>
      <c r="GL145" s="226"/>
      <c r="GM145" s="226"/>
      <c r="GN145" s="226"/>
      <c r="GO145" s="226"/>
      <c r="GP145" s="226"/>
      <c r="GQ145" s="226"/>
      <c r="GR145" s="226"/>
      <c r="GS145" s="226"/>
      <c r="GT145" s="226"/>
      <c r="GU145" s="226"/>
      <c r="GV145" s="226"/>
      <c r="GW145" s="226"/>
      <c r="GX145" s="226"/>
      <c r="GY145" s="226"/>
      <c r="GZ145" s="226"/>
      <c r="HA145" s="226"/>
      <c r="HB145" s="226"/>
      <c r="HC145" s="226"/>
      <c r="HD145" s="226"/>
      <c r="HE145" s="226"/>
      <c r="HF145" s="226"/>
      <c r="HG145" s="226"/>
      <c r="HH145" s="226"/>
      <c r="HI145" s="226"/>
      <c r="HJ145" s="226"/>
      <c r="HK145" s="226"/>
      <c r="HL145" s="226"/>
      <c r="HM145" s="226"/>
      <c r="HN145" s="226"/>
      <c r="HO145" s="226"/>
      <c r="HP145" s="226"/>
      <c r="HQ145" s="226"/>
      <c r="HR145" s="226"/>
      <c r="HS145" s="226"/>
      <c r="HT145" s="226"/>
      <c r="HU145" s="226"/>
      <c r="HV145" s="226"/>
      <c r="HW145" s="226"/>
      <c r="HX145" s="226"/>
      <c r="HY145" s="226"/>
      <c r="HZ145" s="226"/>
      <c r="IA145" s="226"/>
      <c r="IB145" s="226"/>
      <c r="IC145" s="226"/>
      <c r="ID145" s="226"/>
      <c r="IE145" s="226"/>
      <c r="IF145" s="226"/>
      <c r="IG145" s="226"/>
      <c r="IH145" s="226"/>
      <c r="II145" s="226"/>
      <c r="IJ145" s="226"/>
      <c r="IK145" s="226"/>
      <c r="IL145" s="226"/>
      <c r="IM145" s="226"/>
      <c r="IN145" s="226"/>
      <c r="IO145" s="226"/>
      <c r="IP145" s="226"/>
      <c r="IQ145" s="226"/>
      <c r="IR145" s="226"/>
      <c r="IS145" s="226"/>
      <c r="IT145" s="226"/>
      <c r="IU145" s="226"/>
      <c r="IV145" s="226"/>
    </row>
    <row r="146" spans="1:256" ht="17.25">
      <c r="A146" s="234" t="s">
        <v>367</v>
      </c>
      <c r="B146" s="242">
        <v>1334</v>
      </c>
      <c r="C146" s="242">
        <v>0</v>
      </c>
      <c r="D146" s="251"/>
      <c r="E146" s="252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  <c r="BP146" s="226"/>
      <c r="BQ146" s="226"/>
      <c r="BR146" s="226"/>
      <c r="BS146" s="226"/>
      <c r="BT146" s="226"/>
      <c r="BU146" s="226"/>
      <c r="BV146" s="226"/>
      <c r="BW146" s="226"/>
      <c r="BX146" s="226"/>
      <c r="BY146" s="226"/>
      <c r="BZ146" s="226"/>
      <c r="CA146" s="226"/>
      <c r="CB146" s="226"/>
      <c r="CC146" s="226"/>
      <c r="CD146" s="226"/>
      <c r="CE146" s="226"/>
      <c r="CF146" s="226"/>
      <c r="CG146" s="226"/>
      <c r="CH146" s="226"/>
      <c r="CI146" s="226"/>
      <c r="CJ146" s="226"/>
      <c r="CK146" s="226"/>
      <c r="CL146" s="226"/>
      <c r="CM146" s="226"/>
      <c r="CN146" s="226"/>
      <c r="CO146" s="226"/>
      <c r="CP146" s="226"/>
      <c r="CQ146" s="226"/>
      <c r="CR146" s="226"/>
      <c r="CS146" s="226"/>
      <c r="CT146" s="226"/>
      <c r="CU146" s="226"/>
      <c r="CV146" s="226"/>
      <c r="CW146" s="226"/>
      <c r="CX146" s="226"/>
      <c r="CY146" s="226"/>
      <c r="CZ146" s="226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  <c r="EF146" s="226"/>
      <c r="EG146" s="226"/>
      <c r="EH146" s="226"/>
      <c r="EI146" s="226"/>
      <c r="EJ146" s="226"/>
      <c r="EK146" s="226"/>
      <c r="EL146" s="226"/>
      <c r="EM146" s="226"/>
      <c r="EN146" s="226"/>
      <c r="EO146" s="226"/>
      <c r="EP146" s="226"/>
      <c r="EQ146" s="226"/>
      <c r="ER146" s="226"/>
      <c r="ES146" s="226"/>
      <c r="ET146" s="226"/>
      <c r="EU146" s="226"/>
      <c r="EV146" s="226"/>
      <c r="EW146" s="226"/>
      <c r="EX146" s="226"/>
      <c r="EY146" s="226"/>
      <c r="EZ146" s="226"/>
      <c r="FA146" s="226"/>
      <c r="FB146" s="226"/>
      <c r="FC146" s="226"/>
      <c r="FD146" s="226"/>
      <c r="FE146" s="226"/>
      <c r="FF146" s="226"/>
      <c r="FG146" s="226"/>
      <c r="FH146" s="226"/>
      <c r="FI146" s="226"/>
      <c r="FJ146" s="226"/>
      <c r="FK146" s="226"/>
      <c r="FL146" s="226"/>
      <c r="FM146" s="226"/>
      <c r="FN146" s="226"/>
      <c r="FO146" s="226"/>
      <c r="FP146" s="226"/>
      <c r="FQ146" s="226"/>
      <c r="FR146" s="226"/>
      <c r="FS146" s="226"/>
      <c r="FT146" s="226"/>
      <c r="FU146" s="226"/>
      <c r="FV146" s="226"/>
      <c r="FW146" s="226"/>
      <c r="FX146" s="226"/>
      <c r="FY146" s="226"/>
      <c r="FZ146" s="226"/>
      <c r="GA146" s="226"/>
      <c r="GB146" s="226"/>
      <c r="GC146" s="226"/>
      <c r="GD146" s="226"/>
      <c r="GE146" s="226"/>
      <c r="GF146" s="226"/>
      <c r="GG146" s="226"/>
      <c r="GH146" s="226"/>
      <c r="GI146" s="226"/>
      <c r="GJ146" s="226"/>
      <c r="GK146" s="226"/>
      <c r="GL146" s="226"/>
      <c r="GM146" s="226"/>
      <c r="GN146" s="226"/>
      <c r="GO146" s="226"/>
      <c r="GP146" s="226"/>
      <c r="GQ146" s="226"/>
      <c r="GR146" s="226"/>
      <c r="GS146" s="226"/>
      <c r="GT146" s="226"/>
      <c r="GU146" s="226"/>
      <c r="GV146" s="226"/>
      <c r="GW146" s="226"/>
      <c r="GX146" s="226"/>
      <c r="GY146" s="226"/>
      <c r="GZ146" s="226"/>
      <c r="HA146" s="226"/>
      <c r="HB146" s="226"/>
      <c r="HC146" s="226"/>
      <c r="HD146" s="226"/>
      <c r="HE146" s="226"/>
      <c r="HF146" s="226"/>
      <c r="HG146" s="226"/>
      <c r="HH146" s="226"/>
      <c r="HI146" s="226"/>
      <c r="HJ146" s="226"/>
      <c r="HK146" s="226"/>
      <c r="HL146" s="226"/>
      <c r="HM146" s="226"/>
      <c r="HN146" s="226"/>
      <c r="HO146" s="226"/>
      <c r="HP146" s="226"/>
      <c r="HQ146" s="226"/>
      <c r="HR146" s="226"/>
      <c r="HS146" s="226"/>
      <c r="HT146" s="226"/>
      <c r="HU146" s="226"/>
      <c r="HV146" s="226"/>
      <c r="HW146" s="226"/>
      <c r="HX146" s="226"/>
      <c r="HY146" s="226"/>
      <c r="HZ146" s="226"/>
      <c r="IA146" s="226"/>
      <c r="IB146" s="226"/>
      <c r="IC146" s="226"/>
      <c r="ID146" s="226"/>
      <c r="IE146" s="226"/>
      <c r="IF146" s="226"/>
      <c r="IG146" s="226"/>
      <c r="IH146" s="226"/>
      <c r="II146" s="226"/>
      <c r="IJ146" s="226"/>
      <c r="IK146" s="226"/>
      <c r="IL146" s="226"/>
      <c r="IM146" s="226"/>
      <c r="IN146" s="226"/>
      <c r="IO146" s="226"/>
      <c r="IP146" s="226"/>
      <c r="IQ146" s="226"/>
      <c r="IR146" s="226"/>
      <c r="IS146" s="226"/>
      <c r="IT146" s="226"/>
      <c r="IU146" s="226"/>
      <c r="IV146" s="226"/>
    </row>
    <row r="147" spans="1:256" ht="17.25">
      <c r="A147" s="237" t="s">
        <v>219</v>
      </c>
      <c r="B147" s="267">
        <f>SUM(B136:B146)</f>
        <v>71399.87000000001</v>
      </c>
      <c r="C147" s="267">
        <f>SUM(C136:C146)</f>
        <v>16072.119999999999</v>
      </c>
      <c r="D147" s="267">
        <f>C147-B147</f>
        <v>-55327.750000000015</v>
      </c>
      <c r="E147" s="268">
        <f>D147/B147</f>
        <v>-0.7748998702658704</v>
      </c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6"/>
      <c r="BW147" s="226"/>
      <c r="BX147" s="226"/>
      <c r="BY147" s="226"/>
      <c r="BZ147" s="226"/>
      <c r="CA147" s="226"/>
      <c r="CB147" s="226"/>
      <c r="CC147" s="226"/>
      <c r="CD147" s="226"/>
      <c r="CE147" s="226"/>
      <c r="CF147" s="226"/>
      <c r="CG147" s="226"/>
      <c r="CH147" s="226"/>
      <c r="CI147" s="226"/>
      <c r="CJ147" s="226"/>
      <c r="CK147" s="226"/>
      <c r="CL147" s="226"/>
      <c r="CM147" s="226"/>
      <c r="CN147" s="226"/>
      <c r="CO147" s="226"/>
      <c r="CP147" s="226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  <c r="EF147" s="226"/>
      <c r="EG147" s="226"/>
      <c r="EH147" s="226"/>
      <c r="EI147" s="226"/>
      <c r="EJ147" s="226"/>
      <c r="EK147" s="226"/>
      <c r="EL147" s="226"/>
      <c r="EM147" s="226"/>
      <c r="EN147" s="226"/>
      <c r="EO147" s="226"/>
      <c r="EP147" s="226"/>
      <c r="EQ147" s="226"/>
      <c r="ER147" s="226"/>
      <c r="ES147" s="226"/>
      <c r="ET147" s="226"/>
      <c r="EU147" s="226"/>
      <c r="EV147" s="226"/>
      <c r="EW147" s="226"/>
      <c r="EX147" s="226"/>
      <c r="EY147" s="226"/>
      <c r="EZ147" s="226"/>
      <c r="FA147" s="226"/>
      <c r="FB147" s="226"/>
      <c r="FC147" s="226"/>
      <c r="FD147" s="226"/>
      <c r="FE147" s="226"/>
      <c r="FF147" s="226"/>
      <c r="FG147" s="226"/>
      <c r="FH147" s="226"/>
      <c r="FI147" s="226"/>
      <c r="FJ147" s="226"/>
      <c r="FK147" s="226"/>
      <c r="FL147" s="226"/>
      <c r="FM147" s="226"/>
      <c r="FN147" s="226"/>
      <c r="FO147" s="226"/>
      <c r="FP147" s="226"/>
      <c r="FQ147" s="226"/>
      <c r="FR147" s="226"/>
      <c r="FS147" s="226"/>
      <c r="FT147" s="226"/>
      <c r="FU147" s="226"/>
      <c r="FV147" s="226"/>
      <c r="FW147" s="226"/>
      <c r="FX147" s="226"/>
      <c r="FY147" s="226"/>
      <c r="FZ147" s="226"/>
      <c r="GA147" s="226"/>
      <c r="GB147" s="226"/>
      <c r="GC147" s="226"/>
      <c r="GD147" s="226"/>
      <c r="GE147" s="226"/>
      <c r="GF147" s="226"/>
      <c r="GG147" s="226"/>
      <c r="GH147" s="226"/>
      <c r="GI147" s="226"/>
      <c r="GJ147" s="226"/>
      <c r="GK147" s="226"/>
      <c r="GL147" s="226"/>
      <c r="GM147" s="226"/>
      <c r="GN147" s="226"/>
      <c r="GO147" s="226"/>
      <c r="GP147" s="226"/>
      <c r="GQ147" s="226"/>
      <c r="GR147" s="226"/>
      <c r="GS147" s="226"/>
      <c r="GT147" s="226"/>
      <c r="GU147" s="226"/>
      <c r="GV147" s="226"/>
      <c r="GW147" s="226"/>
      <c r="GX147" s="226"/>
      <c r="GY147" s="226"/>
      <c r="GZ147" s="226"/>
      <c r="HA147" s="226"/>
      <c r="HB147" s="226"/>
      <c r="HC147" s="226"/>
      <c r="HD147" s="226"/>
      <c r="HE147" s="226"/>
      <c r="HF147" s="226"/>
      <c r="HG147" s="226"/>
      <c r="HH147" s="226"/>
      <c r="HI147" s="226"/>
      <c r="HJ147" s="226"/>
      <c r="HK147" s="226"/>
      <c r="HL147" s="226"/>
      <c r="HM147" s="226"/>
      <c r="HN147" s="226"/>
      <c r="HO147" s="226"/>
      <c r="HP147" s="226"/>
      <c r="HQ147" s="226"/>
      <c r="HR147" s="226"/>
      <c r="HS147" s="226"/>
      <c r="HT147" s="226"/>
      <c r="HU147" s="226"/>
      <c r="HV147" s="226"/>
      <c r="HW147" s="226"/>
      <c r="HX147" s="226"/>
      <c r="HY147" s="226"/>
      <c r="HZ147" s="226"/>
      <c r="IA147" s="226"/>
      <c r="IB147" s="226"/>
      <c r="IC147" s="226"/>
      <c r="ID147" s="226"/>
      <c r="IE147" s="226"/>
      <c r="IF147" s="226"/>
      <c r="IG147" s="226"/>
      <c r="IH147" s="226"/>
      <c r="II147" s="226"/>
      <c r="IJ147" s="226"/>
      <c r="IK147" s="226"/>
      <c r="IL147" s="226"/>
      <c r="IM147" s="226"/>
      <c r="IN147" s="226"/>
      <c r="IO147" s="226"/>
      <c r="IP147" s="226"/>
      <c r="IQ147" s="226"/>
      <c r="IR147" s="226"/>
      <c r="IS147" s="226"/>
      <c r="IT147" s="226"/>
      <c r="IU147" s="226"/>
      <c r="IV147" s="226"/>
    </row>
    <row r="148" spans="1:256" ht="17.25">
      <c r="A148" s="233"/>
      <c r="B148" s="234"/>
      <c r="C148" s="234"/>
      <c r="D148" s="234"/>
      <c r="E148" s="240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  <c r="EJ148" s="226"/>
      <c r="EK148" s="226"/>
      <c r="EL148" s="226"/>
      <c r="EM148" s="226"/>
      <c r="EN148" s="226"/>
      <c r="EO148" s="226"/>
      <c r="EP148" s="226"/>
      <c r="EQ148" s="226"/>
      <c r="ER148" s="226"/>
      <c r="ES148" s="226"/>
      <c r="ET148" s="226"/>
      <c r="EU148" s="226"/>
      <c r="EV148" s="226"/>
      <c r="EW148" s="226"/>
      <c r="EX148" s="226"/>
      <c r="EY148" s="226"/>
      <c r="EZ148" s="226"/>
      <c r="FA148" s="226"/>
      <c r="FB148" s="226"/>
      <c r="FC148" s="226"/>
      <c r="FD148" s="226"/>
      <c r="FE148" s="226"/>
      <c r="FF148" s="226"/>
      <c r="FG148" s="226"/>
      <c r="FH148" s="226"/>
      <c r="FI148" s="226"/>
      <c r="FJ148" s="226"/>
      <c r="FK148" s="226"/>
      <c r="FL148" s="226"/>
      <c r="FM148" s="226"/>
      <c r="FN148" s="226"/>
      <c r="FO148" s="226"/>
      <c r="FP148" s="226"/>
      <c r="FQ148" s="226"/>
      <c r="FR148" s="226"/>
      <c r="FS148" s="226"/>
      <c r="FT148" s="226"/>
      <c r="FU148" s="226"/>
      <c r="FV148" s="226"/>
      <c r="FW148" s="226"/>
      <c r="FX148" s="226"/>
      <c r="FY148" s="226"/>
      <c r="FZ148" s="226"/>
      <c r="GA148" s="226"/>
      <c r="GB148" s="226"/>
      <c r="GC148" s="226"/>
      <c r="GD148" s="226"/>
      <c r="GE148" s="226"/>
      <c r="GF148" s="226"/>
      <c r="GG148" s="226"/>
      <c r="GH148" s="226"/>
      <c r="GI148" s="226"/>
      <c r="GJ148" s="226"/>
      <c r="GK148" s="226"/>
      <c r="GL148" s="226"/>
      <c r="GM148" s="226"/>
      <c r="GN148" s="226"/>
      <c r="GO148" s="226"/>
      <c r="GP148" s="226"/>
      <c r="GQ148" s="226"/>
      <c r="GR148" s="226"/>
      <c r="GS148" s="226"/>
      <c r="GT148" s="226"/>
      <c r="GU148" s="226"/>
      <c r="GV148" s="226"/>
      <c r="GW148" s="226"/>
      <c r="GX148" s="226"/>
      <c r="GY148" s="226"/>
      <c r="GZ148" s="226"/>
      <c r="HA148" s="226"/>
      <c r="HB148" s="226"/>
      <c r="HC148" s="226"/>
      <c r="HD148" s="226"/>
      <c r="HE148" s="226"/>
      <c r="HF148" s="226"/>
      <c r="HG148" s="226"/>
      <c r="HH148" s="226"/>
      <c r="HI148" s="226"/>
      <c r="HJ148" s="226"/>
      <c r="HK148" s="226"/>
      <c r="HL148" s="226"/>
      <c r="HM148" s="226"/>
      <c r="HN148" s="226"/>
      <c r="HO148" s="226"/>
      <c r="HP148" s="226"/>
      <c r="HQ148" s="226"/>
      <c r="HR148" s="226"/>
      <c r="HS148" s="226"/>
      <c r="HT148" s="226"/>
      <c r="HU148" s="226"/>
      <c r="HV148" s="226"/>
      <c r="HW148" s="226"/>
      <c r="HX148" s="226"/>
      <c r="HY148" s="226"/>
      <c r="HZ148" s="226"/>
      <c r="IA148" s="226"/>
      <c r="IB148" s="226"/>
      <c r="IC148" s="226"/>
      <c r="ID148" s="226"/>
      <c r="IE148" s="226"/>
      <c r="IF148" s="226"/>
      <c r="IG148" s="226"/>
      <c r="IH148" s="226"/>
      <c r="II148" s="226"/>
      <c r="IJ148" s="226"/>
      <c r="IK148" s="226"/>
      <c r="IL148" s="226"/>
      <c r="IM148" s="226"/>
      <c r="IN148" s="226"/>
      <c r="IO148" s="226"/>
      <c r="IP148" s="226"/>
      <c r="IQ148" s="226"/>
      <c r="IR148" s="226"/>
      <c r="IS148" s="226"/>
      <c r="IT148" s="226"/>
      <c r="IU148" s="226"/>
      <c r="IV148" s="226"/>
    </row>
    <row r="149" spans="1:256" ht="17.25">
      <c r="A149" s="269" t="s">
        <v>368</v>
      </c>
      <c r="B149" s="242">
        <v>18010751</v>
      </c>
      <c r="C149" s="242">
        <v>18344253.32</v>
      </c>
      <c r="D149" s="251"/>
      <c r="E149" s="252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  <c r="EF149" s="226"/>
      <c r="EG149" s="226"/>
      <c r="EH149" s="226"/>
      <c r="EI149" s="226"/>
      <c r="EJ149" s="226"/>
      <c r="EK149" s="226"/>
      <c r="EL149" s="226"/>
      <c r="EM149" s="226"/>
      <c r="EN149" s="226"/>
      <c r="EO149" s="226"/>
      <c r="EP149" s="226"/>
      <c r="EQ149" s="226"/>
      <c r="ER149" s="226"/>
      <c r="ES149" s="226"/>
      <c r="ET149" s="226"/>
      <c r="EU149" s="226"/>
      <c r="EV149" s="226"/>
      <c r="EW149" s="226"/>
      <c r="EX149" s="226"/>
      <c r="EY149" s="226"/>
      <c r="EZ149" s="226"/>
      <c r="FA149" s="226"/>
      <c r="FB149" s="226"/>
      <c r="FC149" s="226"/>
      <c r="FD149" s="226"/>
      <c r="FE149" s="226"/>
      <c r="FF149" s="226"/>
      <c r="FG149" s="226"/>
      <c r="FH149" s="226"/>
      <c r="FI149" s="226"/>
      <c r="FJ149" s="226"/>
      <c r="FK149" s="226"/>
      <c r="FL149" s="226"/>
      <c r="FM149" s="226"/>
      <c r="FN149" s="226"/>
      <c r="FO149" s="226"/>
      <c r="FP149" s="226"/>
      <c r="FQ149" s="226"/>
      <c r="FR149" s="226"/>
      <c r="FS149" s="226"/>
      <c r="FT149" s="226"/>
      <c r="FU149" s="226"/>
      <c r="FV149" s="226"/>
      <c r="FW149" s="226"/>
      <c r="FX149" s="226"/>
      <c r="FY149" s="226"/>
      <c r="FZ149" s="226"/>
      <c r="GA149" s="226"/>
      <c r="GB149" s="226"/>
      <c r="GC149" s="226"/>
      <c r="GD149" s="226"/>
      <c r="GE149" s="226"/>
      <c r="GF149" s="226"/>
      <c r="GG149" s="226"/>
      <c r="GH149" s="226"/>
      <c r="GI149" s="226"/>
      <c r="GJ149" s="226"/>
      <c r="GK149" s="226"/>
      <c r="GL149" s="226"/>
      <c r="GM149" s="226"/>
      <c r="GN149" s="226"/>
      <c r="GO149" s="226"/>
      <c r="GP149" s="226"/>
      <c r="GQ149" s="226"/>
      <c r="GR149" s="226"/>
      <c r="GS149" s="226"/>
      <c r="GT149" s="226"/>
      <c r="GU149" s="226"/>
      <c r="GV149" s="226"/>
      <c r="GW149" s="226"/>
      <c r="GX149" s="226"/>
      <c r="GY149" s="226"/>
      <c r="GZ149" s="226"/>
      <c r="HA149" s="226"/>
      <c r="HB149" s="226"/>
      <c r="HC149" s="226"/>
      <c r="HD149" s="226"/>
      <c r="HE149" s="226"/>
      <c r="HF149" s="226"/>
      <c r="HG149" s="226"/>
      <c r="HH149" s="226"/>
      <c r="HI149" s="226"/>
      <c r="HJ149" s="226"/>
      <c r="HK149" s="226"/>
      <c r="HL149" s="226"/>
      <c r="HM149" s="226"/>
      <c r="HN149" s="226"/>
      <c r="HO149" s="226"/>
      <c r="HP149" s="226"/>
      <c r="HQ149" s="226"/>
      <c r="HR149" s="226"/>
      <c r="HS149" s="226"/>
      <c r="HT149" s="226"/>
      <c r="HU149" s="226"/>
      <c r="HV149" s="226"/>
      <c r="HW149" s="226"/>
      <c r="HX149" s="226"/>
      <c r="HY149" s="226"/>
      <c r="HZ149" s="226"/>
      <c r="IA149" s="226"/>
      <c r="IB149" s="226"/>
      <c r="IC149" s="226"/>
      <c r="ID149" s="226"/>
      <c r="IE149" s="226"/>
      <c r="IF149" s="226"/>
      <c r="IG149" s="226"/>
      <c r="IH149" s="226"/>
      <c r="II149" s="226"/>
      <c r="IJ149" s="226"/>
      <c r="IK149" s="226"/>
      <c r="IL149" s="226"/>
      <c r="IM149" s="226"/>
      <c r="IN149" s="226"/>
      <c r="IO149" s="226"/>
      <c r="IP149" s="226"/>
      <c r="IQ149" s="226"/>
      <c r="IR149" s="226"/>
      <c r="IS149" s="226"/>
      <c r="IT149" s="226"/>
      <c r="IU149" s="226"/>
      <c r="IV149" s="226"/>
    </row>
    <row r="150" spans="1:256" ht="18" thickBot="1">
      <c r="A150" s="237" t="s">
        <v>219</v>
      </c>
      <c r="B150" s="253">
        <f>SUM(B149)</f>
        <v>18010751</v>
      </c>
      <c r="C150" s="253">
        <f>SUM(C149)</f>
        <v>18344253.32</v>
      </c>
      <c r="D150" s="253">
        <f>C150-B150</f>
        <v>333502.3200000003</v>
      </c>
      <c r="E150" s="254">
        <f>D150/B150</f>
        <v>0.018516846965459702</v>
      </c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6"/>
      <c r="EM150" s="226"/>
      <c r="EN150" s="226"/>
      <c r="EO150" s="226"/>
      <c r="EP150" s="226"/>
      <c r="EQ150" s="226"/>
      <c r="ER150" s="226"/>
      <c r="ES150" s="226"/>
      <c r="ET150" s="226"/>
      <c r="EU150" s="226"/>
      <c r="EV150" s="226"/>
      <c r="EW150" s="226"/>
      <c r="EX150" s="226"/>
      <c r="EY150" s="226"/>
      <c r="EZ150" s="226"/>
      <c r="FA150" s="226"/>
      <c r="FB150" s="226"/>
      <c r="FC150" s="226"/>
      <c r="FD150" s="226"/>
      <c r="FE150" s="226"/>
      <c r="FF150" s="226"/>
      <c r="FG150" s="226"/>
      <c r="FH150" s="226"/>
      <c r="FI150" s="226"/>
      <c r="FJ150" s="226"/>
      <c r="FK150" s="226"/>
      <c r="FL150" s="226"/>
      <c r="FM150" s="226"/>
      <c r="FN150" s="226"/>
      <c r="FO150" s="226"/>
      <c r="FP150" s="226"/>
      <c r="FQ150" s="226"/>
      <c r="FR150" s="226"/>
      <c r="FS150" s="226"/>
      <c r="FT150" s="226"/>
      <c r="FU150" s="226"/>
      <c r="FV150" s="226"/>
      <c r="FW150" s="226"/>
      <c r="FX150" s="226"/>
      <c r="FY150" s="226"/>
      <c r="FZ150" s="226"/>
      <c r="GA150" s="226"/>
      <c r="GB150" s="226"/>
      <c r="GC150" s="226"/>
      <c r="GD150" s="226"/>
      <c r="GE150" s="226"/>
      <c r="GF150" s="226"/>
      <c r="GG150" s="226"/>
      <c r="GH150" s="226"/>
      <c r="GI150" s="226"/>
      <c r="GJ150" s="226"/>
      <c r="GK150" s="226"/>
      <c r="GL150" s="226"/>
      <c r="GM150" s="226"/>
      <c r="GN150" s="226"/>
      <c r="GO150" s="226"/>
      <c r="GP150" s="226"/>
      <c r="GQ150" s="226"/>
      <c r="GR150" s="226"/>
      <c r="GS150" s="226"/>
      <c r="GT150" s="226"/>
      <c r="GU150" s="226"/>
      <c r="GV150" s="226"/>
      <c r="GW150" s="226"/>
      <c r="GX150" s="226"/>
      <c r="GY150" s="226"/>
      <c r="GZ150" s="226"/>
      <c r="HA150" s="226"/>
      <c r="HB150" s="226"/>
      <c r="HC150" s="226"/>
      <c r="HD150" s="226"/>
      <c r="HE150" s="226"/>
      <c r="HF150" s="226"/>
      <c r="HG150" s="226"/>
      <c r="HH150" s="226"/>
      <c r="HI150" s="226"/>
      <c r="HJ150" s="226"/>
      <c r="HK150" s="226"/>
      <c r="HL150" s="226"/>
      <c r="HM150" s="226"/>
      <c r="HN150" s="226"/>
      <c r="HO150" s="226"/>
      <c r="HP150" s="226"/>
      <c r="HQ150" s="226"/>
      <c r="HR150" s="226"/>
      <c r="HS150" s="226"/>
      <c r="HT150" s="226"/>
      <c r="HU150" s="226"/>
      <c r="HV150" s="226"/>
      <c r="HW150" s="226"/>
      <c r="HX150" s="226"/>
      <c r="HY150" s="226"/>
      <c r="HZ150" s="226"/>
      <c r="IA150" s="226"/>
      <c r="IB150" s="226"/>
      <c r="IC150" s="226"/>
      <c r="ID150" s="226"/>
      <c r="IE150" s="226"/>
      <c r="IF150" s="226"/>
      <c r="IG150" s="226"/>
      <c r="IH150" s="226"/>
      <c r="II150" s="226"/>
      <c r="IJ150" s="226"/>
      <c r="IK150" s="226"/>
      <c r="IL150" s="226"/>
      <c r="IM150" s="226"/>
      <c r="IN150" s="226"/>
      <c r="IO150" s="226"/>
      <c r="IP150" s="226"/>
      <c r="IQ150" s="226"/>
      <c r="IR150" s="226"/>
      <c r="IS150" s="226"/>
      <c r="IT150" s="226"/>
      <c r="IU150" s="226"/>
      <c r="IV150" s="226"/>
    </row>
    <row r="151" spans="1:256" ht="18" thickTop="1">
      <c r="A151" s="270"/>
      <c r="B151" s="234"/>
      <c r="C151" s="234"/>
      <c r="D151" s="234"/>
      <c r="E151" s="240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  <c r="EF151" s="226"/>
      <c r="EG151" s="226"/>
      <c r="EH151" s="226"/>
      <c r="EI151" s="226"/>
      <c r="EJ151" s="226"/>
      <c r="EK151" s="226"/>
      <c r="EL151" s="226"/>
      <c r="EM151" s="226"/>
      <c r="EN151" s="226"/>
      <c r="EO151" s="226"/>
      <c r="EP151" s="226"/>
      <c r="EQ151" s="226"/>
      <c r="ER151" s="226"/>
      <c r="ES151" s="226"/>
      <c r="ET151" s="226"/>
      <c r="EU151" s="226"/>
      <c r="EV151" s="226"/>
      <c r="EW151" s="226"/>
      <c r="EX151" s="226"/>
      <c r="EY151" s="226"/>
      <c r="EZ151" s="226"/>
      <c r="FA151" s="226"/>
      <c r="FB151" s="226"/>
      <c r="FC151" s="226"/>
      <c r="FD151" s="226"/>
      <c r="FE151" s="226"/>
      <c r="FF151" s="226"/>
      <c r="FG151" s="226"/>
      <c r="FH151" s="226"/>
      <c r="FI151" s="226"/>
      <c r="FJ151" s="226"/>
      <c r="FK151" s="226"/>
      <c r="FL151" s="226"/>
      <c r="FM151" s="226"/>
      <c r="FN151" s="226"/>
      <c r="FO151" s="226"/>
      <c r="FP151" s="226"/>
      <c r="FQ151" s="226"/>
      <c r="FR151" s="226"/>
      <c r="FS151" s="226"/>
      <c r="FT151" s="226"/>
      <c r="FU151" s="226"/>
      <c r="FV151" s="226"/>
      <c r="FW151" s="226"/>
      <c r="FX151" s="226"/>
      <c r="FY151" s="226"/>
      <c r="FZ151" s="226"/>
      <c r="GA151" s="226"/>
      <c r="GB151" s="226"/>
      <c r="GC151" s="226"/>
      <c r="GD151" s="226"/>
      <c r="GE151" s="226"/>
      <c r="GF151" s="226"/>
      <c r="GG151" s="226"/>
      <c r="GH151" s="226"/>
      <c r="GI151" s="226"/>
      <c r="GJ151" s="226"/>
      <c r="GK151" s="226"/>
      <c r="GL151" s="226"/>
      <c r="GM151" s="226"/>
      <c r="GN151" s="226"/>
      <c r="GO151" s="226"/>
      <c r="GP151" s="226"/>
      <c r="GQ151" s="226"/>
      <c r="GR151" s="226"/>
      <c r="GS151" s="226"/>
      <c r="GT151" s="226"/>
      <c r="GU151" s="226"/>
      <c r="GV151" s="226"/>
      <c r="GW151" s="226"/>
      <c r="GX151" s="226"/>
      <c r="GY151" s="226"/>
      <c r="GZ151" s="226"/>
      <c r="HA151" s="226"/>
      <c r="HB151" s="226"/>
      <c r="HC151" s="226"/>
      <c r="HD151" s="226"/>
      <c r="HE151" s="226"/>
      <c r="HF151" s="226"/>
      <c r="HG151" s="226"/>
      <c r="HH151" s="226"/>
      <c r="HI151" s="226"/>
      <c r="HJ151" s="226"/>
      <c r="HK151" s="226"/>
      <c r="HL151" s="226"/>
      <c r="HM151" s="226"/>
      <c r="HN151" s="226"/>
      <c r="HO151" s="226"/>
      <c r="HP151" s="226"/>
      <c r="HQ151" s="226"/>
      <c r="HR151" s="226"/>
      <c r="HS151" s="226"/>
      <c r="HT151" s="226"/>
      <c r="HU151" s="226"/>
      <c r="HV151" s="226"/>
      <c r="HW151" s="226"/>
      <c r="HX151" s="226"/>
      <c r="HY151" s="226"/>
      <c r="HZ151" s="226"/>
      <c r="IA151" s="226"/>
      <c r="IB151" s="226"/>
      <c r="IC151" s="226"/>
      <c r="ID151" s="226"/>
      <c r="IE151" s="226"/>
      <c r="IF151" s="226"/>
      <c r="IG151" s="226"/>
      <c r="IH151" s="226"/>
      <c r="II151" s="226"/>
      <c r="IJ151" s="226"/>
      <c r="IK151" s="226"/>
      <c r="IL151" s="226"/>
      <c r="IM151" s="226"/>
      <c r="IN151" s="226"/>
      <c r="IO151" s="226"/>
      <c r="IP151" s="226"/>
      <c r="IQ151" s="226"/>
      <c r="IR151" s="226"/>
      <c r="IS151" s="226"/>
      <c r="IT151" s="226"/>
      <c r="IU151" s="226"/>
      <c r="IV151" s="226"/>
    </row>
    <row r="152" spans="1:256" ht="17.25">
      <c r="A152" s="233" t="s">
        <v>369</v>
      </c>
      <c r="B152" s="234"/>
      <c r="C152" s="234"/>
      <c r="D152" s="234"/>
      <c r="E152" s="235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  <c r="EF152" s="226"/>
      <c r="EG152" s="226"/>
      <c r="EH152" s="226"/>
      <c r="EI152" s="226"/>
      <c r="EJ152" s="226"/>
      <c r="EK152" s="226"/>
      <c r="EL152" s="226"/>
      <c r="EM152" s="226"/>
      <c r="EN152" s="226"/>
      <c r="EO152" s="226"/>
      <c r="EP152" s="226"/>
      <c r="EQ152" s="226"/>
      <c r="ER152" s="226"/>
      <c r="ES152" s="226"/>
      <c r="ET152" s="226"/>
      <c r="EU152" s="226"/>
      <c r="EV152" s="226"/>
      <c r="EW152" s="226"/>
      <c r="EX152" s="226"/>
      <c r="EY152" s="226"/>
      <c r="EZ152" s="226"/>
      <c r="FA152" s="226"/>
      <c r="FB152" s="226"/>
      <c r="FC152" s="226"/>
      <c r="FD152" s="226"/>
      <c r="FE152" s="226"/>
      <c r="FF152" s="226"/>
      <c r="FG152" s="226"/>
      <c r="FH152" s="226"/>
      <c r="FI152" s="226"/>
      <c r="FJ152" s="226"/>
      <c r="FK152" s="226"/>
      <c r="FL152" s="226"/>
      <c r="FM152" s="226"/>
      <c r="FN152" s="226"/>
      <c r="FO152" s="226"/>
      <c r="FP152" s="226"/>
      <c r="FQ152" s="226"/>
      <c r="FR152" s="226"/>
      <c r="FS152" s="226"/>
      <c r="FT152" s="226"/>
      <c r="FU152" s="226"/>
      <c r="FV152" s="226"/>
      <c r="FW152" s="226"/>
      <c r="FX152" s="226"/>
      <c r="FY152" s="226"/>
      <c r="FZ152" s="226"/>
      <c r="GA152" s="226"/>
      <c r="GB152" s="226"/>
      <c r="GC152" s="226"/>
      <c r="GD152" s="226"/>
      <c r="GE152" s="226"/>
      <c r="GF152" s="226"/>
      <c r="GG152" s="226"/>
      <c r="GH152" s="226"/>
      <c r="GI152" s="226"/>
      <c r="GJ152" s="226"/>
      <c r="GK152" s="226"/>
      <c r="GL152" s="226"/>
      <c r="GM152" s="226"/>
      <c r="GN152" s="226"/>
      <c r="GO152" s="226"/>
      <c r="GP152" s="226"/>
      <c r="GQ152" s="226"/>
      <c r="GR152" s="226"/>
      <c r="GS152" s="226"/>
      <c r="GT152" s="226"/>
      <c r="GU152" s="226"/>
      <c r="GV152" s="226"/>
      <c r="GW152" s="226"/>
      <c r="GX152" s="226"/>
      <c r="GY152" s="226"/>
      <c r="GZ152" s="226"/>
      <c r="HA152" s="226"/>
      <c r="HB152" s="226"/>
      <c r="HC152" s="226"/>
      <c r="HD152" s="226"/>
      <c r="HE152" s="226"/>
      <c r="HF152" s="226"/>
      <c r="HG152" s="226"/>
      <c r="HH152" s="226"/>
      <c r="HI152" s="226"/>
      <c r="HJ152" s="226"/>
      <c r="HK152" s="226"/>
      <c r="HL152" s="226"/>
      <c r="HM152" s="226"/>
      <c r="HN152" s="226"/>
      <c r="HO152" s="226"/>
      <c r="HP152" s="226"/>
      <c r="HQ152" s="226"/>
      <c r="HR152" s="226"/>
      <c r="HS152" s="226"/>
      <c r="HT152" s="226"/>
      <c r="HU152" s="226"/>
      <c r="HV152" s="226"/>
      <c r="HW152" s="226"/>
      <c r="HX152" s="226"/>
      <c r="HY152" s="226"/>
      <c r="HZ152" s="226"/>
      <c r="IA152" s="226"/>
      <c r="IB152" s="226"/>
      <c r="IC152" s="226"/>
      <c r="ID152" s="226"/>
      <c r="IE152" s="226"/>
      <c r="IF152" s="226"/>
      <c r="IG152" s="226"/>
      <c r="IH152" s="226"/>
      <c r="II152" s="226"/>
      <c r="IJ152" s="226"/>
      <c r="IK152" s="226"/>
      <c r="IL152" s="226"/>
      <c r="IM152" s="226"/>
      <c r="IN152" s="226"/>
      <c r="IO152" s="226"/>
      <c r="IP152" s="226"/>
      <c r="IQ152" s="226"/>
      <c r="IR152" s="226"/>
      <c r="IS152" s="226"/>
      <c r="IT152" s="226"/>
      <c r="IU152" s="226"/>
      <c r="IV152" s="226"/>
    </row>
    <row r="153" spans="1:256" ht="17.25">
      <c r="A153" s="234" t="s">
        <v>370</v>
      </c>
      <c r="B153" s="242">
        <v>2064099.6</v>
      </c>
      <c r="C153" s="242">
        <v>2007752.17</v>
      </c>
      <c r="D153" s="251"/>
      <c r="E153" s="252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  <c r="BP153" s="226"/>
      <c r="BQ153" s="226"/>
      <c r="BR153" s="226"/>
      <c r="BS153" s="226"/>
      <c r="BT153" s="226"/>
      <c r="BU153" s="226"/>
      <c r="BV153" s="226"/>
      <c r="BW153" s="226"/>
      <c r="BX153" s="226"/>
      <c r="BY153" s="226"/>
      <c r="BZ153" s="226"/>
      <c r="CA153" s="226"/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  <c r="EF153" s="226"/>
      <c r="EG153" s="226"/>
      <c r="EH153" s="226"/>
      <c r="EI153" s="226"/>
      <c r="EJ153" s="226"/>
      <c r="EK153" s="226"/>
      <c r="EL153" s="226"/>
      <c r="EM153" s="226"/>
      <c r="EN153" s="226"/>
      <c r="EO153" s="226"/>
      <c r="EP153" s="226"/>
      <c r="EQ153" s="226"/>
      <c r="ER153" s="226"/>
      <c r="ES153" s="226"/>
      <c r="ET153" s="226"/>
      <c r="EU153" s="226"/>
      <c r="EV153" s="226"/>
      <c r="EW153" s="226"/>
      <c r="EX153" s="226"/>
      <c r="EY153" s="226"/>
      <c r="EZ153" s="226"/>
      <c r="FA153" s="226"/>
      <c r="FB153" s="226"/>
      <c r="FC153" s="226"/>
      <c r="FD153" s="226"/>
      <c r="FE153" s="226"/>
      <c r="FF153" s="226"/>
      <c r="FG153" s="226"/>
      <c r="FH153" s="226"/>
      <c r="FI153" s="226"/>
      <c r="FJ153" s="226"/>
      <c r="FK153" s="226"/>
      <c r="FL153" s="226"/>
      <c r="FM153" s="226"/>
      <c r="FN153" s="226"/>
      <c r="FO153" s="226"/>
      <c r="FP153" s="226"/>
      <c r="FQ153" s="226"/>
      <c r="FR153" s="226"/>
      <c r="FS153" s="226"/>
      <c r="FT153" s="226"/>
      <c r="FU153" s="226"/>
      <c r="FV153" s="226"/>
      <c r="FW153" s="226"/>
      <c r="FX153" s="226"/>
      <c r="FY153" s="226"/>
      <c r="FZ153" s="226"/>
      <c r="GA153" s="226"/>
      <c r="GB153" s="226"/>
      <c r="GC153" s="226"/>
      <c r="GD153" s="226"/>
      <c r="GE153" s="226"/>
      <c r="GF153" s="226"/>
      <c r="GG153" s="226"/>
      <c r="GH153" s="226"/>
      <c r="GI153" s="226"/>
      <c r="GJ153" s="226"/>
      <c r="GK153" s="226"/>
      <c r="GL153" s="226"/>
      <c r="GM153" s="226"/>
      <c r="GN153" s="226"/>
      <c r="GO153" s="226"/>
      <c r="GP153" s="226"/>
      <c r="GQ153" s="226"/>
      <c r="GR153" s="226"/>
      <c r="GS153" s="226"/>
      <c r="GT153" s="226"/>
      <c r="GU153" s="226"/>
      <c r="GV153" s="226"/>
      <c r="GW153" s="226"/>
      <c r="GX153" s="226"/>
      <c r="GY153" s="226"/>
      <c r="GZ153" s="226"/>
      <c r="HA153" s="226"/>
      <c r="HB153" s="226"/>
      <c r="HC153" s="226"/>
      <c r="HD153" s="226"/>
      <c r="HE153" s="226"/>
      <c r="HF153" s="226"/>
      <c r="HG153" s="226"/>
      <c r="HH153" s="226"/>
      <c r="HI153" s="226"/>
      <c r="HJ153" s="226"/>
      <c r="HK153" s="226"/>
      <c r="HL153" s="226"/>
      <c r="HM153" s="226"/>
      <c r="HN153" s="226"/>
      <c r="HO153" s="226"/>
      <c r="HP153" s="226"/>
      <c r="HQ153" s="226"/>
      <c r="HR153" s="226"/>
      <c r="HS153" s="226"/>
      <c r="HT153" s="226"/>
      <c r="HU153" s="226"/>
      <c r="HV153" s="226"/>
      <c r="HW153" s="226"/>
      <c r="HX153" s="226"/>
      <c r="HY153" s="226"/>
      <c r="HZ153" s="226"/>
      <c r="IA153" s="226"/>
      <c r="IB153" s="226"/>
      <c r="IC153" s="226"/>
      <c r="ID153" s="226"/>
      <c r="IE153" s="226"/>
      <c r="IF153" s="226"/>
      <c r="IG153" s="226"/>
      <c r="IH153" s="226"/>
      <c r="II153" s="226"/>
      <c r="IJ153" s="226"/>
      <c r="IK153" s="226"/>
      <c r="IL153" s="226"/>
      <c r="IM153" s="226"/>
      <c r="IN153" s="226"/>
      <c r="IO153" s="226"/>
      <c r="IP153" s="226"/>
      <c r="IQ153" s="226"/>
      <c r="IR153" s="226"/>
      <c r="IS153" s="226"/>
      <c r="IT153" s="226"/>
      <c r="IU153" s="226"/>
      <c r="IV153" s="226"/>
    </row>
    <row r="154" spans="1:256" ht="17.25">
      <c r="A154" s="234" t="s">
        <v>371</v>
      </c>
      <c r="B154" s="242">
        <v>684297.6</v>
      </c>
      <c r="C154" s="242">
        <v>547953.55</v>
      </c>
      <c r="D154" s="251"/>
      <c r="E154" s="252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  <c r="EF154" s="226"/>
      <c r="EG154" s="226"/>
      <c r="EH154" s="226"/>
      <c r="EI154" s="226"/>
      <c r="EJ154" s="226"/>
      <c r="EK154" s="226"/>
      <c r="EL154" s="226"/>
      <c r="EM154" s="226"/>
      <c r="EN154" s="226"/>
      <c r="EO154" s="226"/>
      <c r="EP154" s="226"/>
      <c r="EQ154" s="226"/>
      <c r="ER154" s="226"/>
      <c r="ES154" s="226"/>
      <c r="ET154" s="226"/>
      <c r="EU154" s="226"/>
      <c r="EV154" s="226"/>
      <c r="EW154" s="226"/>
      <c r="EX154" s="226"/>
      <c r="EY154" s="226"/>
      <c r="EZ154" s="226"/>
      <c r="FA154" s="226"/>
      <c r="FB154" s="226"/>
      <c r="FC154" s="226"/>
      <c r="FD154" s="226"/>
      <c r="FE154" s="226"/>
      <c r="FF154" s="226"/>
      <c r="FG154" s="226"/>
      <c r="FH154" s="226"/>
      <c r="FI154" s="226"/>
      <c r="FJ154" s="226"/>
      <c r="FK154" s="226"/>
      <c r="FL154" s="226"/>
      <c r="FM154" s="226"/>
      <c r="FN154" s="226"/>
      <c r="FO154" s="226"/>
      <c r="FP154" s="226"/>
      <c r="FQ154" s="226"/>
      <c r="FR154" s="226"/>
      <c r="FS154" s="226"/>
      <c r="FT154" s="226"/>
      <c r="FU154" s="226"/>
      <c r="FV154" s="226"/>
      <c r="FW154" s="226"/>
      <c r="FX154" s="226"/>
      <c r="FY154" s="226"/>
      <c r="FZ154" s="226"/>
      <c r="GA154" s="226"/>
      <c r="GB154" s="226"/>
      <c r="GC154" s="226"/>
      <c r="GD154" s="226"/>
      <c r="GE154" s="226"/>
      <c r="GF154" s="226"/>
      <c r="GG154" s="226"/>
      <c r="GH154" s="226"/>
      <c r="GI154" s="226"/>
      <c r="GJ154" s="226"/>
      <c r="GK154" s="226"/>
      <c r="GL154" s="226"/>
      <c r="GM154" s="226"/>
      <c r="GN154" s="226"/>
      <c r="GO154" s="226"/>
      <c r="GP154" s="226"/>
      <c r="GQ154" s="226"/>
      <c r="GR154" s="226"/>
      <c r="GS154" s="226"/>
      <c r="GT154" s="226"/>
      <c r="GU154" s="226"/>
      <c r="GV154" s="226"/>
      <c r="GW154" s="226"/>
      <c r="GX154" s="226"/>
      <c r="GY154" s="226"/>
      <c r="GZ154" s="226"/>
      <c r="HA154" s="226"/>
      <c r="HB154" s="226"/>
      <c r="HC154" s="226"/>
      <c r="HD154" s="226"/>
      <c r="HE154" s="226"/>
      <c r="HF154" s="226"/>
      <c r="HG154" s="226"/>
      <c r="HH154" s="226"/>
      <c r="HI154" s="226"/>
      <c r="HJ154" s="226"/>
      <c r="HK154" s="226"/>
      <c r="HL154" s="226"/>
      <c r="HM154" s="226"/>
      <c r="HN154" s="226"/>
      <c r="HO154" s="226"/>
      <c r="HP154" s="226"/>
      <c r="HQ154" s="226"/>
      <c r="HR154" s="226"/>
      <c r="HS154" s="226"/>
      <c r="HT154" s="226"/>
      <c r="HU154" s="226"/>
      <c r="HV154" s="226"/>
      <c r="HW154" s="226"/>
      <c r="HX154" s="226"/>
      <c r="HY154" s="226"/>
      <c r="HZ154" s="226"/>
      <c r="IA154" s="226"/>
      <c r="IB154" s="226"/>
      <c r="IC154" s="226"/>
      <c r="ID154" s="226"/>
      <c r="IE154" s="226"/>
      <c r="IF154" s="226"/>
      <c r="IG154" s="226"/>
      <c r="IH154" s="226"/>
      <c r="II154" s="226"/>
      <c r="IJ154" s="226"/>
      <c r="IK154" s="226"/>
      <c r="IL154" s="226"/>
      <c r="IM154" s="226"/>
      <c r="IN154" s="226"/>
      <c r="IO154" s="226"/>
      <c r="IP154" s="226"/>
      <c r="IQ154" s="226"/>
      <c r="IR154" s="226"/>
      <c r="IS154" s="226"/>
      <c r="IT154" s="226"/>
      <c r="IU154" s="226"/>
      <c r="IV154" s="226"/>
    </row>
    <row r="155" spans="1:256" ht="17.25">
      <c r="A155" s="234" t="s">
        <v>372</v>
      </c>
      <c r="B155" s="242">
        <v>0</v>
      </c>
      <c r="C155" s="242">
        <v>0</v>
      </c>
      <c r="D155" s="251"/>
      <c r="E155" s="252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  <c r="BX155" s="226"/>
      <c r="BY155" s="226"/>
      <c r="BZ155" s="226"/>
      <c r="CA155" s="226"/>
      <c r="CB155" s="226"/>
      <c r="CC155" s="226"/>
      <c r="CD155" s="226"/>
      <c r="CE155" s="226"/>
      <c r="CF155" s="226"/>
      <c r="CG155" s="226"/>
      <c r="CH155" s="226"/>
      <c r="CI155" s="226"/>
      <c r="CJ155" s="226"/>
      <c r="CK155" s="226"/>
      <c r="CL155" s="226"/>
      <c r="CM155" s="226"/>
      <c r="CN155" s="226"/>
      <c r="CO155" s="226"/>
      <c r="CP155" s="22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  <c r="EF155" s="226"/>
      <c r="EG155" s="226"/>
      <c r="EH155" s="226"/>
      <c r="EI155" s="226"/>
      <c r="EJ155" s="226"/>
      <c r="EK155" s="226"/>
      <c r="EL155" s="226"/>
      <c r="EM155" s="226"/>
      <c r="EN155" s="226"/>
      <c r="EO155" s="226"/>
      <c r="EP155" s="226"/>
      <c r="EQ155" s="226"/>
      <c r="ER155" s="226"/>
      <c r="ES155" s="226"/>
      <c r="ET155" s="226"/>
      <c r="EU155" s="226"/>
      <c r="EV155" s="226"/>
      <c r="EW155" s="226"/>
      <c r="EX155" s="226"/>
      <c r="EY155" s="226"/>
      <c r="EZ155" s="226"/>
      <c r="FA155" s="226"/>
      <c r="FB155" s="226"/>
      <c r="FC155" s="226"/>
      <c r="FD155" s="226"/>
      <c r="FE155" s="226"/>
      <c r="FF155" s="226"/>
      <c r="FG155" s="226"/>
      <c r="FH155" s="226"/>
      <c r="FI155" s="226"/>
      <c r="FJ155" s="226"/>
      <c r="FK155" s="226"/>
      <c r="FL155" s="226"/>
      <c r="FM155" s="226"/>
      <c r="FN155" s="226"/>
      <c r="FO155" s="226"/>
      <c r="FP155" s="226"/>
      <c r="FQ155" s="226"/>
      <c r="FR155" s="226"/>
      <c r="FS155" s="226"/>
      <c r="FT155" s="226"/>
      <c r="FU155" s="226"/>
      <c r="FV155" s="226"/>
      <c r="FW155" s="226"/>
      <c r="FX155" s="226"/>
      <c r="FY155" s="226"/>
      <c r="FZ155" s="226"/>
      <c r="GA155" s="226"/>
      <c r="GB155" s="226"/>
      <c r="GC155" s="226"/>
      <c r="GD155" s="226"/>
      <c r="GE155" s="226"/>
      <c r="GF155" s="226"/>
      <c r="GG155" s="226"/>
      <c r="GH155" s="226"/>
      <c r="GI155" s="226"/>
      <c r="GJ155" s="226"/>
      <c r="GK155" s="226"/>
      <c r="GL155" s="226"/>
      <c r="GM155" s="226"/>
      <c r="GN155" s="226"/>
      <c r="GO155" s="226"/>
      <c r="GP155" s="226"/>
      <c r="GQ155" s="226"/>
      <c r="GR155" s="226"/>
      <c r="GS155" s="226"/>
      <c r="GT155" s="226"/>
      <c r="GU155" s="226"/>
      <c r="GV155" s="226"/>
      <c r="GW155" s="226"/>
      <c r="GX155" s="226"/>
      <c r="GY155" s="226"/>
      <c r="GZ155" s="226"/>
      <c r="HA155" s="226"/>
      <c r="HB155" s="226"/>
      <c r="HC155" s="226"/>
      <c r="HD155" s="226"/>
      <c r="HE155" s="226"/>
      <c r="HF155" s="226"/>
      <c r="HG155" s="226"/>
      <c r="HH155" s="226"/>
      <c r="HI155" s="226"/>
      <c r="HJ155" s="226"/>
      <c r="HK155" s="226"/>
      <c r="HL155" s="226"/>
      <c r="HM155" s="226"/>
      <c r="HN155" s="226"/>
      <c r="HO155" s="226"/>
      <c r="HP155" s="226"/>
      <c r="HQ155" s="226"/>
      <c r="HR155" s="226"/>
      <c r="HS155" s="226"/>
      <c r="HT155" s="226"/>
      <c r="HU155" s="226"/>
      <c r="HV155" s="226"/>
      <c r="HW155" s="226"/>
      <c r="HX155" s="226"/>
      <c r="HY155" s="226"/>
      <c r="HZ155" s="226"/>
      <c r="IA155" s="226"/>
      <c r="IB155" s="226"/>
      <c r="IC155" s="226"/>
      <c r="ID155" s="226"/>
      <c r="IE155" s="226"/>
      <c r="IF155" s="226"/>
      <c r="IG155" s="226"/>
      <c r="IH155" s="226"/>
      <c r="II155" s="226"/>
      <c r="IJ155" s="226"/>
      <c r="IK155" s="226"/>
      <c r="IL155" s="226"/>
      <c r="IM155" s="226"/>
      <c r="IN155" s="226"/>
      <c r="IO155" s="226"/>
      <c r="IP155" s="226"/>
      <c r="IQ155" s="226"/>
      <c r="IR155" s="226"/>
      <c r="IS155" s="226"/>
      <c r="IT155" s="226"/>
      <c r="IU155" s="226"/>
      <c r="IV155" s="226"/>
    </row>
    <row r="156" spans="1:256" ht="17.25">
      <c r="A156" s="234" t="s">
        <v>373</v>
      </c>
      <c r="B156" s="242">
        <v>0</v>
      </c>
      <c r="C156" s="242">
        <v>0</v>
      </c>
      <c r="D156" s="251"/>
      <c r="E156" s="252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  <c r="BX156" s="226"/>
      <c r="BY156" s="226"/>
      <c r="BZ156" s="226"/>
      <c r="CA156" s="226"/>
      <c r="CB156" s="226"/>
      <c r="CC156" s="226"/>
      <c r="CD156" s="226"/>
      <c r="CE156" s="226"/>
      <c r="CF156" s="226"/>
      <c r="CG156" s="226"/>
      <c r="CH156" s="226"/>
      <c r="CI156" s="226"/>
      <c r="CJ156" s="226"/>
      <c r="CK156" s="226"/>
      <c r="CL156" s="226"/>
      <c r="CM156" s="226"/>
      <c r="CN156" s="226"/>
      <c r="CO156" s="226"/>
      <c r="CP156" s="226"/>
      <c r="CQ156" s="226"/>
      <c r="CR156" s="226"/>
      <c r="CS156" s="226"/>
      <c r="CT156" s="226"/>
      <c r="CU156" s="226"/>
      <c r="CV156" s="226"/>
      <c r="CW156" s="226"/>
      <c r="CX156" s="226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  <c r="EF156" s="226"/>
      <c r="EG156" s="226"/>
      <c r="EH156" s="226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  <c r="EW156" s="226"/>
      <c r="EX156" s="226"/>
      <c r="EY156" s="226"/>
      <c r="EZ156" s="226"/>
      <c r="FA156" s="226"/>
      <c r="FB156" s="226"/>
      <c r="FC156" s="226"/>
      <c r="FD156" s="226"/>
      <c r="FE156" s="226"/>
      <c r="FF156" s="226"/>
      <c r="FG156" s="226"/>
      <c r="FH156" s="226"/>
      <c r="FI156" s="226"/>
      <c r="FJ156" s="226"/>
      <c r="FK156" s="226"/>
      <c r="FL156" s="226"/>
      <c r="FM156" s="226"/>
      <c r="FN156" s="226"/>
      <c r="FO156" s="226"/>
      <c r="FP156" s="226"/>
      <c r="FQ156" s="226"/>
      <c r="FR156" s="226"/>
      <c r="FS156" s="226"/>
      <c r="FT156" s="226"/>
      <c r="FU156" s="226"/>
      <c r="FV156" s="226"/>
      <c r="FW156" s="226"/>
      <c r="FX156" s="226"/>
      <c r="FY156" s="226"/>
      <c r="FZ156" s="226"/>
      <c r="GA156" s="226"/>
      <c r="GB156" s="226"/>
      <c r="GC156" s="226"/>
      <c r="GD156" s="226"/>
      <c r="GE156" s="226"/>
      <c r="GF156" s="226"/>
      <c r="GG156" s="226"/>
      <c r="GH156" s="226"/>
      <c r="GI156" s="226"/>
      <c r="GJ156" s="226"/>
      <c r="GK156" s="226"/>
      <c r="GL156" s="226"/>
      <c r="GM156" s="226"/>
      <c r="GN156" s="226"/>
      <c r="GO156" s="226"/>
      <c r="GP156" s="226"/>
      <c r="GQ156" s="226"/>
      <c r="GR156" s="226"/>
      <c r="GS156" s="226"/>
      <c r="GT156" s="226"/>
      <c r="GU156" s="226"/>
      <c r="GV156" s="226"/>
      <c r="GW156" s="226"/>
      <c r="GX156" s="226"/>
      <c r="GY156" s="226"/>
      <c r="GZ156" s="226"/>
      <c r="HA156" s="226"/>
      <c r="HB156" s="226"/>
      <c r="HC156" s="226"/>
      <c r="HD156" s="226"/>
      <c r="HE156" s="226"/>
      <c r="HF156" s="226"/>
      <c r="HG156" s="226"/>
      <c r="HH156" s="226"/>
      <c r="HI156" s="226"/>
      <c r="HJ156" s="226"/>
      <c r="HK156" s="226"/>
      <c r="HL156" s="226"/>
      <c r="HM156" s="226"/>
      <c r="HN156" s="226"/>
      <c r="HO156" s="226"/>
      <c r="HP156" s="226"/>
      <c r="HQ156" s="226"/>
      <c r="HR156" s="226"/>
      <c r="HS156" s="226"/>
      <c r="HT156" s="226"/>
      <c r="HU156" s="226"/>
      <c r="HV156" s="226"/>
      <c r="HW156" s="226"/>
      <c r="HX156" s="226"/>
      <c r="HY156" s="226"/>
      <c r="HZ156" s="226"/>
      <c r="IA156" s="226"/>
      <c r="IB156" s="226"/>
      <c r="IC156" s="226"/>
      <c r="ID156" s="226"/>
      <c r="IE156" s="226"/>
      <c r="IF156" s="226"/>
      <c r="IG156" s="226"/>
      <c r="IH156" s="226"/>
      <c r="II156" s="226"/>
      <c r="IJ156" s="226"/>
      <c r="IK156" s="226"/>
      <c r="IL156" s="226"/>
      <c r="IM156" s="226"/>
      <c r="IN156" s="226"/>
      <c r="IO156" s="226"/>
      <c r="IP156" s="226"/>
      <c r="IQ156" s="226"/>
      <c r="IR156" s="226"/>
      <c r="IS156" s="226"/>
      <c r="IT156" s="226"/>
      <c r="IU156" s="226"/>
      <c r="IV156" s="226"/>
    </row>
    <row r="157" spans="1:256" ht="17.25">
      <c r="A157" s="234" t="s">
        <v>374</v>
      </c>
      <c r="B157" s="242">
        <v>0</v>
      </c>
      <c r="C157" s="242">
        <v>0</v>
      </c>
      <c r="D157" s="251"/>
      <c r="E157" s="252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26"/>
      <c r="CO157" s="226"/>
      <c r="CP157" s="226"/>
      <c r="CQ157" s="226"/>
      <c r="CR157" s="226"/>
      <c r="CS157" s="226"/>
      <c r="CT157" s="226"/>
      <c r="CU157" s="226"/>
      <c r="CV157" s="226"/>
      <c r="CW157" s="226"/>
      <c r="CX157" s="226"/>
      <c r="CY157" s="226"/>
      <c r="CZ157" s="226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  <c r="EF157" s="226"/>
      <c r="EG157" s="226"/>
      <c r="EH157" s="226"/>
      <c r="EI157" s="226"/>
      <c r="EJ157" s="226"/>
      <c r="EK157" s="226"/>
      <c r="EL157" s="226"/>
      <c r="EM157" s="226"/>
      <c r="EN157" s="226"/>
      <c r="EO157" s="226"/>
      <c r="EP157" s="226"/>
      <c r="EQ157" s="226"/>
      <c r="ER157" s="226"/>
      <c r="ES157" s="226"/>
      <c r="ET157" s="226"/>
      <c r="EU157" s="226"/>
      <c r="EV157" s="226"/>
      <c r="EW157" s="226"/>
      <c r="EX157" s="226"/>
      <c r="EY157" s="226"/>
      <c r="EZ157" s="226"/>
      <c r="FA157" s="226"/>
      <c r="FB157" s="226"/>
      <c r="FC157" s="226"/>
      <c r="FD157" s="226"/>
      <c r="FE157" s="226"/>
      <c r="FF157" s="226"/>
      <c r="FG157" s="226"/>
      <c r="FH157" s="226"/>
      <c r="FI157" s="226"/>
      <c r="FJ157" s="226"/>
      <c r="FK157" s="226"/>
      <c r="FL157" s="226"/>
      <c r="FM157" s="226"/>
      <c r="FN157" s="226"/>
      <c r="FO157" s="226"/>
      <c r="FP157" s="226"/>
      <c r="FQ157" s="226"/>
      <c r="FR157" s="226"/>
      <c r="FS157" s="226"/>
      <c r="FT157" s="226"/>
      <c r="FU157" s="226"/>
      <c r="FV157" s="226"/>
      <c r="FW157" s="226"/>
      <c r="FX157" s="226"/>
      <c r="FY157" s="226"/>
      <c r="FZ157" s="226"/>
      <c r="GA157" s="226"/>
      <c r="GB157" s="226"/>
      <c r="GC157" s="226"/>
      <c r="GD157" s="226"/>
      <c r="GE157" s="226"/>
      <c r="GF157" s="226"/>
      <c r="GG157" s="226"/>
      <c r="GH157" s="226"/>
      <c r="GI157" s="226"/>
      <c r="GJ157" s="226"/>
      <c r="GK157" s="226"/>
      <c r="GL157" s="226"/>
      <c r="GM157" s="226"/>
      <c r="GN157" s="226"/>
      <c r="GO157" s="226"/>
      <c r="GP157" s="226"/>
      <c r="GQ157" s="226"/>
      <c r="GR157" s="226"/>
      <c r="GS157" s="226"/>
      <c r="GT157" s="226"/>
      <c r="GU157" s="226"/>
      <c r="GV157" s="226"/>
      <c r="GW157" s="226"/>
      <c r="GX157" s="226"/>
      <c r="GY157" s="226"/>
      <c r="GZ157" s="226"/>
      <c r="HA157" s="226"/>
      <c r="HB157" s="226"/>
      <c r="HC157" s="226"/>
      <c r="HD157" s="226"/>
      <c r="HE157" s="226"/>
      <c r="HF157" s="226"/>
      <c r="HG157" s="226"/>
      <c r="HH157" s="226"/>
      <c r="HI157" s="226"/>
      <c r="HJ157" s="226"/>
      <c r="HK157" s="226"/>
      <c r="HL157" s="226"/>
      <c r="HM157" s="226"/>
      <c r="HN157" s="226"/>
      <c r="HO157" s="226"/>
      <c r="HP157" s="226"/>
      <c r="HQ157" s="226"/>
      <c r="HR157" s="226"/>
      <c r="HS157" s="226"/>
      <c r="HT157" s="226"/>
      <c r="HU157" s="226"/>
      <c r="HV157" s="226"/>
      <c r="HW157" s="226"/>
      <c r="HX157" s="226"/>
      <c r="HY157" s="226"/>
      <c r="HZ157" s="226"/>
      <c r="IA157" s="226"/>
      <c r="IB157" s="226"/>
      <c r="IC157" s="226"/>
      <c r="ID157" s="226"/>
      <c r="IE157" s="226"/>
      <c r="IF157" s="226"/>
      <c r="IG157" s="226"/>
      <c r="IH157" s="226"/>
      <c r="II157" s="226"/>
      <c r="IJ157" s="226"/>
      <c r="IK157" s="226"/>
      <c r="IL157" s="226"/>
      <c r="IM157" s="226"/>
      <c r="IN157" s="226"/>
      <c r="IO157" s="226"/>
      <c r="IP157" s="226"/>
      <c r="IQ157" s="226"/>
      <c r="IR157" s="226"/>
      <c r="IS157" s="226"/>
      <c r="IT157" s="226"/>
      <c r="IU157" s="226"/>
      <c r="IV157" s="226"/>
    </row>
    <row r="158" spans="1:256" ht="17.25">
      <c r="A158" s="234" t="s">
        <v>375</v>
      </c>
      <c r="B158" s="242">
        <v>0</v>
      </c>
      <c r="C158" s="242">
        <v>0</v>
      </c>
      <c r="D158" s="251"/>
      <c r="E158" s="252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  <c r="BX158" s="226"/>
      <c r="BY158" s="226"/>
      <c r="BZ158" s="226"/>
      <c r="CA158" s="226"/>
      <c r="CB158" s="226"/>
      <c r="CC158" s="226"/>
      <c r="CD158" s="226"/>
      <c r="CE158" s="226"/>
      <c r="CF158" s="226"/>
      <c r="CG158" s="226"/>
      <c r="CH158" s="226"/>
      <c r="CI158" s="226"/>
      <c r="CJ158" s="226"/>
      <c r="CK158" s="226"/>
      <c r="CL158" s="226"/>
      <c r="CM158" s="226"/>
      <c r="CN158" s="226"/>
      <c r="CO158" s="226"/>
      <c r="CP158" s="226"/>
      <c r="CQ158" s="226"/>
      <c r="CR158" s="226"/>
      <c r="CS158" s="226"/>
      <c r="CT158" s="226"/>
      <c r="CU158" s="226"/>
      <c r="CV158" s="226"/>
      <c r="CW158" s="226"/>
      <c r="CX158" s="226"/>
      <c r="CY158" s="226"/>
      <c r="CZ158" s="226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  <c r="EF158" s="226"/>
      <c r="EG158" s="226"/>
      <c r="EH158" s="226"/>
      <c r="EI158" s="226"/>
      <c r="EJ158" s="226"/>
      <c r="EK158" s="226"/>
      <c r="EL158" s="226"/>
      <c r="EM158" s="226"/>
      <c r="EN158" s="226"/>
      <c r="EO158" s="226"/>
      <c r="EP158" s="226"/>
      <c r="EQ158" s="226"/>
      <c r="ER158" s="226"/>
      <c r="ES158" s="226"/>
      <c r="ET158" s="226"/>
      <c r="EU158" s="226"/>
      <c r="EV158" s="226"/>
      <c r="EW158" s="226"/>
      <c r="EX158" s="226"/>
      <c r="EY158" s="226"/>
      <c r="EZ158" s="226"/>
      <c r="FA158" s="226"/>
      <c r="FB158" s="226"/>
      <c r="FC158" s="226"/>
      <c r="FD158" s="226"/>
      <c r="FE158" s="226"/>
      <c r="FF158" s="226"/>
      <c r="FG158" s="226"/>
      <c r="FH158" s="226"/>
      <c r="FI158" s="226"/>
      <c r="FJ158" s="226"/>
      <c r="FK158" s="226"/>
      <c r="FL158" s="226"/>
      <c r="FM158" s="226"/>
      <c r="FN158" s="226"/>
      <c r="FO158" s="226"/>
      <c r="FP158" s="226"/>
      <c r="FQ158" s="226"/>
      <c r="FR158" s="226"/>
      <c r="FS158" s="226"/>
      <c r="FT158" s="226"/>
      <c r="FU158" s="226"/>
      <c r="FV158" s="226"/>
      <c r="FW158" s="226"/>
      <c r="FX158" s="226"/>
      <c r="FY158" s="226"/>
      <c r="FZ158" s="226"/>
      <c r="GA158" s="226"/>
      <c r="GB158" s="226"/>
      <c r="GC158" s="226"/>
      <c r="GD158" s="226"/>
      <c r="GE158" s="226"/>
      <c r="GF158" s="226"/>
      <c r="GG158" s="226"/>
      <c r="GH158" s="226"/>
      <c r="GI158" s="226"/>
      <c r="GJ158" s="226"/>
      <c r="GK158" s="226"/>
      <c r="GL158" s="226"/>
      <c r="GM158" s="226"/>
      <c r="GN158" s="226"/>
      <c r="GO158" s="226"/>
      <c r="GP158" s="226"/>
      <c r="GQ158" s="226"/>
      <c r="GR158" s="226"/>
      <c r="GS158" s="226"/>
      <c r="GT158" s="226"/>
      <c r="GU158" s="226"/>
      <c r="GV158" s="226"/>
      <c r="GW158" s="226"/>
      <c r="GX158" s="226"/>
      <c r="GY158" s="226"/>
      <c r="GZ158" s="226"/>
      <c r="HA158" s="226"/>
      <c r="HB158" s="226"/>
      <c r="HC158" s="226"/>
      <c r="HD158" s="226"/>
      <c r="HE158" s="226"/>
      <c r="HF158" s="226"/>
      <c r="HG158" s="226"/>
      <c r="HH158" s="226"/>
      <c r="HI158" s="226"/>
      <c r="HJ158" s="226"/>
      <c r="HK158" s="226"/>
      <c r="HL158" s="226"/>
      <c r="HM158" s="226"/>
      <c r="HN158" s="226"/>
      <c r="HO158" s="226"/>
      <c r="HP158" s="226"/>
      <c r="HQ158" s="226"/>
      <c r="HR158" s="226"/>
      <c r="HS158" s="226"/>
      <c r="HT158" s="226"/>
      <c r="HU158" s="226"/>
      <c r="HV158" s="226"/>
      <c r="HW158" s="226"/>
      <c r="HX158" s="226"/>
      <c r="HY158" s="226"/>
      <c r="HZ158" s="226"/>
      <c r="IA158" s="226"/>
      <c r="IB158" s="226"/>
      <c r="IC158" s="226"/>
      <c r="ID158" s="226"/>
      <c r="IE158" s="226"/>
      <c r="IF158" s="226"/>
      <c r="IG158" s="226"/>
      <c r="IH158" s="226"/>
      <c r="II158" s="226"/>
      <c r="IJ158" s="226"/>
      <c r="IK158" s="226"/>
      <c r="IL158" s="226"/>
      <c r="IM158" s="226"/>
      <c r="IN158" s="226"/>
      <c r="IO158" s="226"/>
      <c r="IP158" s="226"/>
      <c r="IQ158" s="226"/>
      <c r="IR158" s="226"/>
      <c r="IS158" s="226"/>
      <c r="IT158" s="226"/>
      <c r="IU158" s="226"/>
      <c r="IV158" s="226"/>
    </row>
    <row r="159" spans="1:256" ht="17.25">
      <c r="A159" s="234" t="s">
        <v>376</v>
      </c>
      <c r="B159" s="242">
        <v>0</v>
      </c>
      <c r="C159" s="242">
        <v>0</v>
      </c>
      <c r="D159" s="251"/>
      <c r="E159" s="252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6"/>
      <c r="CJ159" s="226"/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  <c r="EF159" s="226"/>
      <c r="EG159" s="226"/>
      <c r="EH159" s="226"/>
      <c r="EI159" s="226"/>
      <c r="EJ159" s="226"/>
      <c r="EK159" s="226"/>
      <c r="EL159" s="226"/>
      <c r="EM159" s="226"/>
      <c r="EN159" s="226"/>
      <c r="EO159" s="226"/>
      <c r="EP159" s="226"/>
      <c r="EQ159" s="226"/>
      <c r="ER159" s="226"/>
      <c r="ES159" s="226"/>
      <c r="ET159" s="226"/>
      <c r="EU159" s="226"/>
      <c r="EV159" s="226"/>
      <c r="EW159" s="226"/>
      <c r="EX159" s="226"/>
      <c r="EY159" s="226"/>
      <c r="EZ159" s="226"/>
      <c r="FA159" s="226"/>
      <c r="FB159" s="226"/>
      <c r="FC159" s="226"/>
      <c r="FD159" s="226"/>
      <c r="FE159" s="226"/>
      <c r="FF159" s="226"/>
      <c r="FG159" s="226"/>
      <c r="FH159" s="226"/>
      <c r="FI159" s="226"/>
      <c r="FJ159" s="226"/>
      <c r="FK159" s="226"/>
      <c r="FL159" s="226"/>
      <c r="FM159" s="226"/>
      <c r="FN159" s="226"/>
      <c r="FO159" s="226"/>
      <c r="FP159" s="226"/>
      <c r="FQ159" s="226"/>
      <c r="FR159" s="226"/>
      <c r="FS159" s="226"/>
      <c r="FT159" s="226"/>
      <c r="FU159" s="226"/>
      <c r="FV159" s="226"/>
      <c r="FW159" s="226"/>
      <c r="FX159" s="226"/>
      <c r="FY159" s="226"/>
      <c r="FZ159" s="226"/>
      <c r="GA159" s="226"/>
      <c r="GB159" s="226"/>
      <c r="GC159" s="226"/>
      <c r="GD159" s="226"/>
      <c r="GE159" s="226"/>
      <c r="GF159" s="226"/>
      <c r="GG159" s="226"/>
      <c r="GH159" s="226"/>
      <c r="GI159" s="226"/>
      <c r="GJ159" s="226"/>
      <c r="GK159" s="226"/>
      <c r="GL159" s="226"/>
      <c r="GM159" s="226"/>
      <c r="GN159" s="226"/>
      <c r="GO159" s="226"/>
      <c r="GP159" s="226"/>
      <c r="GQ159" s="226"/>
      <c r="GR159" s="226"/>
      <c r="GS159" s="226"/>
      <c r="GT159" s="226"/>
      <c r="GU159" s="226"/>
      <c r="GV159" s="226"/>
      <c r="GW159" s="226"/>
      <c r="GX159" s="226"/>
      <c r="GY159" s="226"/>
      <c r="GZ159" s="226"/>
      <c r="HA159" s="226"/>
      <c r="HB159" s="226"/>
      <c r="HC159" s="226"/>
      <c r="HD159" s="226"/>
      <c r="HE159" s="226"/>
      <c r="HF159" s="226"/>
      <c r="HG159" s="226"/>
      <c r="HH159" s="226"/>
      <c r="HI159" s="226"/>
      <c r="HJ159" s="226"/>
      <c r="HK159" s="226"/>
      <c r="HL159" s="226"/>
      <c r="HM159" s="226"/>
      <c r="HN159" s="226"/>
      <c r="HO159" s="226"/>
      <c r="HP159" s="226"/>
      <c r="HQ159" s="226"/>
      <c r="HR159" s="226"/>
      <c r="HS159" s="226"/>
      <c r="HT159" s="226"/>
      <c r="HU159" s="226"/>
      <c r="HV159" s="226"/>
      <c r="HW159" s="226"/>
      <c r="HX159" s="226"/>
      <c r="HY159" s="226"/>
      <c r="HZ159" s="226"/>
      <c r="IA159" s="226"/>
      <c r="IB159" s="226"/>
      <c r="IC159" s="226"/>
      <c r="ID159" s="226"/>
      <c r="IE159" s="226"/>
      <c r="IF159" s="226"/>
      <c r="IG159" s="226"/>
      <c r="IH159" s="226"/>
      <c r="II159" s="226"/>
      <c r="IJ159" s="226"/>
      <c r="IK159" s="226"/>
      <c r="IL159" s="226"/>
      <c r="IM159" s="226"/>
      <c r="IN159" s="226"/>
      <c r="IO159" s="226"/>
      <c r="IP159" s="226"/>
      <c r="IQ159" s="226"/>
      <c r="IR159" s="226"/>
      <c r="IS159" s="226"/>
      <c r="IT159" s="226"/>
      <c r="IU159" s="226"/>
      <c r="IV159" s="226"/>
    </row>
    <row r="160" spans="1:256" ht="17.25">
      <c r="A160" s="234" t="s">
        <v>377</v>
      </c>
      <c r="B160" s="242">
        <v>0</v>
      </c>
      <c r="C160" s="242">
        <v>0</v>
      </c>
      <c r="D160" s="251"/>
      <c r="E160" s="252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  <c r="EF160" s="226"/>
      <c r="EG160" s="226"/>
      <c r="EH160" s="226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  <c r="EW160" s="226"/>
      <c r="EX160" s="226"/>
      <c r="EY160" s="226"/>
      <c r="EZ160" s="226"/>
      <c r="FA160" s="226"/>
      <c r="FB160" s="226"/>
      <c r="FC160" s="226"/>
      <c r="FD160" s="226"/>
      <c r="FE160" s="226"/>
      <c r="FF160" s="226"/>
      <c r="FG160" s="226"/>
      <c r="FH160" s="226"/>
      <c r="FI160" s="226"/>
      <c r="FJ160" s="226"/>
      <c r="FK160" s="226"/>
      <c r="FL160" s="226"/>
      <c r="FM160" s="226"/>
      <c r="FN160" s="226"/>
      <c r="FO160" s="226"/>
      <c r="FP160" s="226"/>
      <c r="FQ160" s="226"/>
      <c r="FR160" s="226"/>
      <c r="FS160" s="226"/>
      <c r="FT160" s="226"/>
      <c r="FU160" s="226"/>
      <c r="FV160" s="226"/>
      <c r="FW160" s="226"/>
      <c r="FX160" s="226"/>
      <c r="FY160" s="226"/>
      <c r="FZ160" s="226"/>
      <c r="GA160" s="226"/>
      <c r="GB160" s="226"/>
      <c r="GC160" s="226"/>
      <c r="GD160" s="226"/>
      <c r="GE160" s="226"/>
      <c r="GF160" s="226"/>
      <c r="GG160" s="226"/>
      <c r="GH160" s="226"/>
      <c r="GI160" s="226"/>
      <c r="GJ160" s="226"/>
      <c r="GK160" s="226"/>
      <c r="GL160" s="226"/>
      <c r="GM160" s="226"/>
      <c r="GN160" s="226"/>
      <c r="GO160" s="226"/>
      <c r="GP160" s="226"/>
      <c r="GQ160" s="226"/>
      <c r="GR160" s="226"/>
      <c r="GS160" s="226"/>
      <c r="GT160" s="226"/>
      <c r="GU160" s="226"/>
      <c r="GV160" s="226"/>
      <c r="GW160" s="226"/>
      <c r="GX160" s="226"/>
      <c r="GY160" s="226"/>
      <c r="GZ160" s="226"/>
      <c r="HA160" s="226"/>
      <c r="HB160" s="226"/>
      <c r="HC160" s="226"/>
      <c r="HD160" s="226"/>
      <c r="HE160" s="226"/>
      <c r="HF160" s="226"/>
      <c r="HG160" s="226"/>
      <c r="HH160" s="226"/>
      <c r="HI160" s="226"/>
      <c r="HJ160" s="226"/>
      <c r="HK160" s="226"/>
      <c r="HL160" s="226"/>
      <c r="HM160" s="226"/>
      <c r="HN160" s="226"/>
      <c r="HO160" s="226"/>
      <c r="HP160" s="226"/>
      <c r="HQ160" s="226"/>
      <c r="HR160" s="226"/>
      <c r="HS160" s="226"/>
      <c r="HT160" s="226"/>
      <c r="HU160" s="226"/>
      <c r="HV160" s="226"/>
      <c r="HW160" s="226"/>
      <c r="HX160" s="226"/>
      <c r="HY160" s="226"/>
      <c r="HZ160" s="226"/>
      <c r="IA160" s="226"/>
      <c r="IB160" s="226"/>
      <c r="IC160" s="226"/>
      <c r="ID160" s="226"/>
      <c r="IE160" s="226"/>
      <c r="IF160" s="226"/>
      <c r="IG160" s="226"/>
      <c r="IH160" s="226"/>
      <c r="II160" s="226"/>
      <c r="IJ160" s="226"/>
      <c r="IK160" s="226"/>
      <c r="IL160" s="226"/>
      <c r="IM160" s="226"/>
      <c r="IN160" s="226"/>
      <c r="IO160" s="226"/>
      <c r="IP160" s="226"/>
      <c r="IQ160" s="226"/>
      <c r="IR160" s="226"/>
      <c r="IS160" s="226"/>
      <c r="IT160" s="226"/>
      <c r="IU160" s="226"/>
      <c r="IV160" s="226"/>
    </row>
    <row r="161" spans="1:256" ht="17.25">
      <c r="A161" s="234" t="s">
        <v>378</v>
      </c>
      <c r="B161" s="242">
        <v>0</v>
      </c>
      <c r="C161" s="242">
        <v>0</v>
      </c>
      <c r="D161" s="251"/>
      <c r="E161" s="252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  <c r="EF161" s="226"/>
      <c r="EG161" s="226"/>
      <c r="EH161" s="226"/>
      <c r="EI161" s="226"/>
      <c r="EJ161" s="226"/>
      <c r="EK161" s="226"/>
      <c r="EL161" s="226"/>
      <c r="EM161" s="226"/>
      <c r="EN161" s="226"/>
      <c r="EO161" s="226"/>
      <c r="EP161" s="226"/>
      <c r="EQ161" s="226"/>
      <c r="ER161" s="226"/>
      <c r="ES161" s="226"/>
      <c r="ET161" s="226"/>
      <c r="EU161" s="226"/>
      <c r="EV161" s="226"/>
      <c r="EW161" s="226"/>
      <c r="EX161" s="226"/>
      <c r="EY161" s="226"/>
      <c r="EZ161" s="226"/>
      <c r="FA161" s="226"/>
      <c r="FB161" s="226"/>
      <c r="FC161" s="226"/>
      <c r="FD161" s="226"/>
      <c r="FE161" s="226"/>
      <c r="FF161" s="226"/>
      <c r="FG161" s="226"/>
      <c r="FH161" s="226"/>
      <c r="FI161" s="226"/>
      <c r="FJ161" s="226"/>
      <c r="FK161" s="226"/>
      <c r="FL161" s="226"/>
      <c r="FM161" s="226"/>
      <c r="FN161" s="226"/>
      <c r="FO161" s="226"/>
      <c r="FP161" s="226"/>
      <c r="FQ161" s="226"/>
      <c r="FR161" s="226"/>
      <c r="FS161" s="226"/>
      <c r="FT161" s="226"/>
      <c r="FU161" s="226"/>
      <c r="FV161" s="226"/>
      <c r="FW161" s="226"/>
      <c r="FX161" s="226"/>
      <c r="FY161" s="226"/>
      <c r="FZ161" s="226"/>
      <c r="GA161" s="226"/>
      <c r="GB161" s="226"/>
      <c r="GC161" s="226"/>
      <c r="GD161" s="226"/>
      <c r="GE161" s="226"/>
      <c r="GF161" s="226"/>
      <c r="GG161" s="226"/>
      <c r="GH161" s="226"/>
      <c r="GI161" s="226"/>
      <c r="GJ161" s="226"/>
      <c r="GK161" s="226"/>
      <c r="GL161" s="226"/>
      <c r="GM161" s="226"/>
      <c r="GN161" s="226"/>
      <c r="GO161" s="226"/>
      <c r="GP161" s="226"/>
      <c r="GQ161" s="226"/>
      <c r="GR161" s="226"/>
      <c r="GS161" s="226"/>
      <c r="GT161" s="226"/>
      <c r="GU161" s="226"/>
      <c r="GV161" s="226"/>
      <c r="GW161" s="226"/>
      <c r="GX161" s="226"/>
      <c r="GY161" s="226"/>
      <c r="GZ161" s="226"/>
      <c r="HA161" s="226"/>
      <c r="HB161" s="226"/>
      <c r="HC161" s="226"/>
      <c r="HD161" s="226"/>
      <c r="HE161" s="226"/>
      <c r="HF161" s="226"/>
      <c r="HG161" s="226"/>
      <c r="HH161" s="226"/>
      <c r="HI161" s="226"/>
      <c r="HJ161" s="226"/>
      <c r="HK161" s="226"/>
      <c r="HL161" s="226"/>
      <c r="HM161" s="226"/>
      <c r="HN161" s="226"/>
      <c r="HO161" s="226"/>
      <c r="HP161" s="226"/>
      <c r="HQ161" s="226"/>
      <c r="HR161" s="226"/>
      <c r="HS161" s="226"/>
      <c r="HT161" s="226"/>
      <c r="HU161" s="226"/>
      <c r="HV161" s="226"/>
      <c r="HW161" s="226"/>
      <c r="HX161" s="226"/>
      <c r="HY161" s="226"/>
      <c r="HZ161" s="226"/>
      <c r="IA161" s="226"/>
      <c r="IB161" s="226"/>
      <c r="IC161" s="226"/>
      <c r="ID161" s="226"/>
      <c r="IE161" s="226"/>
      <c r="IF161" s="226"/>
      <c r="IG161" s="226"/>
      <c r="IH161" s="226"/>
      <c r="II161" s="226"/>
      <c r="IJ161" s="226"/>
      <c r="IK161" s="226"/>
      <c r="IL161" s="226"/>
      <c r="IM161" s="226"/>
      <c r="IN161" s="226"/>
      <c r="IO161" s="226"/>
      <c r="IP161" s="226"/>
      <c r="IQ161" s="226"/>
      <c r="IR161" s="226"/>
      <c r="IS161" s="226"/>
      <c r="IT161" s="226"/>
      <c r="IU161" s="226"/>
      <c r="IV161" s="226"/>
    </row>
    <row r="162" spans="1:256" ht="17.25">
      <c r="A162" s="234" t="s">
        <v>379</v>
      </c>
      <c r="B162" s="242">
        <v>0</v>
      </c>
      <c r="C162" s="242">
        <v>0</v>
      </c>
      <c r="D162" s="251"/>
      <c r="E162" s="252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  <c r="EF162" s="226"/>
      <c r="EG162" s="226"/>
      <c r="EH162" s="226"/>
      <c r="EI162" s="226"/>
      <c r="EJ162" s="226"/>
      <c r="EK162" s="226"/>
      <c r="EL162" s="226"/>
      <c r="EM162" s="226"/>
      <c r="EN162" s="226"/>
      <c r="EO162" s="226"/>
      <c r="EP162" s="226"/>
      <c r="EQ162" s="226"/>
      <c r="ER162" s="226"/>
      <c r="ES162" s="226"/>
      <c r="ET162" s="226"/>
      <c r="EU162" s="226"/>
      <c r="EV162" s="226"/>
      <c r="EW162" s="226"/>
      <c r="EX162" s="226"/>
      <c r="EY162" s="226"/>
      <c r="EZ162" s="226"/>
      <c r="FA162" s="226"/>
      <c r="FB162" s="226"/>
      <c r="FC162" s="226"/>
      <c r="FD162" s="226"/>
      <c r="FE162" s="226"/>
      <c r="FF162" s="226"/>
      <c r="FG162" s="226"/>
      <c r="FH162" s="226"/>
      <c r="FI162" s="226"/>
      <c r="FJ162" s="226"/>
      <c r="FK162" s="226"/>
      <c r="FL162" s="226"/>
      <c r="FM162" s="226"/>
      <c r="FN162" s="226"/>
      <c r="FO162" s="226"/>
      <c r="FP162" s="226"/>
      <c r="FQ162" s="226"/>
      <c r="FR162" s="226"/>
      <c r="FS162" s="226"/>
      <c r="FT162" s="226"/>
      <c r="FU162" s="226"/>
      <c r="FV162" s="226"/>
      <c r="FW162" s="226"/>
      <c r="FX162" s="226"/>
      <c r="FY162" s="226"/>
      <c r="FZ162" s="226"/>
      <c r="GA162" s="226"/>
      <c r="GB162" s="226"/>
      <c r="GC162" s="226"/>
      <c r="GD162" s="226"/>
      <c r="GE162" s="226"/>
      <c r="GF162" s="226"/>
      <c r="GG162" s="226"/>
      <c r="GH162" s="226"/>
      <c r="GI162" s="226"/>
      <c r="GJ162" s="226"/>
      <c r="GK162" s="226"/>
      <c r="GL162" s="226"/>
      <c r="GM162" s="226"/>
      <c r="GN162" s="226"/>
      <c r="GO162" s="226"/>
      <c r="GP162" s="226"/>
      <c r="GQ162" s="226"/>
      <c r="GR162" s="226"/>
      <c r="GS162" s="226"/>
      <c r="GT162" s="226"/>
      <c r="GU162" s="226"/>
      <c r="GV162" s="226"/>
      <c r="GW162" s="226"/>
      <c r="GX162" s="226"/>
      <c r="GY162" s="226"/>
      <c r="GZ162" s="226"/>
      <c r="HA162" s="226"/>
      <c r="HB162" s="226"/>
      <c r="HC162" s="226"/>
      <c r="HD162" s="226"/>
      <c r="HE162" s="226"/>
      <c r="HF162" s="226"/>
      <c r="HG162" s="226"/>
      <c r="HH162" s="226"/>
      <c r="HI162" s="226"/>
      <c r="HJ162" s="226"/>
      <c r="HK162" s="226"/>
      <c r="HL162" s="226"/>
      <c r="HM162" s="226"/>
      <c r="HN162" s="226"/>
      <c r="HO162" s="226"/>
      <c r="HP162" s="226"/>
      <c r="HQ162" s="226"/>
      <c r="HR162" s="226"/>
      <c r="HS162" s="226"/>
      <c r="HT162" s="226"/>
      <c r="HU162" s="226"/>
      <c r="HV162" s="226"/>
      <c r="HW162" s="226"/>
      <c r="HX162" s="226"/>
      <c r="HY162" s="226"/>
      <c r="HZ162" s="226"/>
      <c r="IA162" s="226"/>
      <c r="IB162" s="226"/>
      <c r="IC162" s="226"/>
      <c r="ID162" s="226"/>
      <c r="IE162" s="226"/>
      <c r="IF162" s="226"/>
      <c r="IG162" s="226"/>
      <c r="IH162" s="226"/>
      <c r="II162" s="226"/>
      <c r="IJ162" s="226"/>
      <c r="IK162" s="226"/>
      <c r="IL162" s="226"/>
      <c r="IM162" s="226"/>
      <c r="IN162" s="226"/>
      <c r="IO162" s="226"/>
      <c r="IP162" s="226"/>
      <c r="IQ162" s="226"/>
      <c r="IR162" s="226"/>
      <c r="IS162" s="226"/>
      <c r="IT162" s="226"/>
      <c r="IU162" s="226"/>
      <c r="IV162" s="226"/>
    </row>
    <row r="163" spans="1:256" ht="17.25">
      <c r="A163" s="234" t="s">
        <v>380</v>
      </c>
      <c r="B163" s="242">
        <v>3603.09</v>
      </c>
      <c r="C163" s="242">
        <v>10409.54</v>
      </c>
      <c r="D163" s="251"/>
      <c r="E163" s="252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/>
      <c r="EU163" s="226"/>
      <c r="EV163" s="226"/>
      <c r="EW163" s="226"/>
      <c r="EX163" s="226"/>
      <c r="EY163" s="226"/>
      <c r="EZ163" s="226"/>
      <c r="FA163" s="226"/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  <c r="FL163" s="226"/>
      <c r="FM163" s="226"/>
      <c r="FN163" s="226"/>
      <c r="FO163" s="226"/>
      <c r="FP163" s="226"/>
      <c r="FQ163" s="226"/>
      <c r="FR163" s="226"/>
      <c r="FS163" s="226"/>
      <c r="FT163" s="226"/>
      <c r="FU163" s="226"/>
      <c r="FV163" s="226"/>
      <c r="FW163" s="226"/>
      <c r="FX163" s="226"/>
      <c r="FY163" s="226"/>
      <c r="FZ163" s="226"/>
      <c r="GA163" s="226"/>
      <c r="GB163" s="226"/>
      <c r="GC163" s="226"/>
      <c r="GD163" s="226"/>
      <c r="GE163" s="226"/>
      <c r="GF163" s="226"/>
      <c r="GG163" s="226"/>
      <c r="GH163" s="226"/>
      <c r="GI163" s="226"/>
      <c r="GJ163" s="226"/>
      <c r="GK163" s="226"/>
      <c r="GL163" s="226"/>
      <c r="GM163" s="226"/>
      <c r="GN163" s="226"/>
      <c r="GO163" s="226"/>
      <c r="GP163" s="226"/>
      <c r="GQ163" s="226"/>
      <c r="GR163" s="226"/>
      <c r="GS163" s="226"/>
      <c r="GT163" s="226"/>
      <c r="GU163" s="226"/>
      <c r="GV163" s="226"/>
      <c r="GW163" s="226"/>
      <c r="GX163" s="226"/>
      <c r="GY163" s="226"/>
      <c r="GZ163" s="226"/>
      <c r="HA163" s="226"/>
      <c r="HB163" s="226"/>
      <c r="HC163" s="226"/>
      <c r="HD163" s="226"/>
      <c r="HE163" s="226"/>
      <c r="HF163" s="226"/>
      <c r="HG163" s="226"/>
      <c r="HH163" s="226"/>
      <c r="HI163" s="226"/>
      <c r="HJ163" s="226"/>
      <c r="HK163" s="226"/>
      <c r="HL163" s="226"/>
      <c r="HM163" s="226"/>
      <c r="HN163" s="226"/>
      <c r="HO163" s="226"/>
      <c r="HP163" s="226"/>
      <c r="HQ163" s="226"/>
      <c r="HR163" s="226"/>
      <c r="HS163" s="226"/>
      <c r="HT163" s="226"/>
      <c r="HU163" s="226"/>
      <c r="HV163" s="226"/>
      <c r="HW163" s="226"/>
      <c r="HX163" s="226"/>
      <c r="HY163" s="226"/>
      <c r="HZ163" s="226"/>
      <c r="IA163" s="226"/>
      <c r="IB163" s="226"/>
      <c r="IC163" s="226"/>
      <c r="ID163" s="226"/>
      <c r="IE163" s="226"/>
      <c r="IF163" s="226"/>
      <c r="IG163" s="226"/>
      <c r="IH163" s="226"/>
      <c r="II163" s="226"/>
      <c r="IJ163" s="226"/>
      <c r="IK163" s="226"/>
      <c r="IL163" s="226"/>
      <c r="IM163" s="226"/>
      <c r="IN163" s="226"/>
      <c r="IO163" s="226"/>
      <c r="IP163" s="226"/>
      <c r="IQ163" s="226"/>
      <c r="IR163" s="226"/>
      <c r="IS163" s="226"/>
      <c r="IT163" s="226"/>
      <c r="IU163" s="226"/>
      <c r="IV163" s="226"/>
    </row>
    <row r="164" spans="1:256" ht="17.25">
      <c r="A164" s="234" t="s">
        <v>381</v>
      </c>
      <c r="B164" s="242">
        <v>0</v>
      </c>
      <c r="C164" s="242">
        <v>0</v>
      </c>
      <c r="D164" s="251"/>
      <c r="E164" s="252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  <c r="EF164" s="226"/>
      <c r="EG164" s="226"/>
      <c r="EH164" s="226"/>
      <c r="EI164" s="226"/>
      <c r="EJ164" s="226"/>
      <c r="EK164" s="226"/>
      <c r="EL164" s="226"/>
      <c r="EM164" s="226"/>
      <c r="EN164" s="226"/>
      <c r="EO164" s="226"/>
      <c r="EP164" s="226"/>
      <c r="EQ164" s="226"/>
      <c r="ER164" s="226"/>
      <c r="ES164" s="226"/>
      <c r="ET164" s="226"/>
      <c r="EU164" s="226"/>
      <c r="EV164" s="226"/>
      <c r="EW164" s="226"/>
      <c r="EX164" s="226"/>
      <c r="EY164" s="226"/>
      <c r="EZ164" s="226"/>
      <c r="FA164" s="226"/>
      <c r="FB164" s="226"/>
      <c r="FC164" s="226"/>
      <c r="FD164" s="226"/>
      <c r="FE164" s="226"/>
      <c r="FF164" s="226"/>
      <c r="FG164" s="226"/>
      <c r="FH164" s="226"/>
      <c r="FI164" s="226"/>
      <c r="FJ164" s="226"/>
      <c r="FK164" s="226"/>
      <c r="FL164" s="226"/>
      <c r="FM164" s="226"/>
      <c r="FN164" s="226"/>
      <c r="FO164" s="226"/>
      <c r="FP164" s="226"/>
      <c r="FQ164" s="226"/>
      <c r="FR164" s="226"/>
      <c r="FS164" s="226"/>
      <c r="FT164" s="226"/>
      <c r="FU164" s="226"/>
      <c r="FV164" s="226"/>
      <c r="FW164" s="226"/>
      <c r="FX164" s="226"/>
      <c r="FY164" s="226"/>
      <c r="FZ164" s="226"/>
      <c r="GA164" s="226"/>
      <c r="GB164" s="226"/>
      <c r="GC164" s="226"/>
      <c r="GD164" s="226"/>
      <c r="GE164" s="226"/>
      <c r="GF164" s="226"/>
      <c r="GG164" s="226"/>
      <c r="GH164" s="226"/>
      <c r="GI164" s="226"/>
      <c r="GJ164" s="226"/>
      <c r="GK164" s="226"/>
      <c r="GL164" s="226"/>
      <c r="GM164" s="226"/>
      <c r="GN164" s="226"/>
      <c r="GO164" s="226"/>
      <c r="GP164" s="226"/>
      <c r="GQ164" s="226"/>
      <c r="GR164" s="226"/>
      <c r="GS164" s="226"/>
      <c r="GT164" s="226"/>
      <c r="GU164" s="226"/>
      <c r="GV164" s="226"/>
      <c r="GW164" s="226"/>
      <c r="GX164" s="226"/>
      <c r="GY164" s="226"/>
      <c r="GZ164" s="226"/>
      <c r="HA164" s="226"/>
      <c r="HB164" s="226"/>
      <c r="HC164" s="226"/>
      <c r="HD164" s="226"/>
      <c r="HE164" s="226"/>
      <c r="HF164" s="226"/>
      <c r="HG164" s="226"/>
      <c r="HH164" s="226"/>
      <c r="HI164" s="226"/>
      <c r="HJ164" s="226"/>
      <c r="HK164" s="226"/>
      <c r="HL164" s="226"/>
      <c r="HM164" s="226"/>
      <c r="HN164" s="226"/>
      <c r="HO164" s="226"/>
      <c r="HP164" s="226"/>
      <c r="HQ164" s="226"/>
      <c r="HR164" s="226"/>
      <c r="HS164" s="226"/>
      <c r="HT164" s="226"/>
      <c r="HU164" s="226"/>
      <c r="HV164" s="226"/>
      <c r="HW164" s="226"/>
      <c r="HX164" s="226"/>
      <c r="HY164" s="226"/>
      <c r="HZ164" s="226"/>
      <c r="IA164" s="226"/>
      <c r="IB164" s="226"/>
      <c r="IC164" s="226"/>
      <c r="ID164" s="226"/>
      <c r="IE164" s="226"/>
      <c r="IF164" s="226"/>
      <c r="IG164" s="226"/>
      <c r="IH164" s="226"/>
      <c r="II164" s="226"/>
      <c r="IJ164" s="226"/>
      <c r="IK164" s="226"/>
      <c r="IL164" s="226"/>
      <c r="IM164" s="226"/>
      <c r="IN164" s="226"/>
      <c r="IO164" s="226"/>
      <c r="IP164" s="226"/>
      <c r="IQ164" s="226"/>
      <c r="IR164" s="226"/>
      <c r="IS164" s="226"/>
      <c r="IT164" s="226"/>
      <c r="IU164" s="226"/>
      <c r="IV164" s="226"/>
    </row>
    <row r="165" spans="1:256" ht="17.25">
      <c r="A165" s="234" t="s">
        <v>382</v>
      </c>
      <c r="B165" s="242">
        <v>21156.39</v>
      </c>
      <c r="C165" s="242">
        <v>9638.06</v>
      </c>
      <c r="D165" s="251"/>
      <c r="E165" s="252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  <c r="EF165" s="226"/>
      <c r="EG165" s="226"/>
      <c r="EH165" s="226"/>
      <c r="EI165" s="226"/>
      <c r="EJ165" s="226"/>
      <c r="EK165" s="226"/>
      <c r="EL165" s="226"/>
      <c r="EM165" s="226"/>
      <c r="EN165" s="226"/>
      <c r="EO165" s="226"/>
      <c r="EP165" s="226"/>
      <c r="EQ165" s="226"/>
      <c r="ER165" s="226"/>
      <c r="ES165" s="226"/>
      <c r="ET165" s="226"/>
      <c r="EU165" s="226"/>
      <c r="EV165" s="226"/>
      <c r="EW165" s="226"/>
      <c r="EX165" s="226"/>
      <c r="EY165" s="226"/>
      <c r="EZ165" s="226"/>
      <c r="FA165" s="226"/>
      <c r="FB165" s="226"/>
      <c r="FC165" s="226"/>
      <c r="FD165" s="226"/>
      <c r="FE165" s="226"/>
      <c r="FF165" s="226"/>
      <c r="FG165" s="226"/>
      <c r="FH165" s="226"/>
      <c r="FI165" s="226"/>
      <c r="FJ165" s="226"/>
      <c r="FK165" s="226"/>
      <c r="FL165" s="226"/>
      <c r="FM165" s="226"/>
      <c r="FN165" s="226"/>
      <c r="FO165" s="226"/>
      <c r="FP165" s="226"/>
      <c r="FQ165" s="226"/>
      <c r="FR165" s="226"/>
      <c r="FS165" s="226"/>
      <c r="FT165" s="226"/>
      <c r="FU165" s="226"/>
      <c r="FV165" s="226"/>
      <c r="FW165" s="226"/>
      <c r="FX165" s="226"/>
      <c r="FY165" s="226"/>
      <c r="FZ165" s="226"/>
      <c r="GA165" s="226"/>
      <c r="GB165" s="226"/>
      <c r="GC165" s="226"/>
      <c r="GD165" s="226"/>
      <c r="GE165" s="226"/>
      <c r="GF165" s="226"/>
      <c r="GG165" s="226"/>
      <c r="GH165" s="226"/>
      <c r="GI165" s="226"/>
      <c r="GJ165" s="226"/>
      <c r="GK165" s="226"/>
      <c r="GL165" s="226"/>
      <c r="GM165" s="226"/>
      <c r="GN165" s="226"/>
      <c r="GO165" s="226"/>
      <c r="GP165" s="226"/>
      <c r="GQ165" s="226"/>
      <c r="GR165" s="226"/>
      <c r="GS165" s="226"/>
      <c r="GT165" s="226"/>
      <c r="GU165" s="226"/>
      <c r="GV165" s="226"/>
      <c r="GW165" s="226"/>
      <c r="GX165" s="226"/>
      <c r="GY165" s="226"/>
      <c r="GZ165" s="226"/>
      <c r="HA165" s="226"/>
      <c r="HB165" s="226"/>
      <c r="HC165" s="226"/>
      <c r="HD165" s="226"/>
      <c r="HE165" s="226"/>
      <c r="HF165" s="226"/>
      <c r="HG165" s="226"/>
      <c r="HH165" s="226"/>
      <c r="HI165" s="226"/>
      <c r="HJ165" s="226"/>
      <c r="HK165" s="226"/>
      <c r="HL165" s="226"/>
      <c r="HM165" s="226"/>
      <c r="HN165" s="226"/>
      <c r="HO165" s="226"/>
      <c r="HP165" s="226"/>
      <c r="HQ165" s="226"/>
      <c r="HR165" s="226"/>
      <c r="HS165" s="226"/>
      <c r="HT165" s="226"/>
      <c r="HU165" s="226"/>
      <c r="HV165" s="226"/>
      <c r="HW165" s="226"/>
      <c r="HX165" s="226"/>
      <c r="HY165" s="226"/>
      <c r="HZ165" s="226"/>
      <c r="IA165" s="226"/>
      <c r="IB165" s="226"/>
      <c r="IC165" s="226"/>
      <c r="ID165" s="226"/>
      <c r="IE165" s="226"/>
      <c r="IF165" s="226"/>
      <c r="IG165" s="226"/>
      <c r="IH165" s="226"/>
      <c r="II165" s="226"/>
      <c r="IJ165" s="226"/>
      <c r="IK165" s="226"/>
      <c r="IL165" s="226"/>
      <c r="IM165" s="226"/>
      <c r="IN165" s="226"/>
      <c r="IO165" s="226"/>
      <c r="IP165" s="226"/>
      <c r="IQ165" s="226"/>
      <c r="IR165" s="226"/>
      <c r="IS165" s="226"/>
      <c r="IT165" s="226"/>
      <c r="IU165" s="226"/>
      <c r="IV165" s="226"/>
    </row>
    <row r="166" spans="1:256" ht="17.25">
      <c r="A166" s="234" t="s">
        <v>383</v>
      </c>
      <c r="B166" s="242">
        <v>265.71</v>
      </c>
      <c r="C166" s="242">
        <v>166.58</v>
      </c>
      <c r="D166" s="251"/>
      <c r="E166" s="252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6"/>
      <c r="CK166" s="226"/>
      <c r="CL166" s="226"/>
      <c r="CM166" s="226"/>
      <c r="CN166" s="226"/>
      <c r="CO166" s="226"/>
      <c r="CP166" s="226"/>
      <c r="CQ166" s="226"/>
      <c r="CR166" s="226"/>
      <c r="CS166" s="226"/>
      <c r="CT166" s="226"/>
      <c r="CU166" s="226"/>
      <c r="CV166" s="226"/>
      <c r="CW166" s="226"/>
      <c r="CX166" s="226"/>
      <c r="CY166" s="226"/>
      <c r="CZ166" s="226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  <c r="EF166" s="226"/>
      <c r="EG166" s="226"/>
      <c r="EH166" s="226"/>
      <c r="EI166" s="226"/>
      <c r="EJ166" s="226"/>
      <c r="EK166" s="226"/>
      <c r="EL166" s="226"/>
      <c r="EM166" s="226"/>
      <c r="EN166" s="226"/>
      <c r="EO166" s="226"/>
      <c r="EP166" s="226"/>
      <c r="EQ166" s="226"/>
      <c r="ER166" s="226"/>
      <c r="ES166" s="226"/>
      <c r="ET166" s="226"/>
      <c r="EU166" s="226"/>
      <c r="EV166" s="226"/>
      <c r="EW166" s="226"/>
      <c r="EX166" s="226"/>
      <c r="EY166" s="226"/>
      <c r="EZ166" s="226"/>
      <c r="FA166" s="226"/>
      <c r="FB166" s="226"/>
      <c r="FC166" s="226"/>
      <c r="FD166" s="226"/>
      <c r="FE166" s="226"/>
      <c r="FF166" s="226"/>
      <c r="FG166" s="226"/>
      <c r="FH166" s="226"/>
      <c r="FI166" s="226"/>
      <c r="FJ166" s="226"/>
      <c r="FK166" s="226"/>
      <c r="FL166" s="226"/>
      <c r="FM166" s="226"/>
      <c r="FN166" s="226"/>
      <c r="FO166" s="226"/>
      <c r="FP166" s="226"/>
      <c r="FQ166" s="226"/>
      <c r="FR166" s="226"/>
      <c r="FS166" s="226"/>
      <c r="FT166" s="226"/>
      <c r="FU166" s="226"/>
      <c r="FV166" s="226"/>
      <c r="FW166" s="226"/>
      <c r="FX166" s="226"/>
      <c r="FY166" s="226"/>
      <c r="FZ166" s="226"/>
      <c r="GA166" s="226"/>
      <c r="GB166" s="226"/>
      <c r="GC166" s="226"/>
      <c r="GD166" s="226"/>
      <c r="GE166" s="226"/>
      <c r="GF166" s="226"/>
      <c r="GG166" s="226"/>
      <c r="GH166" s="226"/>
      <c r="GI166" s="226"/>
      <c r="GJ166" s="226"/>
      <c r="GK166" s="226"/>
      <c r="GL166" s="226"/>
      <c r="GM166" s="226"/>
      <c r="GN166" s="226"/>
      <c r="GO166" s="226"/>
      <c r="GP166" s="226"/>
      <c r="GQ166" s="226"/>
      <c r="GR166" s="226"/>
      <c r="GS166" s="226"/>
      <c r="GT166" s="226"/>
      <c r="GU166" s="226"/>
      <c r="GV166" s="226"/>
      <c r="GW166" s="226"/>
      <c r="GX166" s="226"/>
      <c r="GY166" s="226"/>
      <c r="GZ166" s="226"/>
      <c r="HA166" s="226"/>
      <c r="HB166" s="226"/>
      <c r="HC166" s="226"/>
      <c r="HD166" s="226"/>
      <c r="HE166" s="226"/>
      <c r="HF166" s="226"/>
      <c r="HG166" s="226"/>
      <c r="HH166" s="226"/>
      <c r="HI166" s="226"/>
      <c r="HJ166" s="226"/>
      <c r="HK166" s="226"/>
      <c r="HL166" s="226"/>
      <c r="HM166" s="226"/>
      <c r="HN166" s="226"/>
      <c r="HO166" s="226"/>
      <c r="HP166" s="226"/>
      <c r="HQ166" s="226"/>
      <c r="HR166" s="226"/>
      <c r="HS166" s="226"/>
      <c r="HT166" s="226"/>
      <c r="HU166" s="226"/>
      <c r="HV166" s="226"/>
      <c r="HW166" s="226"/>
      <c r="HX166" s="226"/>
      <c r="HY166" s="226"/>
      <c r="HZ166" s="226"/>
      <c r="IA166" s="226"/>
      <c r="IB166" s="226"/>
      <c r="IC166" s="226"/>
      <c r="ID166" s="226"/>
      <c r="IE166" s="226"/>
      <c r="IF166" s="226"/>
      <c r="IG166" s="226"/>
      <c r="IH166" s="226"/>
      <c r="II166" s="226"/>
      <c r="IJ166" s="226"/>
      <c r="IK166" s="226"/>
      <c r="IL166" s="226"/>
      <c r="IM166" s="226"/>
      <c r="IN166" s="226"/>
      <c r="IO166" s="226"/>
      <c r="IP166" s="226"/>
      <c r="IQ166" s="226"/>
      <c r="IR166" s="226"/>
      <c r="IS166" s="226"/>
      <c r="IT166" s="226"/>
      <c r="IU166" s="226"/>
      <c r="IV166" s="226"/>
    </row>
    <row r="167" spans="1:256" ht="17.25">
      <c r="A167" s="234" t="s">
        <v>384</v>
      </c>
      <c r="B167" s="242">
        <v>139.96</v>
      </c>
      <c r="C167" s="242">
        <v>218.88</v>
      </c>
      <c r="D167" s="251"/>
      <c r="E167" s="252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  <c r="BX167" s="226"/>
      <c r="BY167" s="226"/>
      <c r="BZ167" s="226"/>
      <c r="CA167" s="226"/>
      <c r="CB167" s="226"/>
      <c r="CC167" s="226"/>
      <c r="CD167" s="226"/>
      <c r="CE167" s="226"/>
      <c r="CF167" s="226"/>
      <c r="CG167" s="226"/>
      <c r="CH167" s="226"/>
      <c r="CI167" s="226"/>
      <c r="CJ167" s="226"/>
      <c r="CK167" s="226"/>
      <c r="CL167" s="226"/>
      <c r="CM167" s="226"/>
      <c r="CN167" s="226"/>
      <c r="CO167" s="226"/>
      <c r="CP167" s="226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  <c r="EF167" s="226"/>
      <c r="EG167" s="226"/>
      <c r="EH167" s="226"/>
      <c r="EI167" s="226"/>
      <c r="EJ167" s="226"/>
      <c r="EK167" s="226"/>
      <c r="EL167" s="226"/>
      <c r="EM167" s="226"/>
      <c r="EN167" s="226"/>
      <c r="EO167" s="226"/>
      <c r="EP167" s="226"/>
      <c r="EQ167" s="226"/>
      <c r="ER167" s="226"/>
      <c r="ES167" s="226"/>
      <c r="ET167" s="226"/>
      <c r="EU167" s="226"/>
      <c r="EV167" s="226"/>
      <c r="EW167" s="226"/>
      <c r="EX167" s="226"/>
      <c r="EY167" s="226"/>
      <c r="EZ167" s="226"/>
      <c r="FA167" s="226"/>
      <c r="FB167" s="226"/>
      <c r="FC167" s="226"/>
      <c r="FD167" s="226"/>
      <c r="FE167" s="226"/>
      <c r="FF167" s="226"/>
      <c r="FG167" s="226"/>
      <c r="FH167" s="226"/>
      <c r="FI167" s="226"/>
      <c r="FJ167" s="226"/>
      <c r="FK167" s="226"/>
      <c r="FL167" s="226"/>
      <c r="FM167" s="226"/>
      <c r="FN167" s="226"/>
      <c r="FO167" s="226"/>
      <c r="FP167" s="226"/>
      <c r="FQ167" s="226"/>
      <c r="FR167" s="226"/>
      <c r="FS167" s="226"/>
      <c r="FT167" s="226"/>
      <c r="FU167" s="226"/>
      <c r="FV167" s="226"/>
      <c r="FW167" s="226"/>
      <c r="FX167" s="226"/>
      <c r="FY167" s="226"/>
      <c r="FZ167" s="226"/>
      <c r="GA167" s="226"/>
      <c r="GB167" s="226"/>
      <c r="GC167" s="226"/>
      <c r="GD167" s="226"/>
      <c r="GE167" s="226"/>
      <c r="GF167" s="226"/>
      <c r="GG167" s="226"/>
      <c r="GH167" s="226"/>
      <c r="GI167" s="226"/>
      <c r="GJ167" s="226"/>
      <c r="GK167" s="226"/>
      <c r="GL167" s="226"/>
      <c r="GM167" s="226"/>
      <c r="GN167" s="226"/>
      <c r="GO167" s="226"/>
      <c r="GP167" s="226"/>
      <c r="GQ167" s="226"/>
      <c r="GR167" s="226"/>
      <c r="GS167" s="226"/>
      <c r="GT167" s="226"/>
      <c r="GU167" s="226"/>
      <c r="GV167" s="226"/>
      <c r="GW167" s="226"/>
      <c r="GX167" s="226"/>
      <c r="GY167" s="226"/>
      <c r="GZ167" s="226"/>
      <c r="HA167" s="226"/>
      <c r="HB167" s="226"/>
      <c r="HC167" s="226"/>
      <c r="HD167" s="226"/>
      <c r="HE167" s="226"/>
      <c r="HF167" s="226"/>
      <c r="HG167" s="226"/>
      <c r="HH167" s="226"/>
      <c r="HI167" s="226"/>
      <c r="HJ167" s="226"/>
      <c r="HK167" s="226"/>
      <c r="HL167" s="226"/>
      <c r="HM167" s="226"/>
      <c r="HN167" s="226"/>
      <c r="HO167" s="226"/>
      <c r="HP167" s="226"/>
      <c r="HQ167" s="226"/>
      <c r="HR167" s="226"/>
      <c r="HS167" s="226"/>
      <c r="HT167" s="226"/>
      <c r="HU167" s="226"/>
      <c r="HV167" s="226"/>
      <c r="HW167" s="226"/>
      <c r="HX167" s="226"/>
      <c r="HY167" s="226"/>
      <c r="HZ167" s="226"/>
      <c r="IA167" s="226"/>
      <c r="IB167" s="226"/>
      <c r="IC167" s="226"/>
      <c r="ID167" s="226"/>
      <c r="IE167" s="226"/>
      <c r="IF167" s="226"/>
      <c r="IG167" s="226"/>
      <c r="IH167" s="226"/>
      <c r="II167" s="226"/>
      <c r="IJ167" s="226"/>
      <c r="IK167" s="226"/>
      <c r="IL167" s="226"/>
      <c r="IM167" s="226"/>
      <c r="IN167" s="226"/>
      <c r="IO167" s="226"/>
      <c r="IP167" s="226"/>
      <c r="IQ167" s="226"/>
      <c r="IR167" s="226"/>
      <c r="IS167" s="226"/>
      <c r="IT167" s="226"/>
      <c r="IU167" s="226"/>
      <c r="IV167" s="226"/>
    </row>
    <row r="168" spans="1:256" ht="17.25">
      <c r="A168" s="234" t="s">
        <v>385</v>
      </c>
      <c r="B168" s="242">
        <v>0</v>
      </c>
      <c r="C168" s="242">
        <v>418</v>
      </c>
      <c r="D168" s="251"/>
      <c r="E168" s="252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26"/>
      <c r="EJ168" s="226"/>
      <c r="EK168" s="226"/>
      <c r="EL168" s="226"/>
      <c r="EM168" s="226"/>
      <c r="EN168" s="226"/>
      <c r="EO168" s="226"/>
      <c r="EP168" s="226"/>
      <c r="EQ168" s="226"/>
      <c r="ER168" s="226"/>
      <c r="ES168" s="226"/>
      <c r="ET168" s="226"/>
      <c r="EU168" s="226"/>
      <c r="EV168" s="226"/>
      <c r="EW168" s="226"/>
      <c r="EX168" s="226"/>
      <c r="EY168" s="226"/>
      <c r="EZ168" s="226"/>
      <c r="FA168" s="226"/>
      <c r="FB168" s="226"/>
      <c r="FC168" s="226"/>
      <c r="FD168" s="226"/>
      <c r="FE168" s="226"/>
      <c r="FF168" s="226"/>
      <c r="FG168" s="226"/>
      <c r="FH168" s="226"/>
      <c r="FI168" s="226"/>
      <c r="FJ168" s="226"/>
      <c r="FK168" s="226"/>
      <c r="FL168" s="226"/>
      <c r="FM168" s="226"/>
      <c r="FN168" s="226"/>
      <c r="FO168" s="226"/>
      <c r="FP168" s="226"/>
      <c r="FQ168" s="226"/>
      <c r="FR168" s="226"/>
      <c r="FS168" s="226"/>
      <c r="FT168" s="226"/>
      <c r="FU168" s="226"/>
      <c r="FV168" s="226"/>
      <c r="FW168" s="226"/>
      <c r="FX168" s="226"/>
      <c r="FY168" s="226"/>
      <c r="FZ168" s="226"/>
      <c r="GA168" s="226"/>
      <c r="GB168" s="226"/>
      <c r="GC168" s="226"/>
      <c r="GD168" s="226"/>
      <c r="GE168" s="226"/>
      <c r="GF168" s="226"/>
      <c r="GG168" s="226"/>
      <c r="GH168" s="226"/>
      <c r="GI168" s="226"/>
      <c r="GJ168" s="226"/>
      <c r="GK168" s="226"/>
      <c r="GL168" s="226"/>
      <c r="GM168" s="226"/>
      <c r="GN168" s="226"/>
      <c r="GO168" s="226"/>
      <c r="GP168" s="226"/>
      <c r="GQ168" s="226"/>
      <c r="GR168" s="226"/>
      <c r="GS168" s="226"/>
      <c r="GT168" s="226"/>
      <c r="GU168" s="226"/>
      <c r="GV168" s="226"/>
      <c r="GW168" s="226"/>
      <c r="GX168" s="226"/>
      <c r="GY168" s="226"/>
      <c r="GZ168" s="226"/>
      <c r="HA168" s="226"/>
      <c r="HB168" s="226"/>
      <c r="HC168" s="226"/>
      <c r="HD168" s="226"/>
      <c r="HE168" s="226"/>
      <c r="HF168" s="226"/>
      <c r="HG168" s="226"/>
      <c r="HH168" s="226"/>
      <c r="HI168" s="226"/>
      <c r="HJ168" s="226"/>
      <c r="HK168" s="226"/>
      <c r="HL168" s="226"/>
      <c r="HM168" s="226"/>
      <c r="HN168" s="226"/>
      <c r="HO168" s="226"/>
      <c r="HP168" s="226"/>
      <c r="HQ168" s="226"/>
      <c r="HR168" s="226"/>
      <c r="HS168" s="226"/>
      <c r="HT168" s="226"/>
      <c r="HU168" s="226"/>
      <c r="HV168" s="226"/>
      <c r="HW168" s="226"/>
      <c r="HX168" s="226"/>
      <c r="HY168" s="226"/>
      <c r="HZ168" s="226"/>
      <c r="IA168" s="226"/>
      <c r="IB168" s="226"/>
      <c r="IC168" s="226"/>
      <c r="ID168" s="226"/>
      <c r="IE168" s="226"/>
      <c r="IF168" s="226"/>
      <c r="IG168" s="226"/>
      <c r="IH168" s="226"/>
      <c r="II168" s="226"/>
      <c r="IJ168" s="226"/>
      <c r="IK168" s="226"/>
      <c r="IL168" s="226"/>
      <c r="IM168" s="226"/>
      <c r="IN168" s="226"/>
      <c r="IO168" s="226"/>
      <c r="IP168" s="226"/>
      <c r="IQ168" s="226"/>
      <c r="IR168" s="226"/>
      <c r="IS168" s="226"/>
      <c r="IT168" s="226"/>
      <c r="IU168" s="226"/>
      <c r="IV168" s="226"/>
    </row>
    <row r="169" spans="1:256" ht="17.25">
      <c r="A169" s="234" t="s">
        <v>386</v>
      </c>
      <c r="B169" s="242">
        <v>27474.56</v>
      </c>
      <c r="C169" s="242">
        <v>25264.63</v>
      </c>
      <c r="D169" s="251"/>
      <c r="E169" s="252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  <c r="EF169" s="226"/>
      <c r="EG169" s="226"/>
      <c r="EH169" s="226"/>
      <c r="EI169" s="226"/>
      <c r="EJ169" s="226"/>
      <c r="EK169" s="226"/>
      <c r="EL169" s="226"/>
      <c r="EM169" s="226"/>
      <c r="EN169" s="226"/>
      <c r="EO169" s="226"/>
      <c r="EP169" s="226"/>
      <c r="EQ169" s="226"/>
      <c r="ER169" s="226"/>
      <c r="ES169" s="226"/>
      <c r="ET169" s="226"/>
      <c r="EU169" s="226"/>
      <c r="EV169" s="226"/>
      <c r="EW169" s="226"/>
      <c r="EX169" s="226"/>
      <c r="EY169" s="226"/>
      <c r="EZ169" s="226"/>
      <c r="FA169" s="226"/>
      <c r="FB169" s="226"/>
      <c r="FC169" s="226"/>
      <c r="FD169" s="226"/>
      <c r="FE169" s="226"/>
      <c r="FF169" s="226"/>
      <c r="FG169" s="226"/>
      <c r="FH169" s="226"/>
      <c r="FI169" s="226"/>
      <c r="FJ169" s="226"/>
      <c r="FK169" s="226"/>
      <c r="FL169" s="226"/>
      <c r="FM169" s="226"/>
      <c r="FN169" s="226"/>
      <c r="FO169" s="226"/>
      <c r="FP169" s="226"/>
      <c r="FQ169" s="226"/>
      <c r="FR169" s="226"/>
      <c r="FS169" s="226"/>
      <c r="FT169" s="226"/>
      <c r="FU169" s="226"/>
      <c r="FV169" s="226"/>
      <c r="FW169" s="226"/>
      <c r="FX169" s="226"/>
      <c r="FY169" s="226"/>
      <c r="FZ169" s="226"/>
      <c r="GA169" s="226"/>
      <c r="GB169" s="226"/>
      <c r="GC169" s="226"/>
      <c r="GD169" s="226"/>
      <c r="GE169" s="226"/>
      <c r="GF169" s="226"/>
      <c r="GG169" s="226"/>
      <c r="GH169" s="226"/>
      <c r="GI169" s="226"/>
      <c r="GJ169" s="226"/>
      <c r="GK169" s="226"/>
      <c r="GL169" s="226"/>
      <c r="GM169" s="226"/>
      <c r="GN169" s="226"/>
      <c r="GO169" s="226"/>
      <c r="GP169" s="226"/>
      <c r="GQ169" s="226"/>
      <c r="GR169" s="226"/>
      <c r="GS169" s="226"/>
      <c r="GT169" s="226"/>
      <c r="GU169" s="226"/>
      <c r="GV169" s="226"/>
      <c r="GW169" s="226"/>
      <c r="GX169" s="226"/>
      <c r="GY169" s="226"/>
      <c r="GZ169" s="226"/>
      <c r="HA169" s="226"/>
      <c r="HB169" s="226"/>
      <c r="HC169" s="226"/>
      <c r="HD169" s="226"/>
      <c r="HE169" s="226"/>
      <c r="HF169" s="226"/>
      <c r="HG169" s="226"/>
      <c r="HH169" s="226"/>
      <c r="HI169" s="226"/>
      <c r="HJ169" s="226"/>
      <c r="HK169" s="226"/>
      <c r="HL169" s="226"/>
      <c r="HM169" s="226"/>
      <c r="HN169" s="226"/>
      <c r="HO169" s="226"/>
      <c r="HP169" s="226"/>
      <c r="HQ169" s="226"/>
      <c r="HR169" s="226"/>
      <c r="HS169" s="226"/>
      <c r="HT169" s="226"/>
      <c r="HU169" s="226"/>
      <c r="HV169" s="226"/>
      <c r="HW169" s="226"/>
      <c r="HX169" s="226"/>
      <c r="HY169" s="226"/>
      <c r="HZ169" s="226"/>
      <c r="IA169" s="226"/>
      <c r="IB169" s="226"/>
      <c r="IC169" s="226"/>
      <c r="ID169" s="226"/>
      <c r="IE169" s="226"/>
      <c r="IF169" s="226"/>
      <c r="IG169" s="226"/>
      <c r="IH169" s="226"/>
      <c r="II169" s="226"/>
      <c r="IJ169" s="226"/>
      <c r="IK169" s="226"/>
      <c r="IL169" s="226"/>
      <c r="IM169" s="226"/>
      <c r="IN169" s="226"/>
      <c r="IO169" s="226"/>
      <c r="IP169" s="226"/>
      <c r="IQ169" s="226"/>
      <c r="IR169" s="226"/>
      <c r="IS169" s="226"/>
      <c r="IT169" s="226"/>
      <c r="IU169" s="226"/>
      <c r="IV169" s="226"/>
    </row>
    <row r="170" spans="1:256" ht="17.25">
      <c r="A170" s="234" t="s">
        <v>387</v>
      </c>
      <c r="B170" s="242">
        <v>31533.5</v>
      </c>
      <c r="C170" s="242">
        <v>29118.97</v>
      </c>
      <c r="D170" s="251"/>
      <c r="E170" s="252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  <c r="EF170" s="226"/>
      <c r="EG170" s="226"/>
      <c r="EH170" s="226"/>
      <c r="EI170" s="226"/>
      <c r="EJ170" s="226"/>
      <c r="EK170" s="226"/>
      <c r="EL170" s="226"/>
      <c r="EM170" s="226"/>
      <c r="EN170" s="226"/>
      <c r="EO170" s="226"/>
      <c r="EP170" s="226"/>
      <c r="EQ170" s="226"/>
      <c r="ER170" s="226"/>
      <c r="ES170" s="226"/>
      <c r="ET170" s="226"/>
      <c r="EU170" s="226"/>
      <c r="EV170" s="226"/>
      <c r="EW170" s="226"/>
      <c r="EX170" s="226"/>
      <c r="EY170" s="226"/>
      <c r="EZ170" s="226"/>
      <c r="FA170" s="226"/>
      <c r="FB170" s="226"/>
      <c r="FC170" s="226"/>
      <c r="FD170" s="226"/>
      <c r="FE170" s="226"/>
      <c r="FF170" s="226"/>
      <c r="FG170" s="226"/>
      <c r="FH170" s="226"/>
      <c r="FI170" s="226"/>
      <c r="FJ170" s="226"/>
      <c r="FK170" s="226"/>
      <c r="FL170" s="226"/>
      <c r="FM170" s="226"/>
      <c r="FN170" s="226"/>
      <c r="FO170" s="226"/>
      <c r="FP170" s="226"/>
      <c r="FQ170" s="226"/>
      <c r="FR170" s="226"/>
      <c r="FS170" s="226"/>
      <c r="FT170" s="226"/>
      <c r="FU170" s="226"/>
      <c r="FV170" s="226"/>
      <c r="FW170" s="226"/>
      <c r="FX170" s="226"/>
      <c r="FY170" s="226"/>
      <c r="FZ170" s="226"/>
      <c r="GA170" s="226"/>
      <c r="GB170" s="226"/>
      <c r="GC170" s="226"/>
      <c r="GD170" s="226"/>
      <c r="GE170" s="226"/>
      <c r="GF170" s="226"/>
      <c r="GG170" s="226"/>
      <c r="GH170" s="226"/>
      <c r="GI170" s="226"/>
      <c r="GJ170" s="226"/>
      <c r="GK170" s="226"/>
      <c r="GL170" s="226"/>
      <c r="GM170" s="226"/>
      <c r="GN170" s="226"/>
      <c r="GO170" s="226"/>
      <c r="GP170" s="226"/>
      <c r="GQ170" s="226"/>
      <c r="GR170" s="226"/>
      <c r="GS170" s="226"/>
      <c r="GT170" s="226"/>
      <c r="GU170" s="226"/>
      <c r="GV170" s="226"/>
      <c r="GW170" s="226"/>
      <c r="GX170" s="226"/>
      <c r="GY170" s="226"/>
      <c r="GZ170" s="226"/>
      <c r="HA170" s="226"/>
      <c r="HB170" s="226"/>
      <c r="HC170" s="226"/>
      <c r="HD170" s="226"/>
      <c r="HE170" s="226"/>
      <c r="HF170" s="226"/>
      <c r="HG170" s="226"/>
      <c r="HH170" s="226"/>
      <c r="HI170" s="226"/>
      <c r="HJ170" s="226"/>
      <c r="HK170" s="226"/>
      <c r="HL170" s="226"/>
      <c r="HM170" s="226"/>
      <c r="HN170" s="226"/>
      <c r="HO170" s="226"/>
      <c r="HP170" s="226"/>
      <c r="HQ170" s="226"/>
      <c r="HR170" s="226"/>
      <c r="HS170" s="226"/>
      <c r="HT170" s="226"/>
      <c r="HU170" s="226"/>
      <c r="HV170" s="226"/>
      <c r="HW170" s="226"/>
      <c r="HX170" s="226"/>
      <c r="HY170" s="226"/>
      <c r="HZ170" s="226"/>
      <c r="IA170" s="226"/>
      <c r="IB170" s="226"/>
      <c r="IC170" s="226"/>
      <c r="ID170" s="226"/>
      <c r="IE170" s="226"/>
      <c r="IF170" s="226"/>
      <c r="IG170" s="226"/>
      <c r="IH170" s="226"/>
      <c r="II170" s="226"/>
      <c r="IJ170" s="226"/>
      <c r="IK170" s="226"/>
      <c r="IL170" s="226"/>
      <c r="IM170" s="226"/>
      <c r="IN170" s="226"/>
      <c r="IO170" s="226"/>
      <c r="IP170" s="226"/>
      <c r="IQ170" s="226"/>
      <c r="IR170" s="226"/>
      <c r="IS170" s="226"/>
      <c r="IT170" s="226"/>
      <c r="IU170" s="226"/>
      <c r="IV170" s="226"/>
    </row>
    <row r="171" spans="1:256" ht="17.25">
      <c r="A171" s="237" t="s">
        <v>219</v>
      </c>
      <c r="B171" s="241">
        <f>SUM(B153:B170)</f>
        <v>2832570.41</v>
      </c>
      <c r="C171" s="241">
        <f>SUM(C153:C170)</f>
        <v>2630940.38</v>
      </c>
      <c r="D171" s="267">
        <f>C171-B171</f>
        <v>-201630.03000000026</v>
      </c>
      <c r="E171" s="268">
        <f>D171/B171</f>
        <v>-0.07118270715819568</v>
      </c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  <c r="EF171" s="226"/>
      <c r="EG171" s="226"/>
      <c r="EH171" s="226"/>
      <c r="EI171" s="226"/>
      <c r="EJ171" s="226"/>
      <c r="EK171" s="226"/>
      <c r="EL171" s="226"/>
      <c r="EM171" s="226"/>
      <c r="EN171" s="226"/>
      <c r="EO171" s="226"/>
      <c r="EP171" s="226"/>
      <c r="EQ171" s="226"/>
      <c r="ER171" s="226"/>
      <c r="ES171" s="226"/>
      <c r="ET171" s="226"/>
      <c r="EU171" s="226"/>
      <c r="EV171" s="226"/>
      <c r="EW171" s="226"/>
      <c r="EX171" s="226"/>
      <c r="EY171" s="226"/>
      <c r="EZ171" s="226"/>
      <c r="FA171" s="226"/>
      <c r="FB171" s="226"/>
      <c r="FC171" s="226"/>
      <c r="FD171" s="226"/>
      <c r="FE171" s="226"/>
      <c r="FF171" s="226"/>
      <c r="FG171" s="226"/>
      <c r="FH171" s="226"/>
      <c r="FI171" s="226"/>
      <c r="FJ171" s="226"/>
      <c r="FK171" s="226"/>
      <c r="FL171" s="226"/>
      <c r="FM171" s="226"/>
      <c r="FN171" s="226"/>
      <c r="FO171" s="226"/>
      <c r="FP171" s="226"/>
      <c r="FQ171" s="226"/>
      <c r="FR171" s="226"/>
      <c r="FS171" s="226"/>
      <c r="FT171" s="226"/>
      <c r="FU171" s="226"/>
      <c r="FV171" s="226"/>
      <c r="FW171" s="226"/>
      <c r="FX171" s="226"/>
      <c r="FY171" s="226"/>
      <c r="FZ171" s="226"/>
      <c r="GA171" s="226"/>
      <c r="GB171" s="226"/>
      <c r="GC171" s="226"/>
      <c r="GD171" s="226"/>
      <c r="GE171" s="226"/>
      <c r="GF171" s="226"/>
      <c r="GG171" s="226"/>
      <c r="GH171" s="226"/>
      <c r="GI171" s="226"/>
      <c r="GJ171" s="226"/>
      <c r="GK171" s="226"/>
      <c r="GL171" s="226"/>
      <c r="GM171" s="226"/>
      <c r="GN171" s="226"/>
      <c r="GO171" s="226"/>
      <c r="GP171" s="226"/>
      <c r="GQ171" s="226"/>
      <c r="GR171" s="226"/>
      <c r="GS171" s="226"/>
      <c r="GT171" s="226"/>
      <c r="GU171" s="226"/>
      <c r="GV171" s="226"/>
      <c r="GW171" s="226"/>
      <c r="GX171" s="226"/>
      <c r="GY171" s="226"/>
      <c r="GZ171" s="226"/>
      <c r="HA171" s="226"/>
      <c r="HB171" s="226"/>
      <c r="HC171" s="226"/>
      <c r="HD171" s="226"/>
      <c r="HE171" s="226"/>
      <c r="HF171" s="226"/>
      <c r="HG171" s="226"/>
      <c r="HH171" s="226"/>
      <c r="HI171" s="226"/>
      <c r="HJ171" s="226"/>
      <c r="HK171" s="226"/>
      <c r="HL171" s="226"/>
      <c r="HM171" s="226"/>
      <c r="HN171" s="226"/>
      <c r="HO171" s="226"/>
      <c r="HP171" s="226"/>
      <c r="HQ171" s="226"/>
      <c r="HR171" s="226"/>
      <c r="HS171" s="226"/>
      <c r="HT171" s="226"/>
      <c r="HU171" s="226"/>
      <c r="HV171" s="226"/>
      <c r="HW171" s="226"/>
      <c r="HX171" s="226"/>
      <c r="HY171" s="226"/>
      <c r="HZ171" s="226"/>
      <c r="IA171" s="226"/>
      <c r="IB171" s="226"/>
      <c r="IC171" s="226"/>
      <c r="ID171" s="226"/>
      <c r="IE171" s="226"/>
      <c r="IF171" s="226"/>
      <c r="IG171" s="226"/>
      <c r="IH171" s="226"/>
      <c r="II171" s="226"/>
      <c r="IJ171" s="226"/>
      <c r="IK171" s="226"/>
      <c r="IL171" s="226"/>
      <c r="IM171" s="226"/>
      <c r="IN171" s="226"/>
      <c r="IO171" s="226"/>
      <c r="IP171" s="226"/>
      <c r="IQ171" s="226"/>
      <c r="IR171" s="226"/>
      <c r="IS171" s="226"/>
      <c r="IT171" s="226"/>
      <c r="IU171" s="226"/>
      <c r="IV171" s="226"/>
    </row>
    <row r="172" spans="1:256" ht="17.25">
      <c r="A172" s="271" t="s">
        <v>456</v>
      </c>
      <c r="B172" s="242">
        <v>170</v>
      </c>
      <c r="C172" s="242">
        <v>25</v>
      </c>
      <c r="D172" s="251" t="s">
        <v>106</v>
      </c>
      <c r="E172" s="257" t="s">
        <v>106</v>
      </c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  <c r="FI172" s="226"/>
      <c r="FJ172" s="226"/>
      <c r="FK172" s="226"/>
      <c r="FL172" s="226"/>
      <c r="FM172" s="226"/>
      <c r="FN172" s="226"/>
      <c r="FO172" s="226"/>
      <c r="FP172" s="226"/>
      <c r="FQ172" s="226"/>
      <c r="FR172" s="226"/>
      <c r="FS172" s="226"/>
      <c r="FT172" s="226"/>
      <c r="FU172" s="226"/>
      <c r="FV172" s="226"/>
      <c r="FW172" s="226"/>
      <c r="FX172" s="226"/>
      <c r="FY172" s="226"/>
      <c r="FZ172" s="226"/>
      <c r="GA172" s="226"/>
      <c r="GB172" s="226"/>
      <c r="GC172" s="226"/>
      <c r="GD172" s="226"/>
      <c r="GE172" s="226"/>
      <c r="GF172" s="226"/>
      <c r="GG172" s="226"/>
      <c r="GH172" s="226"/>
      <c r="GI172" s="226"/>
      <c r="GJ172" s="226"/>
      <c r="GK172" s="226"/>
      <c r="GL172" s="226"/>
      <c r="GM172" s="226"/>
      <c r="GN172" s="226"/>
      <c r="GO172" s="226"/>
      <c r="GP172" s="226"/>
      <c r="GQ172" s="226"/>
      <c r="GR172" s="226"/>
      <c r="GS172" s="226"/>
      <c r="GT172" s="226"/>
      <c r="GU172" s="226"/>
      <c r="GV172" s="226"/>
      <c r="GW172" s="226"/>
      <c r="GX172" s="226"/>
      <c r="GY172" s="226"/>
      <c r="GZ172" s="226"/>
      <c r="HA172" s="226"/>
      <c r="HB172" s="226"/>
      <c r="HC172" s="226"/>
      <c r="HD172" s="226"/>
      <c r="HE172" s="226"/>
      <c r="HF172" s="226"/>
      <c r="HG172" s="226"/>
      <c r="HH172" s="226"/>
      <c r="HI172" s="226"/>
      <c r="HJ172" s="226"/>
      <c r="HK172" s="226"/>
      <c r="HL172" s="226"/>
      <c r="HM172" s="226"/>
      <c r="HN172" s="226"/>
      <c r="HO172" s="226"/>
      <c r="HP172" s="226"/>
      <c r="HQ172" s="226"/>
      <c r="HR172" s="226"/>
      <c r="HS172" s="226"/>
      <c r="HT172" s="226"/>
      <c r="HU172" s="226"/>
      <c r="HV172" s="226"/>
      <c r="HW172" s="226"/>
      <c r="HX172" s="226"/>
      <c r="HY172" s="226"/>
      <c r="HZ172" s="226"/>
      <c r="IA172" s="226"/>
      <c r="IB172" s="226"/>
      <c r="IC172" s="226"/>
      <c r="ID172" s="226"/>
      <c r="IE172" s="226"/>
      <c r="IF172" s="226"/>
      <c r="IG172" s="226"/>
      <c r="IH172" s="226"/>
      <c r="II172" s="226"/>
      <c r="IJ172" s="226"/>
      <c r="IK172" s="226"/>
      <c r="IL172" s="226"/>
      <c r="IM172" s="226"/>
      <c r="IN172" s="226"/>
      <c r="IO172" s="226"/>
      <c r="IP172" s="226"/>
      <c r="IQ172" s="226"/>
      <c r="IR172" s="226"/>
      <c r="IS172" s="226"/>
      <c r="IT172" s="226"/>
      <c r="IU172" s="226"/>
      <c r="IV172" s="226"/>
    </row>
    <row r="173" spans="1:256" ht="17.25">
      <c r="A173" s="234" t="s">
        <v>388</v>
      </c>
      <c r="B173" s="242">
        <v>0</v>
      </c>
      <c r="C173" s="242">
        <v>0</v>
      </c>
      <c r="D173" s="251" t="s">
        <v>106</v>
      </c>
      <c r="E173" s="257" t="s">
        <v>105</v>
      </c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  <c r="ER173" s="226"/>
      <c r="ES173" s="226"/>
      <c r="ET173" s="226"/>
      <c r="EU173" s="226"/>
      <c r="EV173" s="226"/>
      <c r="EW173" s="226"/>
      <c r="EX173" s="226"/>
      <c r="EY173" s="226"/>
      <c r="EZ173" s="226"/>
      <c r="FA173" s="226"/>
      <c r="FB173" s="226"/>
      <c r="FC173" s="226"/>
      <c r="FD173" s="226"/>
      <c r="FE173" s="226"/>
      <c r="FF173" s="226"/>
      <c r="FG173" s="226"/>
      <c r="FH173" s="226"/>
      <c r="FI173" s="226"/>
      <c r="FJ173" s="226"/>
      <c r="FK173" s="226"/>
      <c r="FL173" s="226"/>
      <c r="FM173" s="226"/>
      <c r="FN173" s="226"/>
      <c r="FO173" s="226"/>
      <c r="FP173" s="226"/>
      <c r="FQ173" s="226"/>
      <c r="FR173" s="226"/>
      <c r="FS173" s="226"/>
      <c r="FT173" s="226"/>
      <c r="FU173" s="226"/>
      <c r="FV173" s="226"/>
      <c r="FW173" s="226"/>
      <c r="FX173" s="226"/>
      <c r="FY173" s="226"/>
      <c r="FZ173" s="226"/>
      <c r="GA173" s="226"/>
      <c r="GB173" s="226"/>
      <c r="GC173" s="226"/>
      <c r="GD173" s="226"/>
      <c r="GE173" s="226"/>
      <c r="GF173" s="226"/>
      <c r="GG173" s="226"/>
      <c r="GH173" s="226"/>
      <c r="GI173" s="226"/>
      <c r="GJ173" s="226"/>
      <c r="GK173" s="226"/>
      <c r="GL173" s="226"/>
      <c r="GM173" s="226"/>
      <c r="GN173" s="226"/>
      <c r="GO173" s="226"/>
      <c r="GP173" s="226"/>
      <c r="GQ173" s="226"/>
      <c r="GR173" s="226"/>
      <c r="GS173" s="226"/>
      <c r="GT173" s="226"/>
      <c r="GU173" s="226"/>
      <c r="GV173" s="226"/>
      <c r="GW173" s="226"/>
      <c r="GX173" s="226"/>
      <c r="GY173" s="226"/>
      <c r="GZ173" s="226"/>
      <c r="HA173" s="226"/>
      <c r="HB173" s="226"/>
      <c r="HC173" s="226"/>
      <c r="HD173" s="226"/>
      <c r="HE173" s="226"/>
      <c r="HF173" s="226"/>
      <c r="HG173" s="226"/>
      <c r="HH173" s="226"/>
      <c r="HI173" s="226"/>
      <c r="HJ173" s="226"/>
      <c r="HK173" s="226"/>
      <c r="HL173" s="226"/>
      <c r="HM173" s="226"/>
      <c r="HN173" s="226"/>
      <c r="HO173" s="226"/>
      <c r="HP173" s="226"/>
      <c r="HQ173" s="226"/>
      <c r="HR173" s="226"/>
      <c r="HS173" s="226"/>
      <c r="HT173" s="226"/>
      <c r="HU173" s="226"/>
      <c r="HV173" s="226"/>
      <c r="HW173" s="226"/>
      <c r="HX173" s="226"/>
      <c r="HY173" s="226"/>
      <c r="HZ173" s="226"/>
      <c r="IA173" s="226"/>
      <c r="IB173" s="226"/>
      <c r="IC173" s="226"/>
      <c r="ID173" s="226"/>
      <c r="IE173" s="226"/>
      <c r="IF173" s="226"/>
      <c r="IG173" s="226"/>
      <c r="IH173" s="226"/>
      <c r="II173" s="226"/>
      <c r="IJ173" s="226"/>
      <c r="IK173" s="226"/>
      <c r="IL173" s="226"/>
      <c r="IM173" s="226"/>
      <c r="IN173" s="226"/>
      <c r="IO173" s="226"/>
      <c r="IP173" s="226"/>
      <c r="IQ173" s="226"/>
      <c r="IR173" s="226"/>
      <c r="IS173" s="226"/>
      <c r="IT173" s="226"/>
      <c r="IU173" s="226"/>
      <c r="IV173" s="226"/>
    </row>
    <row r="174" spans="1:256" ht="17.25">
      <c r="A174" s="234" t="s">
        <v>389</v>
      </c>
      <c r="B174" s="242">
        <v>0</v>
      </c>
      <c r="C174" s="242">
        <v>0</v>
      </c>
      <c r="D174" s="251"/>
      <c r="E174" s="252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  <c r="ER174" s="226"/>
      <c r="ES174" s="226"/>
      <c r="ET174" s="226"/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6"/>
      <c r="FK174" s="226"/>
      <c r="FL174" s="226"/>
      <c r="FM174" s="226"/>
      <c r="FN174" s="226"/>
      <c r="FO174" s="226"/>
      <c r="FP174" s="226"/>
      <c r="FQ174" s="226"/>
      <c r="FR174" s="226"/>
      <c r="FS174" s="226"/>
      <c r="FT174" s="226"/>
      <c r="FU174" s="226"/>
      <c r="FV174" s="226"/>
      <c r="FW174" s="226"/>
      <c r="FX174" s="226"/>
      <c r="FY174" s="226"/>
      <c r="FZ174" s="226"/>
      <c r="GA174" s="226"/>
      <c r="GB174" s="226"/>
      <c r="GC174" s="226"/>
      <c r="GD174" s="226"/>
      <c r="GE174" s="226"/>
      <c r="GF174" s="226"/>
      <c r="GG174" s="226"/>
      <c r="GH174" s="226"/>
      <c r="GI174" s="226"/>
      <c r="GJ174" s="226"/>
      <c r="GK174" s="226"/>
      <c r="GL174" s="226"/>
      <c r="GM174" s="226"/>
      <c r="GN174" s="226"/>
      <c r="GO174" s="226"/>
      <c r="GP174" s="226"/>
      <c r="GQ174" s="226"/>
      <c r="GR174" s="226"/>
      <c r="GS174" s="226"/>
      <c r="GT174" s="226"/>
      <c r="GU174" s="226"/>
      <c r="GV174" s="226"/>
      <c r="GW174" s="226"/>
      <c r="GX174" s="226"/>
      <c r="GY174" s="226"/>
      <c r="GZ174" s="226"/>
      <c r="HA174" s="226"/>
      <c r="HB174" s="226"/>
      <c r="HC174" s="226"/>
      <c r="HD174" s="226"/>
      <c r="HE174" s="226"/>
      <c r="HF174" s="226"/>
      <c r="HG174" s="226"/>
      <c r="HH174" s="226"/>
      <c r="HI174" s="226"/>
      <c r="HJ174" s="226"/>
      <c r="HK174" s="226"/>
      <c r="HL174" s="226"/>
      <c r="HM174" s="226"/>
      <c r="HN174" s="226"/>
      <c r="HO174" s="226"/>
      <c r="HP174" s="226"/>
      <c r="HQ174" s="226"/>
      <c r="HR174" s="226"/>
      <c r="HS174" s="226"/>
      <c r="HT174" s="226"/>
      <c r="HU174" s="226"/>
      <c r="HV174" s="226"/>
      <c r="HW174" s="226"/>
      <c r="HX174" s="226"/>
      <c r="HY174" s="226"/>
      <c r="HZ174" s="226"/>
      <c r="IA174" s="226"/>
      <c r="IB174" s="226"/>
      <c r="IC174" s="226"/>
      <c r="ID174" s="226"/>
      <c r="IE174" s="226"/>
      <c r="IF174" s="226"/>
      <c r="IG174" s="226"/>
      <c r="IH174" s="226"/>
      <c r="II174" s="226"/>
      <c r="IJ174" s="226"/>
      <c r="IK174" s="226"/>
      <c r="IL174" s="226"/>
      <c r="IM174" s="226"/>
      <c r="IN174" s="226"/>
      <c r="IO174" s="226"/>
      <c r="IP174" s="226"/>
      <c r="IQ174" s="226"/>
      <c r="IR174" s="226"/>
      <c r="IS174" s="226"/>
      <c r="IT174" s="226"/>
      <c r="IU174" s="226"/>
      <c r="IV174" s="226"/>
    </row>
    <row r="175" spans="1:256" ht="17.25">
      <c r="A175" s="234" t="s">
        <v>390</v>
      </c>
      <c r="B175" s="242">
        <v>1250</v>
      </c>
      <c r="C175" s="242">
        <v>0</v>
      </c>
      <c r="D175" s="246"/>
      <c r="E175" s="235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  <c r="ER175" s="226"/>
      <c r="ES175" s="226"/>
      <c r="ET175" s="226"/>
      <c r="EU175" s="226"/>
      <c r="EV175" s="226"/>
      <c r="EW175" s="226"/>
      <c r="EX175" s="226"/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6"/>
      <c r="FK175" s="226"/>
      <c r="FL175" s="226"/>
      <c r="FM175" s="226"/>
      <c r="FN175" s="226"/>
      <c r="FO175" s="226"/>
      <c r="FP175" s="226"/>
      <c r="FQ175" s="226"/>
      <c r="FR175" s="226"/>
      <c r="FS175" s="226"/>
      <c r="FT175" s="226"/>
      <c r="FU175" s="226"/>
      <c r="FV175" s="226"/>
      <c r="FW175" s="226"/>
      <c r="FX175" s="226"/>
      <c r="FY175" s="226"/>
      <c r="FZ175" s="226"/>
      <c r="GA175" s="226"/>
      <c r="GB175" s="226"/>
      <c r="GC175" s="226"/>
      <c r="GD175" s="226"/>
      <c r="GE175" s="226"/>
      <c r="GF175" s="226"/>
      <c r="GG175" s="226"/>
      <c r="GH175" s="226"/>
      <c r="GI175" s="226"/>
      <c r="GJ175" s="226"/>
      <c r="GK175" s="226"/>
      <c r="GL175" s="226"/>
      <c r="GM175" s="226"/>
      <c r="GN175" s="226"/>
      <c r="GO175" s="226"/>
      <c r="GP175" s="226"/>
      <c r="GQ175" s="226"/>
      <c r="GR175" s="226"/>
      <c r="GS175" s="226"/>
      <c r="GT175" s="226"/>
      <c r="GU175" s="226"/>
      <c r="GV175" s="226"/>
      <c r="GW175" s="226"/>
      <c r="GX175" s="226"/>
      <c r="GY175" s="226"/>
      <c r="GZ175" s="226"/>
      <c r="HA175" s="226"/>
      <c r="HB175" s="226"/>
      <c r="HC175" s="226"/>
      <c r="HD175" s="226"/>
      <c r="HE175" s="226"/>
      <c r="HF175" s="226"/>
      <c r="HG175" s="226"/>
      <c r="HH175" s="226"/>
      <c r="HI175" s="226"/>
      <c r="HJ175" s="226"/>
      <c r="HK175" s="226"/>
      <c r="HL175" s="226"/>
      <c r="HM175" s="226"/>
      <c r="HN175" s="226"/>
      <c r="HO175" s="226"/>
      <c r="HP175" s="226"/>
      <c r="HQ175" s="226"/>
      <c r="HR175" s="226"/>
      <c r="HS175" s="226"/>
      <c r="HT175" s="226"/>
      <c r="HU175" s="226"/>
      <c r="HV175" s="226"/>
      <c r="HW175" s="226"/>
      <c r="HX175" s="226"/>
      <c r="HY175" s="226"/>
      <c r="HZ175" s="226"/>
      <c r="IA175" s="226"/>
      <c r="IB175" s="226"/>
      <c r="IC175" s="226"/>
      <c r="ID175" s="226"/>
      <c r="IE175" s="226"/>
      <c r="IF175" s="226"/>
      <c r="IG175" s="226"/>
      <c r="IH175" s="226"/>
      <c r="II175" s="226"/>
      <c r="IJ175" s="226"/>
      <c r="IK175" s="226"/>
      <c r="IL175" s="226"/>
      <c r="IM175" s="226"/>
      <c r="IN175" s="226"/>
      <c r="IO175" s="226"/>
      <c r="IP175" s="226"/>
      <c r="IQ175" s="226"/>
      <c r="IR175" s="226"/>
      <c r="IS175" s="226"/>
      <c r="IT175" s="226"/>
      <c r="IU175" s="226"/>
      <c r="IV175" s="226"/>
    </row>
    <row r="176" spans="1:256" ht="17.25">
      <c r="A176" s="234" t="s">
        <v>391</v>
      </c>
      <c r="B176" s="242">
        <v>0</v>
      </c>
      <c r="C176" s="242">
        <v>0</v>
      </c>
      <c r="D176" s="246"/>
      <c r="E176" s="235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  <c r="EF176" s="226"/>
      <c r="EG176" s="226"/>
      <c r="EH176" s="226"/>
      <c r="EI176" s="226"/>
      <c r="EJ176" s="226"/>
      <c r="EK176" s="226"/>
      <c r="EL176" s="226"/>
      <c r="EM176" s="226"/>
      <c r="EN176" s="226"/>
      <c r="EO176" s="226"/>
      <c r="EP176" s="226"/>
      <c r="EQ176" s="226"/>
      <c r="ER176" s="226"/>
      <c r="ES176" s="226"/>
      <c r="ET176" s="226"/>
      <c r="EU176" s="226"/>
      <c r="EV176" s="226"/>
      <c r="EW176" s="226"/>
      <c r="EX176" s="226"/>
      <c r="EY176" s="226"/>
      <c r="EZ176" s="226"/>
      <c r="FA176" s="226"/>
      <c r="FB176" s="226"/>
      <c r="FC176" s="226"/>
      <c r="FD176" s="226"/>
      <c r="FE176" s="226"/>
      <c r="FF176" s="226"/>
      <c r="FG176" s="226"/>
      <c r="FH176" s="226"/>
      <c r="FI176" s="226"/>
      <c r="FJ176" s="226"/>
      <c r="FK176" s="226"/>
      <c r="FL176" s="226"/>
      <c r="FM176" s="226"/>
      <c r="FN176" s="226"/>
      <c r="FO176" s="226"/>
      <c r="FP176" s="226"/>
      <c r="FQ176" s="226"/>
      <c r="FR176" s="226"/>
      <c r="FS176" s="226"/>
      <c r="FT176" s="226"/>
      <c r="FU176" s="226"/>
      <c r="FV176" s="226"/>
      <c r="FW176" s="226"/>
      <c r="FX176" s="226"/>
      <c r="FY176" s="226"/>
      <c r="FZ176" s="226"/>
      <c r="GA176" s="226"/>
      <c r="GB176" s="226"/>
      <c r="GC176" s="226"/>
      <c r="GD176" s="226"/>
      <c r="GE176" s="226"/>
      <c r="GF176" s="226"/>
      <c r="GG176" s="226"/>
      <c r="GH176" s="226"/>
      <c r="GI176" s="226"/>
      <c r="GJ176" s="226"/>
      <c r="GK176" s="226"/>
      <c r="GL176" s="226"/>
      <c r="GM176" s="226"/>
      <c r="GN176" s="226"/>
      <c r="GO176" s="226"/>
      <c r="GP176" s="226"/>
      <c r="GQ176" s="226"/>
      <c r="GR176" s="226"/>
      <c r="GS176" s="226"/>
      <c r="GT176" s="226"/>
      <c r="GU176" s="226"/>
      <c r="GV176" s="226"/>
      <c r="GW176" s="226"/>
      <c r="GX176" s="226"/>
      <c r="GY176" s="226"/>
      <c r="GZ176" s="226"/>
      <c r="HA176" s="226"/>
      <c r="HB176" s="226"/>
      <c r="HC176" s="226"/>
      <c r="HD176" s="226"/>
      <c r="HE176" s="226"/>
      <c r="HF176" s="226"/>
      <c r="HG176" s="226"/>
      <c r="HH176" s="226"/>
      <c r="HI176" s="226"/>
      <c r="HJ176" s="226"/>
      <c r="HK176" s="226"/>
      <c r="HL176" s="226"/>
      <c r="HM176" s="226"/>
      <c r="HN176" s="226"/>
      <c r="HO176" s="226"/>
      <c r="HP176" s="226"/>
      <c r="HQ176" s="226"/>
      <c r="HR176" s="226"/>
      <c r="HS176" s="226"/>
      <c r="HT176" s="226"/>
      <c r="HU176" s="226"/>
      <c r="HV176" s="226"/>
      <c r="HW176" s="226"/>
      <c r="HX176" s="226"/>
      <c r="HY176" s="226"/>
      <c r="HZ176" s="226"/>
      <c r="IA176" s="226"/>
      <c r="IB176" s="226"/>
      <c r="IC176" s="226"/>
      <c r="ID176" s="226"/>
      <c r="IE176" s="226"/>
      <c r="IF176" s="226"/>
      <c r="IG176" s="226"/>
      <c r="IH176" s="226"/>
      <c r="II176" s="226"/>
      <c r="IJ176" s="226"/>
      <c r="IK176" s="226"/>
      <c r="IL176" s="226"/>
      <c r="IM176" s="226"/>
      <c r="IN176" s="226"/>
      <c r="IO176" s="226"/>
      <c r="IP176" s="226"/>
      <c r="IQ176" s="226"/>
      <c r="IR176" s="226"/>
      <c r="IS176" s="226"/>
      <c r="IT176" s="226"/>
      <c r="IU176" s="226"/>
      <c r="IV176" s="226"/>
    </row>
    <row r="177" spans="1:256" ht="18" thickBot="1">
      <c r="A177" s="237" t="s">
        <v>219</v>
      </c>
      <c r="B177" s="256">
        <f>SUM(B172:B176)</f>
        <v>1420</v>
      </c>
      <c r="C177" s="256">
        <f>SUM(C172:C176)</f>
        <v>25</v>
      </c>
      <c r="D177" s="253">
        <f>C177-B177</f>
        <v>-1395</v>
      </c>
      <c r="E177" s="268">
        <f>D177/B177</f>
        <v>-0.9823943661971831</v>
      </c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  <c r="HS177" s="226"/>
      <c r="HT177" s="226"/>
      <c r="HU177" s="226"/>
      <c r="HV177" s="226"/>
      <c r="HW177" s="226"/>
      <c r="HX177" s="226"/>
      <c r="HY177" s="226"/>
      <c r="HZ177" s="226"/>
      <c r="IA177" s="226"/>
      <c r="IB177" s="226"/>
      <c r="IC177" s="226"/>
      <c r="ID177" s="226"/>
      <c r="IE177" s="226"/>
      <c r="IF177" s="226"/>
      <c r="IG177" s="226"/>
      <c r="IH177" s="226"/>
      <c r="II177" s="226"/>
      <c r="IJ177" s="226"/>
      <c r="IK177" s="226"/>
      <c r="IL177" s="226"/>
      <c r="IM177" s="226"/>
      <c r="IN177" s="226"/>
      <c r="IO177" s="226"/>
      <c r="IP177" s="226"/>
      <c r="IQ177" s="226"/>
      <c r="IR177" s="226"/>
      <c r="IS177" s="226"/>
      <c r="IT177" s="226"/>
      <c r="IU177" s="226"/>
      <c r="IV177" s="226"/>
    </row>
    <row r="178" spans="1:256" ht="18" thickTop="1">
      <c r="A178" s="271" t="s">
        <v>457</v>
      </c>
      <c r="B178" s="242">
        <v>398006691.41</v>
      </c>
      <c r="C178" s="242">
        <v>411823629.88</v>
      </c>
      <c r="D178" s="251"/>
      <c r="E178" s="252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  <c r="HS178" s="226"/>
      <c r="HT178" s="226"/>
      <c r="HU178" s="226"/>
      <c r="HV178" s="226"/>
      <c r="HW178" s="226"/>
      <c r="HX178" s="226"/>
      <c r="HY178" s="226"/>
      <c r="HZ178" s="226"/>
      <c r="IA178" s="226"/>
      <c r="IB178" s="226"/>
      <c r="IC178" s="226"/>
      <c r="ID178" s="226"/>
      <c r="IE178" s="226"/>
      <c r="IF178" s="226"/>
      <c r="IG178" s="226"/>
      <c r="IH178" s="226"/>
      <c r="II178" s="226"/>
      <c r="IJ178" s="226"/>
      <c r="IK178" s="226"/>
      <c r="IL178" s="226"/>
      <c r="IM178" s="226"/>
      <c r="IN178" s="226"/>
      <c r="IO178" s="226"/>
      <c r="IP178" s="226"/>
      <c r="IQ178" s="226"/>
      <c r="IR178" s="226"/>
      <c r="IS178" s="226"/>
      <c r="IT178" s="226"/>
      <c r="IU178" s="226"/>
      <c r="IV178" s="226"/>
    </row>
    <row r="179" spans="1:256" ht="17.25">
      <c r="A179" s="234" t="s">
        <v>392</v>
      </c>
      <c r="B179" s="242">
        <v>2410998.35</v>
      </c>
      <c r="C179" s="242">
        <v>2949369.77</v>
      </c>
      <c r="D179" s="251"/>
      <c r="E179" s="252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  <c r="EF179" s="226"/>
      <c r="EG179" s="226"/>
      <c r="EH179" s="226"/>
      <c r="EI179" s="226"/>
      <c r="EJ179" s="226"/>
      <c r="EK179" s="226"/>
      <c r="EL179" s="226"/>
      <c r="EM179" s="226"/>
      <c r="EN179" s="226"/>
      <c r="EO179" s="226"/>
      <c r="EP179" s="226"/>
      <c r="EQ179" s="226"/>
      <c r="ER179" s="226"/>
      <c r="ES179" s="226"/>
      <c r="ET179" s="226"/>
      <c r="EU179" s="226"/>
      <c r="EV179" s="226"/>
      <c r="EW179" s="226"/>
      <c r="EX179" s="226"/>
      <c r="EY179" s="226"/>
      <c r="EZ179" s="226"/>
      <c r="FA179" s="226"/>
      <c r="FB179" s="226"/>
      <c r="FC179" s="226"/>
      <c r="FD179" s="226"/>
      <c r="FE179" s="226"/>
      <c r="FF179" s="226"/>
      <c r="FG179" s="226"/>
      <c r="FH179" s="226"/>
      <c r="FI179" s="226"/>
      <c r="FJ179" s="226"/>
      <c r="FK179" s="226"/>
      <c r="FL179" s="226"/>
      <c r="FM179" s="226"/>
      <c r="FN179" s="226"/>
      <c r="FO179" s="226"/>
      <c r="FP179" s="226"/>
      <c r="FQ179" s="226"/>
      <c r="FR179" s="226"/>
      <c r="FS179" s="226"/>
      <c r="FT179" s="226"/>
      <c r="FU179" s="226"/>
      <c r="FV179" s="226"/>
      <c r="FW179" s="226"/>
      <c r="FX179" s="226"/>
      <c r="FY179" s="226"/>
      <c r="FZ179" s="226"/>
      <c r="GA179" s="226"/>
      <c r="GB179" s="226"/>
      <c r="GC179" s="226"/>
      <c r="GD179" s="226"/>
      <c r="GE179" s="226"/>
      <c r="GF179" s="226"/>
      <c r="GG179" s="226"/>
      <c r="GH179" s="226"/>
      <c r="GI179" s="226"/>
      <c r="GJ179" s="226"/>
      <c r="GK179" s="226"/>
      <c r="GL179" s="226"/>
      <c r="GM179" s="226"/>
      <c r="GN179" s="226"/>
      <c r="GO179" s="226"/>
      <c r="GP179" s="226"/>
      <c r="GQ179" s="226"/>
      <c r="GR179" s="226"/>
      <c r="GS179" s="226"/>
      <c r="GT179" s="226"/>
      <c r="GU179" s="226"/>
      <c r="GV179" s="226"/>
      <c r="GW179" s="226"/>
      <c r="GX179" s="226"/>
      <c r="GY179" s="226"/>
      <c r="GZ179" s="226"/>
      <c r="HA179" s="226"/>
      <c r="HB179" s="226"/>
      <c r="HC179" s="226"/>
      <c r="HD179" s="226"/>
      <c r="HE179" s="226"/>
      <c r="HF179" s="226"/>
      <c r="HG179" s="226"/>
      <c r="HH179" s="226"/>
      <c r="HI179" s="226"/>
      <c r="HJ179" s="226"/>
      <c r="HK179" s="226"/>
      <c r="HL179" s="226"/>
      <c r="HM179" s="226"/>
      <c r="HN179" s="226"/>
      <c r="HO179" s="226"/>
      <c r="HP179" s="226"/>
      <c r="HQ179" s="226"/>
      <c r="HR179" s="226"/>
      <c r="HS179" s="226"/>
      <c r="HT179" s="226"/>
      <c r="HU179" s="226"/>
      <c r="HV179" s="226"/>
      <c r="HW179" s="226"/>
      <c r="HX179" s="226"/>
      <c r="HY179" s="226"/>
      <c r="HZ179" s="226"/>
      <c r="IA179" s="226"/>
      <c r="IB179" s="226"/>
      <c r="IC179" s="226"/>
      <c r="ID179" s="226"/>
      <c r="IE179" s="226"/>
      <c r="IF179" s="226"/>
      <c r="IG179" s="226"/>
      <c r="IH179" s="226"/>
      <c r="II179" s="226"/>
      <c r="IJ179" s="226"/>
      <c r="IK179" s="226"/>
      <c r="IL179" s="226"/>
      <c r="IM179" s="226"/>
      <c r="IN179" s="226"/>
      <c r="IO179" s="226"/>
      <c r="IP179" s="226"/>
      <c r="IQ179" s="226"/>
      <c r="IR179" s="226"/>
      <c r="IS179" s="226"/>
      <c r="IT179" s="226"/>
      <c r="IU179" s="226"/>
      <c r="IV179" s="226"/>
    </row>
    <row r="180" spans="1:256" ht="17.25">
      <c r="A180" s="234" t="s">
        <v>393</v>
      </c>
      <c r="B180" s="242">
        <v>2033366.21</v>
      </c>
      <c r="C180" s="242">
        <v>2465779.94</v>
      </c>
      <c r="D180" s="251"/>
      <c r="E180" s="252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  <c r="EF180" s="226"/>
      <c r="EG180" s="226"/>
      <c r="EH180" s="226"/>
      <c r="EI180" s="226"/>
      <c r="EJ180" s="226"/>
      <c r="EK180" s="226"/>
      <c r="EL180" s="226"/>
      <c r="EM180" s="226"/>
      <c r="EN180" s="226"/>
      <c r="EO180" s="226"/>
      <c r="EP180" s="226"/>
      <c r="EQ180" s="226"/>
      <c r="ER180" s="226"/>
      <c r="ES180" s="226"/>
      <c r="ET180" s="226"/>
      <c r="EU180" s="226"/>
      <c r="EV180" s="226"/>
      <c r="EW180" s="226"/>
      <c r="EX180" s="226"/>
      <c r="EY180" s="226"/>
      <c r="EZ180" s="226"/>
      <c r="FA180" s="226"/>
      <c r="FB180" s="226"/>
      <c r="FC180" s="226"/>
      <c r="FD180" s="226"/>
      <c r="FE180" s="226"/>
      <c r="FF180" s="226"/>
      <c r="FG180" s="226"/>
      <c r="FH180" s="226"/>
      <c r="FI180" s="226"/>
      <c r="FJ180" s="226"/>
      <c r="FK180" s="226"/>
      <c r="FL180" s="226"/>
      <c r="FM180" s="226"/>
      <c r="FN180" s="226"/>
      <c r="FO180" s="226"/>
      <c r="FP180" s="226"/>
      <c r="FQ180" s="226"/>
      <c r="FR180" s="226"/>
      <c r="FS180" s="226"/>
      <c r="FT180" s="226"/>
      <c r="FU180" s="226"/>
      <c r="FV180" s="226"/>
      <c r="FW180" s="226"/>
      <c r="FX180" s="226"/>
      <c r="FY180" s="226"/>
      <c r="FZ180" s="226"/>
      <c r="GA180" s="226"/>
      <c r="GB180" s="226"/>
      <c r="GC180" s="226"/>
      <c r="GD180" s="226"/>
      <c r="GE180" s="226"/>
      <c r="GF180" s="226"/>
      <c r="GG180" s="226"/>
      <c r="GH180" s="226"/>
      <c r="GI180" s="226"/>
      <c r="GJ180" s="226"/>
      <c r="GK180" s="226"/>
      <c r="GL180" s="226"/>
      <c r="GM180" s="226"/>
      <c r="GN180" s="226"/>
      <c r="GO180" s="226"/>
      <c r="GP180" s="226"/>
      <c r="GQ180" s="226"/>
      <c r="GR180" s="226"/>
      <c r="GS180" s="226"/>
      <c r="GT180" s="226"/>
      <c r="GU180" s="226"/>
      <c r="GV180" s="226"/>
      <c r="GW180" s="226"/>
      <c r="GX180" s="226"/>
      <c r="GY180" s="226"/>
      <c r="GZ180" s="226"/>
      <c r="HA180" s="226"/>
      <c r="HB180" s="226"/>
      <c r="HC180" s="226"/>
      <c r="HD180" s="226"/>
      <c r="HE180" s="226"/>
      <c r="HF180" s="226"/>
      <c r="HG180" s="226"/>
      <c r="HH180" s="226"/>
      <c r="HI180" s="226"/>
      <c r="HJ180" s="226"/>
      <c r="HK180" s="226"/>
      <c r="HL180" s="226"/>
      <c r="HM180" s="226"/>
      <c r="HN180" s="226"/>
      <c r="HO180" s="226"/>
      <c r="HP180" s="226"/>
      <c r="HQ180" s="226"/>
      <c r="HR180" s="226"/>
      <c r="HS180" s="226"/>
      <c r="HT180" s="226"/>
      <c r="HU180" s="226"/>
      <c r="HV180" s="226"/>
      <c r="HW180" s="226"/>
      <c r="HX180" s="226"/>
      <c r="HY180" s="226"/>
      <c r="HZ180" s="226"/>
      <c r="IA180" s="226"/>
      <c r="IB180" s="226"/>
      <c r="IC180" s="226"/>
      <c r="ID180" s="226"/>
      <c r="IE180" s="226"/>
      <c r="IF180" s="226"/>
      <c r="IG180" s="226"/>
      <c r="IH180" s="226"/>
      <c r="II180" s="226"/>
      <c r="IJ180" s="226"/>
      <c r="IK180" s="226"/>
      <c r="IL180" s="226"/>
      <c r="IM180" s="226"/>
      <c r="IN180" s="226"/>
      <c r="IO180" s="226"/>
      <c r="IP180" s="226"/>
      <c r="IQ180" s="226"/>
      <c r="IR180" s="226"/>
      <c r="IS180" s="226"/>
      <c r="IT180" s="226"/>
      <c r="IU180" s="226"/>
      <c r="IV180" s="226"/>
    </row>
    <row r="181" spans="1:256" ht="17.25">
      <c r="A181" s="234" t="s">
        <v>394</v>
      </c>
      <c r="B181" s="242">
        <v>59233841.14</v>
      </c>
      <c r="C181" s="242">
        <v>61694187.05</v>
      </c>
      <c r="D181" s="251"/>
      <c r="E181" s="252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  <c r="EF181" s="226"/>
      <c r="EG181" s="226"/>
      <c r="EH181" s="226"/>
      <c r="EI181" s="226"/>
      <c r="EJ181" s="226"/>
      <c r="EK181" s="226"/>
      <c r="EL181" s="226"/>
      <c r="EM181" s="226"/>
      <c r="EN181" s="226"/>
      <c r="EO181" s="226"/>
      <c r="EP181" s="226"/>
      <c r="EQ181" s="226"/>
      <c r="ER181" s="226"/>
      <c r="ES181" s="226"/>
      <c r="ET181" s="226"/>
      <c r="EU181" s="226"/>
      <c r="EV181" s="226"/>
      <c r="EW181" s="226"/>
      <c r="EX181" s="226"/>
      <c r="EY181" s="226"/>
      <c r="EZ181" s="226"/>
      <c r="FA181" s="226"/>
      <c r="FB181" s="226"/>
      <c r="FC181" s="226"/>
      <c r="FD181" s="226"/>
      <c r="FE181" s="226"/>
      <c r="FF181" s="226"/>
      <c r="FG181" s="226"/>
      <c r="FH181" s="226"/>
      <c r="FI181" s="226"/>
      <c r="FJ181" s="226"/>
      <c r="FK181" s="226"/>
      <c r="FL181" s="226"/>
      <c r="FM181" s="226"/>
      <c r="FN181" s="226"/>
      <c r="FO181" s="226"/>
      <c r="FP181" s="226"/>
      <c r="FQ181" s="226"/>
      <c r="FR181" s="226"/>
      <c r="FS181" s="226"/>
      <c r="FT181" s="226"/>
      <c r="FU181" s="226"/>
      <c r="FV181" s="226"/>
      <c r="FW181" s="226"/>
      <c r="FX181" s="226"/>
      <c r="FY181" s="226"/>
      <c r="FZ181" s="226"/>
      <c r="GA181" s="226"/>
      <c r="GB181" s="226"/>
      <c r="GC181" s="226"/>
      <c r="GD181" s="226"/>
      <c r="GE181" s="226"/>
      <c r="GF181" s="226"/>
      <c r="GG181" s="226"/>
      <c r="GH181" s="226"/>
      <c r="GI181" s="226"/>
      <c r="GJ181" s="226"/>
      <c r="GK181" s="226"/>
      <c r="GL181" s="226"/>
      <c r="GM181" s="226"/>
      <c r="GN181" s="226"/>
      <c r="GO181" s="226"/>
      <c r="GP181" s="226"/>
      <c r="GQ181" s="226"/>
      <c r="GR181" s="226"/>
      <c r="GS181" s="226"/>
      <c r="GT181" s="226"/>
      <c r="GU181" s="226"/>
      <c r="GV181" s="226"/>
      <c r="GW181" s="226"/>
      <c r="GX181" s="226"/>
      <c r="GY181" s="226"/>
      <c r="GZ181" s="226"/>
      <c r="HA181" s="226"/>
      <c r="HB181" s="226"/>
      <c r="HC181" s="226"/>
      <c r="HD181" s="226"/>
      <c r="HE181" s="226"/>
      <c r="HF181" s="226"/>
      <c r="HG181" s="226"/>
      <c r="HH181" s="226"/>
      <c r="HI181" s="226"/>
      <c r="HJ181" s="226"/>
      <c r="HK181" s="226"/>
      <c r="HL181" s="226"/>
      <c r="HM181" s="226"/>
      <c r="HN181" s="226"/>
      <c r="HO181" s="226"/>
      <c r="HP181" s="226"/>
      <c r="HQ181" s="226"/>
      <c r="HR181" s="226"/>
      <c r="HS181" s="226"/>
      <c r="HT181" s="226"/>
      <c r="HU181" s="226"/>
      <c r="HV181" s="226"/>
      <c r="HW181" s="226"/>
      <c r="HX181" s="226"/>
      <c r="HY181" s="226"/>
      <c r="HZ181" s="226"/>
      <c r="IA181" s="226"/>
      <c r="IB181" s="226"/>
      <c r="IC181" s="226"/>
      <c r="ID181" s="226"/>
      <c r="IE181" s="226"/>
      <c r="IF181" s="226"/>
      <c r="IG181" s="226"/>
      <c r="IH181" s="226"/>
      <c r="II181" s="226"/>
      <c r="IJ181" s="226"/>
      <c r="IK181" s="226"/>
      <c r="IL181" s="226"/>
      <c r="IM181" s="226"/>
      <c r="IN181" s="226"/>
      <c r="IO181" s="226"/>
      <c r="IP181" s="226"/>
      <c r="IQ181" s="226"/>
      <c r="IR181" s="226"/>
      <c r="IS181" s="226"/>
      <c r="IT181" s="226"/>
      <c r="IU181" s="226"/>
      <c r="IV181" s="226"/>
    </row>
    <row r="182" spans="1:256" ht="17.25">
      <c r="A182" s="234" t="s">
        <v>395</v>
      </c>
      <c r="B182" s="242">
        <v>3831716.42</v>
      </c>
      <c r="C182" s="242">
        <v>3654654.24</v>
      </c>
      <c r="D182" s="251"/>
      <c r="E182" s="252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/>
      <c r="EU182" s="226"/>
      <c r="EV182" s="226"/>
      <c r="EW182" s="226"/>
      <c r="EX182" s="226"/>
      <c r="EY182" s="226"/>
      <c r="EZ182" s="226"/>
      <c r="FA182" s="226"/>
      <c r="FB182" s="226"/>
      <c r="FC182" s="226"/>
      <c r="FD182" s="226"/>
      <c r="FE182" s="226"/>
      <c r="FF182" s="226"/>
      <c r="FG182" s="226"/>
      <c r="FH182" s="226"/>
      <c r="FI182" s="226"/>
      <c r="FJ182" s="226"/>
      <c r="FK182" s="226"/>
      <c r="FL182" s="226"/>
      <c r="FM182" s="226"/>
      <c r="FN182" s="226"/>
      <c r="FO182" s="226"/>
      <c r="FP182" s="226"/>
      <c r="FQ182" s="226"/>
      <c r="FR182" s="226"/>
      <c r="FS182" s="226"/>
      <c r="FT182" s="226"/>
      <c r="FU182" s="226"/>
      <c r="FV182" s="226"/>
      <c r="FW182" s="226"/>
      <c r="FX182" s="226"/>
      <c r="FY182" s="226"/>
      <c r="FZ182" s="226"/>
      <c r="GA182" s="226"/>
      <c r="GB182" s="226"/>
      <c r="GC182" s="226"/>
      <c r="GD182" s="226"/>
      <c r="GE182" s="226"/>
      <c r="GF182" s="226"/>
      <c r="GG182" s="226"/>
      <c r="GH182" s="226"/>
      <c r="GI182" s="226"/>
      <c r="GJ182" s="226"/>
      <c r="GK182" s="226"/>
      <c r="GL182" s="226"/>
      <c r="GM182" s="226"/>
      <c r="GN182" s="226"/>
      <c r="GO182" s="226"/>
      <c r="GP182" s="226"/>
      <c r="GQ182" s="226"/>
      <c r="GR182" s="226"/>
      <c r="GS182" s="226"/>
      <c r="GT182" s="226"/>
      <c r="GU182" s="226"/>
      <c r="GV182" s="226"/>
      <c r="GW182" s="226"/>
      <c r="GX182" s="226"/>
      <c r="GY182" s="226"/>
      <c r="GZ182" s="226"/>
      <c r="HA182" s="226"/>
      <c r="HB182" s="226"/>
      <c r="HC182" s="226"/>
      <c r="HD182" s="226"/>
      <c r="HE182" s="226"/>
      <c r="HF182" s="226"/>
      <c r="HG182" s="226"/>
      <c r="HH182" s="226"/>
      <c r="HI182" s="226"/>
      <c r="HJ182" s="226"/>
      <c r="HK182" s="226"/>
      <c r="HL182" s="226"/>
      <c r="HM182" s="226"/>
      <c r="HN182" s="226"/>
      <c r="HO182" s="226"/>
      <c r="HP182" s="226"/>
      <c r="HQ182" s="226"/>
      <c r="HR182" s="226"/>
      <c r="HS182" s="226"/>
      <c r="HT182" s="226"/>
      <c r="HU182" s="226"/>
      <c r="HV182" s="226"/>
      <c r="HW182" s="226"/>
      <c r="HX182" s="226"/>
      <c r="HY182" s="226"/>
      <c r="HZ182" s="226"/>
      <c r="IA182" s="226"/>
      <c r="IB182" s="226"/>
      <c r="IC182" s="226"/>
      <c r="ID182" s="226"/>
      <c r="IE182" s="226"/>
      <c r="IF182" s="226"/>
      <c r="IG182" s="226"/>
      <c r="IH182" s="226"/>
      <c r="II182" s="226"/>
      <c r="IJ182" s="226"/>
      <c r="IK182" s="226"/>
      <c r="IL182" s="226"/>
      <c r="IM182" s="226"/>
      <c r="IN182" s="226"/>
      <c r="IO182" s="226"/>
      <c r="IP182" s="226"/>
      <c r="IQ182" s="226"/>
      <c r="IR182" s="226"/>
      <c r="IS182" s="226"/>
      <c r="IT182" s="226"/>
      <c r="IU182" s="226"/>
      <c r="IV182" s="226"/>
    </row>
    <row r="183" spans="1:256" ht="18" thickBot="1">
      <c r="A183" s="237" t="s">
        <v>219</v>
      </c>
      <c r="B183" s="253">
        <f>SUM(B178:B182)</f>
        <v>465516613.53000003</v>
      </c>
      <c r="C183" s="253">
        <f>SUM(C178:C182)</f>
        <v>482587620.88</v>
      </c>
      <c r="D183" s="253">
        <f>C183-B183</f>
        <v>17071007.349999964</v>
      </c>
      <c r="E183" s="254">
        <f>D183/B183</f>
        <v>0.036671102284730445</v>
      </c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  <c r="EF183" s="226"/>
      <c r="EG183" s="226"/>
      <c r="EH183" s="226"/>
      <c r="EI183" s="226"/>
      <c r="EJ183" s="226"/>
      <c r="EK183" s="226"/>
      <c r="EL183" s="226"/>
      <c r="EM183" s="226"/>
      <c r="EN183" s="226"/>
      <c r="EO183" s="226"/>
      <c r="EP183" s="226"/>
      <c r="EQ183" s="226"/>
      <c r="ER183" s="226"/>
      <c r="ES183" s="226"/>
      <c r="ET183" s="226"/>
      <c r="EU183" s="226"/>
      <c r="EV183" s="226"/>
      <c r="EW183" s="226"/>
      <c r="EX183" s="226"/>
      <c r="EY183" s="226"/>
      <c r="EZ183" s="226"/>
      <c r="FA183" s="226"/>
      <c r="FB183" s="226"/>
      <c r="FC183" s="226"/>
      <c r="FD183" s="226"/>
      <c r="FE183" s="226"/>
      <c r="FF183" s="226"/>
      <c r="FG183" s="226"/>
      <c r="FH183" s="226"/>
      <c r="FI183" s="226"/>
      <c r="FJ183" s="226"/>
      <c r="FK183" s="226"/>
      <c r="FL183" s="226"/>
      <c r="FM183" s="226"/>
      <c r="FN183" s="226"/>
      <c r="FO183" s="226"/>
      <c r="FP183" s="226"/>
      <c r="FQ183" s="226"/>
      <c r="FR183" s="226"/>
      <c r="FS183" s="226"/>
      <c r="FT183" s="226"/>
      <c r="FU183" s="226"/>
      <c r="FV183" s="226"/>
      <c r="FW183" s="226"/>
      <c r="FX183" s="226"/>
      <c r="FY183" s="226"/>
      <c r="FZ183" s="226"/>
      <c r="GA183" s="226"/>
      <c r="GB183" s="226"/>
      <c r="GC183" s="226"/>
      <c r="GD183" s="226"/>
      <c r="GE183" s="226"/>
      <c r="GF183" s="226"/>
      <c r="GG183" s="226"/>
      <c r="GH183" s="226"/>
      <c r="GI183" s="226"/>
      <c r="GJ183" s="226"/>
      <c r="GK183" s="226"/>
      <c r="GL183" s="226"/>
      <c r="GM183" s="226"/>
      <c r="GN183" s="226"/>
      <c r="GO183" s="226"/>
      <c r="GP183" s="226"/>
      <c r="GQ183" s="226"/>
      <c r="GR183" s="226"/>
      <c r="GS183" s="226"/>
      <c r="GT183" s="226"/>
      <c r="GU183" s="226"/>
      <c r="GV183" s="226"/>
      <c r="GW183" s="226"/>
      <c r="GX183" s="226"/>
      <c r="GY183" s="226"/>
      <c r="GZ183" s="226"/>
      <c r="HA183" s="226"/>
      <c r="HB183" s="226"/>
      <c r="HC183" s="226"/>
      <c r="HD183" s="226"/>
      <c r="HE183" s="226"/>
      <c r="HF183" s="226"/>
      <c r="HG183" s="226"/>
      <c r="HH183" s="226"/>
      <c r="HI183" s="226"/>
      <c r="HJ183" s="226"/>
      <c r="HK183" s="226"/>
      <c r="HL183" s="226"/>
      <c r="HM183" s="226"/>
      <c r="HN183" s="226"/>
      <c r="HO183" s="226"/>
      <c r="HP183" s="226"/>
      <c r="HQ183" s="226"/>
      <c r="HR183" s="226"/>
      <c r="HS183" s="226"/>
      <c r="HT183" s="226"/>
      <c r="HU183" s="226"/>
      <c r="HV183" s="226"/>
      <c r="HW183" s="226"/>
      <c r="HX183" s="226"/>
      <c r="HY183" s="226"/>
      <c r="HZ183" s="226"/>
      <c r="IA183" s="226"/>
      <c r="IB183" s="226"/>
      <c r="IC183" s="226"/>
      <c r="ID183" s="226"/>
      <c r="IE183" s="226"/>
      <c r="IF183" s="226"/>
      <c r="IG183" s="226"/>
      <c r="IH183" s="226"/>
      <c r="II183" s="226"/>
      <c r="IJ183" s="226"/>
      <c r="IK183" s="226"/>
      <c r="IL183" s="226"/>
      <c r="IM183" s="226"/>
      <c r="IN183" s="226"/>
      <c r="IO183" s="226"/>
      <c r="IP183" s="226"/>
      <c r="IQ183" s="226"/>
      <c r="IR183" s="226"/>
      <c r="IS183" s="226"/>
      <c r="IT183" s="226"/>
      <c r="IU183" s="226"/>
      <c r="IV183" s="226"/>
    </row>
    <row r="184" spans="1:256" ht="17.25">
      <c r="A184" s="233" t="s">
        <v>396</v>
      </c>
      <c r="B184" s="234"/>
      <c r="C184" s="234"/>
      <c r="D184" s="234"/>
      <c r="E184" s="235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  <c r="EF184" s="226"/>
      <c r="EG184" s="226"/>
      <c r="EH184" s="226"/>
      <c r="EI184" s="226"/>
      <c r="EJ184" s="226"/>
      <c r="EK184" s="226"/>
      <c r="EL184" s="226"/>
      <c r="EM184" s="226"/>
      <c r="EN184" s="226"/>
      <c r="EO184" s="226"/>
      <c r="EP184" s="226"/>
      <c r="EQ184" s="226"/>
      <c r="ER184" s="226"/>
      <c r="ES184" s="226"/>
      <c r="ET184" s="226"/>
      <c r="EU184" s="226"/>
      <c r="EV184" s="226"/>
      <c r="EW184" s="226"/>
      <c r="EX184" s="226"/>
      <c r="EY184" s="226"/>
      <c r="EZ184" s="226"/>
      <c r="FA184" s="226"/>
      <c r="FB184" s="226"/>
      <c r="FC184" s="226"/>
      <c r="FD184" s="226"/>
      <c r="FE184" s="226"/>
      <c r="FF184" s="226"/>
      <c r="FG184" s="226"/>
      <c r="FH184" s="226"/>
      <c r="FI184" s="226"/>
      <c r="FJ184" s="226"/>
      <c r="FK184" s="226"/>
      <c r="FL184" s="226"/>
      <c r="FM184" s="226"/>
      <c r="FN184" s="226"/>
      <c r="FO184" s="226"/>
      <c r="FP184" s="226"/>
      <c r="FQ184" s="226"/>
      <c r="FR184" s="226"/>
      <c r="FS184" s="226"/>
      <c r="FT184" s="226"/>
      <c r="FU184" s="226"/>
      <c r="FV184" s="226"/>
      <c r="FW184" s="226"/>
      <c r="FX184" s="226"/>
      <c r="FY184" s="226"/>
      <c r="FZ184" s="226"/>
      <c r="GA184" s="226"/>
      <c r="GB184" s="226"/>
      <c r="GC184" s="226"/>
      <c r="GD184" s="226"/>
      <c r="GE184" s="226"/>
      <c r="GF184" s="226"/>
      <c r="GG184" s="226"/>
      <c r="GH184" s="226"/>
      <c r="GI184" s="226"/>
      <c r="GJ184" s="226"/>
      <c r="GK184" s="226"/>
      <c r="GL184" s="226"/>
      <c r="GM184" s="226"/>
      <c r="GN184" s="226"/>
      <c r="GO184" s="226"/>
      <c r="GP184" s="226"/>
      <c r="GQ184" s="226"/>
      <c r="GR184" s="226"/>
      <c r="GS184" s="226"/>
      <c r="GT184" s="226"/>
      <c r="GU184" s="226"/>
      <c r="GV184" s="226"/>
      <c r="GW184" s="226"/>
      <c r="GX184" s="226"/>
      <c r="GY184" s="226"/>
      <c r="GZ184" s="226"/>
      <c r="HA184" s="226"/>
      <c r="HB184" s="226"/>
      <c r="HC184" s="226"/>
      <c r="HD184" s="226"/>
      <c r="HE184" s="226"/>
      <c r="HF184" s="226"/>
      <c r="HG184" s="226"/>
      <c r="HH184" s="226"/>
      <c r="HI184" s="226"/>
      <c r="HJ184" s="226"/>
      <c r="HK184" s="226"/>
      <c r="HL184" s="226"/>
      <c r="HM184" s="226"/>
      <c r="HN184" s="226"/>
      <c r="HO184" s="226"/>
      <c r="HP184" s="226"/>
      <c r="HQ184" s="226"/>
      <c r="HR184" s="226"/>
      <c r="HS184" s="226"/>
      <c r="HT184" s="226"/>
      <c r="HU184" s="226"/>
      <c r="HV184" s="226"/>
      <c r="HW184" s="226"/>
      <c r="HX184" s="226"/>
      <c r="HY184" s="226"/>
      <c r="HZ184" s="226"/>
      <c r="IA184" s="226"/>
      <c r="IB184" s="226"/>
      <c r="IC184" s="226"/>
      <c r="ID184" s="226"/>
      <c r="IE184" s="226"/>
      <c r="IF184" s="226"/>
      <c r="IG184" s="226"/>
      <c r="IH184" s="226"/>
      <c r="II184" s="226"/>
      <c r="IJ184" s="226"/>
      <c r="IK184" s="226"/>
      <c r="IL184" s="226"/>
      <c r="IM184" s="226"/>
      <c r="IN184" s="226"/>
      <c r="IO184" s="226"/>
      <c r="IP184" s="226"/>
      <c r="IQ184" s="226"/>
      <c r="IR184" s="226"/>
      <c r="IS184" s="226"/>
      <c r="IT184" s="226"/>
      <c r="IU184" s="226"/>
      <c r="IV184" s="226"/>
    </row>
    <row r="185" spans="1:256" ht="17.25">
      <c r="A185" s="234" t="s">
        <v>397</v>
      </c>
      <c r="B185" s="242">
        <v>10663913.41</v>
      </c>
      <c r="C185" s="242">
        <v>10181143.93</v>
      </c>
      <c r="D185" s="251"/>
      <c r="E185" s="252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  <c r="EF185" s="226"/>
      <c r="EG185" s="226"/>
      <c r="EH185" s="226"/>
      <c r="EI185" s="226"/>
      <c r="EJ185" s="226"/>
      <c r="EK185" s="226"/>
      <c r="EL185" s="226"/>
      <c r="EM185" s="226"/>
      <c r="EN185" s="226"/>
      <c r="EO185" s="226"/>
      <c r="EP185" s="226"/>
      <c r="EQ185" s="226"/>
      <c r="ER185" s="226"/>
      <c r="ES185" s="226"/>
      <c r="ET185" s="226"/>
      <c r="EU185" s="226"/>
      <c r="EV185" s="226"/>
      <c r="EW185" s="226"/>
      <c r="EX185" s="226"/>
      <c r="EY185" s="226"/>
      <c r="EZ185" s="226"/>
      <c r="FA185" s="226"/>
      <c r="FB185" s="226"/>
      <c r="FC185" s="226"/>
      <c r="FD185" s="226"/>
      <c r="FE185" s="226"/>
      <c r="FF185" s="226"/>
      <c r="FG185" s="226"/>
      <c r="FH185" s="226"/>
      <c r="FI185" s="226"/>
      <c r="FJ185" s="226"/>
      <c r="FK185" s="226"/>
      <c r="FL185" s="226"/>
      <c r="FM185" s="226"/>
      <c r="FN185" s="226"/>
      <c r="FO185" s="226"/>
      <c r="FP185" s="226"/>
      <c r="FQ185" s="226"/>
      <c r="FR185" s="226"/>
      <c r="FS185" s="226"/>
      <c r="FT185" s="226"/>
      <c r="FU185" s="226"/>
      <c r="FV185" s="226"/>
      <c r="FW185" s="226"/>
      <c r="FX185" s="226"/>
      <c r="FY185" s="226"/>
      <c r="FZ185" s="226"/>
      <c r="GA185" s="226"/>
      <c r="GB185" s="226"/>
      <c r="GC185" s="226"/>
      <c r="GD185" s="226"/>
      <c r="GE185" s="226"/>
      <c r="GF185" s="226"/>
      <c r="GG185" s="226"/>
      <c r="GH185" s="226"/>
      <c r="GI185" s="226"/>
      <c r="GJ185" s="226"/>
      <c r="GK185" s="226"/>
      <c r="GL185" s="226"/>
      <c r="GM185" s="226"/>
      <c r="GN185" s="226"/>
      <c r="GO185" s="226"/>
      <c r="GP185" s="226"/>
      <c r="GQ185" s="226"/>
      <c r="GR185" s="226"/>
      <c r="GS185" s="226"/>
      <c r="GT185" s="226"/>
      <c r="GU185" s="226"/>
      <c r="GV185" s="226"/>
      <c r="GW185" s="226"/>
      <c r="GX185" s="226"/>
      <c r="GY185" s="226"/>
      <c r="GZ185" s="226"/>
      <c r="HA185" s="226"/>
      <c r="HB185" s="226"/>
      <c r="HC185" s="226"/>
      <c r="HD185" s="226"/>
      <c r="HE185" s="226"/>
      <c r="HF185" s="226"/>
      <c r="HG185" s="226"/>
      <c r="HH185" s="226"/>
      <c r="HI185" s="226"/>
      <c r="HJ185" s="226"/>
      <c r="HK185" s="226"/>
      <c r="HL185" s="226"/>
      <c r="HM185" s="226"/>
      <c r="HN185" s="226"/>
      <c r="HO185" s="226"/>
      <c r="HP185" s="226"/>
      <c r="HQ185" s="226"/>
      <c r="HR185" s="226"/>
      <c r="HS185" s="226"/>
      <c r="HT185" s="226"/>
      <c r="HU185" s="226"/>
      <c r="HV185" s="226"/>
      <c r="HW185" s="226"/>
      <c r="HX185" s="226"/>
      <c r="HY185" s="226"/>
      <c r="HZ185" s="226"/>
      <c r="IA185" s="226"/>
      <c r="IB185" s="226"/>
      <c r="IC185" s="226"/>
      <c r="ID185" s="226"/>
      <c r="IE185" s="226"/>
      <c r="IF185" s="226"/>
      <c r="IG185" s="226"/>
      <c r="IH185" s="226"/>
      <c r="II185" s="226"/>
      <c r="IJ185" s="226"/>
      <c r="IK185" s="226"/>
      <c r="IL185" s="226"/>
      <c r="IM185" s="226"/>
      <c r="IN185" s="226"/>
      <c r="IO185" s="226"/>
      <c r="IP185" s="226"/>
      <c r="IQ185" s="226"/>
      <c r="IR185" s="226"/>
      <c r="IS185" s="226"/>
      <c r="IT185" s="226"/>
      <c r="IU185" s="226"/>
      <c r="IV185" s="226"/>
    </row>
    <row r="186" spans="1:256" ht="17.25">
      <c r="A186" s="234" t="s">
        <v>398</v>
      </c>
      <c r="B186" s="242">
        <v>1270.62</v>
      </c>
      <c r="C186" s="242">
        <v>1054.01</v>
      </c>
      <c r="D186" s="251"/>
      <c r="E186" s="252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  <c r="BI186" s="226"/>
      <c r="BJ186" s="226"/>
      <c r="BK186" s="226"/>
      <c r="BL186" s="226"/>
      <c r="BM186" s="226"/>
      <c r="BN186" s="226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/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6"/>
      <c r="FH186" s="226"/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226"/>
      <c r="FS186" s="226"/>
      <c r="FT186" s="226"/>
      <c r="FU186" s="226"/>
      <c r="FV186" s="226"/>
      <c r="FW186" s="226"/>
      <c r="FX186" s="226"/>
      <c r="FY186" s="226"/>
      <c r="FZ186" s="226"/>
      <c r="GA186" s="226"/>
      <c r="GB186" s="226"/>
      <c r="GC186" s="226"/>
      <c r="GD186" s="226"/>
      <c r="GE186" s="226"/>
      <c r="GF186" s="226"/>
      <c r="GG186" s="226"/>
      <c r="GH186" s="226"/>
      <c r="GI186" s="226"/>
      <c r="GJ186" s="226"/>
      <c r="GK186" s="226"/>
      <c r="GL186" s="226"/>
      <c r="GM186" s="226"/>
      <c r="GN186" s="226"/>
      <c r="GO186" s="226"/>
      <c r="GP186" s="226"/>
      <c r="GQ186" s="226"/>
      <c r="GR186" s="226"/>
      <c r="GS186" s="226"/>
      <c r="GT186" s="226"/>
      <c r="GU186" s="226"/>
      <c r="GV186" s="226"/>
      <c r="GW186" s="226"/>
      <c r="GX186" s="226"/>
      <c r="GY186" s="226"/>
      <c r="GZ186" s="226"/>
      <c r="HA186" s="226"/>
      <c r="HB186" s="226"/>
      <c r="HC186" s="226"/>
      <c r="HD186" s="226"/>
      <c r="HE186" s="226"/>
      <c r="HF186" s="226"/>
      <c r="HG186" s="226"/>
      <c r="HH186" s="226"/>
      <c r="HI186" s="226"/>
      <c r="HJ186" s="226"/>
      <c r="HK186" s="226"/>
      <c r="HL186" s="226"/>
      <c r="HM186" s="226"/>
      <c r="HN186" s="226"/>
      <c r="HO186" s="226"/>
      <c r="HP186" s="226"/>
      <c r="HQ186" s="226"/>
      <c r="HR186" s="226"/>
      <c r="HS186" s="226"/>
      <c r="HT186" s="226"/>
      <c r="HU186" s="226"/>
      <c r="HV186" s="226"/>
      <c r="HW186" s="226"/>
      <c r="HX186" s="226"/>
      <c r="HY186" s="226"/>
      <c r="HZ186" s="226"/>
      <c r="IA186" s="226"/>
      <c r="IB186" s="226"/>
      <c r="IC186" s="226"/>
      <c r="ID186" s="226"/>
      <c r="IE186" s="226"/>
      <c r="IF186" s="226"/>
      <c r="IG186" s="226"/>
      <c r="IH186" s="226"/>
      <c r="II186" s="226"/>
      <c r="IJ186" s="226"/>
      <c r="IK186" s="226"/>
      <c r="IL186" s="226"/>
      <c r="IM186" s="226"/>
      <c r="IN186" s="226"/>
      <c r="IO186" s="226"/>
      <c r="IP186" s="226"/>
      <c r="IQ186" s="226"/>
      <c r="IR186" s="226"/>
      <c r="IS186" s="226"/>
      <c r="IT186" s="226"/>
      <c r="IU186" s="226"/>
      <c r="IV186" s="226"/>
    </row>
    <row r="187" spans="1:256" ht="17.25">
      <c r="A187" s="234" t="s">
        <v>399</v>
      </c>
      <c r="B187" s="242">
        <v>0</v>
      </c>
      <c r="C187" s="242">
        <v>0</v>
      </c>
      <c r="D187" s="251"/>
      <c r="E187" s="252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6"/>
      <c r="BR187" s="226"/>
      <c r="BS187" s="226"/>
      <c r="BT187" s="226"/>
      <c r="BU187" s="226"/>
      <c r="BV187" s="226"/>
      <c r="BW187" s="226"/>
      <c r="BX187" s="226"/>
      <c r="BY187" s="226"/>
      <c r="BZ187" s="226"/>
      <c r="CA187" s="226"/>
      <c r="CB187" s="226"/>
      <c r="CC187" s="226"/>
      <c r="CD187" s="226"/>
      <c r="CE187" s="226"/>
      <c r="CF187" s="226"/>
      <c r="CG187" s="226"/>
      <c r="CH187" s="226"/>
      <c r="CI187" s="226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  <c r="EF187" s="226"/>
      <c r="EG187" s="226"/>
      <c r="EH187" s="226"/>
      <c r="EI187" s="226"/>
      <c r="EJ187" s="226"/>
      <c r="EK187" s="226"/>
      <c r="EL187" s="226"/>
      <c r="EM187" s="226"/>
      <c r="EN187" s="226"/>
      <c r="EO187" s="226"/>
      <c r="EP187" s="226"/>
      <c r="EQ187" s="226"/>
      <c r="ER187" s="226"/>
      <c r="ES187" s="226"/>
      <c r="ET187" s="226"/>
      <c r="EU187" s="226"/>
      <c r="EV187" s="226"/>
      <c r="EW187" s="226"/>
      <c r="EX187" s="226"/>
      <c r="EY187" s="226"/>
      <c r="EZ187" s="226"/>
      <c r="FA187" s="226"/>
      <c r="FB187" s="226"/>
      <c r="FC187" s="226"/>
      <c r="FD187" s="226"/>
      <c r="FE187" s="226"/>
      <c r="FF187" s="226"/>
      <c r="FG187" s="226"/>
      <c r="FH187" s="226"/>
      <c r="FI187" s="226"/>
      <c r="FJ187" s="226"/>
      <c r="FK187" s="226"/>
      <c r="FL187" s="226"/>
      <c r="FM187" s="226"/>
      <c r="FN187" s="226"/>
      <c r="FO187" s="226"/>
      <c r="FP187" s="226"/>
      <c r="FQ187" s="226"/>
      <c r="FR187" s="226"/>
      <c r="FS187" s="226"/>
      <c r="FT187" s="226"/>
      <c r="FU187" s="226"/>
      <c r="FV187" s="226"/>
      <c r="FW187" s="226"/>
      <c r="FX187" s="226"/>
      <c r="FY187" s="226"/>
      <c r="FZ187" s="226"/>
      <c r="GA187" s="226"/>
      <c r="GB187" s="226"/>
      <c r="GC187" s="226"/>
      <c r="GD187" s="226"/>
      <c r="GE187" s="226"/>
      <c r="GF187" s="226"/>
      <c r="GG187" s="226"/>
      <c r="GH187" s="226"/>
      <c r="GI187" s="226"/>
      <c r="GJ187" s="226"/>
      <c r="GK187" s="226"/>
      <c r="GL187" s="226"/>
      <c r="GM187" s="226"/>
      <c r="GN187" s="226"/>
      <c r="GO187" s="226"/>
      <c r="GP187" s="226"/>
      <c r="GQ187" s="226"/>
      <c r="GR187" s="226"/>
      <c r="GS187" s="226"/>
      <c r="GT187" s="226"/>
      <c r="GU187" s="226"/>
      <c r="GV187" s="226"/>
      <c r="GW187" s="226"/>
      <c r="GX187" s="226"/>
      <c r="GY187" s="226"/>
      <c r="GZ187" s="226"/>
      <c r="HA187" s="226"/>
      <c r="HB187" s="226"/>
      <c r="HC187" s="226"/>
      <c r="HD187" s="226"/>
      <c r="HE187" s="226"/>
      <c r="HF187" s="226"/>
      <c r="HG187" s="226"/>
      <c r="HH187" s="226"/>
      <c r="HI187" s="226"/>
      <c r="HJ187" s="226"/>
      <c r="HK187" s="226"/>
      <c r="HL187" s="226"/>
      <c r="HM187" s="226"/>
      <c r="HN187" s="226"/>
      <c r="HO187" s="226"/>
      <c r="HP187" s="226"/>
      <c r="HQ187" s="226"/>
      <c r="HR187" s="226"/>
      <c r="HS187" s="226"/>
      <c r="HT187" s="226"/>
      <c r="HU187" s="226"/>
      <c r="HV187" s="226"/>
      <c r="HW187" s="226"/>
      <c r="HX187" s="226"/>
      <c r="HY187" s="226"/>
      <c r="HZ187" s="226"/>
      <c r="IA187" s="226"/>
      <c r="IB187" s="226"/>
      <c r="IC187" s="226"/>
      <c r="ID187" s="226"/>
      <c r="IE187" s="226"/>
      <c r="IF187" s="226"/>
      <c r="IG187" s="226"/>
      <c r="IH187" s="226"/>
      <c r="II187" s="226"/>
      <c r="IJ187" s="226"/>
      <c r="IK187" s="226"/>
      <c r="IL187" s="226"/>
      <c r="IM187" s="226"/>
      <c r="IN187" s="226"/>
      <c r="IO187" s="226"/>
      <c r="IP187" s="226"/>
      <c r="IQ187" s="226"/>
      <c r="IR187" s="226"/>
      <c r="IS187" s="226"/>
      <c r="IT187" s="226"/>
      <c r="IU187" s="226"/>
      <c r="IV187" s="226"/>
    </row>
    <row r="188" spans="1:256" ht="17.25">
      <c r="A188" s="234" t="s">
        <v>400</v>
      </c>
      <c r="B188" s="242">
        <v>0</v>
      </c>
      <c r="C188" s="242">
        <v>0</v>
      </c>
      <c r="D188" s="251" t="s">
        <v>106</v>
      </c>
      <c r="E188" s="257" t="s">
        <v>105</v>
      </c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  <c r="EF188" s="226"/>
      <c r="EG188" s="226"/>
      <c r="EH188" s="226"/>
      <c r="EI188" s="226"/>
      <c r="EJ188" s="226"/>
      <c r="EK188" s="226"/>
      <c r="EL188" s="226"/>
      <c r="EM188" s="226"/>
      <c r="EN188" s="226"/>
      <c r="EO188" s="226"/>
      <c r="EP188" s="226"/>
      <c r="EQ188" s="226"/>
      <c r="ER188" s="226"/>
      <c r="ES188" s="226"/>
      <c r="ET188" s="226"/>
      <c r="EU188" s="226"/>
      <c r="EV188" s="226"/>
      <c r="EW188" s="226"/>
      <c r="EX188" s="226"/>
      <c r="EY188" s="226"/>
      <c r="EZ188" s="226"/>
      <c r="FA188" s="226"/>
      <c r="FB188" s="226"/>
      <c r="FC188" s="226"/>
      <c r="FD188" s="226"/>
      <c r="FE188" s="226"/>
      <c r="FF188" s="226"/>
      <c r="FG188" s="226"/>
      <c r="FH188" s="226"/>
      <c r="FI188" s="226"/>
      <c r="FJ188" s="226"/>
      <c r="FK188" s="226"/>
      <c r="FL188" s="226"/>
      <c r="FM188" s="226"/>
      <c r="FN188" s="226"/>
      <c r="FO188" s="226"/>
      <c r="FP188" s="226"/>
      <c r="FQ188" s="226"/>
      <c r="FR188" s="226"/>
      <c r="FS188" s="226"/>
      <c r="FT188" s="226"/>
      <c r="FU188" s="226"/>
      <c r="FV188" s="226"/>
      <c r="FW188" s="226"/>
      <c r="FX188" s="226"/>
      <c r="FY188" s="226"/>
      <c r="FZ188" s="226"/>
      <c r="GA188" s="226"/>
      <c r="GB188" s="226"/>
      <c r="GC188" s="226"/>
      <c r="GD188" s="226"/>
      <c r="GE188" s="226"/>
      <c r="GF188" s="226"/>
      <c r="GG188" s="226"/>
      <c r="GH188" s="226"/>
      <c r="GI188" s="226"/>
      <c r="GJ188" s="226"/>
      <c r="GK188" s="226"/>
      <c r="GL188" s="226"/>
      <c r="GM188" s="226"/>
      <c r="GN188" s="226"/>
      <c r="GO188" s="226"/>
      <c r="GP188" s="226"/>
      <c r="GQ188" s="226"/>
      <c r="GR188" s="226"/>
      <c r="GS188" s="226"/>
      <c r="GT188" s="226"/>
      <c r="GU188" s="226"/>
      <c r="GV188" s="226"/>
      <c r="GW188" s="226"/>
      <c r="GX188" s="226"/>
      <c r="GY188" s="226"/>
      <c r="GZ188" s="226"/>
      <c r="HA188" s="226"/>
      <c r="HB188" s="226"/>
      <c r="HC188" s="226"/>
      <c r="HD188" s="226"/>
      <c r="HE188" s="226"/>
      <c r="HF188" s="226"/>
      <c r="HG188" s="226"/>
      <c r="HH188" s="226"/>
      <c r="HI188" s="226"/>
      <c r="HJ188" s="226"/>
      <c r="HK188" s="226"/>
      <c r="HL188" s="226"/>
      <c r="HM188" s="226"/>
      <c r="HN188" s="226"/>
      <c r="HO188" s="226"/>
      <c r="HP188" s="226"/>
      <c r="HQ188" s="226"/>
      <c r="HR188" s="226"/>
      <c r="HS188" s="226"/>
      <c r="HT188" s="226"/>
      <c r="HU188" s="226"/>
      <c r="HV188" s="226"/>
      <c r="HW188" s="226"/>
      <c r="HX188" s="226"/>
      <c r="HY188" s="226"/>
      <c r="HZ188" s="226"/>
      <c r="IA188" s="226"/>
      <c r="IB188" s="226"/>
      <c r="IC188" s="226"/>
      <c r="ID188" s="226"/>
      <c r="IE188" s="226"/>
      <c r="IF188" s="226"/>
      <c r="IG188" s="226"/>
      <c r="IH188" s="226"/>
      <c r="II188" s="226"/>
      <c r="IJ188" s="226"/>
      <c r="IK188" s="226"/>
      <c r="IL188" s="226"/>
      <c r="IM188" s="226"/>
      <c r="IN188" s="226"/>
      <c r="IO188" s="226"/>
      <c r="IP188" s="226"/>
      <c r="IQ188" s="226"/>
      <c r="IR188" s="226"/>
      <c r="IS188" s="226"/>
      <c r="IT188" s="226"/>
      <c r="IU188" s="226"/>
      <c r="IV188" s="226"/>
    </row>
    <row r="189" spans="1:256" ht="17.25">
      <c r="A189" s="234" t="s">
        <v>401</v>
      </c>
      <c r="B189" s="242">
        <v>120.96</v>
      </c>
      <c r="C189" s="242">
        <v>827</v>
      </c>
      <c r="D189" s="251"/>
      <c r="E189" s="252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  <c r="EF189" s="226"/>
      <c r="EG189" s="226"/>
      <c r="EH189" s="226"/>
      <c r="EI189" s="226"/>
      <c r="EJ189" s="226"/>
      <c r="EK189" s="226"/>
      <c r="EL189" s="226"/>
      <c r="EM189" s="226"/>
      <c r="EN189" s="226"/>
      <c r="EO189" s="226"/>
      <c r="EP189" s="226"/>
      <c r="EQ189" s="226"/>
      <c r="ER189" s="226"/>
      <c r="ES189" s="226"/>
      <c r="ET189" s="226"/>
      <c r="EU189" s="226"/>
      <c r="EV189" s="226"/>
      <c r="EW189" s="226"/>
      <c r="EX189" s="226"/>
      <c r="EY189" s="226"/>
      <c r="EZ189" s="226"/>
      <c r="FA189" s="226"/>
      <c r="FB189" s="226"/>
      <c r="FC189" s="226"/>
      <c r="FD189" s="226"/>
      <c r="FE189" s="226"/>
      <c r="FF189" s="226"/>
      <c r="FG189" s="226"/>
      <c r="FH189" s="226"/>
      <c r="FI189" s="226"/>
      <c r="FJ189" s="226"/>
      <c r="FK189" s="226"/>
      <c r="FL189" s="226"/>
      <c r="FM189" s="226"/>
      <c r="FN189" s="226"/>
      <c r="FO189" s="226"/>
      <c r="FP189" s="226"/>
      <c r="FQ189" s="226"/>
      <c r="FR189" s="226"/>
      <c r="FS189" s="226"/>
      <c r="FT189" s="226"/>
      <c r="FU189" s="226"/>
      <c r="FV189" s="226"/>
      <c r="FW189" s="226"/>
      <c r="FX189" s="226"/>
      <c r="FY189" s="226"/>
      <c r="FZ189" s="226"/>
      <c r="GA189" s="226"/>
      <c r="GB189" s="226"/>
      <c r="GC189" s="226"/>
      <c r="GD189" s="226"/>
      <c r="GE189" s="226"/>
      <c r="GF189" s="226"/>
      <c r="GG189" s="226"/>
      <c r="GH189" s="226"/>
      <c r="GI189" s="226"/>
      <c r="GJ189" s="226"/>
      <c r="GK189" s="226"/>
      <c r="GL189" s="226"/>
      <c r="GM189" s="226"/>
      <c r="GN189" s="226"/>
      <c r="GO189" s="226"/>
      <c r="GP189" s="226"/>
      <c r="GQ189" s="226"/>
      <c r="GR189" s="226"/>
      <c r="GS189" s="226"/>
      <c r="GT189" s="226"/>
      <c r="GU189" s="226"/>
      <c r="GV189" s="226"/>
      <c r="GW189" s="226"/>
      <c r="GX189" s="226"/>
      <c r="GY189" s="226"/>
      <c r="GZ189" s="226"/>
      <c r="HA189" s="226"/>
      <c r="HB189" s="226"/>
      <c r="HC189" s="226"/>
      <c r="HD189" s="226"/>
      <c r="HE189" s="226"/>
      <c r="HF189" s="226"/>
      <c r="HG189" s="226"/>
      <c r="HH189" s="226"/>
      <c r="HI189" s="226"/>
      <c r="HJ189" s="226"/>
      <c r="HK189" s="226"/>
      <c r="HL189" s="226"/>
      <c r="HM189" s="226"/>
      <c r="HN189" s="226"/>
      <c r="HO189" s="226"/>
      <c r="HP189" s="226"/>
      <c r="HQ189" s="226"/>
      <c r="HR189" s="226"/>
      <c r="HS189" s="226"/>
      <c r="HT189" s="226"/>
      <c r="HU189" s="226"/>
      <c r="HV189" s="226"/>
      <c r="HW189" s="226"/>
      <c r="HX189" s="226"/>
      <c r="HY189" s="226"/>
      <c r="HZ189" s="226"/>
      <c r="IA189" s="226"/>
      <c r="IB189" s="226"/>
      <c r="IC189" s="226"/>
      <c r="ID189" s="226"/>
      <c r="IE189" s="226"/>
      <c r="IF189" s="226"/>
      <c r="IG189" s="226"/>
      <c r="IH189" s="226"/>
      <c r="II189" s="226"/>
      <c r="IJ189" s="226"/>
      <c r="IK189" s="226"/>
      <c r="IL189" s="226"/>
      <c r="IM189" s="226"/>
      <c r="IN189" s="226"/>
      <c r="IO189" s="226"/>
      <c r="IP189" s="226"/>
      <c r="IQ189" s="226"/>
      <c r="IR189" s="226"/>
      <c r="IS189" s="226"/>
      <c r="IT189" s="226"/>
      <c r="IU189" s="226"/>
      <c r="IV189" s="226"/>
    </row>
    <row r="190" spans="1:256" ht="17.25">
      <c r="A190" s="234" t="s">
        <v>402</v>
      </c>
      <c r="B190" s="242">
        <v>0</v>
      </c>
      <c r="C190" s="242">
        <v>0</v>
      </c>
      <c r="D190" s="251"/>
      <c r="E190" s="252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  <c r="EF190" s="226"/>
      <c r="EG190" s="226"/>
      <c r="EH190" s="226"/>
      <c r="EI190" s="226"/>
      <c r="EJ190" s="226"/>
      <c r="EK190" s="226"/>
      <c r="EL190" s="226"/>
      <c r="EM190" s="226"/>
      <c r="EN190" s="226"/>
      <c r="EO190" s="226"/>
      <c r="EP190" s="226"/>
      <c r="EQ190" s="226"/>
      <c r="ER190" s="226"/>
      <c r="ES190" s="226"/>
      <c r="ET190" s="226"/>
      <c r="EU190" s="226"/>
      <c r="EV190" s="226"/>
      <c r="EW190" s="226"/>
      <c r="EX190" s="226"/>
      <c r="EY190" s="226"/>
      <c r="EZ190" s="226"/>
      <c r="FA190" s="226"/>
      <c r="FB190" s="226"/>
      <c r="FC190" s="226"/>
      <c r="FD190" s="226"/>
      <c r="FE190" s="226"/>
      <c r="FF190" s="226"/>
      <c r="FG190" s="226"/>
      <c r="FH190" s="226"/>
      <c r="FI190" s="226"/>
      <c r="FJ190" s="226"/>
      <c r="FK190" s="226"/>
      <c r="FL190" s="226"/>
      <c r="FM190" s="226"/>
      <c r="FN190" s="226"/>
      <c r="FO190" s="226"/>
      <c r="FP190" s="226"/>
      <c r="FQ190" s="226"/>
      <c r="FR190" s="226"/>
      <c r="FS190" s="226"/>
      <c r="FT190" s="226"/>
      <c r="FU190" s="226"/>
      <c r="FV190" s="226"/>
      <c r="FW190" s="226"/>
      <c r="FX190" s="226"/>
      <c r="FY190" s="226"/>
      <c r="FZ190" s="226"/>
      <c r="GA190" s="226"/>
      <c r="GB190" s="226"/>
      <c r="GC190" s="226"/>
      <c r="GD190" s="226"/>
      <c r="GE190" s="226"/>
      <c r="GF190" s="226"/>
      <c r="GG190" s="226"/>
      <c r="GH190" s="226"/>
      <c r="GI190" s="226"/>
      <c r="GJ190" s="226"/>
      <c r="GK190" s="226"/>
      <c r="GL190" s="226"/>
      <c r="GM190" s="226"/>
      <c r="GN190" s="226"/>
      <c r="GO190" s="226"/>
      <c r="GP190" s="226"/>
      <c r="GQ190" s="226"/>
      <c r="GR190" s="226"/>
      <c r="GS190" s="226"/>
      <c r="GT190" s="226"/>
      <c r="GU190" s="226"/>
      <c r="GV190" s="226"/>
      <c r="GW190" s="226"/>
      <c r="GX190" s="226"/>
      <c r="GY190" s="226"/>
      <c r="GZ190" s="226"/>
      <c r="HA190" s="226"/>
      <c r="HB190" s="226"/>
      <c r="HC190" s="226"/>
      <c r="HD190" s="226"/>
      <c r="HE190" s="226"/>
      <c r="HF190" s="226"/>
      <c r="HG190" s="226"/>
      <c r="HH190" s="226"/>
      <c r="HI190" s="226"/>
      <c r="HJ190" s="226"/>
      <c r="HK190" s="226"/>
      <c r="HL190" s="226"/>
      <c r="HM190" s="226"/>
      <c r="HN190" s="226"/>
      <c r="HO190" s="226"/>
      <c r="HP190" s="226"/>
      <c r="HQ190" s="226"/>
      <c r="HR190" s="226"/>
      <c r="HS190" s="226"/>
      <c r="HT190" s="226"/>
      <c r="HU190" s="226"/>
      <c r="HV190" s="226"/>
      <c r="HW190" s="226"/>
      <c r="HX190" s="226"/>
      <c r="HY190" s="226"/>
      <c r="HZ190" s="226"/>
      <c r="IA190" s="226"/>
      <c r="IB190" s="226"/>
      <c r="IC190" s="226"/>
      <c r="ID190" s="226"/>
      <c r="IE190" s="226"/>
      <c r="IF190" s="226"/>
      <c r="IG190" s="226"/>
      <c r="IH190" s="226"/>
      <c r="II190" s="226"/>
      <c r="IJ190" s="226"/>
      <c r="IK190" s="226"/>
      <c r="IL190" s="226"/>
      <c r="IM190" s="226"/>
      <c r="IN190" s="226"/>
      <c r="IO190" s="226"/>
      <c r="IP190" s="226"/>
      <c r="IQ190" s="226"/>
      <c r="IR190" s="226"/>
      <c r="IS190" s="226"/>
      <c r="IT190" s="226"/>
      <c r="IU190" s="226"/>
      <c r="IV190" s="226"/>
    </row>
    <row r="191" spans="1:256" ht="17.25">
      <c r="A191" s="234" t="s">
        <v>403</v>
      </c>
      <c r="B191" s="242">
        <v>3437.59</v>
      </c>
      <c r="C191" s="242">
        <v>34488.22</v>
      </c>
      <c r="D191" s="251"/>
      <c r="E191" s="252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  <c r="EF191" s="226"/>
      <c r="EG191" s="226"/>
      <c r="EH191" s="226"/>
      <c r="EI191" s="226"/>
      <c r="EJ191" s="226"/>
      <c r="EK191" s="226"/>
      <c r="EL191" s="226"/>
      <c r="EM191" s="226"/>
      <c r="EN191" s="226"/>
      <c r="EO191" s="226"/>
      <c r="EP191" s="226"/>
      <c r="EQ191" s="226"/>
      <c r="ER191" s="226"/>
      <c r="ES191" s="226"/>
      <c r="ET191" s="226"/>
      <c r="EU191" s="226"/>
      <c r="EV191" s="226"/>
      <c r="EW191" s="226"/>
      <c r="EX191" s="226"/>
      <c r="EY191" s="226"/>
      <c r="EZ191" s="226"/>
      <c r="FA191" s="226"/>
      <c r="FB191" s="226"/>
      <c r="FC191" s="226"/>
      <c r="FD191" s="226"/>
      <c r="FE191" s="226"/>
      <c r="FF191" s="226"/>
      <c r="FG191" s="226"/>
      <c r="FH191" s="226"/>
      <c r="FI191" s="226"/>
      <c r="FJ191" s="226"/>
      <c r="FK191" s="226"/>
      <c r="FL191" s="226"/>
      <c r="FM191" s="226"/>
      <c r="FN191" s="226"/>
      <c r="FO191" s="226"/>
      <c r="FP191" s="226"/>
      <c r="FQ191" s="226"/>
      <c r="FR191" s="226"/>
      <c r="FS191" s="226"/>
      <c r="FT191" s="226"/>
      <c r="FU191" s="226"/>
      <c r="FV191" s="226"/>
      <c r="FW191" s="226"/>
      <c r="FX191" s="226"/>
      <c r="FY191" s="226"/>
      <c r="FZ191" s="226"/>
      <c r="GA191" s="226"/>
      <c r="GB191" s="226"/>
      <c r="GC191" s="226"/>
      <c r="GD191" s="226"/>
      <c r="GE191" s="226"/>
      <c r="GF191" s="226"/>
      <c r="GG191" s="226"/>
      <c r="GH191" s="226"/>
      <c r="GI191" s="226"/>
      <c r="GJ191" s="226"/>
      <c r="GK191" s="226"/>
      <c r="GL191" s="226"/>
      <c r="GM191" s="226"/>
      <c r="GN191" s="226"/>
      <c r="GO191" s="226"/>
      <c r="GP191" s="226"/>
      <c r="GQ191" s="226"/>
      <c r="GR191" s="226"/>
      <c r="GS191" s="226"/>
      <c r="GT191" s="226"/>
      <c r="GU191" s="226"/>
      <c r="GV191" s="226"/>
      <c r="GW191" s="226"/>
      <c r="GX191" s="226"/>
      <c r="GY191" s="226"/>
      <c r="GZ191" s="226"/>
      <c r="HA191" s="226"/>
      <c r="HB191" s="226"/>
      <c r="HC191" s="226"/>
      <c r="HD191" s="226"/>
      <c r="HE191" s="226"/>
      <c r="HF191" s="226"/>
      <c r="HG191" s="226"/>
      <c r="HH191" s="226"/>
      <c r="HI191" s="226"/>
      <c r="HJ191" s="226"/>
      <c r="HK191" s="226"/>
      <c r="HL191" s="226"/>
      <c r="HM191" s="226"/>
      <c r="HN191" s="226"/>
      <c r="HO191" s="226"/>
      <c r="HP191" s="226"/>
      <c r="HQ191" s="226"/>
      <c r="HR191" s="226"/>
      <c r="HS191" s="226"/>
      <c r="HT191" s="226"/>
      <c r="HU191" s="226"/>
      <c r="HV191" s="226"/>
      <c r="HW191" s="226"/>
      <c r="HX191" s="226"/>
      <c r="HY191" s="226"/>
      <c r="HZ191" s="226"/>
      <c r="IA191" s="226"/>
      <c r="IB191" s="226"/>
      <c r="IC191" s="226"/>
      <c r="ID191" s="226"/>
      <c r="IE191" s="226"/>
      <c r="IF191" s="226"/>
      <c r="IG191" s="226"/>
      <c r="IH191" s="226"/>
      <c r="II191" s="226"/>
      <c r="IJ191" s="226"/>
      <c r="IK191" s="226"/>
      <c r="IL191" s="226"/>
      <c r="IM191" s="226"/>
      <c r="IN191" s="226"/>
      <c r="IO191" s="226"/>
      <c r="IP191" s="226"/>
      <c r="IQ191" s="226"/>
      <c r="IR191" s="226"/>
      <c r="IS191" s="226"/>
      <c r="IT191" s="226"/>
      <c r="IU191" s="226"/>
      <c r="IV191" s="226"/>
    </row>
    <row r="192" spans="1:256" ht="17.25">
      <c r="A192" s="234" t="s">
        <v>404</v>
      </c>
      <c r="B192" s="242">
        <v>6168.98</v>
      </c>
      <c r="C192" s="242">
        <v>4278.06</v>
      </c>
      <c r="D192" s="251"/>
      <c r="E192" s="252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6"/>
      <c r="BX192" s="226"/>
      <c r="BY192" s="226"/>
      <c r="BZ192" s="226"/>
      <c r="CA192" s="226"/>
      <c r="CB192" s="226"/>
      <c r="CC192" s="226"/>
      <c r="CD192" s="226"/>
      <c r="CE192" s="226"/>
      <c r="CF192" s="226"/>
      <c r="CG192" s="226"/>
      <c r="CH192" s="226"/>
      <c r="CI192" s="226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  <c r="EF192" s="226"/>
      <c r="EG192" s="226"/>
      <c r="EH192" s="226"/>
      <c r="EI192" s="226"/>
      <c r="EJ192" s="226"/>
      <c r="EK192" s="226"/>
      <c r="EL192" s="226"/>
      <c r="EM192" s="226"/>
      <c r="EN192" s="226"/>
      <c r="EO192" s="226"/>
      <c r="EP192" s="226"/>
      <c r="EQ192" s="226"/>
      <c r="ER192" s="226"/>
      <c r="ES192" s="226"/>
      <c r="ET192" s="226"/>
      <c r="EU192" s="226"/>
      <c r="EV192" s="226"/>
      <c r="EW192" s="226"/>
      <c r="EX192" s="226"/>
      <c r="EY192" s="226"/>
      <c r="EZ192" s="226"/>
      <c r="FA192" s="226"/>
      <c r="FB192" s="226"/>
      <c r="FC192" s="226"/>
      <c r="FD192" s="226"/>
      <c r="FE192" s="226"/>
      <c r="FF192" s="226"/>
      <c r="FG192" s="226"/>
      <c r="FH192" s="226"/>
      <c r="FI192" s="226"/>
      <c r="FJ192" s="226"/>
      <c r="FK192" s="226"/>
      <c r="FL192" s="226"/>
      <c r="FM192" s="226"/>
      <c r="FN192" s="226"/>
      <c r="FO192" s="226"/>
      <c r="FP192" s="226"/>
      <c r="FQ192" s="226"/>
      <c r="FR192" s="226"/>
      <c r="FS192" s="226"/>
      <c r="FT192" s="226"/>
      <c r="FU192" s="226"/>
      <c r="FV192" s="226"/>
      <c r="FW192" s="226"/>
      <c r="FX192" s="226"/>
      <c r="FY192" s="226"/>
      <c r="FZ192" s="226"/>
      <c r="GA192" s="226"/>
      <c r="GB192" s="226"/>
      <c r="GC192" s="226"/>
      <c r="GD192" s="226"/>
      <c r="GE192" s="226"/>
      <c r="GF192" s="226"/>
      <c r="GG192" s="226"/>
      <c r="GH192" s="226"/>
      <c r="GI192" s="226"/>
      <c r="GJ192" s="226"/>
      <c r="GK192" s="226"/>
      <c r="GL192" s="226"/>
      <c r="GM192" s="226"/>
      <c r="GN192" s="226"/>
      <c r="GO192" s="226"/>
      <c r="GP192" s="226"/>
      <c r="GQ192" s="226"/>
      <c r="GR192" s="226"/>
      <c r="GS192" s="226"/>
      <c r="GT192" s="226"/>
      <c r="GU192" s="226"/>
      <c r="GV192" s="226"/>
      <c r="GW192" s="226"/>
      <c r="GX192" s="226"/>
      <c r="GY192" s="226"/>
      <c r="GZ192" s="226"/>
      <c r="HA192" s="226"/>
      <c r="HB192" s="226"/>
      <c r="HC192" s="226"/>
      <c r="HD192" s="226"/>
      <c r="HE192" s="226"/>
      <c r="HF192" s="226"/>
      <c r="HG192" s="226"/>
      <c r="HH192" s="226"/>
      <c r="HI192" s="226"/>
      <c r="HJ192" s="226"/>
      <c r="HK192" s="226"/>
      <c r="HL192" s="226"/>
      <c r="HM192" s="226"/>
      <c r="HN192" s="226"/>
      <c r="HO192" s="226"/>
      <c r="HP192" s="226"/>
      <c r="HQ192" s="226"/>
      <c r="HR192" s="226"/>
      <c r="HS192" s="226"/>
      <c r="HT192" s="226"/>
      <c r="HU192" s="226"/>
      <c r="HV192" s="226"/>
      <c r="HW192" s="226"/>
      <c r="HX192" s="226"/>
      <c r="HY192" s="226"/>
      <c r="HZ192" s="226"/>
      <c r="IA192" s="226"/>
      <c r="IB192" s="226"/>
      <c r="IC192" s="226"/>
      <c r="ID192" s="226"/>
      <c r="IE192" s="226"/>
      <c r="IF192" s="226"/>
      <c r="IG192" s="226"/>
      <c r="IH192" s="226"/>
      <c r="II192" s="226"/>
      <c r="IJ192" s="226"/>
      <c r="IK192" s="226"/>
      <c r="IL192" s="226"/>
      <c r="IM192" s="226"/>
      <c r="IN192" s="226"/>
      <c r="IO192" s="226"/>
      <c r="IP192" s="226"/>
      <c r="IQ192" s="226"/>
      <c r="IR192" s="226"/>
      <c r="IS192" s="226"/>
      <c r="IT192" s="226"/>
      <c r="IU192" s="226"/>
      <c r="IV192" s="226"/>
    </row>
    <row r="193" spans="1:256" ht="17.25">
      <c r="A193" s="237" t="s">
        <v>219</v>
      </c>
      <c r="B193" s="267">
        <f>SUM(B185:B192)</f>
        <v>10674911.56</v>
      </c>
      <c r="C193" s="241">
        <f>SUM(C185:C192)</f>
        <v>10221791.22</v>
      </c>
      <c r="D193" s="241">
        <f>C193-B193</f>
        <v>-453120.33999999985</v>
      </c>
      <c r="E193" s="254">
        <f>D193/B193</f>
        <v>-0.0424472219234011</v>
      </c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  <c r="EF193" s="226"/>
      <c r="EG193" s="226"/>
      <c r="EH193" s="226"/>
      <c r="EI193" s="226"/>
      <c r="EJ193" s="226"/>
      <c r="EK193" s="226"/>
      <c r="EL193" s="226"/>
      <c r="EM193" s="226"/>
      <c r="EN193" s="226"/>
      <c r="EO193" s="226"/>
      <c r="EP193" s="226"/>
      <c r="EQ193" s="226"/>
      <c r="ER193" s="226"/>
      <c r="ES193" s="226"/>
      <c r="ET193" s="226"/>
      <c r="EU193" s="226"/>
      <c r="EV193" s="226"/>
      <c r="EW193" s="226"/>
      <c r="EX193" s="226"/>
      <c r="EY193" s="226"/>
      <c r="EZ193" s="226"/>
      <c r="FA193" s="226"/>
      <c r="FB193" s="226"/>
      <c r="FC193" s="226"/>
      <c r="FD193" s="226"/>
      <c r="FE193" s="226"/>
      <c r="FF193" s="226"/>
      <c r="FG193" s="226"/>
      <c r="FH193" s="226"/>
      <c r="FI193" s="226"/>
      <c r="FJ193" s="226"/>
      <c r="FK193" s="226"/>
      <c r="FL193" s="226"/>
      <c r="FM193" s="226"/>
      <c r="FN193" s="226"/>
      <c r="FO193" s="226"/>
      <c r="FP193" s="226"/>
      <c r="FQ193" s="226"/>
      <c r="FR193" s="226"/>
      <c r="FS193" s="226"/>
      <c r="FT193" s="226"/>
      <c r="FU193" s="226"/>
      <c r="FV193" s="226"/>
      <c r="FW193" s="226"/>
      <c r="FX193" s="226"/>
      <c r="FY193" s="226"/>
      <c r="FZ193" s="226"/>
      <c r="GA193" s="226"/>
      <c r="GB193" s="226"/>
      <c r="GC193" s="226"/>
      <c r="GD193" s="226"/>
      <c r="GE193" s="226"/>
      <c r="GF193" s="226"/>
      <c r="GG193" s="226"/>
      <c r="GH193" s="226"/>
      <c r="GI193" s="226"/>
      <c r="GJ193" s="226"/>
      <c r="GK193" s="226"/>
      <c r="GL193" s="226"/>
      <c r="GM193" s="226"/>
      <c r="GN193" s="226"/>
      <c r="GO193" s="226"/>
      <c r="GP193" s="226"/>
      <c r="GQ193" s="226"/>
      <c r="GR193" s="226"/>
      <c r="GS193" s="226"/>
      <c r="GT193" s="226"/>
      <c r="GU193" s="226"/>
      <c r="GV193" s="226"/>
      <c r="GW193" s="226"/>
      <c r="GX193" s="226"/>
      <c r="GY193" s="226"/>
      <c r="GZ193" s="226"/>
      <c r="HA193" s="226"/>
      <c r="HB193" s="226"/>
      <c r="HC193" s="226"/>
      <c r="HD193" s="226"/>
      <c r="HE193" s="226"/>
      <c r="HF193" s="226"/>
      <c r="HG193" s="226"/>
      <c r="HH193" s="226"/>
      <c r="HI193" s="226"/>
      <c r="HJ193" s="226"/>
      <c r="HK193" s="226"/>
      <c r="HL193" s="226"/>
      <c r="HM193" s="226"/>
      <c r="HN193" s="226"/>
      <c r="HO193" s="226"/>
      <c r="HP193" s="226"/>
      <c r="HQ193" s="226"/>
      <c r="HR193" s="226"/>
      <c r="HS193" s="226"/>
      <c r="HT193" s="226"/>
      <c r="HU193" s="226"/>
      <c r="HV193" s="226"/>
      <c r="HW193" s="226"/>
      <c r="HX193" s="226"/>
      <c r="HY193" s="226"/>
      <c r="HZ193" s="226"/>
      <c r="IA193" s="226"/>
      <c r="IB193" s="226"/>
      <c r="IC193" s="226"/>
      <c r="ID193" s="226"/>
      <c r="IE193" s="226"/>
      <c r="IF193" s="226"/>
      <c r="IG193" s="226"/>
      <c r="IH193" s="226"/>
      <c r="II193" s="226"/>
      <c r="IJ193" s="226"/>
      <c r="IK193" s="226"/>
      <c r="IL193" s="226"/>
      <c r="IM193" s="226"/>
      <c r="IN193" s="226"/>
      <c r="IO193" s="226"/>
      <c r="IP193" s="226"/>
      <c r="IQ193" s="226"/>
      <c r="IR193" s="226"/>
      <c r="IS193" s="226"/>
      <c r="IT193" s="226"/>
      <c r="IU193" s="226"/>
      <c r="IV193" s="226"/>
    </row>
    <row r="194" spans="1:256" ht="17.25">
      <c r="A194" s="271" t="s">
        <v>458</v>
      </c>
      <c r="B194" s="242">
        <v>50935.67</v>
      </c>
      <c r="C194" s="242">
        <v>52653</v>
      </c>
      <c r="D194" s="251"/>
      <c r="E194" s="252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  <c r="EF194" s="226"/>
      <c r="EG194" s="226"/>
      <c r="EH194" s="226"/>
      <c r="EI194" s="226"/>
      <c r="EJ194" s="226"/>
      <c r="EK194" s="226"/>
      <c r="EL194" s="226"/>
      <c r="EM194" s="226"/>
      <c r="EN194" s="226"/>
      <c r="EO194" s="226"/>
      <c r="EP194" s="226"/>
      <c r="EQ194" s="226"/>
      <c r="ER194" s="226"/>
      <c r="ES194" s="226"/>
      <c r="ET194" s="226"/>
      <c r="EU194" s="226"/>
      <c r="EV194" s="226"/>
      <c r="EW194" s="226"/>
      <c r="EX194" s="226"/>
      <c r="EY194" s="226"/>
      <c r="EZ194" s="226"/>
      <c r="FA194" s="226"/>
      <c r="FB194" s="226"/>
      <c r="FC194" s="226"/>
      <c r="FD194" s="226"/>
      <c r="FE194" s="226"/>
      <c r="FF194" s="226"/>
      <c r="FG194" s="226"/>
      <c r="FH194" s="226"/>
      <c r="FI194" s="226"/>
      <c r="FJ194" s="226"/>
      <c r="FK194" s="226"/>
      <c r="FL194" s="226"/>
      <c r="FM194" s="226"/>
      <c r="FN194" s="226"/>
      <c r="FO194" s="226"/>
      <c r="FP194" s="226"/>
      <c r="FQ194" s="226"/>
      <c r="FR194" s="226"/>
      <c r="FS194" s="226"/>
      <c r="FT194" s="226"/>
      <c r="FU194" s="226"/>
      <c r="FV194" s="226"/>
      <c r="FW194" s="226"/>
      <c r="FX194" s="226"/>
      <c r="FY194" s="226"/>
      <c r="FZ194" s="226"/>
      <c r="GA194" s="226"/>
      <c r="GB194" s="226"/>
      <c r="GC194" s="226"/>
      <c r="GD194" s="226"/>
      <c r="GE194" s="226"/>
      <c r="GF194" s="226"/>
      <c r="GG194" s="226"/>
      <c r="GH194" s="226"/>
      <c r="GI194" s="226"/>
      <c r="GJ194" s="226"/>
      <c r="GK194" s="226"/>
      <c r="GL194" s="226"/>
      <c r="GM194" s="226"/>
      <c r="GN194" s="226"/>
      <c r="GO194" s="226"/>
      <c r="GP194" s="226"/>
      <c r="GQ194" s="226"/>
      <c r="GR194" s="226"/>
      <c r="GS194" s="226"/>
      <c r="GT194" s="226"/>
      <c r="GU194" s="226"/>
      <c r="GV194" s="226"/>
      <c r="GW194" s="226"/>
      <c r="GX194" s="226"/>
      <c r="GY194" s="226"/>
      <c r="GZ194" s="226"/>
      <c r="HA194" s="226"/>
      <c r="HB194" s="226"/>
      <c r="HC194" s="226"/>
      <c r="HD194" s="226"/>
      <c r="HE194" s="226"/>
      <c r="HF194" s="226"/>
      <c r="HG194" s="226"/>
      <c r="HH194" s="226"/>
      <c r="HI194" s="226"/>
      <c r="HJ194" s="226"/>
      <c r="HK194" s="226"/>
      <c r="HL194" s="226"/>
      <c r="HM194" s="226"/>
      <c r="HN194" s="226"/>
      <c r="HO194" s="226"/>
      <c r="HP194" s="226"/>
      <c r="HQ194" s="226"/>
      <c r="HR194" s="226"/>
      <c r="HS194" s="226"/>
      <c r="HT194" s="226"/>
      <c r="HU194" s="226"/>
      <c r="HV194" s="226"/>
      <c r="HW194" s="226"/>
      <c r="HX194" s="226"/>
      <c r="HY194" s="226"/>
      <c r="HZ194" s="226"/>
      <c r="IA194" s="226"/>
      <c r="IB194" s="226"/>
      <c r="IC194" s="226"/>
      <c r="ID194" s="226"/>
      <c r="IE194" s="226"/>
      <c r="IF194" s="226"/>
      <c r="IG194" s="226"/>
      <c r="IH194" s="226"/>
      <c r="II194" s="226"/>
      <c r="IJ194" s="226"/>
      <c r="IK194" s="226"/>
      <c r="IL194" s="226"/>
      <c r="IM194" s="226"/>
      <c r="IN194" s="226"/>
      <c r="IO194" s="226"/>
      <c r="IP194" s="226"/>
      <c r="IQ194" s="226"/>
      <c r="IR194" s="226"/>
      <c r="IS194" s="226"/>
      <c r="IT194" s="226"/>
      <c r="IU194" s="226"/>
      <c r="IV194" s="226"/>
    </row>
    <row r="195" spans="1:256" ht="17.25">
      <c r="A195" s="237" t="s">
        <v>219</v>
      </c>
      <c r="B195" s="253">
        <f>SUM(B194:B194)</f>
        <v>50935.67</v>
      </c>
      <c r="C195" s="253">
        <f>SUM(C194:C194)</f>
        <v>52653</v>
      </c>
      <c r="D195" s="253">
        <f>C195-B195</f>
        <v>1717.3300000000017</v>
      </c>
      <c r="E195" s="254">
        <f>D195/B195</f>
        <v>0.033715665269544934</v>
      </c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6"/>
      <c r="BX195" s="226"/>
      <c r="BY195" s="226"/>
      <c r="BZ195" s="226"/>
      <c r="CA195" s="226"/>
      <c r="CB195" s="226"/>
      <c r="CC195" s="226"/>
      <c r="CD195" s="226"/>
      <c r="CE195" s="226"/>
      <c r="CF195" s="226"/>
      <c r="CG195" s="226"/>
      <c r="CH195" s="226"/>
      <c r="CI195" s="226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  <c r="EF195" s="226"/>
      <c r="EG195" s="226"/>
      <c r="EH195" s="226"/>
      <c r="EI195" s="226"/>
      <c r="EJ195" s="226"/>
      <c r="EK195" s="226"/>
      <c r="EL195" s="226"/>
      <c r="EM195" s="226"/>
      <c r="EN195" s="226"/>
      <c r="EO195" s="226"/>
      <c r="EP195" s="226"/>
      <c r="EQ195" s="226"/>
      <c r="ER195" s="226"/>
      <c r="ES195" s="226"/>
      <c r="ET195" s="226"/>
      <c r="EU195" s="226"/>
      <c r="EV195" s="226"/>
      <c r="EW195" s="226"/>
      <c r="EX195" s="226"/>
      <c r="EY195" s="226"/>
      <c r="EZ195" s="226"/>
      <c r="FA195" s="226"/>
      <c r="FB195" s="226"/>
      <c r="FC195" s="226"/>
      <c r="FD195" s="226"/>
      <c r="FE195" s="226"/>
      <c r="FF195" s="226"/>
      <c r="FG195" s="226"/>
      <c r="FH195" s="226"/>
      <c r="FI195" s="226"/>
      <c r="FJ195" s="226"/>
      <c r="FK195" s="226"/>
      <c r="FL195" s="226"/>
      <c r="FM195" s="226"/>
      <c r="FN195" s="226"/>
      <c r="FO195" s="226"/>
      <c r="FP195" s="226"/>
      <c r="FQ195" s="226"/>
      <c r="FR195" s="226"/>
      <c r="FS195" s="226"/>
      <c r="FT195" s="226"/>
      <c r="FU195" s="226"/>
      <c r="FV195" s="226"/>
      <c r="FW195" s="226"/>
      <c r="FX195" s="226"/>
      <c r="FY195" s="226"/>
      <c r="FZ195" s="226"/>
      <c r="GA195" s="226"/>
      <c r="GB195" s="226"/>
      <c r="GC195" s="226"/>
      <c r="GD195" s="226"/>
      <c r="GE195" s="226"/>
      <c r="GF195" s="226"/>
      <c r="GG195" s="226"/>
      <c r="GH195" s="226"/>
      <c r="GI195" s="226"/>
      <c r="GJ195" s="226"/>
      <c r="GK195" s="226"/>
      <c r="GL195" s="226"/>
      <c r="GM195" s="226"/>
      <c r="GN195" s="226"/>
      <c r="GO195" s="226"/>
      <c r="GP195" s="226"/>
      <c r="GQ195" s="226"/>
      <c r="GR195" s="226"/>
      <c r="GS195" s="226"/>
      <c r="GT195" s="226"/>
      <c r="GU195" s="226"/>
      <c r="GV195" s="226"/>
      <c r="GW195" s="226"/>
      <c r="GX195" s="226"/>
      <c r="GY195" s="226"/>
      <c r="GZ195" s="226"/>
      <c r="HA195" s="226"/>
      <c r="HB195" s="226"/>
      <c r="HC195" s="226"/>
      <c r="HD195" s="226"/>
      <c r="HE195" s="226"/>
      <c r="HF195" s="226"/>
      <c r="HG195" s="226"/>
      <c r="HH195" s="226"/>
      <c r="HI195" s="226"/>
      <c r="HJ195" s="226"/>
      <c r="HK195" s="226"/>
      <c r="HL195" s="226"/>
      <c r="HM195" s="226"/>
      <c r="HN195" s="226"/>
      <c r="HO195" s="226"/>
      <c r="HP195" s="226"/>
      <c r="HQ195" s="226"/>
      <c r="HR195" s="226"/>
      <c r="HS195" s="226"/>
      <c r="HT195" s="226"/>
      <c r="HU195" s="226"/>
      <c r="HV195" s="226"/>
      <c r="HW195" s="226"/>
      <c r="HX195" s="226"/>
      <c r="HY195" s="226"/>
      <c r="HZ195" s="226"/>
      <c r="IA195" s="226"/>
      <c r="IB195" s="226"/>
      <c r="IC195" s="226"/>
      <c r="ID195" s="226"/>
      <c r="IE195" s="226"/>
      <c r="IF195" s="226"/>
      <c r="IG195" s="226"/>
      <c r="IH195" s="226"/>
      <c r="II195" s="226"/>
      <c r="IJ195" s="226"/>
      <c r="IK195" s="226"/>
      <c r="IL195" s="226"/>
      <c r="IM195" s="226"/>
      <c r="IN195" s="226"/>
      <c r="IO195" s="226"/>
      <c r="IP195" s="226"/>
      <c r="IQ195" s="226"/>
      <c r="IR195" s="226"/>
      <c r="IS195" s="226"/>
      <c r="IT195" s="226"/>
      <c r="IU195" s="226"/>
      <c r="IV195" s="226"/>
    </row>
    <row r="196" spans="1:256" ht="17.25">
      <c r="A196" s="271" t="s">
        <v>459</v>
      </c>
      <c r="B196" s="242">
        <v>74589.05</v>
      </c>
      <c r="C196" s="242">
        <v>81330.85</v>
      </c>
      <c r="D196" s="251"/>
      <c r="E196" s="252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6"/>
      <c r="BZ196" s="226"/>
      <c r="CA196" s="226"/>
      <c r="CB196" s="226"/>
      <c r="CC196" s="226"/>
      <c r="CD196" s="226"/>
      <c r="CE196" s="226"/>
      <c r="CF196" s="226"/>
      <c r="CG196" s="226"/>
      <c r="CH196" s="226"/>
      <c r="CI196" s="226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  <c r="EF196" s="226"/>
      <c r="EG196" s="226"/>
      <c r="EH196" s="226"/>
      <c r="EI196" s="226"/>
      <c r="EJ196" s="226"/>
      <c r="EK196" s="226"/>
      <c r="EL196" s="226"/>
      <c r="EM196" s="226"/>
      <c r="EN196" s="226"/>
      <c r="EO196" s="226"/>
      <c r="EP196" s="226"/>
      <c r="EQ196" s="226"/>
      <c r="ER196" s="226"/>
      <c r="ES196" s="226"/>
      <c r="ET196" s="226"/>
      <c r="EU196" s="226"/>
      <c r="EV196" s="226"/>
      <c r="EW196" s="226"/>
      <c r="EX196" s="226"/>
      <c r="EY196" s="226"/>
      <c r="EZ196" s="226"/>
      <c r="FA196" s="226"/>
      <c r="FB196" s="226"/>
      <c r="FC196" s="226"/>
      <c r="FD196" s="226"/>
      <c r="FE196" s="226"/>
      <c r="FF196" s="226"/>
      <c r="FG196" s="226"/>
      <c r="FH196" s="226"/>
      <c r="FI196" s="226"/>
      <c r="FJ196" s="226"/>
      <c r="FK196" s="226"/>
      <c r="FL196" s="226"/>
      <c r="FM196" s="226"/>
      <c r="FN196" s="226"/>
      <c r="FO196" s="226"/>
      <c r="FP196" s="226"/>
      <c r="FQ196" s="226"/>
      <c r="FR196" s="226"/>
      <c r="FS196" s="226"/>
      <c r="FT196" s="226"/>
      <c r="FU196" s="226"/>
      <c r="FV196" s="226"/>
      <c r="FW196" s="226"/>
      <c r="FX196" s="226"/>
      <c r="FY196" s="226"/>
      <c r="FZ196" s="226"/>
      <c r="GA196" s="226"/>
      <c r="GB196" s="226"/>
      <c r="GC196" s="226"/>
      <c r="GD196" s="226"/>
      <c r="GE196" s="226"/>
      <c r="GF196" s="226"/>
      <c r="GG196" s="226"/>
      <c r="GH196" s="226"/>
      <c r="GI196" s="226"/>
      <c r="GJ196" s="226"/>
      <c r="GK196" s="226"/>
      <c r="GL196" s="226"/>
      <c r="GM196" s="226"/>
      <c r="GN196" s="226"/>
      <c r="GO196" s="226"/>
      <c r="GP196" s="226"/>
      <c r="GQ196" s="226"/>
      <c r="GR196" s="226"/>
      <c r="GS196" s="226"/>
      <c r="GT196" s="226"/>
      <c r="GU196" s="226"/>
      <c r="GV196" s="226"/>
      <c r="GW196" s="226"/>
      <c r="GX196" s="226"/>
      <c r="GY196" s="226"/>
      <c r="GZ196" s="226"/>
      <c r="HA196" s="226"/>
      <c r="HB196" s="226"/>
      <c r="HC196" s="226"/>
      <c r="HD196" s="226"/>
      <c r="HE196" s="226"/>
      <c r="HF196" s="226"/>
      <c r="HG196" s="226"/>
      <c r="HH196" s="226"/>
      <c r="HI196" s="226"/>
      <c r="HJ196" s="226"/>
      <c r="HK196" s="226"/>
      <c r="HL196" s="226"/>
      <c r="HM196" s="226"/>
      <c r="HN196" s="226"/>
      <c r="HO196" s="226"/>
      <c r="HP196" s="226"/>
      <c r="HQ196" s="226"/>
      <c r="HR196" s="226"/>
      <c r="HS196" s="226"/>
      <c r="HT196" s="226"/>
      <c r="HU196" s="226"/>
      <c r="HV196" s="226"/>
      <c r="HW196" s="226"/>
      <c r="HX196" s="226"/>
      <c r="HY196" s="226"/>
      <c r="HZ196" s="226"/>
      <c r="IA196" s="226"/>
      <c r="IB196" s="226"/>
      <c r="IC196" s="226"/>
      <c r="ID196" s="226"/>
      <c r="IE196" s="226"/>
      <c r="IF196" s="226"/>
      <c r="IG196" s="226"/>
      <c r="IH196" s="226"/>
      <c r="II196" s="226"/>
      <c r="IJ196" s="226"/>
      <c r="IK196" s="226"/>
      <c r="IL196" s="226"/>
      <c r="IM196" s="226"/>
      <c r="IN196" s="226"/>
      <c r="IO196" s="226"/>
      <c r="IP196" s="226"/>
      <c r="IQ196" s="226"/>
      <c r="IR196" s="226"/>
      <c r="IS196" s="226"/>
      <c r="IT196" s="226"/>
      <c r="IU196" s="226"/>
      <c r="IV196" s="226"/>
    </row>
    <row r="197" spans="1:256" ht="18" thickBot="1">
      <c r="A197" s="237" t="s">
        <v>219</v>
      </c>
      <c r="B197" s="253">
        <f>SUM(B196:B196)</f>
        <v>74589.05</v>
      </c>
      <c r="C197" s="253">
        <f>SUM(C196:C196)</f>
        <v>81330.85</v>
      </c>
      <c r="D197" s="253">
        <f>C197-B197</f>
        <v>6741.800000000003</v>
      </c>
      <c r="E197" s="254">
        <f>D197/B197</f>
        <v>0.09038592125787905</v>
      </c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  <c r="EF197" s="226"/>
      <c r="EG197" s="226"/>
      <c r="EH197" s="226"/>
      <c r="EI197" s="226"/>
      <c r="EJ197" s="226"/>
      <c r="EK197" s="226"/>
      <c r="EL197" s="226"/>
      <c r="EM197" s="226"/>
      <c r="EN197" s="226"/>
      <c r="EO197" s="226"/>
      <c r="EP197" s="226"/>
      <c r="EQ197" s="226"/>
      <c r="ER197" s="226"/>
      <c r="ES197" s="226"/>
      <c r="ET197" s="226"/>
      <c r="EU197" s="226"/>
      <c r="EV197" s="226"/>
      <c r="EW197" s="226"/>
      <c r="EX197" s="226"/>
      <c r="EY197" s="226"/>
      <c r="EZ197" s="226"/>
      <c r="FA197" s="226"/>
      <c r="FB197" s="226"/>
      <c r="FC197" s="226"/>
      <c r="FD197" s="226"/>
      <c r="FE197" s="226"/>
      <c r="FF197" s="226"/>
      <c r="FG197" s="226"/>
      <c r="FH197" s="226"/>
      <c r="FI197" s="226"/>
      <c r="FJ197" s="226"/>
      <c r="FK197" s="226"/>
      <c r="FL197" s="226"/>
      <c r="FM197" s="226"/>
      <c r="FN197" s="226"/>
      <c r="FO197" s="226"/>
      <c r="FP197" s="226"/>
      <c r="FQ197" s="226"/>
      <c r="FR197" s="226"/>
      <c r="FS197" s="226"/>
      <c r="FT197" s="226"/>
      <c r="FU197" s="226"/>
      <c r="FV197" s="226"/>
      <c r="FW197" s="226"/>
      <c r="FX197" s="226"/>
      <c r="FY197" s="226"/>
      <c r="FZ197" s="226"/>
      <c r="GA197" s="226"/>
      <c r="GB197" s="226"/>
      <c r="GC197" s="226"/>
      <c r="GD197" s="226"/>
      <c r="GE197" s="226"/>
      <c r="GF197" s="226"/>
      <c r="GG197" s="226"/>
      <c r="GH197" s="226"/>
      <c r="GI197" s="226"/>
      <c r="GJ197" s="226"/>
      <c r="GK197" s="226"/>
      <c r="GL197" s="226"/>
      <c r="GM197" s="226"/>
      <c r="GN197" s="226"/>
      <c r="GO197" s="226"/>
      <c r="GP197" s="226"/>
      <c r="GQ197" s="226"/>
      <c r="GR197" s="226"/>
      <c r="GS197" s="226"/>
      <c r="GT197" s="226"/>
      <c r="GU197" s="226"/>
      <c r="GV197" s="226"/>
      <c r="GW197" s="226"/>
      <c r="GX197" s="226"/>
      <c r="GY197" s="226"/>
      <c r="GZ197" s="226"/>
      <c r="HA197" s="226"/>
      <c r="HB197" s="226"/>
      <c r="HC197" s="226"/>
      <c r="HD197" s="226"/>
      <c r="HE197" s="226"/>
      <c r="HF197" s="226"/>
      <c r="HG197" s="226"/>
      <c r="HH197" s="226"/>
      <c r="HI197" s="226"/>
      <c r="HJ197" s="226"/>
      <c r="HK197" s="226"/>
      <c r="HL197" s="226"/>
      <c r="HM197" s="226"/>
      <c r="HN197" s="226"/>
      <c r="HO197" s="226"/>
      <c r="HP197" s="226"/>
      <c r="HQ197" s="226"/>
      <c r="HR197" s="226"/>
      <c r="HS197" s="226"/>
      <c r="HT197" s="226"/>
      <c r="HU197" s="226"/>
      <c r="HV197" s="226"/>
      <c r="HW197" s="226"/>
      <c r="HX197" s="226"/>
      <c r="HY197" s="226"/>
      <c r="HZ197" s="226"/>
      <c r="IA197" s="226"/>
      <c r="IB197" s="226"/>
      <c r="IC197" s="226"/>
      <c r="ID197" s="226"/>
      <c r="IE197" s="226"/>
      <c r="IF197" s="226"/>
      <c r="IG197" s="226"/>
      <c r="IH197" s="226"/>
      <c r="II197" s="226"/>
      <c r="IJ197" s="226"/>
      <c r="IK197" s="226"/>
      <c r="IL197" s="226"/>
      <c r="IM197" s="226"/>
      <c r="IN197" s="226"/>
      <c r="IO197" s="226"/>
      <c r="IP197" s="226"/>
      <c r="IQ197" s="226"/>
      <c r="IR197" s="226"/>
      <c r="IS197" s="226"/>
      <c r="IT197" s="226"/>
      <c r="IU197" s="226"/>
      <c r="IV197" s="226"/>
    </row>
    <row r="198" spans="1:256" ht="18" thickTop="1">
      <c r="A198" s="272" t="s">
        <v>460</v>
      </c>
      <c r="B198" s="242">
        <v>0</v>
      </c>
      <c r="C198" s="242">
        <v>62864.88</v>
      </c>
      <c r="D198" s="251"/>
      <c r="E198" s="252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26"/>
      <c r="BN198" s="226"/>
      <c r="BO198" s="226"/>
      <c r="BP198" s="226"/>
      <c r="BQ198" s="226"/>
      <c r="BR198" s="226"/>
      <c r="BS198" s="226"/>
      <c r="BT198" s="226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226"/>
      <c r="CI198" s="226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  <c r="EF198" s="226"/>
      <c r="EG198" s="226"/>
      <c r="EH198" s="226"/>
      <c r="EI198" s="226"/>
      <c r="EJ198" s="226"/>
      <c r="EK198" s="226"/>
      <c r="EL198" s="226"/>
      <c r="EM198" s="226"/>
      <c r="EN198" s="226"/>
      <c r="EO198" s="226"/>
      <c r="EP198" s="226"/>
      <c r="EQ198" s="226"/>
      <c r="ER198" s="226"/>
      <c r="ES198" s="226"/>
      <c r="ET198" s="226"/>
      <c r="EU198" s="226"/>
      <c r="EV198" s="226"/>
      <c r="EW198" s="226"/>
      <c r="EX198" s="226"/>
      <c r="EY198" s="226"/>
      <c r="EZ198" s="226"/>
      <c r="FA198" s="226"/>
      <c r="FB198" s="226"/>
      <c r="FC198" s="226"/>
      <c r="FD198" s="226"/>
      <c r="FE198" s="226"/>
      <c r="FF198" s="226"/>
      <c r="FG198" s="226"/>
      <c r="FH198" s="226"/>
      <c r="FI198" s="226"/>
      <c r="FJ198" s="226"/>
      <c r="FK198" s="226"/>
      <c r="FL198" s="226"/>
      <c r="FM198" s="226"/>
      <c r="FN198" s="226"/>
      <c r="FO198" s="226"/>
      <c r="FP198" s="226"/>
      <c r="FQ198" s="226"/>
      <c r="FR198" s="226"/>
      <c r="FS198" s="226"/>
      <c r="FT198" s="226"/>
      <c r="FU198" s="226"/>
      <c r="FV198" s="226"/>
      <c r="FW198" s="226"/>
      <c r="FX198" s="226"/>
      <c r="FY198" s="226"/>
      <c r="FZ198" s="226"/>
      <c r="GA198" s="226"/>
      <c r="GB198" s="226"/>
      <c r="GC198" s="226"/>
      <c r="GD198" s="226"/>
      <c r="GE198" s="226"/>
      <c r="GF198" s="226"/>
      <c r="GG198" s="226"/>
      <c r="GH198" s="226"/>
      <c r="GI198" s="226"/>
      <c r="GJ198" s="226"/>
      <c r="GK198" s="226"/>
      <c r="GL198" s="226"/>
      <c r="GM198" s="226"/>
      <c r="GN198" s="226"/>
      <c r="GO198" s="226"/>
      <c r="GP198" s="226"/>
      <c r="GQ198" s="226"/>
      <c r="GR198" s="226"/>
      <c r="GS198" s="226"/>
      <c r="GT198" s="226"/>
      <c r="GU198" s="226"/>
      <c r="GV198" s="226"/>
      <c r="GW198" s="226"/>
      <c r="GX198" s="226"/>
      <c r="GY198" s="226"/>
      <c r="GZ198" s="226"/>
      <c r="HA198" s="226"/>
      <c r="HB198" s="226"/>
      <c r="HC198" s="226"/>
      <c r="HD198" s="226"/>
      <c r="HE198" s="226"/>
      <c r="HF198" s="226"/>
      <c r="HG198" s="226"/>
      <c r="HH198" s="226"/>
      <c r="HI198" s="226"/>
      <c r="HJ198" s="226"/>
      <c r="HK198" s="226"/>
      <c r="HL198" s="226"/>
      <c r="HM198" s="226"/>
      <c r="HN198" s="226"/>
      <c r="HO198" s="226"/>
      <c r="HP198" s="226"/>
      <c r="HQ198" s="226"/>
      <c r="HR198" s="226"/>
      <c r="HS198" s="226"/>
      <c r="HT198" s="226"/>
      <c r="HU198" s="226"/>
      <c r="HV198" s="226"/>
      <c r="HW198" s="226"/>
      <c r="HX198" s="226"/>
      <c r="HY198" s="226"/>
      <c r="HZ198" s="226"/>
      <c r="IA198" s="226"/>
      <c r="IB198" s="226"/>
      <c r="IC198" s="226"/>
      <c r="ID198" s="226"/>
      <c r="IE198" s="226"/>
      <c r="IF198" s="226"/>
      <c r="IG198" s="226"/>
      <c r="IH198" s="226"/>
      <c r="II198" s="226"/>
      <c r="IJ198" s="226"/>
      <c r="IK198" s="226"/>
      <c r="IL198" s="226"/>
      <c r="IM198" s="226"/>
      <c r="IN198" s="226"/>
      <c r="IO198" s="226"/>
      <c r="IP198" s="226"/>
      <c r="IQ198" s="226"/>
      <c r="IR198" s="226"/>
      <c r="IS198" s="226"/>
      <c r="IT198" s="226"/>
      <c r="IU198" s="226"/>
      <c r="IV198" s="226"/>
    </row>
    <row r="199" spans="1:5" ht="17.25">
      <c r="A199" s="273" t="s">
        <v>405</v>
      </c>
      <c r="B199" s="242">
        <v>0</v>
      </c>
      <c r="C199" s="242">
        <v>8996.88</v>
      </c>
      <c r="D199" s="251"/>
      <c r="E199" s="252"/>
    </row>
    <row r="200" spans="1:5" ht="17.25">
      <c r="A200" s="273" t="s">
        <v>406</v>
      </c>
      <c r="B200" s="242">
        <v>0</v>
      </c>
      <c r="C200" s="242">
        <v>43853.63</v>
      </c>
      <c r="D200" s="251"/>
      <c r="E200" s="252"/>
    </row>
    <row r="201" spans="1:5" ht="17.25">
      <c r="A201" s="273" t="s">
        <v>407</v>
      </c>
      <c r="B201" s="242">
        <v>0</v>
      </c>
      <c r="C201" s="242">
        <v>0</v>
      </c>
      <c r="D201" s="251"/>
      <c r="E201" s="252"/>
    </row>
    <row r="202" spans="1:5" ht="17.25">
      <c r="A202" s="273" t="s">
        <v>408</v>
      </c>
      <c r="B202" s="242">
        <v>0</v>
      </c>
      <c r="C202" s="242">
        <v>11452.93</v>
      </c>
      <c r="D202" s="251"/>
      <c r="E202" s="252"/>
    </row>
    <row r="203" spans="1:5" ht="17.25">
      <c r="A203" s="273" t="s">
        <v>409</v>
      </c>
      <c r="B203" s="242">
        <v>69.6</v>
      </c>
      <c r="C203" s="242">
        <v>12.8</v>
      </c>
      <c r="D203" s="251"/>
      <c r="E203" s="252"/>
    </row>
    <row r="204" spans="1:5" ht="18" thickBot="1">
      <c r="A204" s="237" t="s">
        <v>219</v>
      </c>
      <c r="B204" s="253">
        <f>SUM(B198:B203)</f>
        <v>69.6</v>
      </c>
      <c r="C204" s="253">
        <f>SUM(C198:C203)</f>
        <v>127181.11999999998</v>
      </c>
      <c r="D204" s="253">
        <f>C204-B204</f>
        <v>127111.51999999997</v>
      </c>
      <c r="E204" s="254">
        <v>1</v>
      </c>
    </row>
    <row r="205" spans="1:5" ht="18" thickBot="1" thickTop="1">
      <c r="A205" s="274" t="s">
        <v>410</v>
      </c>
      <c r="B205" s="274">
        <f>B7+B10+B15+B24+B33+B38+B48+B58+B80+B82+B86+B93+B130+B147+B150+B171+B177+B183+B193+B195+B197+B204</f>
        <v>720538490.17</v>
      </c>
      <c r="C205" s="274">
        <f>C7+C10+C15+C24+C33+C38+C48+C58+C80+C82+C86+C93+C130+C147+C150+C171+C177+C183+C193+C195+C197+C204</f>
        <v>764579253.6700001</v>
      </c>
      <c r="D205" s="274">
        <f>C205-B205</f>
        <v>44040763.50000012</v>
      </c>
      <c r="E205" s="275">
        <f>D205/B205</f>
        <v>0.06112201374503863</v>
      </c>
    </row>
    <row r="206" ht="13.5" thickTop="1">
      <c r="C206" s="276"/>
    </row>
    <row r="212" ht="12.75">
      <c r="A212" s="223" t="s">
        <v>209</v>
      </c>
    </row>
    <row r="213" ht="12.75">
      <c r="A213" s="223" t="s">
        <v>411</v>
      </c>
    </row>
    <row r="214" ht="12.75">
      <c r="A214" s="223" t="s">
        <v>412</v>
      </c>
    </row>
    <row r="215" ht="12.75">
      <c r="A215" s="223" t="s">
        <v>413</v>
      </c>
    </row>
    <row r="216" ht="12.75">
      <c r="A216" s="223" t="s">
        <v>414</v>
      </c>
    </row>
    <row r="217" ht="12.75">
      <c r="A217" s="223" t="s">
        <v>415</v>
      </c>
    </row>
    <row r="218" ht="12.75">
      <c r="A218" s="223" t="s">
        <v>416</v>
      </c>
    </row>
    <row r="219" ht="12.75">
      <c r="A219" s="223" t="s">
        <v>417</v>
      </c>
    </row>
    <row r="220" ht="12.75">
      <c r="A220" s="223" t="s">
        <v>418</v>
      </c>
    </row>
    <row r="221" ht="12.75">
      <c r="A221" s="223" t="s">
        <v>419</v>
      </c>
    </row>
    <row r="223" ht="12.75">
      <c r="A223" s="223" t="s">
        <v>420</v>
      </c>
    </row>
    <row r="224" ht="12.75">
      <c r="A224" s="223" t="s">
        <v>421</v>
      </c>
    </row>
    <row r="225" ht="12.75">
      <c r="A225" s="223" t="s">
        <v>422</v>
      </c>
    </row>
    <row r="226" ht="12.75">
      <c r="A226" s="223" t="s">
        <v>423</v>
      </c>
    </row>
    <row r="227" ht="12.75">
      <c r="A227" s="223" t="s">
        <v>424</v>
      </c>
    </row>
    <row r="228" ht="12.75">
      <c r="A228" s="223" t="s">
        <v>425</v>
      </c>
    </row>
    <row r="229" ht="12.75">
      <c r="A229" s="223" t="s">
        <v>426</v>
      </c>
    </row>
    <row r="230" ht="12.75">
      <c r="A230" s="223" t="s">
        <v>427</v>
      </c>
    </row>
    <row r="231" ht="12.75">
      <c r="A231" s="223" t="s">
        <v>428</v>
      </c>
    </row>
    <row r="232" ht="12.75">
      <c r="A232" s="223" t="s">
        <v>429</v>
      </c>
    </row>
    <row r="233" ht="12.75">
      <c r="A233" s="223" t="s">
        <v>430</v>
      </c>
    </row>
    <row r="234" ht="12.75">
      <c r="A234" s="223" t="s">
        <v>431</v>
      </c>
    </row>
    <row r="235" ht="12.75">
      <c r="A235" s="223" t="s">
        <v>432</v>
      </c>
    </row>
    <row r="236" ht="12.75">
      <c r="A236" s="223" t="s">
        <v>433</v>
      </c>
    </row>
    <row r="237" ht="12.75">
      <c r="A237" s="223" t="s">
        <v>434</v>
      </c>
    </row>
    <row r="238" ht="12.75">
      <c r="A238" s="223" t="s">
        <v>435</v>
      </c>
    </row>
    <row r="239" ht="12.75">
      <c r="A239" s="277" t="s">
        <v>436</v>
      </c>
    </row>
    <row r="240" ht="12.75">
      <c r="A240" s="277" t="s">
        <v>437</v>
      </c>
    </row>
    <row r="241" ht="12.75">
      <c r="A241" s="223" t="s">
        <v>438</v>
      </c>
    </row>
    <row r="242" ht="12.75">
      <c r="A242" s="223" t="s">
        <v>439</v>
      </c>
    </row>
    <row r="243" ht="12.75">
      <c r="A243" s="223" t="s">
        <v>440</v>
      </c>
    </row>
    <row r="244" ht="12.75">
      <c r="A244" s="223" t="s">
        <v>441</v>
      </c>
    </row>
    <row r="245" ht="12.75">
      <c r="A245" s="223" t="s">
        <v>442</v>
      </c>
    </row>
    <row r="246" ht="12.75">
      <c r="A246" s="223" t="s">
        <v>443</v>
      </c>
    </row>
    <row r="247" ht="12.75">
      <c r="A247" s="223" t="s">
        <v>444</v>
      </c>
    </row>
    <row r="248" ht="12.75">
      <c r="A248" s="223" t="s">
        <v>445</v>
      </c>
    </row>
    <row r="249" ht="12.75">
      <c r="A249" s="223" t="s">
        <v>446</v>
      </c>
    </row>
    <row r="250" ht="12.75">
      <c r="A250" s="223" t="s">
        <v>447</v>
      </c>
    </row>
    <row r="251" ht="12.75">
      <c r="A251" s="223" t="s">
        <v>448</v>
      </c>
    </row>
    <row r="252" ht="12.75">
      <c r="A252" s="223" t="s">
        <v>449</v>
      </c>
    </row>
    <row r="253" ht="12.75">
      <c r="A253" s="223" t="s">
        <v>450</v>
      </c>
    </row>
    <row r="254" ht="12.75">
      <c r="A254" s="223" t="s">
        <v>451</v>
      </c>
    </row>
    <row r="255" ht="12.75">
      <c r="A255" s="223" t="s">
        <v>452</v>
      </c>
    </row>
    <row r="256" ht="12.75">
      <c r="A256" s="223" t="s">
        <v>453</v>
      </c>
    </row>
    <row r="257" ht="12.75">
      <c r="A257" s="223" t="s">
        <v>454</v>
      </c>
    </row>
    <row r="258" ht="12.75">
      <c r="A258" s="223" t="s">
        <v>455</v>
      </c>
    </row>
    <row r="261" ht="12.75">
      <c r="A261" s="277"/>
    </row>
  </sheetData>
  <sheetProtection/>
  <printOptions horizontalCentered="1"/>
  <pageMargins left="0.21" right="0.27" top="0.32" bottom="0.32" header="0.32" footer="0.3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68" customWidth="1"/>
    <col min="2" max="3" width="25.8515625" style="168" customWidth="1"/>
    <col min="4" max="4" width="23.8515625" style="168" customWidth="1"/>
    <col min="5" max="5" width="15.421875" style="168" customWidth="1"/>
    <col min="6" max="16384" width="15.7109375" style="168" customWidth="1"/>
  </cols>
  <sheetData>
    <row r="1" spans="2:256" ht="17.25">
      <c r="B1" s="169" t="s">
        <v>0</v>
      </c>
      <c r="C1" s="169"/>
      <c r="D1" s="169"/>
      <c r="E1" s="170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</row>
    <row r="2" spans="1:256" ht="17.25">
      <c r="A2" s="170"/>
      <c r="B2" s="169" t="s">
        <v>238</v>
      </c>
      <c r="C2" s="169"/>
      <c r="D2" s="169"/>
      <c r="E2" s="170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</row>
    <row r="3" spans="1:256" ht="17.25">
      <c r="A3" s="172" t="s">
        <v>239</v>
      </c>
      <c r="B3" s="169" t="s">
        <v>105</v>
      </c>
      <c r="C3" s="169"/>
      <c r="D3" s="169"/>
      <c r="E3" s="173" t="s">
        <v>240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</row>
    <row r="4" spans="1:256" ht="17.25">
      <c r="A4" s="174" t="s">
        <v>241</v>
      </c>
      <c r="B4" s="175">
        <v>2005</v>
      </c>
      <c r="C4" s="176">
        <v>2006</v>
      </c>
      <c r="D4" s="174" t="s">
        <v>242</v>
      </c>
      <c r="E4" s="174" t="s">
        <v>243</v>
      </c>
      <c r="F4" s="177"/>
      <c r="G4" s="177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  <c r="IV4" s="171"/>
    </row>
    <row r="5" spans="1:256" ht="17.25">
      <c r="A5" s="178" t="s">
        <v>244</v>
      </c>
      <c r="B5" s="179"/>
      <c r="C5" s="179"/>
      <c r="D5" s="179"/>
      <c r="E5" s="18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  <c r="IR5" s="171"/>
      <c r="IS5" s="171"/>
      <c r="IT5" s="171"/>
      <c r="IU5" s="171"/>
      <c r="IV5" s="171"/>
    </row>
    <row r="6" spans="1:256" ht="17.25">
      <c r="A6" s="179" t="s">
        <v>245</v>
      </c>
      <c r="B6" s="181">
        <v>294555514.88</v>
      </c>
      <c r="C6" s="181">
        <v>332289824.01</v>
      </c>
      <c r="D6" s="179"/>
      <c r="E6" s="18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ht="17.25">
      <c r="A7" s="182" t="s">
        <v>219</v>
      </c>
      <c r="B7" s="183">
        <f>B6</f>
        <v>294555514.88</v>
      </c>
      <c r="C7" s="183">
        <f>C6</f>
        <v>332289824.01</v>
      </c>
      <c r="D7" s="183">
        <f>C7-B7</f>
        <v>37734309.129999995</v>
      </c>
      <c r="E7" s="184">
        <f>D7/B7</f>
        <v>0.12810593325802339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spans="1:256" ht="17.25">
      <c r="A8" s="178" t="s">
        <v>246</v>
      </c>
      <c r="B8" s="179"/>
      <c r="C8" s="179"/>
      <c r="D8" s="179"/>
      <c r="E8" s="18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</row>
    <row r="9" spans="1:256" ht="17.25">
      <c r="A9" s="179" t="s">
        <v>247</v>
      </c>
      <c r="B9" s="181">
        <v>432762433.22</v>
      </c>
      <c r="C9" s="181">
        <v>479801748.58</v>
      </c>
      <c r="D9" s="179"/>
      <c r="E9" s="185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</row>
    <row r="10" spans="1:256" ht="17.25">
      <c r="A10" s="182" t="s">
        <v>219</v>
      </c>
      <c r="B10" s="186">
        <f>SUM(B8:B9)</f>
        <v>432762433.22</v>
      </c>
      <c r="C10" s="183">
        <f>SUM(C8:C9)</f>
        <v>479801748.58</v>
      </c>
      <c r="D10" s="183">
        <f>C10-B10</f>
        <v>47039315.359999955</v>
      </c>
      <c r="E10" s="184">
        <f>D10/B10</f>
        <v>0.1086954683427592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</row>
    <row r="11" spans="1:256" ht="17.25">
      <c r="A11" s="178" t="s">
        <v>248</v>
      </c>
      <c r="B11" s="179"/>
      <c r="C11" s="179"/>
      <c r="D11" s="179"/>
      <c r="E11" s="185" t="s">
        <v>106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  <c r="IV11" s="171"/>
    </row>
    <row r="12" spans="1:256" ht="17.25">
      <c r="A12" s="179" t="s">
        <v>249</v>
      </c>
      <c r="B12" s="187">
        <v>-30774838.68</v>
      </c>
      <c r="C12" s="187">
        <v>-31974059.53</v>
      </c>
      <c r="D12" s="179"/>
      <c r="E12" s="185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spans="1:256" ht="17.25">
      <c r="A13" s="179" t="s">
        <v>250</v>
      </c>
      <c r="B13" s="187">
        <v>53611924.39</v>
      </c>
      <c r="C13" s="187">
        <v>61361661.29</v>
      </c>
      <c r="D13" s="188"/>
      <c r="E13" s="189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</row>
    <row r="14" spans="1:256" ht="17.25">
      <c r="A14" s="179" t="s">
        <v>251</v>
      </c>
      <c r="B14" s="181">
        <v>1436432.6</v>
      </c>
      <c r="C14" s="181">
        <v>1936743.23</v>
      </c>
      <c r="D14" s="188"/>
      <c r="E14" s="189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  <c r="IV14" s="171"/>
    </row>
    <row r="15" spans="1:256" ht="17.25">
      <c r="A15" s="182" t="s">
        <v>219</v>
      </c>
      <c r="B15" s="183">
        <f>SUM(B12:B14)</f>
        <v>24273518.310000002</v>
      </c>
      <c r="C15" s="183">
        <f>SUM(C12:C14)</f>
        <v>31324344.99</v>
      </c>
      <c r="D15" s="183">
        <f>C15-B15</f>
        <v>7050826.679999996</v>
      </c>
      <c r="E15" s="184">
        <f>D15/B15</f>
        <v>0.2904740297616953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spans="1:256" ht="17.25">
      <c r="A16" s="178" t="s">
        <v>252</v>
      </c>
      <c r="B16" s="179"/>
      <c r="C16" s="179"/>
      <c r="D16" s="179"/>
      <c r="E16" s="185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1"/>
    </row>
    <row r="17" spans="1:256" ht="17.25">
      <c r="A17" s="179" t="s">
        <v>253</v>
      </c>
      <c r="B17" s="187">
        <v>48561310.84</v>
      </c>
      <c r="C17" s="187">
        <v>46274283.26</v>
      </c>
      <c r="D17" s="179"/>
      <c r="E17" s="185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  <c r="IU17" s="171"/>
      <c r="IV17" s="171"/>
    </row>
    <row r="18" spans="1:256" ht="17.25">
      <c r="A18" s="179" t="s">
        <v>254</v>
      </c>
      <c r="B18" s="187">
        <v>4523165.22</v>
      </c>
      <c r="C18" s="187">
        <v>4932663.6</v>
      </c>
      <c r="D18" s="188"/>
      <c r="E18" s="189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1"/>
    </row>
    <row r="19" spans="1:256" ht="17.25">
      <c r="A19" s="179" t="s">
        <v>255</v>
      </c>
      <c r="B19" s="187">
        <v>1047012.21</v>
      </c>
      <c r="C19" s="187">
        <v>964428.78</v>
      </c>
      <c r="D19" s="188"/>
      <c r="E19" s="189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</row>
    <row r="20" spans="1:256" ht="17.25">
      <c r="A20" s="179" t="s">
        <v>256</v>
      </c>
      <c r="B20" s="187">
        <v>9341</v>
      </c>
      <c r="C20" s="187">
        <v>5.01</v>
      </c>
      <c r="D20" s="188"/>
      <c r="E20" s="189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</row>
    <row r="21" spans="1:256" ht="17.25">
      <c r="A21" s="179" t="s">
        <v>257</v>
      </c>
      <c r="B21" s="187">
        <v>531737.61</v>
      </c>
      <c r="C21" s="187">
        <v>610442.08</v>
      </c>
      <c r="D21" s="188"/>
      <c r="E21" s="189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spans="1:256" ht="17.25">
      <c r="A22" s="179" t="s">
        <v>258</v>
      </c>
      <c r="B22" s="187">
        <v>-2045308.89</v>
      </c>
      <c r="C22" s="187">
        <v>-2207290.73</v>
      </c>
      <c r="D22" s="188"/>
      <c r="E22" s="189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</row>
    <row r="23" spans="1:256" ht="17.25">
      <c r="A23" s="179" t="s">
        <v>259</v>
      </c>
      <c r="B23" s="187">
        <v>11397164.81</v>
      </c>
      <c r="C23" s="187">
        <v>1208232.74</v>
      </c>
      <c r="D23" s="188"/>
      <c r="E23" s="189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</row>
    <row r="24" spans="1:256" ht="17.25">
      <c r="A24" s="182" t="s">
        <v>219</v>
      </c>
      <c r="B24" s="186">
        <f>SUM(B17:B23)</f>
        <v>64024422.800000004</v>
      </c>
      <c r="C24" s="183">
        <f>SUM(C17:C23)</f>
        <v>51782764.74</v>
      </c>
      <c r="D24" s="183">
        <f>C24-B24</f>
        <v>-12241658.060000002</v>
      </c>
      <c r="E24" s="184">
        <f>D24/B24</f>
        <v>-0.19120294294945211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</row>
    <row r="25" spans="1:256" ht="17.25">
      <c r="A25" s="178" t="s">
        <v>260</v>
      </c>
      <c r="B25" s="179"/>
      <c r="C25" s="179"/>
      <c r="D25" s="179"/>
      <c r="E25" s="185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spans="1:256" ht="17.25">
      <c r="A26" s="179" t="s">
        <v>261</v>
      </c>
      <c r="B26" s="187">
        <v>449854664.19</v>
      </c>
      <c r="C26" s="187">
        <v>448795599.88</v>
      </c>
      <c r="D26" s="179"/>
      <c r="E26" s="185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</row>
    <row r="27" spans="1:256" ht="17.25">
      <c r="A27" s="179" t="s">
        <v>262</v>
      </c>
      <c r="B27" s="187">
        <v>0</v>
      </c>
      <c r="C27" s="187">
        <v>0</v>
      </c>
      <c r="D27" s="188"/>
      <c r="E27" s="189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</row>
    <row r="28" spans="1:256" ht="17.25">
      <c r="A28" s="179" t="s">
        <v>263</v>
      </c>
      <c r="B28" s="187">
        <v>88500</v>
      </c>
      <c r="C28" s="187">
        <v>121500</v>
      </c>
      <c r="D28" s="188"/>
      <c r="E28" s="189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</row>
    <row r="29" spans="1:256" ht="17.25">
      <c r="A29" s="179" t="s">
        <v>264</v>
      </c>
      <c r="B29" s="187">
        <v>0</v>
      </c>
      <c r="C29" s="187">
        <v>0</v>
      </c>
      <c r="D29" s="188"/>
      <c r="E29" s="189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</row>
    <row r="30" spans="1:256" ht="17.25">
      <c r="A30" s="179" t="s">
        <v>265</v>
      </c>
      <c r="B30" s="187">
        <v>133884.23</v>
      </c>
      <c r="C30" s="187">
        <v>470691.18</v>
      </c>
      <c r="D30" s="188"/>
      <c r="E30" s="189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</row>
    <row r="31" spans="1:256" ht="17.25">
      <c r="A31" s="179" t="s">
        <v>266</v>
      </c>
      <c r="B31" s="187">
        <v>0</v>
      </c>
      <c r="C31" s="187">
        <v>0</v>
      </c>
      <c r="D31" s="188"/>
      <c r="E31" s="189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</row>
    <row r="32" spans="1:256" ht="17.25">
      <c r="A32" s="179" t="s">
        <v>267</v>
      </c>
      <c r="B32" s="187">
        <v>200</v>
      </c>
      <c r="C32" s="187">
        <v>150</v>
      </c>
      <c r="D32" s="188"/>
      <c r="E32" s="189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</row>
    <row r="33" spans="1:256" ht="17.25">
      <c r="A33" s="182" t="s">
        <v>219</v>
      </c>
      <c r="B33" s="183">
        <f>SUM(B26:B32)</f>
        <v>450077248.42</v>
      </c>
      <c r="C33" s="186">
        <f>SUM(C26:C32)</f>
        <v>449387941.06</v>
      </c>
      <c r="D33" s="183">
        <f>C33-B33</f>
        <v>-689307.3600000143</v>
      </c>
      <c r="E33" s="184">
        <f>D33/B33</f>
        <v>-0.0015315312258503038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spans="1:256" ht="17.25">
      <c r="A34" s="178" t="s">
        <v>268</v>
      </c>
      <c r="B34" s="179"/>
      <c r="C34" s="179"/>
      <c r="D34" s="179"/>
      <c r="E34" s="185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</row>
    <row r="35" spans="1:256" ht="17.25">
      <c r="A35" s="179" t="s">
        <v>269</v>
      </c>
      <c r="B35" s="187">
        <v>33863674.71</v>
      </c>
      <c r="C35" s="187">
        <v>34462170.08</v>
      </c>
      <c r="D35" s="179"/>
      <c r="E35" s="185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spans="1:256" ht="17.25">
      <c r="A36" s="179" t="s">
        <v>270</v>
      </c>
      <c r="B36" s="187">
        <v>13601.37</v>
      </c>
      <c r="C36" s="187">
        <v>42483.81</v>
      </c>
      <c r="D36" s="188"/>
      <c r="E36" s="189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spans="1:256" ht="17.25">
      <c r="A37" s="179" t="s">
        <v>271</v>
      </c>
      <c r="B37" s="187">
        <v>13169945.85</v>
      </c>
      <c r="C37" s="187">
        <v>13407090.8</v>
      </c>
      <c r="D37" s="188"/>
      <c r="E37" s="189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ht="17.25">
      <c r="A38" s="182" t="s">
        <v>219</v>
      </c>
      <c r="B38" s="183">
        <f>SUM(B35:B37)</f>
        <v>47047221.93</v>
      </c>
      <c r="C38" s="183">
        <f>SUM(C35:C37)</f>
        <v>47911744.69</v>
      </c>
      <c r="D38" s="183">
        <f>C38-B38</f>
        <v>864522.7599999979</v>
      </c>
      <c r="E38" s="184">
        <f>D38/B38</f>
        <v>0.01837563886952332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</row>
    <row r="39" spans="1:256" ht="17.25">
      <c r="A39" s="178" t="s">
        <v>272</v>
      </c>
      <c r="B39" s="179"/>
      <c r="C39" s="179"/>
      <c r="D39" s="179"/>
      <c r="E39" s="185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spans="1:256" ht="17.25">
      <c r="A40" s="179" t="s">
        <v>273</v>
      </c>
      <c r="B40" s="187">
        <v>79163707.55</v>
      </c>
      <c r="C40" s="187">
        <v>86311559.77</v>
      </c>
      <c r="D40" s="179"/>
      <c r="E40" s="185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</row>
    <row r="41" spans="1:256" ht="17.25">
      <c r="A41" s="179" t="s">
        <v>274</v>
      </c>
      <c r="B41" s="187">
        <v>6463594.55</v>
      </c>
      <c r="C41" s="187">
        <v>6580940.17</v>
      </c>
      <c r="D41" s="188"/>
      <c r="E41" s="189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</row>
    <row r="42" spans="1:256" ht="17.25">
      <c r="A42" s="179" t="s">
        <v>275</v>
      </c>
      <c r="B42" s="187">
        <v>208800.17</v>
      </c>
      <c r="C42" s="187">
        <v>222718.22</v>
      </c>
      <c r="D42" s="188"/>
      <c r="E42" s="189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</row>
    <row r="43" spans="1:256" ht="17.25">
      <c r="A43" s="179" t="s">
        <v>276</v>
      </c>
      <c r="B43" s="187">
        <v>820</v>
      </c>
      <c r="C43" s="187">
        <v>550</v>
      </c>
      <c r="D43" s="188"/>
      <c r="E43" s="189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  <c r="IQ43" s="171"/>
      <c r="IR43" s="171"/>
      <c r="IS43" s="171"/>
      <c r="IT43" s="171"/>
      <c r="IU43" s="171"/>
      <c r="IV43" s="171"/>
    </row>
    <row r="44" spans="1:256" ht="17.25">
      <c r="A44" s="179" t="s">
        <v>277</v>
      </c>
      <c r="B44" s="187">
        <v>249.81</v>
      </c>
      <c r="C44" s="187">
        <v>165</v>
      </c>
      <c r="D44" s="188"/>
      <c r="E44" s="189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</row>
    <row r="45" spans="1:256" ht="17.25">
      <c r="A45" s="179" t="s">
        <v>278</v>
      </c>
      <c r="B45" s="187">
        <v>0</v>
      </c>
      <c r="C45" s="187">
        <v>0</v>
      </c>
      <c r="D45" s="188"/>
      <c r="E45" s="189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</row>
    <row r="46" spans="1:256" ht="17.25">
      <c r="A46" s="179" t="s">
        <v>279</v>
      </c>
      <c r="B46" s="187">
        <v>0</v>
      </c>
      <c r="C46" s="187">
        <v>0</v>
      </c>
      <c r="D46" s="188"/>
      <c r="E46" s="189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</row>
    <row r="47" spans="1:256" ht="17.25">
      <c r="A47" s="179" t="s">
        <v>280</v>
      </c>
      <c r="B47" s="187">
        <v>49913.84</v>
      </c>
      <c r="C47" s="190">
        <v>102911.08</v>
      </c>
      <c r="D47" s="191"/>
      <c r="E47" s="192" t="s">
        <v>106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</row>
    <row r="48" spans="1:256" ht="18" thickBot="1">
      <c r="A48" s="193" t="s">
        <v>219</v>
      </c>
      <c r="B48" s="183">
        <f>SUM(B40:B47)</f>
        <v>85887085.92</v>
      </c>
      <c r="C48" s="194">
        <f>SUM(C40:C47)</f>
        <v>93218844.24</v>
      </c>
      <c r="D48" s="194">
        <f>C48-B48</f>
        <v>7331758.319999993</v>
      </c>
      <c r="E48" s="195">
        <f>D48/B48</f>
        <v>0.08536508418540593</v>
      </c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  <c r="IQ48" s="171"/>
      <c r="IR48" s="171"/>
      <c r="IS48" s="171"/>
      <c r="IT48" s="171"/>
      <c r="IU48" s="171"/>
      <c r="IV48" s="171"/>
    </row>
    <row r="49" spans="1:256" ht="18" thickTop="1">
      <c r="A49" s="178" t="s">
        <v>281</v>
      </c>
      <c r="B49" s="179" t="s">
        <v>106</v>
      </c>
      <c r="C49" s="179" t="s">
        <v>106</v>
      </c>
      <c r="D49" s="179"/>
      <c r="E49" s="18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1"/>
    </row>
    <row r="50" spans="1:256" ht="17.25">
      <c r="A50" s="179" t="s">
        <v>282</v>
      </c>
      <c r="B50" s="187">
        <v>12706311.98</v>
      </c>
      <c r="C50" s="187">
        <v>12652453.13</v>
      </c>
      <c r="D50" s="196"/>
      <c r="E50" s="197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1"/>
      <c r="HN50" s="171"/>
      <c r="HO50" s="171"/>
      <c r="HP50" s="171"/>
      <c r="HQ50" s="171"/>
      <c r="HR50" s="171"/>
      <c r="HS50" s="171"/>
      <c r="HT50" s="171"/>
      <c r="HU50" s="171"/>
      <c r="HV50" s="171"/>
      <c r="HW50" s="171"/>
      <c r="HX50" s="171"/>
      <c r="HY50" s="171"/>
      <c r="HZ50" s="171"/>
      <c r="IA50" s="171"/>
      <c r="IB50" s="171"/>
      <c r="IC50" s="171"/>
      <c r="ID50" s="171"/>
      <c r="IE50" s="171"/>
      <c r="IF50" s="171"/>
      <c r="IG50" s="171"/>
      <c r="IH50" s="171"/>
      <c r="II50" s="171"/>
      <c r="IJ50" s="171"/>
      <c r="IK50" s="171"/>
      <c r="IL50" s="171"/>
      <c r="IM50" s="171"/>
      <c r="IN50" s="171"/>
      <c r="IO50" s="171"/>
      <c r="IP50" s="171"/>
      <c r="IQ50" s="171"/>
      <c r="IR50" s="171"/>
      <c r="IS50" s="171"/>
      <c r="IT50" s="171"/>
      <c r="IU50" s="171"/>
      <c r="IV50" s="171"/>
    </row>
    <row r="51" spans="1:256" ht="17.25">
      <c r="A51" s="179" t="s">
        <v>283</v>
      </c>
      <c r="B51" s="187">
        <v>5016.92</v>
      </c>
      <c r="C51" s="187">
        <v>5120</v>
      </c>
      <c r="D51" s="196"/>
      <c r="E51" s="197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</row>
    <row r="52" spans="1:256" ht="17.25">
      <c r="A52" s="179" t="s">
        <v>284</v>
      </c>
      <c r="B52" s="187">
        <v>0</v>
      </c>
      <c r="C52" s="187">
        <v>0</v>
      </c>
      <c r="D52" s="196"/>
      <c r="E52" s="197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1"/>
      <c r="HN52" s="171"/>
      <c r="HO52" s="171"/>
      <c r="HP52" s="171"/>
      <c r="HQ52" s="171"/>
      <c r="HR52" s="171"/>
      <c r="HS52" s="171"/>
      <c r="HT52" s="171"/>
      <c r="HU52" s="171"/>
      <c r="HV52" s="171"/>
      <c r="HW52" s="171"/>
      <c r="HX52" s="171"/>
      <c r="HY52" s="171"/>
      <c r="HZ52" s="171"/>
      <c r="IA52" s="171"/>
      <c r="IB52" s="171"/>
      <c r="IC52" s="171"/>
      <c r="ID52" s="171"/>
      <c r="IE52" s="171"/>
      <c r="IF52" s="171"/>
      <c r="IG52" s="171"/>
      <c r="IH52" s="171"/>
      <c r="II52" s="171"/>
      <c r="IJ52" s="171"/>
      <c r="IK52" s="171"/>
      <c r="IL52" s="171"/>
      <c r="IM52" s="171"/>
      <c r="IN52" s="171"/>
      <c r="IO52" s="171"/>
      <c r="IP52" s="171"/>
      <c r="IQ52" s="171"/>
      <c r="IR52" s="171"/>
      <c r="IS52" s="171"/>
      <c r="IT52" s="171"/>
      <c r="IU52" s="171"/>
      <c r="IV52" s="171"/>
    </row>
    <row r="53" spans="1:256" ht="17.25">
      <c r="A53" s="179" t="s">
        <v>285</v>
      </c>
      <c r="B53" s="187">
        <v>0</v>
      </c>
      <c r="C53" s="187">
        <v>0</v>
      </c>
      <c r="D53" s="196"/>
      <c r="E53" s="197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  <c r="HV53" s="171"/>
      <c r="HW53" s="171"/>
      <c r="HX53" s="171"/>
      <c r="HY53" s="171"/>
      <c r="HZ53" s="171"/>
      <c r="IA53" s="171"/>
      <c r="IB53" s="171"/>
      <c r="IC53" s="171"/>
      <c r="ID53" s="171"/>
      <c r="IE53" s="171"/>
      <c r="IF53" s="171"/>
      <c r="IG53" s="171"/>
      <c r="IH53" s="171"/>
      <c r="II53" s="171"/>
      <c r="IJ53" s="171"/>
      <c r="IK53" s="171"/>
      <c r="IL53" s="171"/>
      <c r="IM53" s="171"/>
      <c r="IN53" s="171"/>
      <c r="IO53" s="171"/>
      <c r="IP53" s="171"/>
      <c r="IQ53" s="171"/>
      <c r="IR53" s="171"/>
      <c r="IS53" s="171"/>
      <c r="IT53" s="171"/>
      <c r="IU53" s="171"/>
      <c r="IV53" s="171"/>
    </row>
    <row r="54" spans="1:256" ht="17.25">
      <c r="A54" s="179" t="s">
        <v>286</v>
      </c>
      <c r="B54" s="187">
        <v>8720.62</v>
      </c>
      <c r="C54" s="187">
        <v>27789.35</v>
      </c>
      <c r="D54" s="196"/>
      <c r="E54" s="197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1"/>
      <c r="HN54" s="171"/>
      <c r="HO54" s="171"/>
      <c r="HP54" s="171"/>
      <c r="HQ54" s="171"/>
      <c r="HR54" s="171"/>
      <c r="HS54" s="171"/>
      <c r="HT54" s="171"/>
      <c r="HU54" s="171"/>
      <c r="HV54" s="171"/>
      <c r="HW54" s="171"/>
      <c r="HX54" s="171"/>
      <c r="HY54" s="171"/>
      <c r="HZ54" s="171"/>
      <c r="IA54" s="171"/>
      <c r="IB54" s="171"/>
      <c r="IC54" s="171"/>
      <c r="ID54" s="171"/>
      <c r="IE54" s="171"/>
      <c r="IF54" s="171"/>
      <c r="IG54" s="171"/>
      <c r="IH54" s="171"/>
      <c r="II54" s="171"/>
      <c r="IJ54" s="171"/>
      <c r="IK54" s="171"/>
      <c r="IL54" s="171"/>
      <c r="IM54" s="171"/>
      <c r="IN54" s="171"/>
      <c r="IO54" s="171"/>
      <c r="IP54" s="171"/>
      <c r="IQ54" s="171"/>
      <c r="IR54" s="171"/>
      <c r="IS54" s="171"/>
      <c r="IT54" s="171"/>
      <c r="IU54" s="171"/>
      <c r="IV54" s="171"/>
    </row>
    <row r="55" spans="1:256" ht="17.25">
      <c r="A55" s="179" t="s">
        <v>287</v>
      </c>
      <c r="B55" s="187">
        <v>414040.04</v>
      </c>
      <c r="C55" s="187">
        <v>421874.37</v>
      </c>
      <c r="D55" s="196"/>
      <c r="E55" s="197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  <c r="II55" s="171"/>
      <c r="IJ55" s="171"/>
      <c r="IK55" s="171"/>
      <c r="IL55" s="171"/>
      <c r="IM55" s="171"/>
      <c r="IN55" s="171"/>
      <c r="IO55" s="171"/>
      <c r="IP55" s="171"/>
      <c r="IQ55" s="171"/>
      <c r="IR55" s="171"/>
      <c r="IS55" s="171"/>
      <c r="IT55" s="171"/>
      <c r="IU55" s="171"/>
      <c r="IV55" s="171"/>
    </row>
    <row r="56" spans="1:256" ht="17.25">
      <c r="A56" s="179" t="s">
        <v>288</v>
      </c>
      <c r="B56" s="187">
        <v>0</v>
      </c>
      <c r="C56" s="187">
        <v>0</v>
      </c>
      <c r="D56" s="196"/>
      <c r="E56" s="197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1"/>
      <c r="HN56" s="171"/>
      <c r="HO56" s="171"/>
      <c r="HP56" s="171"/>
      <c r="HQ56" s="171"/>
      <c r="HR56" s="171"/>
      <c r="HS56" s="171"/>
      <c r="HT56" s="171"/>
      <c r="HU56" s="171"/>
      <c r="HV56" s="171"/>
      <c r="HW56" s="171"/>
      <c r="HX56" s="171"/>
      <c r="HY56" s="171"/>
      <c r="HZ56" s="171"/>
      <c r="IA56" s="171"/>
      <c r="IB56" s="171"/>
      <c r="IC56" s="171"/>
      <c r="ID56" s="171"/>
      <c r="IE56" s="171"/>
      <c r="IF56" s="171"/>
      <c r="IG56" s="171"/>
      <c r="IH56" s="171"/>
      <c r="II56" s="171"/>
      <c r="IJ56" s="171"/>
      <c r="IK56" s="171"/>
      <c r="IL56" s="171"/>
      <c r="IM56" s="171"/>
      <c r="IN56" s="171"/>
      <c r="IO56" s="171"/>
      <c r="IP56" s="171"/>
      <c r="IQ56" s="171"/>
      <c r="IR56" s="171"/>
      <c r="IS56" s="171"/>
      <c r="IT56" s="171"/>
      <c r="IU56" s="171"/>
      <c r="IV56" s="171"/>
    </row>
    <row r="57" spans="1:256" ht="17.25">
      <c r="A57" s="179" t="s">
        <v>289</v>
      </c>
      <c r="B57" s="187">
        <v>488.88</v>
      </c>
      <c r="C57" s="187">
        <v>509.29</v>
      </c>
      <c r="D57" s="196"/>
      <c r="E57" s="197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  <c r="IP57" s="171"/>
      <c r="IQ57" s="171"/>
      <c r="IR57" s="171"/>
      <c r="IS57" s="171"/>
      <c r="IT57" s="171"/>
      <c r="IU57" s="171"/>
      <c r="IV57" s="171"/>
    </row>
    <row r="58" spans="1:256" ht="18" thickBot="1">
      <c r="A58" s="182" t="s">
        <v>219</v>
      </c>
      <c r="B58" s="198">
        <f>SUM(B50:B57)</f>
        <v>13134578.44</v>
      </c>
      <c r="C58" s="198">
        <f>SUM(C50:C57)</f>
        <v>13107746.139999999</v>
      </c>
      <c r="D58" s="198">
        <f>C58-B58</f>
        <v>-26832.300000000745</v>
      </c>
      <c r="E58" s="199">
        <f>D58/B58</f>
        <v>-0.0020428748530128497</v>
      </c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</row>
    <row r="59" spans="1:256" ht="18" thickTop="1">
      <c r="A59" s="170"/>
      <c r="B59" s="169" t="s">
        <v>0</v>
      </c>
      <c r="C59" s="200"/>
      <c r="D59" s="169"/>
      <c r="E59" s="170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1"/>
      <c r="IO59" s="171"/>
      <c r="IP59" s="171"/>
      <c r="IQ59" s="171"/>
      <c r="IR59" s="171"/>
      <c r="IS59" s="171"/>
      <c r="IT59" s="171"/>
      <c r="IU59" s="171"/>
      <c r="IV59" s="171"/>
    </row>
    <row r="60" spans="1:256" ht="17.25">
      <c r="A60" s="170"/>
      <c r="B60" s="169" t="s">
        <v>290</v>
      </c>
      <c r="C60" s="200"/>
      <c r="D60" s="169"/>
      <c r="E60" s="170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  <c r="HV60" s="171"/>
      <c r="HW60" s="171"/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  <c r="II60" s="171"/>
      <c r="IJ60" s="171"/>
      <c r="IK60" s="171"/>
      <c r="IL60" s="171"/>
      <c r="IM60" s="171"/>
      <c r="IN60" s="171"/>
      <c r="IO60" s="171"/>
      <c r="IP60" s="171"/>
      <c r="IQ60" s="171"/>
      <c r="IR60" s="171"/>
      <c r="IS60" s="171"/>
      <c r="IT60" s="171"/>
      <c r="IU60" s="171"/>
      <c r="IV60" s="171"/>
    </row>
    <row r="61" spans="1:256" ht="17.25">
      <c r="A61" s="173" t="str">
        <f>+A3</f>
        <v>July  2006 - March 06 </v>
      </c>
      <c r="B61" s="169" t="s">
        <v>105</v>
      </c>
      <c r="C61" s="200"/>
      <c r="D61" s="169"/>
      <c r="E61" s="173" t="s">
        <v>291</v>
      </c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  <c r="HJ61" s="171"/>
      <c r="HK61" s="171"/>
      <c r="HL61" s="171"/>
      <c r="HM61" s="171"/>
      <c r="HN61" s="171"/>
      <c r="HO61" s="171"/>
      <c r="HP61" s="171"/>
      <c r="HQ61" s="171"/>
      <c r="HR61" s="171"/>
      <c r="HS61" s="171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1"/>
      <c r="IO61" s="171"/>
      <c r="IP61" s="171"/>
      <c r="IQ61" s="171"/>
      <c r="IR61" s="171"/>
      <c r="IS61" s="171"/>
      <c r="IT61" s="171"/>
      <c r="IU61" s="171"/>
      <c r="IV61" s="171"/>
    </row>
    <row r="62" spans="1:256" ht="17.25">
      <c r="A62" s="174" t="s">
        <v>241</v>
      </c>
      <c r="B62" s="175">
        <v>2005</v>
      </c>
      <c r="C62" s="176">
        <v>2006</v>
      </c>
      <c r="D62" s="174" t="s">
        <v>242</v>
      </c>
      <c r="E62" s="174" t="s">
        <v>243</v>
      </c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  <c r="HJ62" s="171"/>
      <c r="HK62" s="171"/>
      <c r="HL62" s="171"/>
      <c r="HM62" s="171"/>
      <c r="HN62" s="171"/>
      <c r="HO62" s="171"/>
      <c r="HP62" s="171"/>
      <c r="HQ62" s="171"/>
      <c r="HR62" s="171"/>
      <c r="HS62" s="171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  <c r="II62" s="171"/>
      <c r="IJ62" s="171"/>
      <c r="IK62" s="171"/>
      <c r="IL62" s="171"/>
      <c r="IM62" s="171"/>
      <c r="IN62" s="171"/>
      <c r="IO62" s="171"/>
      <c r="IP62" s="171"/>
      <c r="IQ62" s="171"/>
      <c r="IR62" s="171"/>
      <c r="IS62" s="171"/>
      <c r="IT62" s="171"/>
      <c r="IU62" s="171"/>
      <c r="IV62" s="171"/>
    </row>
    <row r="63" spans="1:256" ht="17.25">
      <c r="A63" s="178" t="s">
        <v>292</v>
      </c>
      <c r="B63" s="179" t="s">
        <v>106</v>
      </c>
      <c r="C63" s="179" t="s">
        <v>106</v>
      </c>
      <c r="D63" s="179"/>
      <c r="E63" s="180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  <c r="HV63" s="171"/>
      <c r="HW63" s="171"/>
      <c r="HX63" s="171"/>
      <c r="HY63" s="171"/>
      <c r="HZ63" s="171"/>
      <c r="IA63" s="171"/>
      <c r="IB63" s="171"/>
      <c r="IC63" s="171"/>
      <c r="ID63" s="171"/>
      <c r="IE63" s="171"/>
      <c r="IF63" s="171"/>
      <c r="IG63" s="171"/>
      <c r="IH63" s="171"/>
      <c r="II63" s="171"/>
      <c r="IJ63" s="171"/>
      <c r="IK63" s="171"/>
      <c r="IL63" s="171"/>
      <c r="IM63" s="171"/>
      <c r="IN63" s="171"/>
      <c r="IO63" s="171"/>
      <c r="IP63" s="171"/>
      <c r="IQ63" s="171"/>
      <c r="IR63" s="171"/>
      <c r="IS63" s="171"/>
      <c r="IT63" s="171"/>
      <c r="IU63" s="171"/>
      <c r="IV63" s="171"/>
    </row>
    <row r="64" spans="1:256" ht="17.25">
      <c r="A64" s="179" t="s">
        <v>293</v>
      </c>
      <c r="B64" s="187">
        <v>118341664.43</v>
      </c>
      <c r="C64" s="187">
        <v>120129202.1</v>
      </c>
      <c r="D64" s="196" t="s">
        <v>106</v>
      </c>
      <c r="E64" s="197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  <c r="II64" s="171"/>
      <c r="IJ64" s="171"/>
      <c r="IK64" s="171"/>
      <c r="IL64" s="171"/>
      <c r="IM64" s="171"/>
      <c r="IN64" s="171"/>
      <c r="IO64" s="171"/>
      <c r="IP64" s="171"/>
      <c r="IQ64" s="171"/>
      <c r="IR64" s="171"/>
      <c r="IS64" s="171"/>
      <c r="IT64" s="171"/>
      <c r="IU64" s="171"/>
      <c r="IV64" s="171"/>
    </row>
    <row r="65" spans="1:256" ht="17.25">
      <c r="A65" s="179" t="s">
        <v>294</v>
      </c>
      <c r="B65" s="187">
        <v>3853997</v>
      </c>
      <c r="C65" s="187">
        <v>3799798.5</v>
      </c>
      <c r="D65" s="196"/>
      <c r="E65" s="197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</row>
    <row r="66" spans="1:256" ht="17.25">
      <c r="A66" s="179" t="s">
        <v>295</v>
      </c>
      <c r="B66" s="187">
        <v>24781.82</v>
      </c>
      <c r="C66" s="187">
        <v>18580</v>
      </c>
      <c r="D66" s="196"/>
      <c r="E66" s="197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</row>
    <row r="67" spans="1:256" ht="17.25">
      <c r="A67" s="179" t="s">
        <v>296</v>
      </c>
      <c r="B67" s="187">
        <v>214588.22</v>
      </c>
      <c r="C67" s="187">
        <v>181929.65</v>
      </c>
      <c r="D67" s="196"/>
      <c r="E67" s="197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</row>
    <row r="68" spans="1:256" ht="17.25">
      <c r="A68" s="179" t="s">
        <v>297</v>
      </c>
      <c r="B68" s="187">
        <v>133800.56</v>
      </c>
      <c r="C68" s="187">
        <v>148803.13</v>
      </c>
      <c r="D68" s="196"/>
      <c r="E68" s="197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  <c r="HJ68" s="171"/>
      <c r="HK68" s="171"/>
      <c r="HL68" s="171"/>
      <c r="HM68" s="171"/>
      <c r="HN68" s="171"/>
      <c r="HO68" s="171"/>
      <c r="HP68" s="171"/>
      <c r="HQ68" s="171"/>
      <c r="HR68" s="171"/>
      <c r="HS68" s="171"/>
      <c r="HT68" s="171"/>
      <c r="HU68" s="171"/>
      <c r="HV68" s="171"/>
      <c r="HW68" s="171"/>
      <c r="HX68" s="171"/>
      <c r="HY68" s="171"/>
      <c r="HZ68" s="171"/>
      <c r="IA68" s="171"/>
      <c r="IB68" s="171"/>
      <c r="IC68" s="171"/>
      <c r="ID68" s="171"/>
      <c r="IE68" s="171"/>
      <c r="IF68" s="171"/>
      <c r="IG68" s="171"/>
      <c r="IH68" s="171"/>
      <c r="II68" s="171"/>
      <c r="IJ68" s="171"/>
      <c r="IK68" s="171"/>
      <c r="IL68" s="171"/>
      <c r="IM68" s="171"/>
      <c r="IN68" s="171"/>
      <c r="IO68" s="171"/>
      <c r="IP68" s="171"/>
      <c r="IQ68" s="171"/>
      <c r="IR68" s="171"/>
      <c r="IS68" s="171"/>
      <c r="IT68" s="171"/>
      <c r="IU68" s="171"/>
      <c r="IV68" s="171"/>
    </row>
    <row r="69" spans="1:256" ht="17.25">
      <c r="A69" s="179" t="s">
        <v>298</v>
      </c>
      <c r="B69" s="187">
        <v>43907318.16</v>
      </c>
      <c r="C69" s="187">
        <v>44208683.49</v>
      </c>
      <c r="D69" s="196"/>
      <c r="E69" s="197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  <c r="IG69" s="171"/>
      <c r="IH69" s="171"/>
      <c r="II69" s="171"/>
      <c r="IJ69" s="171"/>
      <c r="IK69" s="171"/>
      <c r="IL69" s="171"/>
      <c r="IM69" s="171"/>
      <c r="IN69" s="171"/>
      <c r="IO69" s="171"/>
      <c r="IP69" s="171"/>
      <c r="IQ69" s="171"/>
      <c r="IR69" s="171"/>
      <c r="IS69" s="171"/>
      <c r="IT69" s="171"/>
      <c r="IU69" s="171"/>
      <c r="IV69" s="171"/>
    </row>
    <row r="70" spans="1:256" ht="17.25">
      <c r="A70" s="179" t="s">
        <v>299</v>
      </c>
      <c r="B70" s="187">
        <v>294250</v>
      </c>
      <c r="C70" s="187">
        <v>248568</v>
      </c>
      <c r="D70" s="196"/>
      <c r="E70" s="197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  <c r="HV70" s="171"/>
      <c r="HW70" s="171"/>
      <c r="HX70" s="171"/>
      <c r="HY70" s="171"/>
      <c r="HZ70" s="171"/>
      <c r="IA70" s="171"/>
      <c r="IB70" s="171"/>
      <c r="IC70" s="171"/>
      <c r="ID70" s="171"/>
      <c r="IE70" s="171"/>
      <c r="IF70" s="171"/>
      <c r="IG70" s="171"/>
      <c r="IH70" s="171"/>
      <c r="II70" s="171"/>
      <c r="IJ70" s="171"/>
      <c r="IK70" s="171"/>
      <c r="IL70" s="171"/>
      <c r="IM70" s="171"/>
      <c r="IN70" s="171"/>
      <c r="IO70" s="171"/>
      <c r="IP70" s="171"/>
      <c r="IQ70" s="171"/>
      <c r="IR70" s="171"/>
      <c r="IS70" s="171"/>
      <c r="IT70" s="171"/>
      <c r="IU70" s="171"/>
      <c r="IV70" s="171"/>
    </row>
    <row r="71" spans="1:256" ht="17.25">
      <c r="A71" s="179" t="s">
        <v>300</v>
      </c>
      <c r="B71" s="187">
        <v>108295.37</v>
      </c>
      <c r="C71" s="187">
        <v>133511.32</v>
      </c>
      <c r="D71" s="196"/>
      <c r="E71" s="197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  <c r="IG71" s="171"/>
      <c r="IH71" s="171"/>
      <c r="II71" s="171"/>
      <c r="IJ71" s="171"/>
      <c r="IK71" s="171"/>
      <c r="IL71" s="171"/>
      <c r="IM71" s="171"/>
      <c r="IN71" s="171"/>
      <c r="IO71" s="171"/>
      <c r="IP71" s="171"/>
      <c r="IQ71" s="171"/>
      <c r="IR71" s="171"/>
      <c r="IS71" s="171"/>
      <c r="IT71" s="171"/>
      <c r="IU71" s="171"/>
      <c r="IV71" s="171"/>
    </row>
    <row r="72" spans="1:256" ht="17.25">
      <c r="A72" s="179" t="s">
        <v>301</v>
      </c>
      <c r="B72" s="187">
        <v>637948.9</v>
      </c>
      <c r="C72" s="187">
        <v>596275.31</v>
      </c>
      <c r="D72" s="196"/>
      <c r="E72" s="197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  <c r="HF72" s="171"/>
      <c r="HG72" s="171"/>
      <c r="HH72" s="171"/>
      <c r="HI72" s="171"/>
      <c r="HJ72" s="171"/>
      <c r="HK72" s="171"/>
      <c r="HL72" s="171"/>
      <c r="HM72" s="171"/>
      <c r="HN72" s="171"/>
      <c r="HO72" s="171"/>
      <c r="HP72" s="171"/>
      <c r="HQ72" s="171"/>
      <c r="HR72" s="171"/>
      <c r="HS72" s="171"/>
      <c r="HT72" s="171"/>
      <c r="HU72" s="171"/>
      <c r="HV72" s="171"/>
      <c r="HW72" s="171"/>
      <c r="HX72" s="171"/>
      <c r="HY72" s="171"/>
      <c r="HZ72" s="171"/>
      <c r="IA72" s="171"/>
      <c r="IB72" s="171"/>
      <c r="IC72" s="171"/>
      <c r="ID72" s="171"/>
      <c r="IE72" s="171"/>
      <c r="IF72" s="171"/>
      <c r="IG72" s="171"/>
      <c r="IH72" s="171"/>
      <c r="II72" s="171"/>
      <c r="IJ72" s="171"/>
      <c r="IK72" s="171"/>
      <c r="IL72" s="171"/>
      <c r="IM72" s="171"/>
      <c r="IN72" s="171"/>
      <c r="IO72" s="171"/>
      <c r="IP72" s="171"/>
      <c r="IQ72" s="171"/>
      <c r="IR72" s="171"/>
      <c r="IS72" s="171"/>
      <c r="IT72" s="171"/>
      <c r="IU72" s="171"/>
      <c r="IV72" s="171"/>
    </row>
    <row r="73" spans="1:256" ht="17.25">
      <c r="A73" s="179" t="s">
        <v>302</v>
      </c>
      <c r="B73" s="187">
        <v>18994.5</v>
      </c>
      <c r="C73" s="187">
        <v>23237.55</v>
      </c>
      <c r="D73" s="196"/>
      <c r="E73" s="197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  <c r="HV73" s="171"/>
      <c r="HW73" s="171"/>
      <c r="HX73" s="171"/>
      <c r="HY73" s="171"/>
      <c r="HZ73" s="171"/>
      <c r="IA73" s="171"/>
      <c r="IB73" s="171"/>
      <c r="IC73" s="171"/>
      <c r="ID73" s="171"/>
      <c r="IE73" s="171"/>
      <c r="IF73" s="171"/>
      <c r="IG73" s="171"/>
      <c r="IH73" s="171"/>
      <c r="II73" s="171"/>
      <c r="IJ73" s="171"/>
      <c r="IK73" s="171"/>
      <c r="IL73" s="171"/>
      <c r="IM73" s="171"/>
      <c r="IN73" s="171"/>
      <c r="IO73" s="171"/>
      <c r="IP73" s="171"/>
      <c r="IQ73" s="171"/>
      <c r="IR73" s="171"/>
      <c r="IS73" s="171"/>
      <c r="IT73" s="171"/>
      <c r="IU73" s="171"/>
      <c r="IV73" s="171"/>
    </row>
    <row r="74" spans="1:256" ht="17.25">
      <c r="A74" s="179" t="s">
        <v>303</v>
      </c>
      <c r="B74" s="187">
        <v>463339.87</v>
      </c>
      <c r="C74" s="187">
        <v>298712.03</v>
      </c>
      <c r="D74" s="196"/>
      <c r="E74" s="197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171"/>
      <c r="FZ74" s="171"/>
      <c r="GA74" s="171"/>
      <c r="GB74" s="171"/>
      <c r="GC74" s="171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  <c r="GP74" s="171"/>
      <c r="GQ74" s="171"/>
      <c r="GR74" s="171"/>
      <c r="GS74" s="171"/>
      <c r="GT74" s="171"/>
      <c r="GU74" s="171"/>
      <c r="GV74" s="171"/>
      <c r="GW74" s="171"/>
      <c r="GX74" s="171"/>
      <c r="GY74" s="171"/>
      <c r="GZ74" s="171"/>
      <c r="HA74" s="171"/>
      <c r="HB74" s="171"/>
      <c r="HC74" s="171"/>
      <c r="HD74" s="171"/>
      <c r="HE74" s="171"/>
      <c r="HF74" s="171"/>
      <c r="HG74" s="171"/>
      <c r="HH74" s="171"/>
      <c r="HI74" s="171"/>
      <c r="HJ74" s="171"/>
      <c r="HK74" s="171"/>
      <c r="HL74" s="171"/>
      <c r="HM74" s="171"/>
      <c r="HN74" s="171"/>
      <c r="HO74" s="171"/>
      <c r="HP74" s="171"/>
      <c r="HQ74" s="171"/>
      <c r="HR74" s="171"/>
      <c r="HS74" s="171"/>
      <c r="HT74" s="171"/>
      <c r="HU74" s="171"/>
      <c r="HV74" s="171"/>
      <c r="HW74" s="171"/>
      <c r="HX74" s="171"/>
      <c r="HY74" s="171"/>
      <c r="HZ74" s="171"/>
      <c r="IA74" s="171"/>
      <c r="IB74" s="171"/>
      <c r="IC74" s="171"/>
      <c r="ID74" s="171"/>
      <c r="IE74" s="171"/>
      <c r="IF74" s="171"/>
      <c r="IG74" s="171"/>
      <c r="IH74" s="171"/>
      <c r="II74" s="171"/>
      <c r="IJ74" s="171"/>
      <c r="IK74" s="171"/>
      <c r="IL74" s="171"/>
      <c r="IM74" s="171"/>
      <c r="IN74" s="171"/>
      <c r="IO74" s="171"/>
      <c r="IP74" s="171"/>
      <c r="IQ74" s="171"/>
      <c r="IR74" s="171"/>
      <c r="IS74" s="171"/>
      <c r="IT74" s="171"/>
      <c r="IU74" s="171"/>
      <c r="IV74" s="171"/>
    </row>
    <row r="75" spans="1:256" ht="17.25">
      <c r="A75" s="179" t="s">
        <v>304</v>
      </c>
      <c r="B75" s="187">
        <v>211500</v>
      </c>
      <c r="C75" s="187">
        <v>228000</v>
      </c>
      <c r="D75" s="196"/>
      <c r="E75" s="197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171"/>
      <c r="GA75" s="171"/>
      <c r="GB75" s="171"/>
      <c r="GC75" s="171"/>
      <c r="GD75" s="171"/>
      <c r="GE75" s="171"/>
      <c r="GF75" s="171"/>
      <c r="GG75" s="171"/>
      <c r="GH75" s="171"/>
      <c r="GI75" s="171"/>
      <c r="GJ75" s="171"/>
      <c r="GK75" s="171"/>
      <c r="GL75" s="171"/>
      <c r="GM75" s="171"/>
      <c r="GN75" s="171"/>
      <c r="GO75" s="171"/>
      <c r="GP75" s="171"/>
      <c r="GQ75" s="171"/>
      <c r="GR75" s="171"/>
      <c r="GS75" s="171"/>
      <c r="GT75" s="171"/>
      <c r="GU75" s="171"/>
      <c r="GV75" s="171"/>
      <c r="GW75" s="171"/>
      <c r="GX75" s="171"/>
      <c r="GY75" s="171"/>
      <c r="GZ75" s="171"/>
      <c r="HA75" s="171"/>
      <c r="HB75" s="171"/>
      <c r="HC75" s="171"/>
      <c r="HD75" s="171"/>
      <c r="HE75" s="171"/>
      <c r="HF75" s="171"/>
      <c r="HG75" s="171"/>
      <c r="HH75" s="171"/>
      <c r="HI75" s="171"/>
      <c r="HJ75" s="171"/>
      <c r="HK75" s="171"/>
      <c r="HL75" s="171"/>
      <c r="HM75" s="171"/>
      <c r="HN75" s="171"/>
      <c r="HO75" s="171"/>
      <c r="HP75" s="171"/>
      <c r="HQ75" s="171"/>
      <c r="HR75" s="171"/>
      <c r="HS75" s="171"/>
      <c r="HT75" s="171"/>
      <c r="HU75" s="171"/>
      <c r="HV75" s="171"/>
      <c r="HW75" s="171"/>
      <c r="HX75" s="171"/>
      <c r="HY75" s="171"/>
      <c r="HZ75" s="171"/>
      <c r="IA75" s="171"/>
      <c r="IB75" s="171"/>
      <c r="IC75" s="171"/>
      <c r="ID75" s="171"/>
      <c r="IE75" s="171"/>
      <c r="IF75" s="171"/>
      <c r="IG75" s="171"/>
      <c r="IH75" s="171"/>
      <c r="II75" s="171"/>
      <c r="IJ75" s="171"/>
      <c r="IK75" s="171"/>
      <c r="IL75" s="171"/>
      <c r="IM75" s="171"/>
      <c r="IN75" s="171"/>
      <c r="IO75" s="171"/>
      <c r="IP75" s="171"/>
      <c r="IQ75" s="171"/>
      <c r="IR75" s="171"/>
      <c r="IS75" s="171"/>
      <c r="IT75" s="171"/>
      <c r="IU75" s="171"/>
      <c r="IV75" s="171"/>
    </row>
    <row r="76" spans="1:256" ht="17.25">
      <c r="A76" s="179" t="s">
        <v>305</v>
      </c>
      <c r="B76" s="187">
        <v>0</v>
      </c>
      <c r="C76" s="187">
        <v>0</v>
      </c>
      <c r="D76" s="196"/>
      <c r="E76" s="197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  <c r="FW76" s="171"/>
      <c r="FX76" s="171"/>
      <c r="FY76" s="171"/>
      <c r="FZ76" s="171"/>
      <c r="GA76" s="171"/>
      <c r="GB76" s="171"/>
      <c r="GC76" s="171"/>
      <c r="GD76" s="171"/>
      <c r="GE76" s="171"/>
      <c r="GF76" s="171"/>
      <c r="GG76" s="171"/>
      <c r="GH76" s="171"/>
      <c r="GI76" s="171"/>
      <c r="GJ76" s="171"/>
      <c r="GK76" s="171"/>
      <c r="GL76" s="171"/>
      <c r="GM76" s="171"/>
      <c r="GN76" s="171"/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1"/>
      <c r="HA76" s="171"/>
      <c r="HB76" s="171"/>
      <c r="HC76" s="171"/>
      <c r="HD76" s="171"/>
      <c r="HE76" s="171"/>
      <c r="HF76" s="171"/>
      <c r="HG76" s="171"/>
      <c r="HH76" s="171"/>
      <c r="HI76" s="171"/>
      <c r="HJ76" s="171"/>
      <c r="HK76" s="171"/>
      <c r="HL76" s="171"/>
      <c r="HM76" s="171"/>
      <c r="HN76" s="171"/>
      <c r="HO76" s="171"/>
      <c r="HP76" s="171"/>
      <c r="HQ76" s="171"/>
      <c r="HR76" s="171"/>
      <c r="HS76" s="171"/>
      <c r="HT76" s="171"/>
      <c r="HU76" s="171"/>
      <c r="HV76" s="171"/>
      <c r="HW76" s="171"/>
      <c r="HX76" s="171"/>
      <c r="HY76" s="171"/>
      <c r="HZ76" s="171"/>
      <c r="IA76" s="171"/>
      <c r="IB76" s="171"/>
      <c r="IC76" s="171"/>
      <c r="ID76" s="171"/>
      <c r="IE76" s="171"/>
      <c r="IF76" s="171"/>
      <c r="IG76" s="171"/>
      <c r="IH76" s="171"/>
      <c r="II76" s="171"/>
      <c r="IJ76" s="171"/>
      <c r="IK76" s="171"/>
      <c r="IL76" s="171"/>
      <c r="IM76" s="171"/>
      <c r="IN76" s="171"/>
      <c r="IO76" s="171"/>
      <c r="IP76" s="171"/>
      <c r="IQ76" s="171"/>
      <c r="IR76" s="171"/>
      <c r="IS76" s="171"/>
      <c r="IT76" s="171"/>
      <c r="IU76" s="171"/>
      <c r="IV76" s="171"/>
    </row>
    <row r="77" spans="1:256" ht="17.25">
      <c r="A77" s="179" t="s">
        <v>306</v>
      </c>
      <c r="B77" s="187">
        <v>1103669.41</v>
      </c>
      <c r="C77" s="187">
        <v>1111208.5</v>
      </c>
      <c r="D77" s="196"/>
      <c r="E77" s="197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  <c r="FV77" s="171"/>
      <c r="FW77" s="171"/>
      <c r="FX77" s="171"/>
      <c r="FY77" s="171"/>
      <c r="FZ77" s="171"/>
      <c r="GA77" s="171"/>
      <c r="GB77" s="171"/>
      <c r="GC77" s="171"/>
      <c r="GD77" s="171"/>
      <c r="GE77" s="171"/>
      <c r="GF77" s="171"/>
      <c r="GG77" s="171"/>
      <c r="GH77" s="171"/>
      <c r="GI77" s="171"/>
      <c r="GJ77" s="171"/>
      <c r="GK77" s="171"/>
      <c r="GL77" s="171"/>
      <c r="GM77" s="171"/>
      <c r="GN77" s="171"/>
      <c r="GO77" s="171"/>
      <c r="GP77" s="171"/>
      <c r="GQ77" s="171"/>
      <c r="GR77" s="171"/>
      <c r="GS77" s="171"/>
      <c r="GT77" s="171"/>
      <c r="GU77" s="171"/>
      <c r="GV77" s="171"/>
      <c r="GW77" s="171"/>
      <c r="GX77" s="171"/>
      <c r="GY77" s="171"/>
      <c r="GZ77" s="171"/>
      <c r="HA77" s="171"/>
      <c r="HB77" s="171"/>
      <c r="HC77" s="171"/>
      <c r="HD77" s="171"/>
      <c r="HE77" s="171"/>
      <c r="HF77" s="171"/>
      <c r="HG77" s="171"/>
      <c r="HH77" s="171"/>
      <c r="HI77" s="171"/>
      <c r="HJ77" s="171"/>
      <c r="HK77" s="171"/>
      <c r="HL77" s="171"/>
      <c r="HM77" s="171"/>
      <c r="HN77" s="171"/>
      <c r="HO77" s="171"/>
      <c r="HP77" s="171"/>
      <c r="HQ77" s="171"/>
      <c r="HR77" s="171"/>
      <c r="HS77" s="171"/>
      <c r="HT77" s="171"/>
      <c r="HU77" s="171"/>
      <c r="HV77" s="171"/>
      <c r="HW77" s="171"/>
      <c r="HX77" s="171"/>
      <c r="HY77" s="171"/>
      <c r="HZ77" s="171"/>
      <c r="IA77" s="171"/>
      <c r="IB77" s="171"/>
      <c r="IC77" s="171"/>
      <c r="ID77" s="171"/>
      <c r="IE77" s="171"/>
      <c r="IF77" s="171"/>
      <c r="IG77" s="171"/>
      <c r="IH77" s="171"/>
      <c r="II77" s="171"/>
      <c r="IJ77" s="171"/>
      <c r="IK77" s="171"/>
      <c r="IL77" s="171"/>
      <c r="IM77" s="171"/>
      <c r="IN77" s="171"/>
      <c r="IO77" s="171"/>
      <c r="IP77" s="171"/>
      <c r="IQ77" s="171"/>
      <c r="IR77" s="171"/>
      <c r="IS77" s="171"/>
      <c r="IT77" s="171"/>
      <c r="IU77" s="171"/>
      <c r="IV77" s="171"/>
    </row>
    <row r="78" spans="1:256" ht="17.25">
      <c r="A78" s="179" t="s">
        <v>307</v>
      </c>
      <c r="B78" s="187">
        <v>0</v>
      </c>
      <c r="C78" s="187">
        <v>0</v>
      </c>
      <c r="D78" s="196"/>
      <c r="E78" s="197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171"/>
      <c r="FY78" s="171"/>
      <c r="FZ78" s="171"/>
      <c r="GA78" s="171"/>
      <c r="GB78" s="171"/>
      <c r="GC78" s="171"/>
      <c r="GD78" s="171"/>
      <c r="GE78" s="171"/>
      <c r="GF78" s="171"/>
      <c r="GG78" s="171"/>
      <c r="GH78" s="171"/>
      <c r="GI78" s="171"/>
      <c r="GJ78" s="171"/>
      <c r="GK78" s="171"/>
      <c r="GL78" s="171"/>
      <c r="GM78" s="171"/>
      <c r="GN78" s="171"/>
      <c r="GO78" s="171"/>
      <c r="GP78" s="171"/>
      <c r="GQ78" s="171"/>
      <c r="GR78" s="171"/>
      <c r="GS78" s="171"/>
      <c r="GT78" s="171"/>
      <c r="GU78" s="171"/>
      <c r="GV78" s="171"/>
      <c r="GW78" s="171"/>
      <c r="GX78" s="171"/>
      <c r="GY78" s="171"/>
      <c r="GZ78" s="171"/>
      <c r="HA78" s="171"/>
      <c r="HB78" s="171"/>
      <c r="HC78" s="171"/>
      <c r="HD78" s="171"/>
      <c r="HE78" s="171"/>
      <c r="HF78" s="171"/>
      <c r="HG78" s="171"/>
      <c r="HH78" s="171"/>
      <c r="HI78" s="171"/>
      <c r="HJ78" s="171"/>
      <c r="HK78" s="171"/>
      <c r="HL78" s="171"/>
      <c r="HM78" s="171"/>
      <c r="HN78" s="171"/>
      <c r="HO78" s="171"/>
      <c r="HP78" s="171"/>
      <c r="HQ78" s="171"/>
      <c r="HR78" s="171"/>
      <c r="HS78" s="171"/>
      <c r="HT78" s="171"/>
      <c r="HU78" s="171"/>
      <c r="HV78" s="171"/>
      <c r="HW78" s="171"/>
      <c r="HX78" s="171"/>
      <c r="HY78" s="171"/>
      <c r="HZ78" s="171"/>
      <c r="IA78" s="171"/>
      <c r="IB78" s="171"/>
      <c r="IC78" s="171"/>
      <c r="ID78" s="171"/>
      <c r="IE78" s="171"/>
      <c r="IF78" s="171"/>
      <c r="IG78" s="171"/>
      <c r="IH78" s="171"/>
      <c r="II78" s="171"/>
      <c r="IJ78" s="171"/>
      <c r="IK78" s="171"/>
      <c r="IL78" s="171"/>
      <c r="IM78" s="171"/>
      <c r="IN78" s="171"/>
      <c r="IO78" s="171"/>
      <c r="IP78" s="171"/>
      <c r="IQ78" s="171"/>
      <c r="IR78" s="171"/>
      <c r="IS78" s="171"/>
      <c r="IT78" s="171"/>
      <c r="IU78" s="171"/>
      <c r="IV78" s="171"/>
    </row>
    <row r="79" spans="1:256" ht="17.25">
      <c r="A79" s="179" t="s">
        <v>308</v>
      </c>
      <c r="B79" s="187">
        <v>0</v>
      </c>
      <c r="C79" s="187">
        <v>0</v>
      </c>
      <c r="D79" s="196"/>
      <c r="E79" s="197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1"/>
      <c r="GD79" s="171"/>
      <c r="GE79" s="171"/>
      <c r="GF79" s="171"/>
      <c r="GG79" s="171"/>
      <c r="GH79" s="171"/>
      <c r="GI79" s="171"/>
      <c r="GJ79" s="171"/>
      <c r="GK79" s="171"/>
      <c r="GL79" s="171"/>
      <c r="GM79" s="171"/>
      <c r="GN79" s="171"/>
      <c r="GO79" s="171"/>
      <c r="GP79" s="171"/>
      <c r="GQ79" s="171"/>
      <c r="GR79" s="171"/>
      <c r="GS79" s="171"/>
      <c r="GT79" s="171"/>
      <c r="GU79" s="171"/>
      <c r="GV79" s="171"/>
      <c r="GW79" s="171"/>
      <c r="GX79" s="171"/>
      <c r="GY79" s="171"/>
      <c r="GZ79" s="171"/>
      <c r="HA79" s="171"/>
      <c r="HB79" s="171"/>
      <c r="HC79" s="171"/>
      <c r="HD79" s="171"/>
      <c r="HE79" s="171"/>
      <c r="HF79" s="171"/>
      <c r="HG79" s="171"/>
      <c r="HH79" s="171"/>
      <c r="HI79" s="171"/>
      <c r="HJ79" s="171"/>
      <c r="HK79" s="171"/>
      <c r="HL79" s="171"/>
      <c r="HM79" s="171"/>
      <c r="HN79" s="171"/>
      <c r="HO79" s="171"/>
      <c r="HP79" s="171"/>
      <c r="HQ79" s="171"/>
      <c r="HR79" s="171"/>
      <c r="HS79" s="171"/>
      <c r="HT79" s="171"/>
      <c r="HU79" s="171"/>
      <c r="HV79" s="171"/>
      <c r="HW79" s="171"/>
      <c r="HX79" s="171"/>
      <c r="HY79" s="171"/>
      <c r="HZ79" s="171"/>
      <c r="IA79" s="171"/>
      <c r="IB79" s="171"/>
      <c r="IC79" s="171"/>
      <c r="ID79" s="171"/>
      <c r="IE79" s="171"/>
      <c r="IF79" s="171"/>
      <c r="IG79" s="171"/>
      <c r="IH79" s="171"/>
      <c r="II79" s="171"/>
      <c r="IJ79" s="171"/>
      <c r="IK79" s="171"/>
      <c r="IL79" s="171"/>
      <c r="IM79" s="171"/>
      <c r="IN79" s="171"/>
      <c r="IO79" s="171"/>
      <c r="IP79" s="171"/>
      <c r="IQ79" s="171"/>
      <c r="IR79" s="171"/>
      <c r="IS79" s="171"/>
      <c r="IT79" s="171"/>
      <c r="IU79" s="171"/>
      <c r="IV79" s="171"/>
    </row>
    <row r="80" spans="1:256" ht="18" thickBot="1">
      <c r="A80" s="182" t="s">
        <v>219</v>
      </c>
      <c r="B80" s="201">
        <f>SUM(B64:B79)</f>
        <v>169314148.24</v>
      </c>
      <c r="C80" s="201">
        <f>SUM(C64:C79)</f>
        <v>171126509.58</v>
      </c>
      <c r="D80" s="198">
        <f>C80-B80</f>
        <v>1812361.3400000036</v>
      </c>
      <c r="E80" s="199">
        <f>D80/B80</f>
        <v>0.010704134054001271</v>
      </c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  <c r="GD80" s="171"/>
      <c r="GE80" s="171"/>
      <c r="GF80" s="171"/>
      <c r="GG80" s="171"/>
      <c r="GH80" s="171"/>
      <c r="GI80" s="171"/>
      <c r="GJ80" s="171"/>
      <c r="GK80" s="171"/>
      <c r="GL80" s="171"/>
      <c r="GM80" s="171"/>
      <c r="GN80" s="171"/>
      <c r="GO80" s="171"/>
      <c r="GP80" s="171"/>
      <c r="GQ80" s="171"/>
      <c r="GR80" s="171"/>
      <c r="GS80" s="171"/>
      <c r="GT80" s="171"/>
      <c r="GU80" s="171"/>
      <c r="GV80" s="171"/>
      <c r="GW80" s="171"/>
      <c r="GX80" s="171"/>
      <c r="GY80" s="171"/>
      <c r="GZ80" s="171"/>
      <c r="HA80" s="171"/>
      <c r="HB80" s="171"/>
      <c r="HC80" s="171"/>
      <c r="HD80" s="171"/>
      <c r="HE80" s="171"/>
      <c r="HF80" s="171"/>
      <c r="HG80" s="171"/>
      <c r="HH80" s="171"/>
      <c r="HI80" s="171"/>
      <c r="HJ80" s="171"/>
      <c r="HK80" s="171"/>
      <c r="HL80" s="171"/>
      <c r="HM80" s="171"/>
      <c r="HN80" s="171"/>
      <c r="HO80" s="171"/>
      <c r="HP80" s="171"/>
      <c r="HQ80" s="171"/>
      <c r="HR80" s="171"/>
      <c r="HS80" s="171"/>
      <c r="HT80" s="171"/>
      <c r="HU80" s="171"/>
      <c r="HV80" s="171"/>
      <c r="HW80" s="171"/>
      <c r="HX80" s="171"/>
      <c r="HY80" s="171"/>
      <c r="HZ80" s="171"/>
      <c r="IA80" s="171"/>
      <c r="IB80" s="171"/>
      <c r="IC80" s="171"/>
      <c r="ID80" s="171"/>
      <c r="IE80" s="171"/>
      <c r="IF80" s="171"/>
      <c r="IG80" s="171"/>
      <c r="IH80" s="171"/>
      <c r="II80" s="171"/>
      <c r="IJ80" s="171"/>
      <c r="IK80" s="171"/>
      <c r="IL80" s="171"/>
      <c r="IM80" s="171"/>
      <c r="IN80" s="171"/>
      <c r="IO80" s="171"/>
      <c r="IP80" s="171"/>
      <c r="IQ80" s="171"/>
      <c r="IR80" s="171"/>
      <c r="IS80" s="171"/>
      <c r="IT80" s="171"/>
      <c r="IU80" s="171"/>
      <c r="IV80" s="171"/>
    </row>
    <row r="81" spans="1:256" ht="18" thickTop="1">
      <c r="A81" s="178" t="s">
        <v>309</v>
      </c>
      <c r="B81" s="187">
        <v>8455851.75</v>
      </c>
      <c r="C81" s="187">
        <v>8130639.61</v>
      </c>
      <c r="D81" s="196"/>
      <c r="E81" s="197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  <c r="GF81" s="171"/>
      <c r="GG81" s="171"/>
      <c r="GH81" s="171"/>
      <c r="GI81" s="171"/>
      <c r="GJ81" s="171"/>
      <c r="GK81" s="171"/>
      <c r="GL81" s="171"/>
      <c r="GM81" s="171"/>
      <c r="GN81" s="171"/>
      <c r="GO81" s="171"/>
      <c r="GP81" s="171"/>
      <c r="GQ81" s="171"/>
      <c r="GR81" s="171"/>
      <c r="GS81" s="171"/>
      <c r="GT81" s="171"/>
      <c r="GU81" s="171"/>
      <c r="GV81" s="171"/>
      <c r="GW81" s="171"/>
      <c r="GX81" s="171"/>
      <c r="GY81" s="171"/>
      <c r="GZ81" s="171"/>
      <c r="HA81" s="171"/>
      <c r="HB81" s="171"/>
      <c r="HC81" s="171"/>
      <c r="HD81" s="171"/>
      <c r="HE81" s="171"/>
      <c r="HF81" s="171"/>
      <c r="HG81" s="171"/>
      <c r="HH81" s="171"/>
      <c r="HI81" s="171"/>
      <c r="HJ81" s="171"/>
      <c r="HK81" s="171"/>
      <c r="HL81" s="171"/>
      <c r="HM81" s="171"/>
      <c r="HN81" s="171"/>
      <c r="HO81" s="171"/>
      <c r="HP81" s="171"/>
      <c r="HQ81" s="171"/>
      <c r="HR81" s="171"/>
      <c r="HS81" s="171"/>
      <c r="HT81" s="171"/>
      <c r="HU81" s="171"/>
      <c r="HV81" s="171"/>
      <c r="HW81" s="171"/>
      <c r="HX81" s="171"/>
      <c r="HY81" s="171"/>
      <c r="HZ81" s="171"/>
      <c r="IA81" s="171"/>
      <c r="IB81" s="171"/>
      <c r="IC81" s="171"/>
      <c r="ID81" s="171"/>
      <c r="IE81" s="171"/>
      <c r="IF81" s="171"/>
      <c r="IG81" s="171"/>
      <c r="IH81" s="171"/>
      <c r="II81" s="171"/>
      <c r="IJ81" s="171"/>
      <c r="IK81" s="171"/>
      <c r="IL81" s="171"/>
      <c r="IM81" s="171"/>
      <c r="IN81" s="171"/>
      <c r="IO81" s="171"/>
      <c r="IP81" s="171"/>
      <c r="IQ81" s="171"/>
      <c r="IR81" s="171"/>
      <c r="IS81" s="171"/>
      <c r="IT81" s="171"/>
      <c r="IU81" s="171"/>
      <c r="IV81" s="171"/>
    </row>
    <row r="82" spans="1:256" ht="18" thickBot="1">
      <c r="A82" s="182" t="s">
        <v>219</v>
      </c>
      <c r="B82" s="198">
        <f>B81</f>
        <v>8455851.75</v>
      </c>
      <c r="C82" s="198">
        <f>C81</f>
        <v>8130639.61</v>
      </c>
      <c r="D82" s="198">
        <f>C82-B82</f>
        <v>-325212.13999999966</v>
      </c>
      <c r="E82" s="199">
        <f>D82/B82</f>
        <v>-0.03846000966135667</v>
      </c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  <c r="FF82" s="171"/>
      <c r="FG82" s="171"/>
      <c r="FH82" s="171"/>
      <c r="FI82" s="171"/>
      <c r="FJ82" s="171"/>
      <c r="FK82" s="171"/>
      <c r="FL82" s="171"/>
      <c r="FM82" s="171"/>
      <c r="FN82" s="171"/>
      <c r="FO82" s="171"/>
      <c r="FP82" s="171"/>
      <c r="FQ82" s="171"/>
      <c r="FR82" s="171"/>
      <c r="FS82" s="171"/>
      <c r="FT82" s="171"/>
      <c r="FU82" s="171"/>
      <c r="FV82" s="171"/>
      <c r="FW82" s="171"/>
      <c r="FX82" s="171"/>
      <c r="FY82" s="171"/>
      <c r="FZ82" s="171"/>
      <c r="GA82" s="171"/>
      <c r="GB82" s="171"/>
      <c r="GC82" s="171"/>
      <c r="GD82" s="171"/>
      <c r="GE82" s="171"/>
      <c r="GF82" s="171"/>
      <c r="GG82" s="171"/>
      <c r="GH82" s="171"/>
      <c r="GI82" s="171"/>
      <c r="GJ82" s="171"/>
      <c r="GK82" s="171"/>
      <c r="GL82" s="171"/>
      <c r="GM82" s="171"/>
      <c r="GN82" s="171"/>
      <c r="GO82" s="171"/>
      <c r="GP82" s="171"/>
      <c r="GQ82" s="171"/>
      <c r="GR82" s="171"/>
      <c r="GS82" s="171"/>
      <c r="GT82" s="171"/>
      <c r="GU82" s="171"/>
      <c r="GV82" s="171"/>
      <c r="GW82" s="171"/>
      <c r="GX82" s="171"/>
      <c r="GY82" s="171"/>
      <c r="GZ82" s="171"/>
      <c r="HA82" s="171"/>
      <c r="HB82" s="171"/>
      <c r="HC82" s="171"/>
      <c r="HD82" s="171"/>
      <c r="HE82" s="171"/>
      <c r="HF82" s="171"/>
      <c r="HG82" s="171"/>
      <c r="HH82" s="171"/>
      <c r="HI82" s="171"/>
      <c r="HJ82" s="171"/>
      <c r="HK82" s="171"/>
      <c r="HL82" s="171"/>
      <c r="HM82" s="171"/>
      <c r="HN82" s="171"/>
      <c r="HO82" s="171"/>
      <c r="HP82" s="171"/>
      <c r="HQ82" s="171"/>
      <c r="HR82" s="171"/>
      <c r="HS82" s="171"/>
      <c r="HT82" s="171"/>
      <c r="HU82" s="171"/>
      <c r="HV82" s="171"/>
      <c r="HW82" s="171"/>
      <c r="HX82" s="171"/>
      <c r="HY82" s="171"/>
      <c r="HZ82" s="171"/>
      <c r="IA82" s="171"/>
      <c r="IB82" s="171"/>
      <c r="IC82" s="171"/>
      <c r="ID82" s="171"/>
      <c r="IE82" s="171"/>
      <c r="IF82" s="171"/>
      <c r="IG82" s="171"/>
      <c r="IH82" s="171"/>
      <c r="II82" s="171"/>
      <c r="IJ82" s="171"/>
      <c r="IK82" s="171"/>
      <c r="IL82" s="171"/>
      <c r="IM82" s="171"/>
      <c r="IN82" s="171"/>
      <c r="IO82" s="171"/>
      <c r="IP82" s="171"/>
      <c r="IQ82" s="171"/>
      <c r="IR82" s="171"/>
      <c r="IS82" s="171"/>
      <c r="IT82" s="171"/>
      <c r="IU82" s="171"/>
      <c r="IV82" s="171"/>
    </row>
    <row r="83" spans="1:256" ht="18" thickTop="1">
      <c r="A83" s="178" t="s">
        <v>310</v>
      </c>
      <c r="B83" s="179"/>
      <c r="C83" s="179"/>
      <c r="D83" s="179"/>
      <c r="E83" s="180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  <c r="HJ83" s="171"/>
      <c r="HK83" s="171"/>
      <c r="HL83" s="171"/>
      <c r="HM83" s="171"/>
      <c r="HN83" s="171"/>
      <c r="HO83" s="171"/>
      <c r="HP83" s="171"/>
      <c r="HQ83" s="171"/>
      <c r="HR83" s="171"/>
      <c r="HS83" s="171"/>
      <c r="HT83" s="171"/>
      <c r="HU83" s="171"/>
      <c r="HV83" s="171"/>
      <c r="HW83" s="171"/>
      <c r="HX83" s="171"/>
      <c r="HY83" s="171"/>
      <c r="HZ83" s="171"/>
      <c r="IA83" s="171"/>
      <c r="IB83" s="171"/>
      <c r="IC83" s="171"/>
      <c r="ID83" s="171"/>
      <c r="IE83" s="171"/>
      <c r="IF83" s="171"/>
      <c r="IG83" s="171"/>
      <c r="IH83" s="171"/>
      <c r="II83" s="171"/>
      <c r="IJ83" s="171"/>
      <c r="IK83" s="171"/>
      <c r="IL83" s="171"/>
      <c r="IM83" s="171"/>
      <c r="IN83" s="171"/>
      <c r="IO83" s="171"/>
      <c r="IP83" s="171"/>
      <c r="IQ83" s="171"/>
      <c r="IR83" s="171"/>
      <c r="IS83" s="171"/>
      <c r="IT83" s="171"/>
      <c r="IU83" s="171"/>
      <c r="IV83" s="171"/>
    </row>
    <row r="84" spans="1:256" ht="17.25">
      <c r="A84" s="179" t="s">
        <v>311</v>
      </c>
      <c r="B84" s="187">
        <v>31382102.59</v>
      </c>
      <c r="C84" s="187">
        <v>35768861.41</v>
      </c>
      <c r="D84" s="196" t="s">
        <v>106</v>
      </c>
      <c r="E84" s="197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1"/>
      <c r="GF84" s="171"/>
      <c r="GG84" s="171"/>
      <c r="GH84" s="171"/>
      <c r="GI84" s="171"/>
      <c r="GJ84" s="171"/>
      <c r="GK84" s="171"/>
      <c r="GL84" s="171"/>
      <c r="GM84" s="171"/>
      <c r="GN84" s="171"/>
      <c r="GO84" s="171"/>
      <c r="GP84" s="171"/>
      <c r="GQ84" s="171"/>
      <c r="GR84" s="171"/>
      <c r="GS84" s="171"/>
      <c r="GT84" s="171"/>
      <c r="GU84" s="171"/>
      <c r="GV84" s="171"/>
      <c r="GW84" s="171"/>
      <c r="GX84" s="171"/>
      <c r="GY84" s="171"/>
      <c r="GZ84" s="171"/>
      <c r="HA84" s="171"/>
      <c r="HB84" s="171"/>
      <c r="HC84" s="171"/>
      <c r="HD84" s="171"/>
      <c r="HE84" s="171"/>
      <c r="HF84" s="171"/>
      <c r="HG84" s="171"/>
      <c r="HH84" s="171"/>
      <c r="HI84" s="171"/>
      <c r="HJ84" s="171"/>
      <c r="HK84" s="171"/>
      <c r="HL84" s="171"/>
      <c r="HM84" s="171"/>
      <c r="HN84" s="171"/>
      <c r="HO84" s="171"/>
      <c r="HP84" s="171"/>
      <c r="HQ84" s="171"/>
      <c r="HR84" s="171"/>
      <c r="HS84" s="171"/>
      <c r="HT84" s="171"/>
      <c r="HU84" s="171"/>
      <c r="HV84" s="171"/>
      <c r="HW84" s="171"/>
      <c r="HX84" s="171"/>
      <c r="HY84" s="171"/>
      <c r="HZ84" s="171"/>
      <c r="IA84" s="171"/>
      <c r="IB84" s="171"/>
      <c r="IC84" s="171"/>
      <c r="ID84" s="171"/>
      <c r="IE84" s="171"/>
      <c r="IF84" s="171"/>
      <c r="IG84" s="171"/>
      <c r="IH84" s="171"/>
      <c r="II84" s="171"/>
      <c r="IJ84" s="171"/>
      <c r="IK84" s="171"/>
      <c r="IL84" s="171"/>
      <c r="IM84" s="171"/>
      <c r="IN84" s="171"/>
      <c r="IO84" s="171"/>
      <c r="IP84" s="171"/>
      <c r="IQ84" s="171"/>
      <c r="IR84" s="171"/>
      <c r="IS84" s="171"/>
      <c r="IT84" s="171"/>
      <c r="IU84" s="171"/>
      <c r="IV84" s="171"/>
    </row>
    <row r="85" spans="1:256" ht="17.25">
      <c r="A85" s="179" t="s">
        <v>312</v>
      </c>
      <c r="B85" s="187">
        <v>81820</v>
      </c>
      <c r="C85" s="187">
        <v>0</v>
      </c>
      <c r="D85" s="196"/>
      <c r="E85" s="197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  <c r="HJ85" s="171"/>
      <c r="HK85" s="171"/>
      <c r="HL85" s="171"/>
      <c r="HM85" s="171"/>
      <c r="HN85" s="171"/>
      <c r="HO85" s="171"/>
      <c r="HP85" s="171"/>
      <c r="HQ85" s="171"/>
      <c r="HR85" s="171"/>
      <c r="HS85" s="171"/>
      <c r="HT85" s="171"/>
      <c r="HU85" s="171"/>
      <c r="HV85" s="171"/>
      <c r="HW85" s="171"/>
      <c r="HX85" s="171"/>
      <c r="HY85" s="171"/>
      <c r="HZ85" s="171"/>
      <c r="IA85" s="171"/>
      <c r="IB85" s="171"/>
      <c r="IC85" s="171"/>
      <c r="ID85" s="171"/>
      <c r="IE85" s="171"/>
      <c r="IF85" s="171"/>
      <c r="IG85" s="171"/>
      <c r="IH85" s="171"/>
      <c r="II85" s="171"/>
      <c r="IJ85" s="171"/>
      <c r="IK85" s="171"/>
      <c r="IL85" s="171"/>
      <c r="IM85" s="171"/>
      <c r="IN85" s="171"/>
      <c r="IO85" s="171"/>
      <c r="IP85" s="171"/>
      <c r="IQ85" s="171"/>
      <c r="IR85" s="171"/>
      <c r="IS85" s="171"/>
      <c r="IT85" s="171"/>
      <c r="IU85" s="171"/>
      <c r="IV85" s="171"/>
    </row>
    <row r="86" spans="1:256" ht="18" thickBot="1">
      <c r="A86" s="182" t="s">
        <v>219</v>
      </c>
      <c r="B86" s="201">
        <f>SUM(B84:B85)</f>
        <v>31463922.59</v>
      </c>
      <c r="C86" s="201">
        <f>SUM(C84:C85)</f>
        <v>35768861.41</v>
      </c>
      <c r="D86" s="198">
        <f>C86-B86</f>
        <v>4304938.819999997</v>
      </c>
      <c r="E86" s="199">
        <f>D86/B86</f>
        <v>0.13682142802398742</v>
      </c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  <c r="FW86" s="171"/>
      <c r="FX86" s="171"/>
      <c r="FY86" s="171"/>
      <c r="FZ86" s="171"/>
      <c r="GA86" s="171"/>
      <c r="GB86" s="171"/>
      <c r="GC86" s="171"/>
      <c r="GD86" s="171"/>
      <c r="GE86" s="171"/>
      <c r="GF86" s="171"/>
      <c r="GG86" s="171"/>
      <c r="GH86" s="171"/>
      <c r="GI86" s="171"/>
      <c r="GJ86" s="171"/>
      <c r="GK86" s="171"/>
      <c r="GL86" s="171"/>
      <c r="GM86" s="171"/>
      <c r="GN86" s="171"/>
      <c r="GO86" s="171"/>
      <c r="GP86" s="171"/>
      <c r="GQ86" s="171"/>
      <c r="GR86" s="171"/>
      <c r="GS86" s="171"/>
      <c r="GT86" s="171"/>
      <c r="GU86" s="171"/>
      <c r="GV86" s="171"/>
      <c r="GW86" s="171"/>
      <c r="GX86" s="171"/>
      <c r="GY86" s="171"/>
      <c r="GZ86" s="171"/>
      <c r="HA86" s="171"/>
      <c r="HB86" s="171"/>
      <c r="HC86" s="171"/>
      <c r="HD86" s="171"/>
      <c r="HE86" s="171"/>
      <c r="HF86" s="171"/>
      <c r="HG86" s="171"/>
      <c r="HH86" s="171"/>
      <c r="HI86" s="171"/>
      <c r="HJ86" s="171"/>
      <c r="HK86" s="171"/>
      <c r="HL86" s="171"/>
      <c r="HM86" s="171"/>
      <c r="HN86" s="171"/>
      <c r="HO86" s="171"/>
      <c r="HP86" s="171"/>
      <c r="HQ86" s="171"/>
      <c r="HR86" s="171"/>
      <c r="HS86" s="171"/>
      <c r="HT86" s="171"/>
      <c r="HU86" s="171"/>
      <c r="HV86" s="171"/>
      <c r="HW86" s="171"/>
      <c r="HX86" s="171"/>
      <c r="HY86" s="171"/>
      <c r="HZ86" s="171"/>
      <c r="IA86" s="171"/>
      <c r="IB86" s="171"/>
      <c r="IC86" s="171"/>
      <c r="ID86" s="171"/>
      <c r="IE86" s="171"/>
      <c r="IF86" s="171"/>
      <c r="IG86" s="171"/>
      <c r="IH86" s="171"/>
      <c r="II86" s="171"/>
      <c r="IJ86" s="171"/>
      <c r="IK86" s="171"/>
      <c r="IL86" s="171"/>
      <c r="IM86" s="171"/>
      <c r="IN86" s="171"/>
      <c r="IO86" s="171"/>
      <c r="IP86" s="171"/>
      <c r="IQ86" s="171"/>
      <c r="IR86" s="171"/>
      <c r="IS86" s="171"/>
      <c r="IT86" s="171"/>
      <c r="IU86" s="171"/>
      <c r="IV86" s="171"/>
    </row>
    <row r="87" spans="1:256" ht="18" thickTop="1">
      <c r="A87" s="178" t="s">
        <v>313</v>
      </c>
      <c r="B87" s="179"/>
      <c r="C87" s="179"/>
      <c r="D87" s="179"/>
      <c r="E87" s="180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  <c r="IC87" s="171"/>
      <c r="ID87" s="171"/>
      <c r="IE87" s="171"/>
      <c r="IF87" s="171"/>
      <c r="IG87" s="171"/>
      <c r="IH87" s="171"/>
      <c r="II87" s="171"/>
      <c r="IJ87" s="171"/>
      <c r="IK87" s="171"/>
      <c r="IL87" s="171"/>
      <c r="IM87" s="171"/>
      <c r="IN87" s="171"/>
      <c r="IO87" s="171"/>
      <c r="IP87" s="171"/>
      <c r="IQ87" s="171"/>
      <c r="IR87" s="171"/>
      <c r="IS87" s="171"/>
      <c r="IT87" s="171"/>
      <c r="IU87" s="171"/>
      <c r="IV87" s="171"/>
    </row>
    <row r="88" spans="1:256" ht="17.25">
      <c r="A88" s="179" t="s">
        <v>314</v>
      </c>
      <c r="B88" s="187">
        <v>-2504981.89</v>
      </c>
      <c r="C88" s="187">
        <v>13127960.6</v>
      </c>
      <c r="D88" s="196"/>
      <c r="E88" s="197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  <c r="IC88" s="171"/>
      <c r="ID88" s="171"/>
      <c r="IE88" s="171"/>
      <c r="IF88" s="171"/>
      <c r="IG88" s="171"/>
      <c r="IH88" s="171"/>
      <c r="II88" s="171"/>
      <c r="IJ88" s="171"/>
      <c r="IK88" s="171"/>
      <c r="IL88" s="171"/>
      <c r="IM88" s="171"/>
      <c r="IN88" s="171"/>
      <c r="IO88" s="171"/>
      <c r="IP88" s="171"/>
      <c r="IQ88" s="171"/>
      <c r="IR88" s="171"/>
      <c r="IS88" s="171"/>
      <c r="IT88" s="171"/>
      <c r="IU88" s="171"/>
      <c r="IV88" s="171"/>
    </row>
    <row r="89" spans="1:256" ht="17.25">
      <c r="A89" s="179" t="s">
        <v>315</v>
      </c>
      <c r="B89" s="187">
        <v>-3806255.48</v>
      </c>
      <c r="C89" s="187">
        <v>10930120.41</v>
      </c>
      <c r="D89" s="196"/>
      <c r="E89" s="197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  <c r="IC89" s="171"/>
      <c r="ID89" s="171"/>
      <c r="IE89" s="171"/>
      <c r="IF89" s="171"/>
      <c r="IG89" s="171"/>
      <c r="IH89" s="171"/>
      <c r="II89" s="171"/>
      <c r="IJ89" s="171"/>
      <c r="IK89" s="171"/>
      <c r="IL89" s="171"/>
      <c r="IM89" s="171"/>
      <c r="IN89" s="171"/>
      <c r="IO89" s="171"/>
      <c r="IP89" s="171"/>
      <c r="IQ89" s="171"/>
      <c r="IR89" s="171"/>
      <c r="IS89" s="171"/>
      <c r="IT89" s="171"/>
      <c r="IU89" s="171"/>
      <c r="IV89" s="171"/>
    </row>
    <row r="90" spans="1:256" ht="17.25">
      <c r="A90" s="179" t="s">
        <v>316</v>
      </c>
      <c r="B90" s="187">
        <v>18932610.39</v>
      </c>
      <c r="C90" s="187">
        <v>-11574863.32</v>
      </c>
      <c r="D90" s="196" t="s">
        <v>106</v>
      </c>
      <c r="E90" s="202" t="s">
        <v>106</v>
      </c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1"/>
      <c r="HW90" s="171"/>
      <c r="HX90" s="171"/>
      <c r="HY90" s="171"/>
      <c r="HZ90" s="171"/>
      <c r="IA90" s="171"/>
      <c r="IB90" s="171"/>
      <c r="IC90" s="171"/>
      <c r="ID90" s="171"/>
      <c r="IE90" s="171"/>
      <c r="IF90" s="171"/>
      <c r="IG90" s="171"/>
      <c r="IH90" s="171"/>
      <c r="II90" s="171"/>
      <c r="IJ90" s="171"/>
      <c r="IK90" s="171"/>
      <c r="IL90" s="171"/>
      <c r="IM90" s="171"/>
      <c r="IN90" s="171"/>
      <c r="IO90" s="171"/>
      <c r="IP90" s="171"/>
      <c r="IQ90" s="171"/>
      <c r="IR90" s="171"/>
      <c r="IS90" s="171"/>
      <c r="IT90" s="171"/>
      <c r="IU90" s="171"/>
      <c r="IV90" s="171"/>
    </row>
    <row r="91" spans="1:256" ht="17.25">
      <c r="A91" s="179" t="s">
        <v>317</v>
      </c>
      <c r="B91" s="187">
        <v>1516814.86</v>
      </c>
      <c r="C91" s="187">
        <v>2043966.46</v>
      </c>
      <c r="D91" s="196"/>
      <c r="E91" s="197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1"/>
      <c r="HW91" s="171"/>
      <c r="HX91" s="171"/>
      <c r="HY91" s="171"/>
      <c r="HZ91" s="171"/>
      <c r="IA91" s="171"/>
      <c r="IB91" s="171"/>
      <c r="IC91" s="171"/>
      <c r="ID91" s="171"/>
      <c r="IE91" s="171"/>
      <c r="IF91" s="171"/>
      <c r="IG91" s="171"/>
      <c r="IH91" s="171"/>
      <c r="II91" s="171"/>
      <c r="IJ91" s="171"/>
      <c r="IK91" s="171"/>
      <c r="IL91" s="171"/>
      <c r="IM91" s="171"/>
      <c r="IN91" s="171"/>
      <c r="IO91" s="171"/>
      <c r="IP91" s="171"/>
      <c r="IQ91" s="171"/>
      <c r="IR91" s="171"/>
      <c r="IS91" s="171"/>
      <c r="IT91" s="171"/>
      <c r="IU91" s="171"/>
      <c r="IV91" s="171"/>
    </row>
    <row r="92" spans="1:256" ht="17.25">
      <c r="A92" s="179" t="s">
        <v>318</v>
      </c>
      <c r="B92" s="187">
        <v>1514354.63</v>
      </c>
      <c r="C92" s="187">
        <v>1596973.24</v>
      </c>
      <c r="D92" s="196"/>
      <c r="E92" s="197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  <c r="IC92" s="171"/>
      <c r="ID92" s="171"/>
      <c r="IE92" s="171"/>
      <c r="IF92" s="171"/>
      <c r="IG92" s="171"/>
      <c r="IH92" s="171"/>
      <c r="II92" s="171"/>
      <c r="IJ92" s="171"/>
      <c r="IK92" s="171"/>
      <c r="IL92" s="171"/>
      <c r="IM92" s="171"/>
      <c r="IN92" s="171"/>
      <c r="IO92" s="171"/>
      <c r="IP92" s="171"/>
      <c r="IQ92" s="171"/>
      <c r="IR92" s="171"/>
      <c r="IS92" s="171"/>
      <c r="IT92" s="171"/>
      <c r="IU92" s="171"/>
      <c r="IV92" s="171"/>
    </row>
    <row r="93" spans="1:256" ht="18" thickBot="1">
      <c r="A93" s="182" t="s">
        <v>219</v>
      </c>
      <c r="B93" s="198">
        <f>SUM(B88:B92)</f>
        <v>15652542.509999998</v>
      </c>
      <c r="C93" s="198">
        <f>SUM(C88:C92)</f>
        <v>16124157.389999999</v>
      </c>
      <c r="D93" s="198">
        <f>C93-B93</f>
        <v>471614.8800000008</v>
      </c>
      <c r="E93" s="199">
        <f>D93/B93</f>
        <v>0.03013024112208598</v>
      </c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  <c r="HF93" s="171"/>
      <c r="HG93" s="171"/>
      <c r="HH93" s="171"/>
      <c r="HI93" s="171"/>
      <c r="HJ93" s="171"/>
      <c r="HK93" s="171"/>
      <c r="HL93" s="171"/>
      <c r="HM93" s="171"/>
      <c r="HN93" s="171"/>
      <c r="HO93" s="171"/>
      <c r="HP93" s="171"/>
      <c r="HQ93" s="171"/>
      <c r="HR93" s="171"/>
      <c r="HS93" s="171"/>
      <c r="HT93" s="171"/>
      <c r="HU93" s="171"/>
      <c r="HV93" s="171"/>
      <c r="HW93" s="171"/>
      <c r="HX93" s="171"/>
      <c r="HY93" s="171"/>
      <c r="HZ93" s="171"/>
      <c r="IA93" s="171"/>
      <c r="IB93" s="171"/>
      <c r="IC93" s="171"/>
      <c r="ID93" s="171"/>
      <c r="IE93" s="171"/>
      <c r="IF93" s="171"/>
      <c r="IG93" s="171"/>
      <c r="IH93" s="171"/>
      <c r="II93" s="171"/>
      <c r="IJ93" s="171"/>
      <c r="IK93" s="171"/>
      <c r="IL93" s="171"/>
      <c r="IM93" s="171"/>
      <c r="IN93" s="171"/>
      <c r="IO93" s="171"/>
      <c r="IP93" s="171"/>
      <c r="IQ93" s="171"/>
      <c r="IR93" s="171"/>
      <c r="IS93" s="171"/>
      <c r="IT93" s="171"/>
      <c r="IU93" s="171"/>
      <c r="IV93" s="171"/>
    </row>
    <row r="94" spans="1:256" ht="18" thickTop="1">
      <c r="A94" s="178" t="s">
        <v>319</v>
      </c>
      <c r="B94" s="179"/>
      <c r="C94" s="179"/>
      <c r="D94" s="179"/>
      <c r="E94" s="180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  <c r="HQ94" s="171"/>
      <c r="HR94" s="171"/>
      <c r="HS94" s="171"/>
      <c r="HT94" s="171"/>
      <c r="HU94" s="171"/>
      <c r="HV94" s="171"/>
      <c r="HW94" s="171"/>
      <c r="HX94" s="171"/>
      <c r="HY94" s="171"/>
      <c r="HZ94" s="171"/>
      <c r="IA94" s="171"/>
      <c r="IB94" s="171"/>
      <c r="IC94" s="171"/>
      <c r="ID94" s="171"/>
      <c r="IE94" s="171"/>
      <c r="IF94" s="171"/>
      <c r="IG94" s="171"/>
      <c r="IH94" s="171"/>
      <c r="II94" s="171"/>
      <c r="IJ94" s="171"/>
      <c r="IK94" s="171"/>
      <c r="IL94" s="171"/>
      <c r="IM94" s="171"/>
      <c r="IN94" s="171"/>
      <c r="IO94" s="171"/>
      <c r="IP94" s="171"/>
      <c r="IQ94" s="171"/>
      <c r="IR94" s="171"/>
      <c r="IS94" s="171"/>
      <c r="IT94" s="171"/>
      <c r="IU94" s="171"/>
      <c r="IV94" s="171"/>
    </row>
    <row r="95" spans="1:256" ht="17.25">
      <c r="A95" s="179" t="s">
        <v>320</v>
      </c>
      <c r="B95" s="187">
        <v>86897760.59</v>
      </c>
      <c r="C95" s="187">
        <v>110956066.1</v>
      </c>
      <c r="D95" s="196"/>
      <c r="E95" s="197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  <c r="IC95" s="171"/>
      <c r="ID95" s="171"/>
      <c r="IE95" s="171"/>
      <c r="IF95" s="171"/>
      <c r="IG95" s="171"/>
      <c r="IH95" s="171"/>
      <c r="II95" s="171"/>
      <c r="IJ95" s="171"/>
      <c r="IK95" s="171"/>
      <c r="IL95" s="171"/>
      <c r="IM95" s="171"/>
      <c r="IN95" s="171"/>
      <c r="IO95" s="171"/>
      <c r="IP95" s="171"/>
      <c r="IQ95" s="171"/>
      <c r="IR95" s="171"/>
      <c r="IS95" s="171"/>
      <c r="IT95" s="171"/>
      <c r="IU95" s="171"/>
      <c r="IV95" s="171"/>
    </row>
    <row r="96" spans="1:256" ht="17.25">
      <c r="A96" s="179" t="s">
        <v>321</v>
      </c>
      <c r="B96" s="187">
        <v>759359.8</v>
      </c>
      <c r="C96" s="187">
        <v>746989</v>
      </c>
      <c r="D96" s="196"/>
      <c r="E96" s="197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  <c r="HJ96" s="171"/>
      <c r="HK96" s="171"/>
      <c r="HL96" s="171"/>
      <c r="HM96" s="171"/>
      <c r="HN96" s="171"/>
      <c r="HO96" s="171"/>
      <c r="HP96" s="171"/>
      <c r="HQ96" s="171"/>
      <c r="HR96" s="171"/>
      <c r="HS96" s="171"/>
      <c r="HT96" s="171"/>
      <c r="HU96" s="171"/>
      <c r="HV96" s="171"/>
      <c r="HW96" s="171"/>
      <c r="HX96" s="171"/>
      <c r="HY96" s="171"/>
      <c r="HZ96" s="171"/>
      <c r="IA96" s="171"/>
      <c r="IB96" s="171"/>
      <c r="IC96" s="171"/>
      <c r="ID96" s="171"/>
      <c r="IE96" s="171"/>
      <c r="IF96" s="171"/>
      <c r="IG96" s="171"/>
      <c r="IH96" s="171"/>
      <c r="II96" s="171"/>
      <c r="IJ96" s="171"/>
      <c r="IK96" s="171"/>
      <c r="IL96" s="171"/>
      <c r="IM96" s="171"/>
      <c r="IN96" s="171"/>
      <c r="IO96" s="171"/>
      <c r="IP96" s="171"/>
      <c r="IQ96" s="171"/>
      <c r="IR96" s="171"/>
      <c r="IS96" s="171"/>
      <c r="IT96" s="171"/>
      <c r="IU96" s="171"/>
      <c r="IV96" s="171"/>
    </row>
    <row r="97" spans="1:256" ht="17.25">
      <c r="A97" s="179" t="s">
        <v>322</v>
      </c>
      <c r="B97" s="187">
        <v>2298065.25</v>
      </c>
      <c r="C97" s="187">
        <v>1900355.21</v>
      </c>
      <c r="D97" s="196"/>
      <c r="E97" s="197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1"/>
      <c r="EK97" s="171"/>
      <c r="EL97" s="171"/>
      <c r="EM97" s="171"/>
      <c r="EN97" s="171"/>
      <c r="EO97" s="171"/>
      <c r="EP97" s="171"/>
      <c r="EQ97" s="171"/>
      <c r="ER97" s="171"/>
      <c r="ES97" s="171"/>
      <c r="ET97" s="171"/>
      <c r="EU97" s="171"/>
      <c r="EV97" s="171"/>
      <c r="EW97" s="171"/>
      <c r="EX97" s="171"/>
      <c r="EY97" s="171"/>
      <c r="EZ97" s="171"/>
      <c r="FA97" s="171"/>
      <c r="FB97" s="171"/>
      <c r="FC97" s="171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1"/>
      <c r="FT97" s="171"/>
      <c r="FU97" s="171"/>
      <c r="FV97" s="171"/>
      <c r="FW97" s="171"/>
      <c r="FX97" s="171"/>
      <c r="FY97" s="171"/>
      <c r="FZ97" s="171"/>
      <c r="GA97" s="171"/>
      <c r="GB97" s="171"/>
      <c r="GC97" s="171"/>
      <c r="GD97" s="171"/>
      <c r="GE97" s="171"/>
      <c r="GF97" s="171"/>
      <c r="GG97" s="171"/>
      <c r="GH97" s="171"/>
      <c r="GI97" s="171"/>
      <c r="GJ97" s="171"/>
      <c r="GK97" s="171"/>
      <c r="GL97" s="171"/>
      <c r="GM97" s="171"/>
      <c r="GN97" s="171"/>
      <c r="GO97" s="171"/>
      <c r="GP97" s="171"/>
      <c r="GQ97" s="171"/>
      <c r="GR97" s="171"/>
      <c r="GS97" s="171"/>
      <c r="GT97" s="171"/>
      <c r="GU97" s="171"/>
      <c r="GV97" s="171"/>
      <c r="GW97" s="171"/>
      <c r="GX97" s="171"/>
      <c r="GY97" s="171"/>
      <c r="GZ97" s="171"/>
      <c r="HA97" s="171"/>
      <c r="HB97" s="171"/>
      <c r="HC97" s="171"/>
      <c r="HD97" s="171"/>
      <c r="HE97" s="171"/>
      <c r="HF97" s="171"/>
      <c r="HG97" s="171"/>
      <c r="HH97" s="171"/>
      <c r="HI97" s="171"/>
      <c r="HJ97" s="171"/>
      <c r="HK97" s="171"/>
      <c r="HL97" s="171"/>
      <c r="HM97" s="171"/>
      <c r="HN97" s="171"/>
      <c r="HO97" s="171"/>
      <c r="HP97" s="171"/>
      <c r="HQ97" s="171"/>
      <c r="HR97" s="171"/>
      <c r="HS97" s="171"/>
      <c r="HT97" s="171"/>
      <c r="HU97" s="171"/>
      <c r="HV97" s="171"/>
      <c r="HW97" s="171"/>
      <c r="HX97" s="171"/>
      <c r="HY97" s="171"/>
      <c r="HZ97" s="171"/>
      <c r="IA97" s="171"/>
      <c r="IB97" s="171"/>
      <c r="IC97" s="171"/>
      <c r="ID97" s="171"/>
      <c r="IE97" s="171"/>
      <c r="IF97" s="171"/>
      <c r="IG97" s="171"/>
      <c r="IH97" s="171"/>
      <c r="II97" s="171"/>
      <c r="IJ97" s="171"/>
      <c r="IK97" s="171"/>
      <c r="IL97" s="171"/>
      <c r="IM97" s="171"/>
      <c r="IN97" s="171"/>
      <c r="IO97" s="171"/>
      <c r="IP97" s="171"/>
      <c r="IQ97" s="171"/>
      <c r="IR97" s="171"/>
      <c r="IS97" s="171"/>
      <c r="IT97" s="171"/>
      <c r="IU97" s="171"/>
      <c r="IV97" s="171"/>
    </row>
    <row r="98" spans="1:256" ht="17.25">
      <c r="A98" s="179" t="s">
        <v>323</v>
      </c>
      <c r="B98" s="187">
        <v>4396543.93</v>
      </c>
      <c r="C98" s="187">
        <v>3157896.02</v>
      </c>
      <c r="D98" s="196" t="s">
        <v>106</v>
      </c>
      <c r="E98" s="202" t="s">
        <v>106</v>
      </c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1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71"/>
      <c r="FX98" s="171"/>
      <c r="FY98" s="171"/>
      <c r="FZ98" s="171"/>
      <c r="GA98" s="171"/>
      <c r="GB98" s="171"/>
      <c r="GC98" s="171"/>
      <c r="GD98" s="171"/>
      <c r="GE98" s="171"/>
      <c r="GF98" s="171"/>
      <c r="GG98" s="171"/>
      <c r="GH98" s="171"/>
      <c r="GI98" s="171"/>
      <c r="GJ98" s="171"/>
      <c r="GK98" s="171"/>
      <c r="GL98" s="171"/>
      <c r="GM98" s="171"/>
      <c r="GN98" s="171"/>
      <c r="GO98" s="171"/>
      <c r="GP98" s="171"/>
      <c r="GQ98" s="171"/>
      <c r="GR98" s="171"/>
      <c r="GS98" s="171"/>
      <c r="GT98" s="171"/>
      <c r="GU98" s="171"/>
      <c r="GV98" s="171"/>
      <c r="GW98" s="171"/>
      <c r="GX98" s="171"/>
      <c r="GY98" s="171"/>
      <c r="GZ98" s="171"/>
      <c r="HA98" s="171"/>
      <c r="HB98" s="171"/>
      <c r="HC98" s="171"/>
      <c r="HD98" s="171"/>
      <c r="HE98" s="171"/>
      <c r="HF98" s="171"/>
      <c r="HG98" s="171"/>
      <c r="HH98" s="171"/>
      <c r="HI98" s="171"/>
      <c r="HJ98" s="171"/>
      <c r="HK98" s="171"/>
      <c r="HL98" s="171"/>
      <c r="HM98" s="171"/>
      <c r="HN98" s="171"/>
      <c r="HO98" s="171"/>
      <c r="HP98" s="171"/>
      <c r="HQ98" s="171"/>
      <c r="HR98" s="171"/>
      <c r="HS98" s="171"/>
      <c r="HT98" s="171"/>
      <c r="HU98" s="171"/>
      <c r="HV98" s="171"/>
      <c r="HW98" s="171"/>
      <c r="HX98" s="171"/>
      <c r="HY98" s="171"/>
      <c r="HZ98" s="171"/>
      <c r="IA98" s="171"/>
      <c r="IB98" s="171"/>
      <c r="IC98" s="171"/>
      <c r="ID98" s="171"/>
      <c r="IE98" s="171"/>
      <c r="IF98" s="171"/>
      <c r="IG98" s="171"/>
      <c r="IH98" s="171"/>
      <c r="II98" s="171"/>
      <c r="IJ98" s="171"/>
      <c r="IK98" s="171"/>
      <c r="IL98" s="171"/>
      <c r="IM98" s="171"/>
      <c r="IN98" s="171"/>
      <c r="IO98" s="171"/>
      <c r="IP98" s="171"/>
      <c r="IQ98" s="171"/>
      <c r="IR98" s="171"/>
      <c r="IS98" s="171"/>
      <c r="IT98" s="171"/>
      <c r="IU98" s="171"/>
      <c r="IV98" s="171"/>
    </row>
    <row r="99" spans="1:256" ht="17.25">
      <c r="A99" s="179" t="s">
        <v>324</v>
      </c>
      <c r="B99" s="187">
        <v>549065.76</v>
      </c>
      <c r="C99" s="187">
        <v>394516.66</v>
      </c>
      <c r="D99" s="196"/>
      <c r="E99" s="197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171"/>
      <c r="EI99" s="171"/>
      <c r="EJ99" s="171"/>
      <c r="EK99" s="171"/>
      <c r="EL99" s="171"/>
      <c r="EM99" s="171"/>
      <c r="EN99" s="171"/>
      <c r="EO99" s="171"/>
      <c r="EP99" s="171"/>
      <c r="EQ99" s="171"/>
      <c r="ER99" s="171"/>
      <c r="ES99" s="171"/>
      <c r="ET99" s="171"/>
      <c r="EU99" s="171"/>
      <c r="EV99" s="171"/>
      <c r="EW99" s="171"/>
      <c r="EX99" s="171"/>
      <c r="EY99" s="171"/>
      <c r="EZ99" s="171"/>
      <c r="FA99" s="171"/>
      <c r="FB99" s="171"/>
      <c r="FC99" s="171"/>
      <c r="FD99" s="171"/>
      <c r="FE99" s="171"/>
      <c r="FF99" s="171"/>
      <c r="FG99" s="171"/>
      <c r="FH99" s="171"/>
      <c r="FI99" s="171"/>
      <c r="FJ99" s="171"/>
      <c r="FK99" s="171"/>
      <c r="FL99" s="171"/>
      <c r="FM99" s="171"/>
      <c r="FN99" s="171"/>
      <c r="FO99" s="171"/>
      <c r="FP99" s="171"/>
      <c r="FQ99" s="171"/>
      <c r="FR99" s="171"/>
      <c r="FS99" s="171"/>
      <c r="FT99" s="171"/>
      <c r="FU99" s="171"/>
      <c r="FV99" s="171"/>
      <c r="FW99" s="171"/>
      <c r="FX99" s="171"/>
      <c r="FY99" s="171"/>
      <c r="FZ99" s="171"/>
      <c r="GA99" s="171"/>
      <c r="GB99" s="171"/>
      <c r="GC99" s="171"/>
      <c r="GD99" s="171"/>
      <c r="GE99" s="171"/>
      <c r="GF99" s="171"/>
      <c r="GG99" s="171"/>
      <c r="GH99" s="171"/>
      <c r="GI99" s="171"/>
      <c r="GJ99" s="171"/>
      <c r="GK99" s="171"/>
      <c r="GL99" s="171"/>
      <c r="GM99" s="171"/>
      <c r="GN99" s="171"/>
      <c r="GO99" s="171"/>
      <c r="GP99" s="171"/>
      <c r="GQ99" s="171"/>
      <c r="GR99" s="171"/>
      <c r="GS99" s="171"/>
      <c r="GT99" s="171"/>
      <c r="GU99" s="171"/>
      <c r="GV99" s="171"/>
      <c r="GW99" s="171"/>
      <c r="GX99" s="171"/>
      <c r="GY99" s="171"/>
      <c r="GZ99" s="171"/>
      <c r="HA99" s="171"/>
      <c r="HB99" s="171"/>
      <c r="HC99" s="171"/>
      <c r="HD99" s="171"/>
      <c r="HE99" s="171"/>
      <c r="HF99" s="171"/>
      <c r="HG99" s="171"/>
      <c r="HH99" s="171"/>
      <c r="HI99" s="171"/>
      <c r="HJ99" s="171"/>
      <c r="HK99" s="171"/>
      <c r="HL99" s="171"/>
      <c r="HM99" s="171"/>
      <c r="HN99" s="171"/>
      <c r="HO99" s="171"/>
      <c r="HP99" s="171"/>
      <c r="HQ99" s="171"/>
      <c r="HR99" s="171"/>
      <c r="HS99" s="171"/>
      <c r="HT99" s="171"/>
      <c r="HU99" s="171"/>
      <c r="HV99" s="171"/>
      <c r="HW99" s="171"/>
      <c r="HX99" s="171"/>
      <c r="HY99" s="171"/>
      <c r="HZ99" s="171"/>
      <c r="IA99" s="171"/>
      <c r="IB99" s="171"/>
      <c r="IC99" s="171"/>
      <c r="ID99" s="171"/>
      <c r="IE99" s="171"/>
      <c r="IF99" s="171"/>
      <c r="IG99" s="171"/>
      <c r="IH99" s="171"/>
      <c r="II99" s="171"/>
      <c r="IJ99" s="171"/>
      <c r="IK99" s="171"/>
      <c r="IL99" s="171"/>
      <c r="IM99" s="171"/>
      <c r="IN99" s="171"/>
      <c r="IO99" s="171"/>
      <c r="IP99" s="171"/>
      <c r="IQ99" s="171"/>
      <c r="IR99" s="171"/>
      <c r="IS99" s="171"/>
      <c r="IT99" s="171"/>
      <c r="IU99" s="171"/>
      <c r="IV99" s="171"/>
    </row>
    <row r="100" spans="1:256" ht="17.25">
      <c r="A100" s="179" t="s">
        <v>325</v>
      </c>
      <c r="B100" s="187">
        <v>2708735.8</v>
      </c>
      <c r="C100" s="187">
        <v>2590298.33</v>
      </c>
      <c r="D100" s="196"/>
      <c r="E100" s="197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  <c r="FV100" s="171"/>
      <c r="FW100" s="171"/>
      <c r="FX100" s="171"/>
      <c r="FY100" s="171"/>
      <c r="FZ100" s="171"/>
      <c r="GA100" s="171"/>
      <c r="GB100" s="171"/>
      <c r="GC100" s="171"/>
      <c r="GD100" s="171"/>
      <c r="GE100" s="171"/>
      <c r="GF100" s="171"/>
      <c r="GG100" s="171"/>
      <c r="GH100" s="171"/>
      <c r="GI100" s="171"/>
      <c r="GJ100" s="171"/>
      <c r="GK100" s="171"/>
      <c r="GL100" s="171"/>
      <c r="GM100" s="171"/>
      <c r="GN100" s="171"/>
      <c r="GO100" s="171"/>
      <c r="GP100" s="171"/>
      <c r="GQ100" s="171"/>
      <c r="GR100" s="171"/>
      <c r="GS100" s="171"/>
      <c r="GT100" s="171"/>
      <c r="GU100" s="171"/>
      <c r="GV100" s="171"/>
      <c r="GW100" s="171"/>
      <c r="GX100" s="171"/>
      <c r="GY100" s="171"/>
      <c r="GZ100" s="171"/>
      <c r="HA100" s="171"/>
      <c r="HB100" s="171"/>
      <c r="HC100" s="171"/>
      <c r="HD100" s="171"/>
      <c r="HE100" s="171"/>
      <c r="HF100" s="171"/>
      <c r="HG100" s="171"/>
      <c r="HH100" s="171"/>
      <c r="HI100" s="171"/>
      <c r="HJ100" s="171"/>
      <c r="HK100" s="171"/>
      <c r="HL100" s="171"/>
      <c r="HM100" s="171"/>
      <c r="HN100" s="171"/>
      <c r="HO100" s="171"/>
      <c r="HP100" s="171"/>
      <c r="HQ100" s="171"/>
      <c r="HR100" s="171"/>
      <c r="HS100" s="171"/>
      <c r="HT100" s="171"/>
      <c r="HU100" s="171"/>
      <c r="HV100" s="171"/>
      <c r="HW100" s="171"/>
      <c r="HX100" s="171"/>
      <c r="HY100" s="171"/>
      <c r="HZ100" s="171"/>
      <c r="IA100" s="171"/>
      <c r="IB100" s="171"/>
      <c r="IC100" s="171"/>
      <c r="ID100" s="171"/>
      <c r="IE100" s="171"/>
      <c r="IF100" s="171"/>
      <c r="IG100" s="171"/>
      <c r="IH100" s="171"/>
      <c r="II100" s="171"/>
      <c r="IJ100" s="171"/>
      <c r="IK100" s="171"/>
      <c r="IL100" s="171"/>
      <c r="IM100" s="171"/>
      <c r="IN100" s="171"/>
      <c r="IO100" s="171"/>
      <c r="IP100" s="171"/>
      <c r="IQ100" s="171"/>
      <c r="IR100" s="171"/>
      <c r="IS100" s="171"/>
      <c r="IT100" s="171"/>
      <c r="IU100" s="171"/>
      <c r="IV100" s="171"/>
    </row>
    <row r="101" spans="1:256" ht="17.25">
      <c r="A101" s="179" t="s">
        <v>326</v>
      </c>
      <c r="B101" s="187">
        <v>1174591.39</v>
      </c>
      <c r="C101" s="187">
        <v>-455071.9</v>
      </c>
      <c r="D101" s="196"/>
      <c r="E101" s="197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1"/>
      <c r="FL101" s="171"/>
      <c r="FM101" s="171"/>
      <c r="FN101" s="171"/>
      <c r="FO101" s="171"/>
      <c r="FP101" s="171"/>
      <c r="FQ101" s="171"/>
      <c r="FR101" s="171"/>
      <c r="FS101" s="171"/>
      <c r="FT101" s="171"/>
      <c r="FU101" s="171"/>
      <c r="FV101" s="171"/>
      <c r="FW101" s="171"/>
      <c r="FX101" s="171"/>
      <c r="FY101" s="171"/>
      <c r="FZ101" s="171"/>
      <c r="GA101" s="171"/>
      <c r="GB101" s="171"/>
      <c r="GC101" s="171"/>
      <c r="GD101" s="171"/>
      <c r="GE101" s="171"/>
      <c r="GF101" s="171"/>
      <c r="GG101" s="171"/>
      <c r="GH101" s="171"/>
      <c r="GI101" s="171"/>
      <c r="GJ101" s="171"/>
      <c r="GK101" s="171"/>
      <c r="GL101" s="171"/>
      <c r="GM101" s="171"/>
      <c r="GN101" s="171"/>
      <c r="GO101" s="171"/>
      <c r="GP101" s="171"/>
      <c r="GQ101" s="171"/>
      <c r="GR101" s="171"/>
      <c r="GS101" s="171"/>
      <c r="GT101" s="171"/>
      <c r="GU101" s="171"/>
      <c r="GV101" s="171"/>
      <c r="GW101" s="171"/>
      <c r="GX101" s="171"/>
      <c r="GY101" s="171"/>
      <c r="GZ101" s="171"/>
      <c r="HA101" s="171"/>
      <c r="HB101" s="171"/>
      <c r="HC101" s="171"/>
      <c r="HD101" s="171"/>
      <c r="HE101" s="171"/>
      <c r="HF101" s="171"/>
      <c r="HG101" s="171"/>
      <c r="HH101" s="171"/>
      <c r="HI101" s="171"/>
      <c r="HJ101" s="171"/>
      <c r="HK101" s="171"/>
      <c r="HL101" s="171"/>
      <c r="HM101" s="171"/>
      <c r="HN101" s="171"/>
      <c r="HO101" s="171"/>
      <c r="HP101" s="171"/>
      <c r="HQ101" s="171"/>
      <c r="HR101" s="171"/>
      <c r="HS101" s="171"/>
      <c r="HT101" s="171"/>
      <c r="HU101" s="171"/>
      <c r="HV101" s="171"/>
      <c r="HW101" s="171"/>
      <c r="HX101" s="171"/>
      <c r="HY101" s="171"/>
      <c r="HZ101" s="171"/>
      <c r="IA101" s="171"/>
      <c r="IB101" s="171"/>
      <c r="IC101" s="171"/>
      <c r="ID101" s="171"/>
      <c r="IE101" s="171"/>
      <c r="IF101" s="171"/>
      <c r="IG101" s="171"/>
      <c r="IH101" s="171"/>
      <c r="II101" s="171"/>
      <c r="IJ101" s="171"/>
      <c r="IK101" s="171"/>
      <c r="IL101" s="171"/>
      <c r="IM101" s="171"/>
      <c r="IN101" s="171"/>
      <c r="IO101" s="171"/>
      <c r="IP101" s="171"/>
      <c r="IQ101" s="171"/>
      <c r="IR101" s="171"/>
      <c r="IS101" s="171"/>
      <c r="IT101" s="171"/>
      <c r="IU101" s="171"/>
      <c r="IV101" s="171"/>
    </row>
    <row r="102" spans="1:256" ht="17.25">
      <c r="A102" s="179" t="s">
        <v>327</v>
      </c>
      <c r="B102" s="187">
        <v>754964.57</v>
      </c>
      <c r="C102" s="187">
        <v>542460.48</v>
      </c>
      <c r="D102" s="196"/>
      <c r="E102" s="197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1"/>
      <c r="FT102" s="171"/>
      <c r="FU102" s="171"/>
      <c r="FV102" s="171"/>
      <c r="FW102" s="171"/>
      <c r="FX102" s="171"/>
      <c r="FY102" s="171"/>
      <c r="FZ102" s="171"/>
      <c r="GA102" s="171"/>
      <c r="GB102" s="171"/>
      <c r="GC102" s="171"/>
      <c r="GD102" s="171"/>
      <c r="GE102" s="171"/>
      <c r="GF102" s="171"/>
      <c r="GG102" s="171"/>
      <c r="GH102" s="171"/>
      <c r="GI102" s="171"/>
      <c r="GJ102" s="171"/>
      <c r="GK102" s="171"/>
      <c r="GL102" s="171"/>
      <c r="GM102" s="171"/>
      <c r="GN102" s="171"/>
      <c r="GO102" s="171"/>
      <c r="GP102" s="171"/>
      <c r="GQ102" s="171"/>
      <c r="GR102" s="171"/>
      <c r="GS102" s="171"/>
      <c r="GT102" s="171"/>
      <c r="GU102" s="171"/>
      <c r="GV102" s="171"/>
      <c r="GW102" s="171"/>
      <c r="GX102" s="171"/>
      <c r="GY102" s="171"/>
      <c r="GZ102" s="171"/>
      <c r="HA102" s="171"/>
      <c r="HB102" s="171"/>
      <c r="HC102" s="171"/>
      <c r="HD102" s="171"/>
      <c r="HE102" s="171"/>
      <c r="HF102" s="171"/>
      <c r="HG102" s="171"/>
      <c r="HH102" s="171"/>
      <c r="HI102" s="171"/>
      <c r="HJ102" s="171"/>
      <c r="HK102" s="171"/>
      <c r="HL102" s="171"/>
      <c r="HM102" s="171"/>
      <c r="HN102" s="171"/>
      <c r="HO102" s="171"/>
      <c r="HP102" s="171"/>
      <c r="HQ102" s="171"/>
      <c r="HR102" s="171"/>
      <c r="HS102" s="171"/>
      <c r="HT102" s="171"/>
      <c r="HU102" s="171"/>
      <c r="HV102" s="171"/>
      <c r="HW102" s="171"/>
      <c r="HX102" s="171"/>
      <c r="HY102" s="171"/>
      <c r="HZ102" s="171"/>
      <c r="IA102" s="171"/>
      <c r="IB102" s="171"/>
      <c r="IC102" s="171"/>
      <c r="ID102" s="171"/>
      <c r="IE102" s="171"/>
      <c r="IF102" s="171"/>
      <c r="IG102" s="171"/>
      <c r="IH102" s="171"/>
      <c r="II102" s="171"/>
      <c r="IJ102" s="171"/>
      <c r="IK102" s="171"/>
      <c r="IL102" s="171"/>
      <c r="IM102" s="171"/>
      <c r="IN102" s="171"/>
      <c r="IO102" s="171"/>
      <c r="IP102" s="171"/>
      <c r="IQ102" s="171"/>
      <c r="IR102" s="171"/>
      <c r="IS102" s="171"/>
      <c r="IT102" s="171"/>
      <c r="IU102" s="171"/>
      <c r="IV102" s="171"/>
    </row>
    <row r="103" spans="1:256" ht="17.25">
      <c r="A103" s="179" t="s">
        <v>328</v>
      </c>
      <c r="B103" s="187">
        <v>711280.87</v>
      </c>
      <c r="C103" s="187">
        <v>695774.68</v>
      </c>
      <c r="D103" s="196"/>
      <c r="E103" s="197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1"/>
      <c r="GS103" s="171"/>
      <c r="GT103" s="171"/>
      <c r="GU103" s="171"/>
      <c r="GV103" s="171"/>
      <c r="GW103" s="171"/>
      <c r="GX103" s="171"/>
      <c r="GY103" s="171"/>
      <c r="GZ103" s="171"/>
      <c r="HA103" s="171"/>
      <c r="HB103" s="171"/>
      <c r="HC103" s="171"/>
      <c r="HD103" s="171"/>
      <c r="HE103" s="171"/>
      <c r="HF103" s="171"/>
      <c r="HG103" s="171"/>
      <c r="HH103" s="171"/>
      <c r="HI103" s="171"/>
      <c r="HJ103" s="171"/>
      <c r="HK103" s="171"/>
      <c r="HL103" s="171"/>
      <c r="HM103" s="171"/>
      <c r="HN103" s="171"/>
      <c r="HO103" s="171"/>
      <c r="HP103" s="171"/>
      <c r="HQ103" s="171"/>
      <c r="HR103" s="171"/>
      <c r="HS103" s="171"/>
      <c r="HT103" s="171"/>
      <c r="HU103" s="171"/>
      <c r="HV103" s="171"/>
      <c r="HW103" s="171"/>
      <c r="HX103" s="171"/>
      <c r="HY103" s="171"/>
      <c r="HZ103" s="171"/>
      <c r="IA103" s="171"/>
      <c r="IB103" s="171"/>
      <c r="IC103" s="171"/>
      <c r="ID103" s="171"/>
      <c r="IE103" s="171"/>
      <c r="IF103" s="171"/>
      <c r="IG103" s="171"/>
      <c r="IH103" s="171"/>
      <c r="II103" s="171"/>
      <c r="IJ103" s="171"/>
      <c r="IK103" s="171"/>
      <c r="IL103" s="171"/>
      <c r="IM103" s="171"/>
      <c r="IN103" s="171"/>
      <c r="IO103" s="171"/>
      <c r="IP103" s="171"/>
      <c r="IQ103" s="171"/>
      <c r="IR103" s="171"/>
      <c r="IS103" s="171"/>
      <c r="IT103" s="171"/>
      <c r="IU103" s="171"/>
      <c r="IV103" s="171"/>
    </row>
    <row r="104" spans="1:256" ht="17.25">
      <c r="A104" s="179" t="s">
        <v>329</v>
      </c>
      <c r="B104" s="187">
        <v>3277440.01</v>
      </c>
      <c r="C104" s="187">
        <v>3247727.13</v>
      </c>
      <c r="D104" s="179"/>
      <c r="E104" s="180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1"/>
      <c r="FT104" s="171"/>
      <c r="FU104" s="171"/>
      <c r="FV104" s="171"/>
      <c r="FW104" s="171"/>
      <c r="FX104" s="171"/>
      <c r="FY104" s="171"/>
      <c r="FZ104" s="171"/>
      <c r="GA104" s="171"/>
      <c r="GB104" s="171"/>
      <c r="GC104" s="171"/>
      <c r="GD104" s="171"/>
      <c r="GE104" s="171"/>
      <c r="GF104" s="171"/>
      <c r="GG104" s="171"/>
      <c r="GH104" s="171"/>
      <c r="GI104" s="171"/>
      <c r="GJ104" s="171"/>
      <c r="GK104" s="171"/>
      <c r="GL104" s="171"/>
      <c r="GM104" s="171"/>
      <c r="GN104" s="171"/>
      <c r="GO104" s="171"/>
      <c r="GP104" s="171"/>
      <c r="GQ104" s="171"/>
      <c r="GR104" s="171"/>
      <c r="GS104" s="171"/>
      <c r="GT104" s="171"/>
      <c r="GU104" s="171"/>
      <c r="GV104" s="171"/>
      <c r="GW104" s="171"/>
      <c r="GX104" s="171"/>
      <c r="GY104" s="171"/>
      <c r="GZ104" s="171"/>
      <c r="HA104" s="171"/>
      <c r="HB104" s="171"/>
      <c r="HC104" s="171"/>
      <c r="HD104" s="171"/>
      <c r="HE104" s="171"/>
      <c r="HF104" s="171"/>
      <c r="HG104" s="171"/>
      <c r="HH104" s="171"/>
      <c r="HI104" s="171"/>
      <c r="HJ104" s="171"/>
      <c r="HK104" s="171"/>
      <c r="HL104" s="171"/>
      <c r="HM104" s="171"/>
      <c r="HN104" s="171"/>
      <c r="HO104" s="171"/>
      <c r="HP104" s="171"/>
      <c r="HQ104" s="171"/>
      <c r="HR104" s="171"/>
      <c r="HS104" s="171"/>
      <c r="HT104" s="171"/>
      <c r="HU104" s="171"/>
      <c r="HV104" s="171"/>
      <c r="HW104" s="171"/>
      <c r="HX104" s="171"/>
      <c r="HY104" s="171"/>
      <c r="HZ104" s="171"/>
      <c r="IA104" s="171"/>
      <c r="IB104" s="171"/>
      <c r="IC104" s="171"/>
      <c r="ID104" s="171"/>
      <c r="IE104" s="171"/>
      <c r="IF104" s="171"/>
      <c r="IG104" s="171"/>
      <c r="IH104" s="171"/>
      <c r="II104" s="171"/>
      <c r="IJ104" s="171"/>
      <c r="IK104" s="171"/>
      <c r="IL104" s="171"/>
      <c r="IM104" s="171"/>
      <c r="IN104" s="171"/>
      <c r="IO104" s="171"/>
      <c r="IP104" s="171"/>
      <c r="IQ104" s="171"/>
      <c r="IR104" s="171"/>
      <c r="IS104" s="171"/>
      <c r="IT104" s="171"/>
      <c r="IU104" s="171"/>
      <c r="IV104" s="171"/>
    </row>
    <row r="105" spans="1:256" ht="17.25">
      <c r="A105" s="180" t="s">
        <v>330</v>
      </c>
      <c r="B105" s="187">
        <v>211438.21</v>
      </c>
      <c r="C105" s="187">
        <v>172857.67</v>
      </c>
      <c r="D105" s="188"/>
      <c r="E105" s="188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1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  <c r="FQ105" s="171"/>
      <c r="FR105" s="171"/>
      <c r="FS105" s="171"/>
      <c r="FT105" s="171"/>
      <c r="FU105" s="171"/>
      <c r="FV105" s="171"/>
      <c r="FW105" s="171"/>
      <c r="FX105" s="171"/>
      <c r="FY105" s="171"/>
      <c r="FZ105" s="171"/>
      <c r="GA105" s="171"/>
      <c r="GB105" s="171"/>
      <c r="GC105" s="171"/>
      <c r="GD105" s="171"/>
      <c r="GE105" s="171"/>
      <c r="GF105" s="171"/>
      <c r="GG105" s="171"/>
      <c r="GH105" s="171"/>
      <c r="GI105" s="171"/>
      <c r="GJ105" s="171"/>
      <c r="GK105" s="171"/>
      <c r="GL105" s="171"/>
      <c r="GM105" s="171"/>
      <c r="GN105" s="171"/>
      <c r="GO105" s="171"/>
      <c r="GP105" s="171"/>
      <c r="GQ105" s="171"/>
      <c r="GR105" s="171"/>
      <c r="GS105" s="171"/>
      <c r="GT105" s="171"/>
      <c r="GU105" s="171"/>
      <c r="GV105" s="171"/>
      <c r="GW105" s="171"/>
      <c r="GX105" s="171"/>
      <c r="GY105" s="171"/>
      <c r="GZ105" s="171"/>
      <c r="HA105" s="171"/>
      <c r="HB105" s="171"/>
      <c r="HC105" s="171"/>
      <c r="HD105" s="171"/>
      <c r="HE105" s="171"/>
      <c r="HF105" s="171"/>
      <c r="HG105" s="171"/>
      <c r="HH105" s="171"/>
      <c r="HI105" s="171"/>
      <c r="HJ105" s="171"/>
      <c r="HK105" s="171"/>
      <c r="HL105" s="171"/>
      <c r="HM105" s="171"/>
      <c r="HN105" s="171"/>
      <c r="HO105" s="171"/>
      <c r="HP105" s="171"/>
      <c r="HQ105" s="171"/>
      <c r="HR105" s="171"/>
      <c r="HS105" s="171"/>
      <c r="HT105" s="171"/>
      <c r="HU105" s="171"/>
      <c r="HV105" s="171"/>
      <c r="HW105" s="171"/>
      <c r="HX105" s="171"/>
      <c r="HY105" s="171"/>
      <c r="HZ105" s="171"/>
      <c r="IA105" s="171"/>
      <c r="IB105" s="171"/>
      <c r="IC105" s="171"/>
      <c r="ID105" s="171"/>
      <c r="IE105" s="171"/>
      <c r="IF105" s="171"/>
      <c r="IG105" s="171"/>
      <c r="IH105" s="171"/>
      <c r="II105" s="171"/>
      <c r="IJ105" s="171"/>
      <c r="IK105" s="171"/>
      <c r="IL105" s="171"/>
      <c r="IM105" s="171"/>
      <c r="IN105" s="171"/>
      <c r="IO105" s="171"/>
      <c r="IP105" s="171"/>
      <c r="IQ105" s="171"/>
      <c r="IR105" s="171"/>
      <c r="IS105" s="171"/>
      <c r="IT105" s="171"/>
      <c r="IU105" s="171"/>
      <c r="IV105" s="171"/>
    </row>
    <row r="106" spans="1:256" ht="17.25">
      <c r="A106" s="180" t="s">
        <v>331</v>
      </c>
      <c r="B106" s="187">
        <v>-15.11</v>
      </c>
      <c r="C106" s="187">
        <v>0</v>
      </c>
      <c r="D106" s="188"/>
      <c r="E106" s="188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  <c r="FQ106" s="171"/>
      <c r="FR106" s="171"/>
      <c r="FS106" s="171"/>
      <c r="FT106" s="171"/>
      <c r="FU106" s="171"/>
      <c r="FV106" s="171"/>
      <c r="FW106" s="171"/>
      <c r="FX106" s="171"/>
      <c r="FY106" s="171"/>
      <c r="FZ106" s="171"/>
      <c r="GA106" s="171"/>
      <c r="GB106" s="171"/>
      <c r="GC106" s="171"/>
      <c r="GD106" s="171"/>
      <c r="GE106" s="171"/>
      <c r="GF106" s="171"/>
      <c r="GG106" s="171"/>
      <c r="GH106" s="171"/>
      <c r="GI106" s="171"/>
      <c r="GJ106" s="171"/>
      <c r="GK106" s="171"/>
      <c r="GL106" s="171"/>
      <c r="GM106" s="171"/>
      <c r="GN106" s="171"/>
      <c r="GO106" s="171"/>
      <c r="GP106" s="171"/>
      <c r="GQ106" s="171"/>
      <c r="GR106" s="171"/>
      <c r="GS106" s="171"/>
      <c r="GT106" s="171"/>
      <c r="GU106" s="171"/>
      <c r="GV106" s="171"/>
      <c r="GW106" s="171"/>
      <c r="GX106" s="171"/>
      <c r="GY106" s="171"/>
      <c r="GZ106" s="171"/>
      <c r="HA106" s="171"/>
      <c r="HB106" s="171"/>
      <c r="HC106" s="171"/>
      <c r="HD106" s="171"/>
      <c r="HE106" s="171"/>
      <c r="HF106" s="171"/>
      <c r="HG106" s="171"/>
      <c r="HH106" s="171"/>
      <c r="HI106" s="171"/>
      <c r="HJ106" s="171"/>
      <c r="HK106" s="171"/>
      <c r="HL106" s="171"/>
      <c r="HM106" s="171"/>
      <c r="HN106" s="171"/>
      <c r="HO106" s="171"/>
      <c r="HP106" s="171"/>
      <c r="HQ106" s="171"/>
      <c r="HR106" s="171"/>
      <c r="HS106" s="171"/>
      <c r="HT106" s="171"/>
      <c r="HU106" s="171"/>
      <c r="HV106" s="171"/>
      <c r="HW106" s="171"/>
      <c r="HX106" s="171"/>
      <c r="HY106" s="171"/>
      <c r="HZ106" s="171"/>
      <c r="IA106" s="171"/>
      <c r="IB106" s="171"/>
      <c r="IC106" s="171"/>
      <c r="ID106" s="171"/>
      <c r="IE106" s="171"/>
      <c r="IF106" s="171"/>
      <c r="IG106" s="171"/>
      <c r="IH106" s="171"/>
      <c r="II106" s="171"/>
      <c r="IJ106" s="171"/>
      <c r="IK106" s="171"/>
      <c r="IL106" s="171"/>
      <c r="IM106" s="171"/>
      <c r="IN106" s="171"/>
      <c r="IO106" s="171"/>
      <c r="IP106" s="171"/>
      <c r="IQ106" s="171"/>
      <c r="IR106" s="171"/>
      <c r="IS106" s="171"/>
      <c r="IT106" s="171"/>
      <c r="IU106" s="171"/>
      <c r="IV106" s="171"/>
    </row>
    <row r="107" spans="1:256" ht="17.25">
      <c r="A107" s="179" t="s">
        <v>332</v>
      </c>
      <c r="B107" s="187">
        <v>5513765.39</v>
      </c>
      <c r="C107" s="187">
        <v>5882112.8</v>
      </c>
      <c r="D107" s="188"/>
      <c r="E107" s="188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  <c r="ES107" s="171"/>
      <c r="ET107" s="171"/>
      <c r="EU107" s="171"/>
      <c r="EV107" s="171"/>
      <c r="EW107" s="171"/>
      <c r="EX107" s="171"/>
      <c r="EY107" s="171"/>
      <c r="EZ107" s="171"/>
      <c r="FA107" s="171"/>
      <c r="FB107" s="171"/>
      <c r="FC107" s="171"/>
      <c r="FD107" s="171"/>
      <c r="FE107" s="171"/>
      <c r="FF107" s="171"/>
      <c r="FG107" s="171"/>
      <c r="FH107" s="171"/>
      <c r="FI107" s="171"/>
      <c r="FJ107" s="171"/>
      <c r="FK107" s="171"/>
      <c r="FL107" s="171"/>
      <c r="FM107" s="171"/>
      <c r="FN107" s="171"/>
      <c r="FO107" s="171"/>
      <c r="FP107" s="171"/>
      <c r="FQ107" s="171"/>
      <c r="FR107" s="171"/>
      <c r="FS107" s="171"/>
      <c r="FT107" s="171"/>
      <c r="FU107" s="171"/>
      <c r="FV107" s="171"/>
      <c r="FW107" s="171"/>
      <c r="FX107" s="171"/>
      <c r="FY107" s="171"/>
      <c r="FZ107" s="171"/>
      <c r="GA107" s="171"/>
      <c r="GB107" s="171"/>
      <c r="GC107" s="171"/>
      <c r="GD107" s="171"/>
      <c r="GE107" s="171"/>
      <c r="GF107" s="171"/>
      <c r="GG107" s="171"/>
      <c r="GH107" s="171"/>
      <c r="GI107" s="171"/>
      <c r="GJ107" s="171"/>
      <c r="GK107" s="171"/>
      <c r="GL107" s="171"/>
      <c r="GM107" s="171"/>
      <c r="GN107" s="171"/>
      <c r="GO107" s="171"/>
      <c r="GP107" s="171"/>
      <c r="GQ107" s="171"/>
      <c r="GR107" s="171"/>
      <c r="GS107" s="171"/>
      <c r="GT107" s="171"/>
      <c r="GU107" s="171"/>
      <c r="GV107" s="171"/>
      <c r="GW107" s="171"/>
      <c r="GX107" s="171"/>
      <c r="GY107" s="171"/>
      <c r="GZ107" s="171"/>
      <c r="HA107" s="171"/>
      <c r="HB107" s="171"/>
      <c r="HC107" s="171"/>
      <c r="HD107" s="171"/>
      <c r="HE107" s="171"/>
      <c r="HF107" s="171"/>
      <c r="HG107" s="171"/>
      <c r="HH107" s="171"/>
      <c r="HI107" s="171"/>
      <c r="HJ107" s="171"/>
      <c r="HK107" s="171"/>
      <c r="HL107" s="171"/>
      <c r="HM107" s="171"/>
      <c r="HN107" s="171"/>
      <c r="HO107" s="171"/>
      <c r="HP107" s="171"/>
      <c r="HQ107" s="171"/>
      <c r="HR107" s="171"/>
      <c r="HS107" s="171"/>
      <c r="HT107" s="171"/>
      <c r="HU107" s="171"/>
      <c r="HV107" s="171"/>
      <c r="HW107" s="171"/>
      <c r="HX107" s="171"/>
      <c r="HY107" s="171"/>
      <c r="HZ107" s="171"/>
      <c r="IA107" s="171"/>
      <c r="IB107" s="171"/>
      <c r="IC107" s="171"/>
      <c r="ID107" s="171"/>
      <c r="IE107" s="171"/>
      <c r="IF107" s="171"/>
      <c r="IG107" s="171"/>
      <c r="IH107" s="171"/>
      <c r="II107" s="171"/>
      <c r="IJ107" s="171"/>
      <c r="IK107" s="171"/>
      <c r="IL107" s="171"/>
      <c r="IM107" s="171"/>
      <c r="IN107" s="171"/>
      <c r="IO107" s="171"/>
      <c r="IP107" s="171"/>
      <c r="IQ107" s="171"/>
      <c r="IR107" s="171"/>
      <c r="IS107" s="171"/>
      <c r="IT107" s="171"/>
      <c r="IU107" s="171"/>
      <c r="IV107" s="171"/>
    </row>
    <row r="108" spans="1:256" ht="17.25">
      <c r="A108" s="180" t="s">
        <v>333</v>
      </c>
      <c r="B108" s="187">
        <v>893360.44</v>
      </c>
      <c r="C108" s="187">
        <v>854268.44</v>
      </c>
      <c r="D108" s="188"/>
      <c r="E108" s="188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71"/>
      <c r="FX108" s="171"/>
      <c r="FY108" s="171"/>
      <c r="FZ108" s="171"/>
      <c r="GA108" s="171"/>
      <c r="GB108" s="171"/>
      <c r="GC108" s="171"/>
      <c r="GD108" s="171"/>
      <c r="GE108" s="171"/>
      <c r="GF108" s="171"/>
      <c r="GG108" s="171"/>
      <c r="GH108" s="171"/>
      <c r="GI108" s="171"/>
      <c r="GJ108" s="171"/>
      <c r="GK108" s="171"/>
      <c r="GL108" s="171"/>
      <c r="GM108" s="171"/>
      <c r="GN108" s="171"/>
      <c r="GO108" s="171"/>
      <c r="GP108" s="171"/>
      <c r="GQ108" s="171"/>
      <c r="GR108" s="171"/>
      <c r="GS108" s="171"/>
      <c r="GT108" s="171"/>
      <c r="GU108" s="171"/>
      <c r="GV108" s="171"/>
      <c r="GW108" s="171"/>
      <c r="GX108" s="171"/>
      <c r="GY108" s="171"/>
      <c r="GZ108" s="171"/>
      <c r="HA108" s="171"/>
      <c r="HB108" s="171"/>
      <c r="HC108" s="171"/>
      <c r="HD108" s="171"/>
      <c r="HE108" s="171"/>
      <c r="HF108" s="171"/>
      <c r="HG108" s="171"/>
      <c r="HH108" s="171"/>
      <c r="HI108" s="171"/>
      <c r="HJ108" s="171"/>
      <c r="HK108" s="171"/>
      <c r="HL108" s="171"/>
      <c r="HM108" s="171"/>
      <c r="HN108" s="171"/>
      <c r="HO108" s="171"/>
      <c r="HP108" s="171"/>
      <c r="HQ108" s="171"/>
      <c r="HR108" s="171"/>
      <c r="HS108" s="171"/>
      <c r="HT108" s="171"/>
      <c r="HU108" s="171"/>
      <c r="HV108" s="171"/>
      <c r="HW108" s="171"/>
      <c r="HX108" s="171"/>
      <c r="HY108" s="171"/>
      <c r="HZ108" s="171"/>
      <c r="IA108" s="171"/>
      <c r="IB108" s="171"/>
      <c r="IC108" s="171"/>
      <c r="ID108" s="171"/>
      <c r="IE108" s="171"/>
      <c r="IF108" s="171"/>
      <c r="IG108" s="171"/>
      <c r="IH108" s="171"/>
      <c r="II108" s="171"/>
      <c r="IJ108" s="171"/>
      <c r="IK108" s="171"/>
      <c r="IL108" s="171"/>
      <c r="IM108" s="171"/>
      <c r="IN108" s="171"/>
      <c r="IO108" s="171"/>
      <c r="IP108" s="171"/>
      <c r="IQ108" s="171"/>
      <c r="IR108" s="171"/>
      <c r="IS108" s="171"/>
      <c r="IT108" s="171"/>
      <c r="IU108" s="171"/>
      <c r="IV108" s="171"/>
    </row>
    <row r="109" spans="1:256" ht="17.25">
      <c r="A109" s="179" t="s">
        <v>334</v>
      </c>
      <c r="B109" s="187">
        <v>4553092.66</v>
      </c>
      <c r="C109" s="187">
        <v>5149245.63</v>
      </c>
      <c r="D109" s="188"/>
      <c r="E109" s="188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1"/>
      <c r="GS109" s="171"/>
      <c r="GT109" s="171"/>
      <c r="GU109" s="171"/>
      <c r="GV109" s="171"/>
      <c r="GW109" s="171"/>
      <c r="GX109" s="171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  <c r="HJ109" s="171"/>
      <c r="HK109" s="171"/>
      <c r="HL109" s="171"/>
      <c r="HM109" s="171"/>
      <c r="HN109" s="171"/>
      <c r="HO109" s="171"/>
      <c r="HP109" s="171"/>
      <c r="HQ109" s="171"/>
      <c r="HR109" s="171"/>
      <c r="HS109" s="171"/>
      <c r="HT109" s="171"/>
      <c r="HU109" s="171"/>
      <c r="HV109" s="171"/>
      <c r="HW109" s="171"/>
      <c r="HX109" s="171"/>
      <c r="HY109" s="171"/>
      <c r="HZ109" s="171"/>
      <c r="IA109" s="171"/>
      <c r="IB109" s="171"/>
      <c r="IC109" s="171"/>
      <c r="ID109" s="171"/>
      <c r="IE109" s="171"/>
      <c r="IF109" s="171"/>
      <c r="IG109" s="171"/>
      <c r="IH109" s="171"/>
      <c r="II109" s="171"/>
      <c r="IJ109" s="171"/>
      <c r="IK109" s="171"/>
      <c r="IL109" s="171"/>
      <c r="IM109" s="171"/>
      <c r="IN109" s="171"/>
      <c r="IO109" s="171"/>
      <c r="IP109" s="171"/>
      <c r="IQ109" s="171"/>
      <c r="IR109" s="171"/>
      <c r="IS109" s="171"/>
      <c r="IT109" s="171"/>
      <c r="IU109" s="171"/>
      <c r="IV109" s="171"/>
    </row>
    <row r="110" spans="1:256" ht="17.25">
      <c r="A110" s="179" t="s">
        <v>335</v>
      </c>
      <c r="B110" s="187">
        <v>43896343.21</v>
      </c>
      <c r="C110" s="187">
        <v>52051640.79</v>
      </c>
      <c r="D110" s="188"/>
      <c r="E110" s="188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  <c r="IJ110" s="171"/>
      <c r="IK110" s="171"/>
      <c r="IL110" s="171"/>
      <c r="IM110" s="171"/>
      <c r="IN110" s="171"/>
      <c r="IO110" s="171"/>
      <c r="IP110" s="171"/>
      <c r="IQ110" s="171"/>
      <c r="IR110" s="171"/>
      <c r="IS110" s="171"/>
      <c r="IT110" s="171"/>
      <c r="IU110" s="171"/>
      <c r="IV110" s="171"/>
    </row>
    <row r="111" spans="1:256" ht="17.25">
      <c r="A111" s="179" t="s">
        <v>336</v>
      </c>
      <c r="B111" s="187">
        <v>4373013.22</v>
      </c>
      <c r="C111" s="187">
        <v>4987389.89</v>
      </c>
      <c r="D111" s="188"/>
      <c r="E111" s="188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  <c r="IJ111" s="171"/>
      <c r="IK111" s="171"/>
      <c r="IL111" s="171"/>
      <c r="IM111" s="171"/>
      <c r="IN111" s="171"/>
      <c r="IO111" s="171"/>
      <c r="IP111" s="171"/>
      <c r="IQ111" s="171"/>
      <c r="IR111" s="171"/>
      <c r="IS111" s="171"/>
      <c r="IT111" s="171"/>
      <c r="IU111" s="171"/>
      <c r="IV111" s="171"/>
    </row>
    <row r="112" spans="1:256" ht="17.25">
      <c r="A112" s="179" t="s">
        <v>337</v>
      </c>
      <c r="B112" s="187">
        <v>767288.58</v>
      </c>
      <c r="C112" s="187">
        <v>804201.58</v>
      </c>
      <c r="D112" s="188"/>
      <c r="E112" s="188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  <c r="IJ112" s="171"/>
      <c r="IK112" s="171"/>
      <c r="IL112" s="171"/>
      <c r="IM112" s="171"/>
      <c r="IN112" s="171"/>
      <c r="IO112" s="171"/>
      <c r="IP112" s="171"/>
      <c r="IQ112" s="171"/>
      <c r="IR112" s="171"/>
      <c r="IS112" s="171"/>
      <c r="IT112" s="171"/>
      <c r="IU112" s="171"/>
      <c r="IV112" s="171"/>
    </row>
    <row r="113" spans="1:256" ht="17.25">
      <c r="A113" s="179" t="s">
        <v>338</v>
      </c>
      <c r="B113" s="187">
        <v>388050.28</v>
      </c>
      <c r="C113" s="187">
        <v>50771.23</v>
      </c>
      <c r="D113" s="188"/>
      <c r="E113" s="188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  <c r="IJ113" s="171"/>
      <c r="IK113" s="171"/>
      <c r="IL113" s="171"/>
      <c r="IM113" s="171"/>
      <c r="IN113" s="171"/>
      <c r="IO113" s="171"/>
      <c r="IP113" s="171"/>
      <c r="IQ113" s="171"/>
      <c r="IR113" s="171"/>
      <c r="IS113" s="171"/>
      <c r="IT113" s="171"/>
      <c r="IU113" s="171"/>
      <c r="IV113" s="171"/>
    </row>
    <row r="114" spans="1:256" ht="17.25">
      <c r="A114" s="179" t="s">
        <v>339</v>
      </c>
      <c r="B114" s="187">
        <v>92746.34</v>
      </c>
      <c r="C114" s="187">
        <v>56738.2</v>
      </c>
      <c r="D114" s="188"/>
      <c r="E114" s="188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  <c r="IJ114" s="171"/>
      <c r="IK114" s="171"/>
      <c r="IL114" s="171"/>
      <c r="IM114" s="171"/>
      <c r="IN114" s="171"/>
      <c r="IO114" s="171"/>
      <c r="IP114" s="171"/>
      <c r="IQ114" s="171"/>
      <c r="IR114" s="171"/>
      <c r="IS114" s="171"/>
      <c r="IT114" s="171"/>
      <c r="IU114" s="171"/>
      <c r="IV114" s="171"/>
    </row>
    <row r="115" spans="1:256" ht="17.25">
      <c r="A115" s="179" t="s">
        <v>340</v>
      </c>
      <c r="B115" s="187">
        <v>12437.14</v>
      </c>
      <c r="C115" s="187">
        <v>25217.03</v>
      </c>
      <c r="D115" s="188"/>
      <c r="E115" s="188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  <c r="IJ115" s="171"/>
      <c r="IK115" s="171"/>
      <c r="IL115" s="171"/>
      <c r="IM115" s="171"/>
      <c r="IN115" s="171"/>
      <c r="IO115" s="171"/>
      <c r="IP115" s="171"/>
      <c r="IQ115" s="171"/>
      <c r="IR115" s="171"/>
      <c r="IS115" s="171"/>
      <c r="IT115" s="171"/>
      <c r="IU115" s="171"/>
      <c r="IV115" s="171"/>
    </row>
    <row r="116" spans="1:256" ht="17.25">
      <c r="A116" s="179" t="s">
        <v>341</v>
      </c>
      <c r="B116" s="187">
        <v>1438365.91</v>
      </c>
      <c r="C116" s="187">
        <v>1132199.38</v>
      </c>
      <c r="D116" s="188"/>
      <c r="E116" s="188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  <c r="IJ116" s="171"/>
      <c r="IK116" s="171"/>
      <c r="IL116" s="171"/>
      <c r="IM116" s="171"/>
      <c r="IN116" s="171"/>
      <c r="IO116" s="171"/>
      <c r="IP116" s="171"/>
      <c r="IQ116" s="171"/>
      <c r="IR116" s="171"/>
      <c r="IS116" s="171"/>
      <c r="IT116" s="171"/>
      <c r="IU116" s="171"/>
      <c r="IV116" s="171"/>
    </row>
    <row r="117" spans="1:256" ht="17.25">
      <c r="A117" s="179" t="s">
        <v>342</v>
      </c>
      <c r="B117" s="187">
        <v>354738.06</v>
      </c>
      <c r="C117" s="187">
        <v>576878.2</v>
      </c>
      <c r="D117" s="188"/>
      <c r="E117" s="188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  <c r="IJ117" s="171"/>
      <c r="IK117" s="171"/>
      <c r="IL117" s="171"/>
      <c r="IM117" s="171"/>
      <c r="IN117" s="171"/>
      <c r="IO117" s="171"/>
      <c r="IP117" s="171"/>
      <c r="IQ117" s="171"/>
      <c r="IR117" s="171"/>
      <c r="IS117" s="171"/>
      <c r="IT117" s="171"/>
      <c r="IU117" s="171"/>
      <c r="IV117" s="171"/>
    </row>
    <row r="118" spans="1:256" ht="17.25">
      <c r="A118" s="179" t="s">
        <v>343</v>
      </c>
      <c r="B118" s="187">
        <v>3757992.39</v>
      </c>
      <c r="C118" s="187">
        <v>2825583.9</v>
      </c>
      <c r="D118" s="188"/>
      <c r="E118" s="188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  <c r="IJ118" s="171"/>
      <c r="IK118" s="171"/>
      <c r="IL118" s="171"/>
      <c r="IM118" s="171"/>
      <c r="IN118" s="171"/>
      <c r="IO118" s="171"/>
      <c r="IP118" s="171"/>
      <c r="IQ118" s="171"/>
      <c r="IR118" s="171"/>
      <c r="IS118" s="171"/>
      <c r="IT118" s="171"/>
      <c r="IU118" s="171"/>
      <c r="IV118" s="171"/>
    </row>
    <row r="119" spans="1:256" ht="17.25">
      <c r="A119" s="179" t="s">
        <v>344</v>
      </c>
      <c r="B119" s="187">
        <v>1570212.31</v>
      </c>
      <c r="C119" s="187">
        <v>1179527.89</v>
      </c>
      <c r="D119" s="188"/>
      <c r="E119" s="188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  <c r="IJ119" s="171"/>
      <c r="IK119" s="171"/>
      <c r="IL119" s="171"/>
      <c r="IM119" s="171"/>
      <c r="IN119" s="171"/>
      <c r="IO119" s="171"/>
      <c r="IP119" s="171"/>
      <c r="IQ119" s="171"/>
      <c r="IR119" s="171"/>
      <c r="IS119" s="171"/>
      <c r="IT119" s="171"/>
      <c r="IU119" s="171"/>
      <c r="IV119" s="171"/>
    </row>
    <row r="120" spans="1:256" ht="17.25">
      <c r="A120" s="179" t="s">
        <v>345</v>
      </c>
      <c r="B120" s="187">
        <v>1127511.97</v>
      </c>
      <c r="C120" s="187">
        <v>1123928.95</v>
      </c>
      <c r="D120" s="188"/>
      <c r="E120" s="188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  <c r="IJ120" s="171"/>
      <c r="IK120" s="171"/>
      <c r="IL120" s="171"/>
      <c r="IM120" s="171"/>
      <c r="IN120" s="171"/>
      <c r="IO120" s="171"/>
      <c r="IP120" s="171"/>
      <c r="IQ120" s="171"/>
      <c r="IR120" s="171"/>
      <c r="IS120" s="171"/>
      <c r="IT120" s="171"/>
      <c r="IU120" s="171"/>
      <c r="IV120" s="171"/>
    </row>
    <row r="121" spans="1:256" ht="17.25">
      <c r="A121" s="179" t="s">
        <v>346</v>
      </c>
      <c r="B121" s="187">
        <v>7597.47</v>
      </c>
      <c r="C121" s="187">
        <v>15746.35</v>
      </c>
      <c r="D121" s="188"/>
      <c r="E121" s="188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  <c r="IJ121" s="171"/>
      <c r="IK121" s="171"/>
      <c r="IL121" s="171"/>
      <c r="IM121" s="171"/>
      <c r="IN121" s="171"/>
      <c r="IO121" s="171"/>
      <c r="IP121" s="171"/>
      <c r="IQ121" s="171"/>
      <c r="IR121" s="171"/>
      <c r="IS121" s="171"/>
      <c r="IT121" s="171"/>
      <c r="IU121" s="171"/>
      <c r="IV121" s="171"/>
    </row>
    <row r="122" spans="1:256" ht="17.25">
      <c r="A122" s="179" t="s">
        <v>347</v>
      </c>
      <c r="B122" s="187">
        <v>1461440.11</v>
      </c>
      <c r="C122" s="187">
        <v>1487957.38</v>
      </c>
      <c r="D122" s="188"/>
      <c r="E122" s="188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  <c r="IJ122" s="171"/>
      <c r="IK122" s="171"/>
      <c r="IL122" s="171"/>
      <c r="IM122" s="171"/>
      <c r="IN122" s="171"/>
      <c r="IO122" s="171"/>
      <c r="IP122" s="171"/>
      <c r="IQ122" s="171"/>
      <c r="IR122" s="171"/>
      <c r="IS122" s="171"/>
      <c r="IT122" s="171"/>
      <c r="IU122" s="171"/>
      <c r="IV122" s="171"/>
    </row>
    <row r="123" spans="1:256" ht="17.25">
      <c r="A123" s="203" t="s">
        <v>348</v>
      </c>
      <c r="B123" s="187">
        <v>59403.28</v>
      </c>
      <c r="C123" s="187">
        <v>75235.98</v>
      </c>
      <c r="D123" s="188"/>
      <c r="E123" s="188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  <c r="IJ123" s="171"/>
      <c r="IK123" s="171"/>
      <c r="IL123" s="171"/>
      <c r="IM123" s="171"/>
      <c r="IN123" s="171"/>
      <c r="IO123" s="171"/>
      <c r="IP123" s="171"/>
      <c r="IQ123" s="171"/>
      <c r="IR123" s="171"/>
      <c r="IS123" s="171"/>
      <c r="IT123" s="171"/>
      <c r="IU123" s="171"/>
      <c r="IV123" s="171"/>
    </row>
    <row r="124" spans="1:256" ht="17.25">
      <c r="A124" s="203" t="s">
        <v>349</v>
      </c>
      <c r="B124" s="187">
        <v>38326.99</v>
      </c>
      <c r="C124" s="187">
        <v>43779.21</v>
      </c>
      <c r="D124" s="188"/>
      <c r="E124" s="188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  <c r="IJ124" s="171"/>
      <c r="IK124" s="171"/>
      <c r="IL124" s="171"/>
      <c r="IM124" s="171"/>
      <c r="IN124" s="171"/>
      <c r="IO124" s="171"/>
      <c r="IP124" s="171"/>
      <c r="IQ124" s="171"/>
      <c r="IR124" s="171"/>
      <c r="IS124" s="171"/>
      <c r="IT124" s="171"/>
      <c r="IU124" s="171"/>
      <c r="IV124" s="171"/>
    </row>
    <row r="125" spans="1:256" ht="17.25">
      <c r="A125" s="203" t="s">
        <v>350</v>
      </c>
      <c r="B125" s="187">
        <v>751359.29</v>
      </c>
      <c r="C125" s="187">
        <v>849991.06</v>
      </c>
      <c r="D125" s="188"/>
      <c r="E125" s="188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  <c r="IJ125" s="171"/>
      <c r="IK125" s="171"/>
      <c r="IL125" s="171"/>
      <c r="IM125" s="171"/>
      <c r="IN125" s="171"/>
      <c r="IO125" s="171"/>
      <c r="IP125" s="171"/>
      <c r="IQ125" s="171"/>
      <c r="IR125" s="171"/>
      <c r="IS125" s="171"/>
      <c r="IT125" s="171"/>
      <c r="IU125" s="171"/>
      <c r="IV125" s="171"/>
    </row>
    <row r="126" spans="1:256" ht="17.25">
      <c r="A126" s="203" t="s">
        <v>351</v>
      </c>
      <c r="B126" s="187">
        <v>73709.31</v>
      </c>
      <c r="C126" s="187">
        <v>60359.48</v>
      </c>
      <c r="D126" s="188"/>
      <c r="E126" s="188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  <c r="IJ126" s="171"/>
      <c r="IK126" s="171"/>
      <c r="IL126" s="171"/>
      <c r="IM126" s="171"/>
      <c r="IN126" s="171"/>
      <c r="IO126" s="171"/>
      <c r="IP126" s="171"/>
      <c r="IQ126" s="171"/>
      <c r="IR126" s="171"/>
      <c r="IS126" s="171"/>
      <c r="IT126" s="171"/>
      <c r="IU126" s="171"/>
      <c r="IV126" s="171"/>
    </row>
    <row r="127" spans="1:256" ht="17.25">
      <c r="A127" s="204" t="s">
        <v>352</v>
      </c>
      <c r="B127" s="205">
        <v>0</v>
      </c>
      <c r="C127" s="206">
        <v>221357.83</v>
      </c>
      <c r="D127" s="207"/>
      <c r="E127" s="207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  <c r="IJ127" s="171"/>
      <c r="IK127" s="171"/>
      <c r="IL127" s="171"/>
      <c r="IM127" s="171"/>
      <c r="IN127" s="171"/>
      <c r="IO127" s="171"/>
      <c r="IP127" s="171"/>
      <c r="IQ127" s="171"/>
      <c r="IR127" s="171"/>
      <c r="IS127" s="171"/>
      <c r="IT127" s="171"/>
      <c r="IU127" s="171"/>
      <c r="IV127" s="171"/>
    </row>
    <row r="128" spans="1:256" ht="17.25">
      <c r="A128" s="203" t="s">
        <v>353</v>
      </c>
      <c r="B128" s="208">
        <v>0</v>
      </c>
      <c r="C128" s="209">
        <v>228835.49</v>
      </c>
      <c r="D128" s="205"/>
      <c r="E128" s="205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  <c r="IJ128" s="171"/>
      <c r="IK128" s="171"/>
      <c r="IL128" s="171"/>
      <c r="IM128" s="171"/>
      <c r="IN128" s="171"/>
      <c r="IO128" s="171"/>
      <c r="IP128" s="171"/>
      <c r="IQ128" s="171"/>
      <c r="IR128" s="171"/>
      <c r="IS128" s="171"/>
      <c r="IT128" s="171"/>
      <c r="IU128" s="171"/>
      <c r="IV128" s="171"/>
    </row>
    <row r="129" spans="1:256" ht="17.25">
      <c r="A129" s="204" t="s">
        <v>354</v>
      </c>
      <c r="B129" s="208">
        <v>0</v>
      </c>
      <c r="C129" s="209">
        <v>3589368.73</v>
      </c>
      <c r="D129" s="205"/>
      <c r="E129" s="205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  <c r="IJ129" s="171"/>
      <c r="IK129" s="171"/>
      <c r="IL129" s="171"/>
      <c r="IM129" s="171"/>
      <c r="IN129" s="171"/>
      <c r="IO129" s="171"/>
      <c r="IP129" s="171"/>
      <c r="IQ129" s="171"/>
      <c r="IR129" s="171"/>
      <c r="IS129" s="171"/>
      <c r="IT129" s="171"/>
      <c r="IU129" s="171"/>
      <c r="IV129" s="171"/>
    </row>
    <row r="130" spans="1:256" ht="18" thickBot="1">
      <c r="A130" s="182" t="s">
        <v>219</v>
      </c>
      <c r="B130" s="198">
        <f>SUM(B95:B129)</f>
        <v>174869985.42</v>
      </c>
      <c r="C130" s="198">
        <f>SUM(C95:C129)</f>
        <v>207222204.7999999</v>
      </c>
      <c r="D130" s="210">
        <f>C130-B130</f>
        <v>32352219.379999906</v>
      </c>
      <c r="E130" s="211">
        <f>D130/B130</f>
        <v>0.18500727441760148</v>
      </c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  <c r="IJ130" s="171"/>
      <c r="IK130" s="171"/>
      <c r="IL130" s="171"/>
      <c r="IM130" s="171"/>
      <c r="IN130" s="171"/>
      <c r="IO130" s="171"/>
      <c r="IP130" s="171"/>
      <c r="IQ130" s="171"/>
      <c r="IR130" s="171"/>
      <c r="IS130" s="171"/>
      <c r="IT130" s="171"/>
      <c r="IU130" s="171"/>
      <c r="IV130" s="171"/>
    </row>
    <row r="131" spans="1:256" ht="18" thickTop="1">
      <c r="A131" s="170"/>
      <c r="B131" s="169" t="s">
        <v>0</v>
      </c>
      <c r="C131" s="200"/>
      <c r="D131" s="169"/>
      <c r="E131" s="170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  <c r="IJ131" s="171"/>
      <c r="IK131" s="171"/>
      <c r="IL131" s="171"/>
      <c r="IM131" s="171"/>
      <c r="IN131" s="171"/>
      <c r="IO131" s="171"/>
      <c r="IP131" s="171"/>
      <c r="IQ131" s="171"/>
      <c r="IR131" s="171"/>
      <c r="IS131" s="171"/>
      <c r="IT131" s="171"/>
      <c r="IU131" s="171"/>
      <c r="IV131" s="171"/>
    </row>
    <row r="132" spans="1:256" ht="17.25">
      <c r="A132" s="170" t="s">
        <v>105</v>
      </c>
      <c r="B132" s="169" t="s">
        <v>290</v>
      </c>
      <c r="C132" s="200"/>
      <c r="D132" s="169"/>
      <c r="E132" s="170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  <c r="IJ132" s="171"/>
      <c r="IK132" s="171"/>
      <c r="IL132" s="171"/>
      <c r="IM132" s="171"/>
      <c r="IN132" s="171"/>
      <c r="IO132" s="171"/>
      <c r="IP132" s="171"/>
      <c r="IQ132" s="171"/>
      <c r="IR132" s="171"/>
      <c r="IS132" s="171"/>
      <c r="IT132" s="171"/>
      <c r="IU132" s="171"/>
      <c r="IV132" s="171"/>
    </row>
    <row r="133" spans="1:256" ht="17.25">
      <c r="A133" s="173" t="str">
        <f>+A3</f>
        <v>July  2006 - March 06 </v>
      </c>
      <c r="B133" s="169" t="s">
        <v>105</v>
      </c>
      <c r="C133" s="200"/>
      <c r="D133" s="169"/>
      <c r="E133" s="173" t="s">
        <v>355</v>
      </c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  <c r="IJ133" s="171"/>
      <c r="IK133" s="171"/>
      <c r="IL133" s="171"/>
      <c r="IM133" s="171"/>
      <c r="IN133" s="171"/>
      <c r="IO133" s="171"/>
      <c r="IP133" s="171"/>
      <c r="IQ133" s="171"/>
      <c r="IR133" s="171"/>
      <c r="IS133" s="171"/>
      <c r="IT133" s="171"/>
      <c r="IU133" s="171"/>
      <c r="IV133" s="171"/>
    </row>
    <row r="134" spans="1:256" ht="17.25">
      <c r="A134" s="174" t="s">
        <v>241</v>
      </c>
      <c r="B134" s="175">
        <v>2005</v>
      </c>
      <c r="C134" s="176">
        <v>2006</v>
      </c>
      <c r="D134" s="174" t="s">
        <v>242</v>
      </c>
      <c r="E134" s="174" t="s">
        <v>243</v>
      </c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  <c r="IJ134" s="171"/>
      <c r="IK134" s="171"/>
      <c r="IL134" s="171"/>
      <c r="IM134" s="171"/>
      <c r="IN134" s="171"/>
      <c r="IO134" s="171"/>
      <c r="IP134" s="171"/>
      <c r="IQ134" s="171"/>
      <c r="IR134" s="171"/>
      <c r="IS134" s="171"/>
      <c r="IT134" s="171"/>
      <c r="IU134" s="171"/>
      <c r="IV134" s="171"/>
    </row>
    <row r="135" spans="1:256" ht="17.25">
      <c r="A135" s="178" t="s">
        <v>356</v>
      </c>
      <c r="B135" s="179" t="s">
        <v>106</v>
      </c>
      <c r="C135" s="179" t="s">
        <v>106</v>
      </c>
      <c r="D135" s="179"/>
      <c r="E135" s="180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  <c r="IJ135" s="171"/>
      <c r="IK135" s="171"/>
      <c r="IL135" s="171"/>
      <c r="IM135" s="171"/>
      <c r="IN135" s="171"/>
      <c r="IO135" s="171"/>
      <c r="IP135" s="171"/>
      <c r="IQ135" s="171"/>
      <c r="IR135" s="171"/>
      <c r="IS135" s="171"/>
      <c r="IT135" s="171"/>
      <c r="IU135" s="171"/>
      <c r="IV135" s="171"/>
    </row>
    <row r="136" spans="1:256" ht="17.25">
      <c r="A136" s="179" t="s">
        <v>357</v>
      </c>
      <c r="B136" s="187">
        <v>10501272.75</v>
      </c>
      <c r="C136" s="187">
        <v>10732236.44</v>
      </c>
      <c r="D136" s="196"/>
      <c r="E136" s="197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  <c r="IJ136" s="171"/>
      <c r="IK136" s="171"/>
      <c r="IL136" s="171"/>
      <c r="IM136" s="171"/>
      <c r="IN136" s="171"/>
      <c r="IO136" s="171"/>
      <c r="IP136" s="171"/>
      <c r="IQ136" s="171"/>
      <c r="IR136" s="171"/>
      <c r="IS136" s="171"/>
      <c r="IT136" s="171"/>
      <c r="IU136" s="171"/>
      <c r="IV136" s="171"/>
    </row>
    <row r="137" spans="1:256" ht="17.25">
      <c r="A137" s="179" t="s">
        <v>358</v>
      </c>
      <c r="B137" s="187">
        <v>5443635.25</v>
      </c>
      <c r="C137" s="187">
        <v>5693942.42</v>
      </c>
      <c r="D137" s="196"/>
      <c r="E137" s="197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  <c r="IJ137" s="171"/>
      <c r="IK137" s="171"/>
      <c r="IL137" s="171"/>
      <c r="IM137" s="171"/>
      <c r="IN137" s="171"/>
      <c r="IO137" s="171"/>
      <c r="IP137" s="171"/>
      <c r="IQ137" s="171"/>
      <c r="IR137" s="171"/>
      <c r="IS137" s="171"/>
      <c r="IT137" s="171"/>
      <c r="IU137" s="171"/>
      <c r="IV137" s="171"/>
    </row>
    <row r="138" spans="1:256" ht="17.25">
      <c r="A138" s="179" t="s">
        <v>359</v>
      </c>
      <c r="B138" s="187">
        <v>175436.83</v>
      </c>
      <c r="C138" s="187">
        <v>106940.56</v>
      </c>
      <c r="D138" s="196"/>
      <c r="E138" s="197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  <c r="IJ138" s="171"/>
      <c r="IK138" s="171"/>
      <c r="IL138" s="171"/>
      <c r="IM138" s="171"/>
      <c r="IN138" s="171"/>
      <c r="IO138" s="171"/>
      <c r="IP138" s="171"/>
      <c r="IQ138" s="171"/>
      <c r="IR138" s="171"/>
      <c r="IS138" s="171"/>
      <c r="IT138" s="171"/>
      <c r="IU138" s="171"/>
      <c r="IV138" s="171"/>
    </row>
    <row r="139" spans="1:256" ht="17.25">
      <c r="A139" s="179" t="s">
        <v>360</v>
      </c>
      <c r="B139" s="187">
        <v>0</v>
      </c>
      <c r="C139" s="187">
        <v>0</v>
      </c>
      <c r="D139" s="196"/>
      <c r="E139" s="197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  <c r="IJ139" s="171"/>
      <c r="IK139" s="171"/>
      <c r="IL139" s="171"/>
      <c r="IM139" s="171"/>
      <c r="IN139" s="171"/>
      <c r="IO139" s="171"/>
      <c r="IP139" s="171"/>
      <c r="IQ139" s="171"/>
      <c r="IR139" s="171"/>
      <c r="IS139" s="171"/>
      <c r="IT139" s="171"/>
      <c r="IU139" s="171"/>
      <c r="IV139" s="171"/>
    </row>
    <row r="140" spans="1:256" ht="17.25">
      <c r="A140" s="179" t="s">
        <v>361</v>
      </c>
      <c r="B140" s="187">
        <v>0</v>
      </c>
      <c r="C140" s="187">
        <v>0</v>
      </c>
      <c r="D140" s="196"/>
      <c r="E140" s="197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1"/>
      <c r="EF140" s="171"/>
      <c r="EG140" s="171"/>
      <c r="EH140" s="171"/>
      <c r="EI140" s="171"/>
      <c r="EJ140" s="171"/>
      <c r="EK140" s="171"/>
      <c r="EL140" s="171"/>
      <c r="EM140" s="171"/>
      <c r="EN140" s="171"/>
      <c r="EO140" s="171"/>
      <c r="EP140" s="171"/>
      <c r="EQ140" s="171"/>
      <c r="ER140" s="171"/>
      <c r="ES140" s="171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1"/>
      <c r="FF140" s="171"/>
      <c r="FG140" s="171"/>
      <c r="FH140" s="171"/>
      <c r="FI140" s="171"/>
      <c r="FJ140" s="171"/>
      <c r="FK140" s="171"/>
      <c r="FL140" s="171"/>
      <c r="FM140" s="171"/>
      <c r="FN140" s="171"/>
      <c r="FO140" s="171"/>
      <c r="FP140" s="171"/>
      <c r="FQ140" s="171"/>
      <c r="FR140" s="171"/>
      <c r="FS140" s="171"/>
      <c r="FT140" s="171"/>
      <c r="FU140" s="171"/>
      <c r="FV140" s="171"/>
      <c r="FW140" s="171"/>
      <c r="FX140" s="171"/>
      <c r="FY140" s="171"/>
      <c r="FZ140" s="171"/>
      <c r="GA140" s="171"/>
      <c r="GB140" s="171"/>
      <c r="GC140" s="171"/>
      <c r="GD140" s="171"/>
      <c r="GE140" s="171"/>
      <c r="GF140" s="171"/>
      <c r="GG140" s="171"/>
      <c r="GH140" s="171"/>
      <c r="GI140" s="171"/>
      <c r="GJ140" s="171"/>
      <c r="GK140" s="171"/>
      <c r="GL140" s="171"/>
      <c r="GM140" s="171"/>
      <c r="GN140" s="171"/>
      <c r="GO140" s="171"/>
      <c r="GP140" s="171"/>
      <c r="GQ140" s="171"/>
      <c r="GR140" s="171"/>
      <c r="GS140" s="171"/>
      <c r="GT140" s="171"/>
      <c r="GU140" s="171"/>
      <c r="GV140" s="171"/>
      <c r="GW140" s="171"/>
      <c r="GX140" s="171"/>
      <c r="GY140" s="171"/>
      <c r="GZ140" s="171"/>
      <c r="HA140" s="171"/>
      <c r="HB140" s="171"/>
      <c r="HC140" s="171"/>
      <c r="HD140" s="171"/>
      <c r="HE140" s="171"/>
      <c r="HF140" s="171"/>
      <c r="HG140" s="171"/>
      <c r="HH140" s="171"/>
      <c r="HI140" s="171"/>
      <c r="HJ140" s="171"/>
      <c r="HK140" s="171"/>
      <c r="HL140" s="171"/>
      <c r="HM140" s="171"/>
      <c r="HN140" s="171"/>
      <c r="HO140" s="171"/>
      <c r="HP140" s="171"/>
      <c r="HQ140" s="171"/>
      <c r="HR140" s="171"/>
      <c r="HS140" s="171"/>
      <c r="HT140" s="171"/>
      <c r="HU140" s="171"/>
      <c r="HV140" s="171"/>
      <c r="HW140" s="171"/>
      <c r="HX140" s="171"/>
      <c r="HY140" s="171"/>
      <c r="HZ140" s="171"/>
      <c r="IA140" s="171"/>
      <c r="IB140" s="171"/>
      <c r="IC140" s="171"/>
      <c r="ID140" s="171"/>
      <c r="IE140" s="171"/>
      <c r="IF140" s="171"/>
      <c r="IG140" s="171"/>
      <c r="IH140" s="171"/>
      <c r="II140" s="171"/>
      <c r="IJ140" s="171"/>
      <c r="IK140" s="171"/>
      <c r="IL140" s="171"/>
      <c r="IM140" s="171"/>
      <c r="IN140" s="171"/>
      <c r="IO140" s="171"/>
      <c r="IP140" s="171"/>
      <c r="IQ140" s="171"/>
      <c r="IR140" s="171"/>
      <c r="IS140" s="171"/>
      <c r="IT140" s="171"/>
      <c r="IU140" s="171"/>
      <c r="IV140" s="171"/>
    </row>
    <row r="141" spans="1:256" ht="17.25">
      <c r="A141" s="179" t="s">
        <v>362</v>
      </c>
      <c r="B141" s="187">
        <v>0</v>
      </c>
      <c r="C141" s="187">
        <v>0</v>
      </c>
      <c r="D141" s="196"/>
      <c r="E141" s="197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1"/>
      <c r="FT141" s="171"/>
      <c r="FU141" s="171"/>
      <c r="FV141" s="171"/>
      <c r="FW141" s="171"/>
      <c r="FX141" s="171"/>
      <c r="FY141" s="171"/>
      <c r="FZ141" s="171"/>
      <c r="GA141" s="171"/>
      <c r="GB141" s="171"/>
      <c r="GC141" s="171"/>
      <c r="GD141" s="171"/>
      <c r="GE141" s="171"/>
      <c r="GF141" s="171"/>
      <c r="GG141" s="171"/>
      <c r="GH141" s="171"/>
      <c r="GI141" s="171"/>
      <c r="GJ141" s="171"/>
      <c r="GK141" s="171"/>
      <c r="GL141" s="171"/>
      <c r="GM141" s="171"/>
      <c r="GN141" s="171"/>
      <c r="GO141" s="171"/>
      <c r="GP141" s="171"/>
      <c r="GQ141" s="171"/>
      <c r="GR141" s="171"/>
      <c r="GS141" s="171"/>
      <c r="GT141" s="171"/>
      <c r="GU141" s="171"/>
      <c r="GV141" s="171"/>
      <c r="GW141" s="171"/>
      <c r="GX141" s="171"/>
      <c r="GY141" s="171"/>
      <c r="GZ141" s="171"/>
      <c r="HA141" s="171"/>
      <c r="HB141" s="171"/>
      <c r="HC141" s="171"/>
      <c r="HD141" s="171"/>
      <c r="HE141" s="171"/>
      <c r="HF141" s="171"/>
      <c r="HG141" s="171"/>
      <c r="HH141" s="171"/>
      <c r="HI141" s="171"/>
      <c r="HJ141" s="171"/>
      <c r="HK141" s="171"/>
      <c r="HL141" s="171"/>
      <c r="HM141" s="171"/>
      <c r="HN141" s="171"/>
      <c r="HO141" s="171"/>
      <c r="HP141" s="171"/>
      <c r="HQ141" s="171"/>
      <c r="HR141" s="171"/>
      <c r="HS141" s="171"/>
      <c r="HT141" s="171"/>
      <c r="HU141" s="171"/>
      <c r="HV141" s="171"/>
      <c r="HW141" s="171"/>
      <c r="HX141" s="171"/>
      <c r="HY141" s="171"/>
      <c r="HZ141" s="171"/>
      <c r="IA141" s="171"/>
      <c r="IB141" s="171"/>
      <c r="IC141" s="171"/>
      <c r="ID141" s="171"/>
      <c r="IE141" s="171"/>
      <c r="IF141" s="171"/>
      <c r="IG141" s="171"/>
      <c r="IH141" s="171"/>
      <c r="II141" s="171"/>
      <c r="IJ141" s="171"/>
      <c r="IK141" s="171"/>
      <c r="IL141" s="171"/>
      <c r="IM141" s="171"/>
      <c r="IN141" s="171"/>
      <c r="IO141" s="171"/>
      <c r="IP141" s="171"/>
      <c r="IQ141" s="171"/>
      <c r="IR141" s="171"/>
      <c r="IS141" s="171"/>
      <c r="IT141" s="171"/>
      <c r="IU141" s="171"/>
      <c r="IV141" s="171"/>
    </row>
    <row r="142" spans="1:256" ht="17.25">
      <c r="A142" s="179" t="s">
        <v>363</v>
      </c>
      <c r="B142" s="187">
        <v>0</v>
      </c>
      <c r="C142" s="187">
        <v>0</v>
      </c>
      <c r="D142" s="196"/>
      <c r="E142" s="197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1"/>
      <c r="EN142" s="171"/>
      <c r="EO142" s="171"/>
      <c r="EP142" s="171"/>
      <c r="EQ142" s="171"/>
      <c r="ER142" s="171"/>
      <c r="ES142" s="171"/>
      <c r="ET142" s="171"/>
      <c r="EU142" s="171"/>
      <c r="EV142" s="171"/>
      <c r="EW142" s="171"/>
      <c r="EX142" s="171"/>
      <c r="EY142" s="171"/>
      <c r="EZ142" s="171"/>
      <c r="FA142" s="171"/>
      <c r="FB142" s="171"/>
      <c r="FC142" s="171"/>
      <c r="FD142" s="171"/>
      <c r="FE142" s="171"/>
      <c r="FF142" s="171"/>
      <c r="FG142" s="171"/>
      <c r="FH142" s="171"/>
      <c r="FI142" s="171"/>
      <c r="FJ142" s="171"/>
      <c r="FK142" s="171"/>
      <c r="FL142" s="171"/>
      <c r="FM142" s="171"/>
      <c r="FN142" s="171"/>
      <c r="FO142" s="171"/>
      <c r="FP142" s="171"/>
      <c r="FQ142" s="171"/>
      <c r="FR142" s="171"/>
      <c r="FS142" s="171"/>
      <c r="FT142" s="171"/>
      <c r="FU142" s="171"/>
      <c r="FV142" s="171"/>
      <c r="FW142" s="171"/>
      <c r="FX142" s="171"/>
      <c r="FY142" s="171"/>
      <c r="FZ142" s="171"/>
      <c r="GA142" s="171"/>
      <c r="GB142" s="171"/>
      <c r="GC142" s="171"/>
      <c r="GD142" s="171"/>
      <c r="GE142" s="171"/>
      <c r="GF142" s="171"/>
      <c r="GG142" s="171"/>
      <c r="GH142" s="171"/>
      <c r="GI142" s="171"/>
      <c r="GJ142" s="171"/>
      <c r="GK142" s="171"/>
      <c r="GL142" s="171"/>
      <c r="GM142" s="171"/>
      <c r="GN142" s="171"/>
      <c r="GO142" s="171"/>
      <c r="GP142" s="171"/>
      <c r="GQ142" s="171"/>
      <c r="GR142" s="171"/>
      <c r="GS142" s="171"/>
      <c r="GT142" s="171"/>
      <c r="GU142" s="171"/>
      <c r="GV142" s="171"/>
      <c r="GW142" s="171"/>
      <c r="GX142" s="171"/>
      <c r="GY142" s="171"/>
      <c r="GZ142" s="171"/>
      <c r="HA142" s="171"/>
      <c r="HB142" s="171"/>
      <c r="HC142" s="171"/>
      <c r="HD142" s="171"/>
      <c r="HE142" s="171"/>
      <c r="HF142" s="171"/>
      <c r="HG142" s="171"/>
      <c r="HH142" s="171"/>
      <c r="HI142" s="171"/>
      <c r="HJ142" s="171"/>
      <c r="HK142" s="171"/>
      <c r="HL142" s="171"/>
      <c r="HM142" s="171"/>
      <c r="HN142" s="171"/>
      <c r="HO142" s="171"/>
      <c r="HP142" s="171"/>
      <c r="HQ142" s="171"/>
      <c r="HR142" s="171"/>
      <c r="HS142" s="171"/>
      <c r="HT142" s="171"/>
      <c r="HU142" s="171"/>
      <c r="HV142" s="171"/>
      <c r="HW142" s="171"/>
      <c r="HX142" s="171"/>
      <c r="HY142" s="171"/>
      <c r="HZ142" s="171"/>
      <c r="IA142" s="171"/>
      <c r="IB142" s="171"/>
      <c r="IC142" s="171"/>
      <c r="ID142" s="171"/>
      <c r="IE142" s="171"/>
      <c r="IF142" s="171"/>
      <c r="IG142" s="171"/>
      <c r="IH142" s="171"/>
      <c r="II142" s="171"/>
      <c r="IJ142" s="171"/>
      <c r="IK142" s="171"/>
      <c r="IL142" s="171"/>
      <c r="IM142" s="171"/>
      <c r="IN142" s="171"/>
      <c r="IO142" s="171"/>
      <c r="IP142" s="171"/>
      <c r="IQ142" s="171"/>
      <c r="IR142" s="171"/>
      <c r="IS142" s="171"/>
      <c r="IT142" s="171"/>
      <c r="IU142" s="171"/>
      <c r="IV142" s="171"/>
    </row>
    <row r="143" spans="1:256" ht="17.25">
      <c r="A143" s="179" t="s">
        <v>364</v>
      </c>
      <c r="B143" s="187">
        <v>16078.37</v>
      </c>
      <c r="C143" s="187">
        <v>27350.3</v>
      </c>
      <c r="D143" s="196"/>
      <c r="E143" s="197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1"/>
      <c r="EN143" s="171"/>
      <c r="EO143" s="171"/>
      <c r="EP143" s="171"/>
      <c r="EQ143" s="171"/>
      <c r="ER143" s="171"/>
      <c r="ES143" s="171"/>
      <c r="ET143" s="171"/>
      <c r="EU143" s="171"/>
      <c r="EV143" s="171"/>
      <c r="EW143" s="171"/>
      <c r="EX143" s="171"/>
      <c r="EY143" s="171"/>
      <c r="EZ143" s="171"/>
      <c r="FA143" s="171"/>
      <c r="FB143" s="171"/>
      <c r="FC143" s="171"/>
      <c r="FD143" s="171"/>
      <c r="FE143" s="171"/>
      <c r="FF143" s="171"/>
      <c r="FG143" s="171"/>
      <c r="FH143" s="171"/>
      <c r="FI143" s="171"/>
      <c r="FJ143" s="171"/>
      <c r="FK143" s="171"/>
      <c r="FL143" s="171"/>
      <c r="FM143" s="171"/>
      <c r="FN143" s="171"/>
      <c r="FO143" s="171"/>
      <c r="FP143" s="171"/>
      <c r="FQ143" s="171"/>
      <c r="FR143" s="171"/>
      <c r="FS143" s="171"/>
      <c r="FT143" s="171"/>
      <c r="FU143" s="171"/>
      <c r="FV143" s="171"/>
      <c r="FW143" s="171"/>
      <c r="FX143" s="171"/>
      <c r="FY143" s="171"/>
      <c r="FZ143" s="171"/>
      <c r="GA143" s="171"/>
      <c r="GB143" s="171"/>
      <c r="GC143" s="171"/>
      <c r="GD143" s="171"/>
      <c r="GE143" s="171"/>
      <c r="GF143" s="171"/>
      <c r="GG143" s="171"/>
      <c r="GH143" s="171"/>
      <c r="GI143" s="171"/>
      <c r="GJ143" s="171"/>
      <c r="GK143" s="171"/>
      <c r="GL143" s="171"/>
      <c r="GM143" s="171"/>
      <c r="GN143" s="171"/>
      <c r="GO143" s="171"/>
      <c r="GP143" s="171"/>
      <c r="GQ143" s="171"/>
      <c r="GR143" s="171"/>
      <c r="GS143" s="171"/>
      <c r="GT143" s="171"/>
      <c r="GU143" s="171"/>
      <c r="GV143" s="171"/>
      <c r="GW143" s="171"/>
      <c r="GX143" s="171"/>
      <c r="GY143" s="171"/>
      <c r="GZ143" s="171"/>
      <c r="HA143" s="171"/>
      <c r="HB143" s="171"/>
      <c r="HC143" s="171"/>
      <c r="HD143" s="171"/>
      <c r="HE143" s="171"/>
      <c r="HF143" s="171"/>
      <c r="HG143" s="171"/>
      <c r="HH143" s="171"/>
      <c r="HI143" s="171"/>
      <c r="HJ143" s="171"/>
      <c r="HK143" s="171"/>
      <c r="HL143" s="171"/>
      <c r="HM143" s="171"/>
      <c r="HN143" s="171"/>
      <c r="HO143" s="171"/>
      <c r="HP143" s="171"/>
      <c r="HQ143" s="171"/>
      <c r="HR143" s="171"/>
      <c r="HS143" s="171"/>
      <c r="HT143" s="171"/>
      <c r="HU143" s="171"/>
      <c r="HV143" s="171"/>
      <c r="HW143" s="171"/>
      <c r="HX143" s="171"/>
      <c r="HY143" s="171"/>
      <c r="HZ143" s="171"/>
      <c r="IA143" s="171"/>
      <c r="IB143" s="171"/>
      <c r="IC143" s="171"/>
      <c r="ID143" s="171"/>
      <c r="IE143" s="171"/>
      <c r="IF143" s="171"/>
      <c r="IG143" s="171"/>
      <c r="IH143" s="171"/>
      <c r="II143" s="171"/>
      <c r="IJ143" s="171"/>
      <c r="IK143" s="171"/>
      <c r="IL143" s="171"/>
      <c r="IM143" s="171"/>
      <c r="IN143" s="171"/>
      <c r="IO143" s="171"/>
      <c r="IP143" s="171"/>
      <c r="IQ143" s="171"/>
      <c r="IR143" s="171"/>
      <c r="IS143" s="171"/>
      <c r="IT143" s="171"/>
      <c r="IU143" s="171"/>
      <c r="IV143" s="171"/>
    </row>
    <row r="144" spans="1:256" ht="17.25">
      <c r="A144" s="179" t="s">
        <v>365</v>
      </c>
      <c r="B144" s="187">
        <v>2598252.72</v>
      </c>
      <c r="C144" s="187">
        <v>3057712.31</v>
      </c>
      <c r="D144" s="196"/>
      <c r="E144" s="197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1"/>
      <c r="ER144" s="171"/>
      <c r="ES144" s="171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1"/>
      <c r="FF144" s="171"/>
      <c r="FG144" s="171"/>
      <c r="FH144" s="171"/>
      <c r="FI144" s="171"/>
      <c r="FJ144" s="171"/>
      <c r="FK144" s="171"/>
      <c r="FL144" s="171"/>
      <c r="FM144" s="171"/>
      <c r="FN144" s="171"/>
      <c r="FO144" s="171"/>
      <c r="FP144" s="171"/>
      <c r="FQ144" s="171"/>
      <c r="FR144" s="171"/>
      <c r="FS144" s="171"/>
      <c r="FT144" s="171"/>
      <c r="FU144" s="171"/>
      <c r="FV144" s="171"/>
      <c r="FW144" s="171"/>
      <c r="FX144" s="171"/>
      <c r="FY144" s="171"/>
      <c r="FZ144" s="171"/>
      <c r="GA144" s="171"/>
      <c r="GB144" s="171"/>
      <c r="GC144" s="171"/>
      <c r="GD144" s="171"/>
      <c r="GE144" s="171"/>
      <c r="GF144" s="171"/>
      <c r="GG144" s="171"/>
      <c r="GH144" s="171"/>
      <c r="GI144" s="171"/>
      <c r="GJ144" s="171"/>
      <c r="GK144" s="171"/>
      <c r="GL144" s="171"/>
      <c r="GM144" s="171"/>
      <c r="GN144" s="171"/>
      <c r="GO144" s="171"/>
      <c r="GP144" s="171"/>
      <c r="GQ144" s="171"/>
      <c r="GR144" s="171"/>
      <c r="GS144" s="171"/>
      <c r="GT144" s="171"/>
      <c r="GU144" s="171"/>
      <c r="GV144" s="171"/>
      <c r="GW144" s="171"/>
      <c r="GX144" s="171"/>
      <c r="GY144" s="171"/>
      <c r="GZ144" s="171"/>
      <c r="HA144" s="171"/>
      <c r="HB144" s="171"/>
      <c r="HC144" s="171"/>
      <c r="HD144" s="171"/>
      <c r="HE144" s="171"/>
      <c r="HF144" s="171"/>
      <c r="HG144" s="171"/>
      <c r="HH144" s="171"/>
      <c r="HI144" s="171"/>
      <c r="HJ144" s="171"/>
      <c r="HK144" s="171"/>
      <c r="HL144" s="171"/>
      <c r="HM144" s="171"/>
      <c r="HN144" s="171"/>
      <c r="HO144" s="171"/>
      <c r="HP144" s="171"/>
      <c r="HQ144" s="171"/>
      <c r="HR144" s="171"/>
      <c r="HS144" s="171"/>
      <c r="HT144" s="171"/>
      <c r="HU144" s="171"/>
      <c r="HV144" s="171"/>
      <c r="HW144" s="171"/>
      <c r="HX144" s="171"/>
      <c r="HY144" s="171"/>
      <c r="HZ144" s="171"/>
      <c r="IA144" s="171"/>
      <c r="IB144" s="171"/>
      <c r="IC144" s="171"/>
      <c r="ID144" s="171"/>
      <c r="IE144" s="171"/>
      <c r="IF144" s="171"/>
      <c r="IG144" s="171"/>
      <c r="IH144" s="171"/>
      <c r="II144" s="171"/>
      <c r="IJ144" s="171"/>
      <c r="IK144" s="171"/>
      <c r="IL144" s="171"/>
      <c r="IM144" s="171"/>
      <c r="IN144" s="171"/>
      <c r="IO144" s="171"/>
      <c r="IP144" s="171"/>
      <c r="IQ144" s="171"/>
      <c r="IR144" s="171"/>
      <c r="IS144" s="171"/>
      <c r="IT144" s="171"/>
      <c r="IU144" s="171"/>
      <c r="IV144" s="171"/>
    </row>
    <row r="145" spans="1:256" ht="17.25">
      <c r="A145" s="179" t="s">
        <v>366</v>
      </c>
      <c r="B145" s="187">
        <v>28</v>
      </c>
      <c r="C145" s="187">
        <v>0</v>
      </c>
      <c r="D145" s="196"/>
      <c r="E145" s="197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1"/>
      <c r="EF145" s="171"/>
      <c r="EG145" s="171"/>
      <c r="EH145" s="171"/>
      <c r="EI145" s="171"/>
      <c r="EJ145" s="171"/>
      <c r="EK145" s="171"/>
      <c r="EL145" s="171"/>
      <c r="EM145" s="171"/>
      <c r="EN145" s="171"/>
      <c r="EO145" s="171"/>
      <c r="EP145" s="171"/>
      <c r="EQ145" s="171"/>
      <c r="ER145" s="171"/>
      <c r="ES145" s="171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  <c r="FQ145" s="171"/>
      <c r="FR145" s="171"/>
      <c r="FS145" s="171"/>
      <c r="FT145" s="171"/>
      <c r="FU145" s="171"/>
      <c r="FV145" s="171"/>
      <c r="FW145" s="171"/>
      <c r="FX145" s="171"/>
      <c r="FY145" s="171"/>
      <c r="FZ145" s="171"/>
      <c r="GA145" s="171"/>
      <c r="GB145" s="171"/>
      <c r="GC145" s="171"/>
      <c r="GD145" s="171"/>
      <c r="GE145" s="171"/>
      <c r="GF145" s="171"/>
      <c r="GG145" s="171"/>
      <c r="GH145" s="171"/>
      <c r="GI145" s="171"/>
      <c r="GJ145" s="171"/>
      <c r="GK145" s="171"/>
      <c r="GL145" s="171"/>
      <c r="GM145" s="171"/>
      <c r="GN145" s="171"/>
      <c r="GO145" s="171"/>
      <c r="GP145" s="171"/>
      <c r="GQ145" s="171"/>
      <c r="GR145" s="171"/>
      <c r="GS145" s="171"/>
      <c r="GT145" s="171"/>
      <c r="GU145" s="171"/>
      <c r="GV145" s="171"/>
      <c r="GW145" s="171"/>
      <c r="GX145" s="171"/>
      <c r="GY145" s="171"/>
      <c r="GZ145" s="171"/>
      <c r="HA145" s="171"/>
      <c r="HB145" s="171"/>
      <c r="HC145" s="171"/>
      <c r="HD145" s="171"/>
      <c r="HE145" s="171"/>
      <c r="HF145" s="171"/>
      <c r="HG145" s="171"/>
      <c r="HH145" s="171"/>
      <c r="HI145" s="171"/>
      <c r="HJ145" s="171"/>
      <c r="HK145" s="171"/>
      <c r="HL145" s="171"/>
      <c r="HM145" s="171"/>
      <c r="HN145" s="171"/>
      <c r="HO145" s="171"/>
      <c r="HP145" s="171"/>
      <c r="HQ145" s="171"/>
      <c r="HR145" s="171"/>
      <c r="HS145" s="171"/>
      <c r="HT145" s="171"/>
      <c r="HU145" s="171"/>
      <c r="HV145" s="171"/>
      <c r="HW145" s="171"/>
      <c r="HX145" s="171"/>
      <c r="HY145" s="171"/>
      <c r="HZ145" s="171"/>
      <c r="IA145" s="171"/>
      <c r="IB145" s="171"/>
      <c r="IC145" s="171"/>
      <c r="ID145" s="171"/>
      <c r="IE145" s="171"/>
      <c r="IF145" s="171"/>
      <c r="IG145" s="171"/>
      <c r="IH145" s="171"/>
      <c r="II145" s="171"/>
      <c r="IJ145" s="171"/>
      <c r="IK145" s="171"/>
      <c r="IL145" s="171"/>
      <c r="IM145" s="171"/>
      <c r="IN145" s="171"/>
      <c r="IO145" s="171"/>
      <c r="IP145" s="171"/>
      <c r="IQ145" s="171"/>
      <c r="IR145" s="171"/>
      <c r="IS145" s="171"/>
      <c r="IT145" s="171"/>
      <c r="IU145" s="171"/>
      <c r="IV145" s="171"/>
    </row>
    <row r="146" spans="1:256" ht="17.25">
      <c r="A146" s="179" t="s">
        <v>367</v>
      </c>
      <c r="B146" s="187">
        <v>1564.04</v>
      </c>
      <c r="C146" s="187">
        <v>0</v>
      </c>
      <c r="D146" s="196"/>
      <c r="E146" s="197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171"/>
      <c r="FZ146" s="171"/>
      <c r="GA146" s="171"/>
      <c r="GB146" s="171"/>
      <c r="GC146" s="171"/>
      <c r="GD146" s="171"/>
      <c r="GE146" s="171"/>
      <c r="GF146" s="171"/>
      <c r="GG146" s="171"/>
      <c r="GH146" s="171"/>
      <c r="GI146" s="171"/>
      <c r="GJ146" s="171"/>
      <c r="GK146" s="171"/>
      <c r="GL146" s="171"/>
      <c r="GM146" s="171"/>
      <c r="GN146" s="171"/>
      <c r="GO146" s="171"/>
      <c r="GP146" s="171"/>
      <c r="GQ146" s="171"/>
      <c r="GR146" s="171"/>
      <c r="GS146" s="171"/>
      <c r="GT146" s="171"/>
      <c r="GU146" s="171"/>
      <c r="GV146" s="171"/>
      <c r="GW146" s="171"/>
      <c r="GX146" s="171"/>
      <c r="GY146" s="171"/>
      <c r="GZ146" s="171"/>
      <c r="HA146" s="171"/>
      <c r="HB146" s="171"/>
      <c r="HC146" s="171"/>
      <c r="HD146" s="171"/>
      <c r="HE146" s="171"/>
      <c r="HF146" s="171"/>
      <c r="HG146" s="171"/>
      <c r="HH146" s="171"/>
      <c r="HI146" s="171"/>
      <c r="HJ146" s="171"/>
      <c r="HK146" s="171"/>
      <c r="HL146" s="171"/>
      <c r="HM146" s="171"/>
      <c r="HN146" s="171"/>
      <c r="HO146" s="171"/>
      <c r="HP146" s="171"/>
      <c r="HQ146" s="171"/>
      <c r="HR146" s="171"/>
      <c r="HS146" s="171"/>
      <c r="HT146" s="171"/>
      <c r="HU146" s="171"/>
      <c r="HV146" s="171"/>
      <c r="HW146" s="171"/>
      <c r="HX146" s="171"/>
      <c r="HY146" s="171"/>
      <c r="HZ146" s="171"/>
      <c r="IA146" s="171"/>
      <c r="IB146" s="171"/>
      <c r="IC146" s="171"/>
      <c r="ID146" s="171"/>
      <c r="IE146" s="171"/>
      <c r="IF146" s="171"/>
      <c r="IG146" s="171"/>
      <c r="IH146" s="171"/>
      <c r="II146" s="171"/>
      <c r="IJ146" s="171"/>
      <c r="IK146" s="171"/>
      <c r="IL146" s="171"/>
      <c r="IM146" s="171"/>
      <c r="IN146" s="171"/>
      <c r="IO146" s="171"/>
      <c r="IP146" s="171"/>
      <c r="IQ146" s="171"/>
      <c r="IR146" s="171"/>
      <c r="IS146" s="171"/>
      <c r="IT146" s="171"/>
      <c r="IU146" s="171"/>
      <c r="IV146" s="171"/>
    </row>
    <row r="147" spans="1:256" ht="17.25">
      <c r="A147" s="182" t="s">
        <v>219</v>
      </c>
      <c r="B147" s="212">
        <f>SUM(B136:B146)</f>
        <v>18736267.959999997</v>
      </c>
      <c r="C147" s="212">
        <f>SUM(C136:C146)</f>
        <v>19618182.03</v>
      </c>
      <c r="D147" s="212">
        <f>C147-B147</f>
        <v>881914.070000004</v>
      </c>
      <c r="E147" s="213">
        <f>D147/B147</f>
        <v>0.0470698898992478</v>
      </c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  <c r="HJ147" s="171"/>
      <c r="HK147" s="171"/>
      <c r="HL147" s="171"/>
      <c r="HM147" s="171"/>
      <c r="HN147" s="171"/>
      <c r="HO147" s="171"/>
      <c r="HP147" s="171"/>
      <c r="HQ147" s="171"/>
      <c r="HR147" s="171"/>
      <c r="HS147" s="171"/>
      <c r="HT147" s="171"/>
      <c r="HU147" s="171"/>
      <c r="HV147" s="171"/>
      <c r="HW147" s="171"/>
      <c r="HX147" s="171"/>
      <c r="HY147" s="171"/>
      <c r="HZ147" s="171"/>
      <c r="IA147" s="171"/>
      <c r="IB147" s="171"/>
      <c r="IC147" s="171"/>
      <c r="ID147" s="171"/>
      <c r="IE147" s="171"/>
      <c r="IF147" s="171"/>
      <c r="IG147" s="171"/>
      <c r="IH147" s="171"/>
      <c r="II147" s="171"/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</row>
    <row r="148" spans="1:256" ht="17.25">
      <c r="A148" s="178"/>
      <c r="B148" s="179"/>
      <c r="C148" s="179"/>
      <c r="D148" s="179"/>
      <c r="E148" s="185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1"/>
      <c r="FT148" s="171"/>
      <c r="FU148" s="171"/>
      <c r="FV148" s="171"/>
      <c r="FW148" s="171"/>
      <c r="FX148" s="171"/>
      <c r="FY148" s="171"/>
      <c r="FZ148" s="171"/>
      <c r="GA148" s="171"/>
      <c r="GB148" s="171"/>
      <c r="GC148" s="171"/>
      <c r="GD148" s="171"/>
      <c r="GE148" s="171"/>
      <c r="GF148" s="171"/>
      <c r="GG148" s="171"/>
      <c r="GH148" s="171"/>
      <c r="GI148" s="171"/>
      <c r="GJ148" s="171"/>
      <c r="GK148" s="171"/>
      <c r="GL148" s="171"/>
      <c r="GM148" s="171"/>
      <c r="GN148" s="171"/>
      <c r="GO148" s="171"/>
      <c r="GP148" s="171"/>
      <c r="GQ148" s="171"/>
      <c r="GR148" s="171"/>
      <c r="GS148" s="171"/>
      <c r="GT148" s="171"/>
      <c r="GU148" s="171"/>
      <c r="GV148" s="171"/>
      <c r="GW148" s="171"/>
      <c r="GX148" s="171"/>
      <c r="GY148" s="171"/>
      <c r="GZ148" s="171"/>
      <c r="HA148" s="171"/>
      <c r="HB148" s="171"/>
      <c r="HC148" s="171"/>
      <c r="HD148" s="171"/>
      <c r="HE148" s="171"/>
      <c r="HF148" s="171"/>
      <c r="HG148" s="171"/>
      <c r="HH148" s="171"/>
      <c r="HI148" s="171"/>
      <c r="HJ148" s="171"/>
      <c r="HK148" s="171"/>
      <c r="HL148" s="171"/>
      <c r="HM148" s="171"/>
      <c r="HN148" s="171"/>
      <c r="HO148" s="171"/>
      <c r="HP148" s="171"/>
      <c r="HQ148" s="171"/>
      <c r="HR148" s="171"/>
      <c r="HS148" s="171"/>
      <c r="HT148" s="171"/>
      <c r="HU148" s="171"/>
      <c r="HV148" s="171"/>
      <c r="HW148" s="171"/>
      <c r="HX148" s="171"/>
      <c r="HY148" s="171"/>
      <c r="HZ148" s="171"/>
      <c r="IA148" s="171"/>
      <c r="IB148" s="171"/>
      <c r="IC148" s="171"/>
      <c r="ID148" s="171"/>
      <c r="IE148" s="171"/>
      <c r="IF148" s="171"/>
      <c r="IG148" s="171"/>
      <c r="IH148" s="171"/>
      <c r="II148" s="171"/>
      <c r="IJ148" s="171"/>
      <c r="IK148" s="171"/>
      <c r="IL148" s="171"/>
      <c r="IM148" s="171"/>
      <c r="IN148" s="171"/>
      <c r="IO148" s="171"/>
      <c r="IP148" s="171"/>
      <c r="IQ148" s="171"/>
      <c r="IR148" s="171"/>
      <c r="IS148" s="171"/>
      <c r="IT148" s="171"/>
      <c r="IU148" s="171"/>
      <c r="IV148" s="171"/>
    </row>
    <row r="149" spans="1:256" ht="17.25">
      <c r="A149" s="214" t="s">
        <v>368</v>
      </c>
      <c r="B149" s="187">
        <v>159532621.56</v>
      </c>
      <c r="C149" s="187">
        <v>164681602.16</v>
      </c>
      <c r="D149" s="196"/>
      <c r="E149" s="197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</row>
    <row r="150" spans="1:256" ht="18" thickBot="1">
      <c r="A150" s="182" t="s">
        <v>219</v>
      </c>
      <c r="B150" s="198">
        <f>SUM(B149)</f>
        <v>159532621.56</v>
      </c>
      <c r="C150" s="198">
        <f>SUM(C149)</f>
        <v>164681602.16</v>
      </c>
      <c r="D150" s="198">
        <f>C150-B150</f>
        <v>5148980.599999994</v>
      </c>
      <c r="E150" s="199">
        <f>D150/B150</f>
        <v>0.0322754089392524</v>
      </c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1"/>
      <c r="FL150" s="171"/>
      <c r="FM150" s="171"/>
      <c r="FN150" s="171"/>
      <c r="FO150" s="171"/>
      <c r="FP150" s="171"/>
      <c r="FQ150" s="171"/>
      <c r="FR150" s="171"/>
      <c r="FS150" s="171"/>
      <c r="FT150" s="171"/>
      <c r="FU150" s="171"/>
      <c r="FV150" s="171"/>
      <c r="FW150" s="171"/>
      <c r="FX150" s="171"/>
      <c r="FY150" s="171"/>
      <c r="FZ150" s="171"/>
      <c r="GA150" s="171"/>
      <c r="GB150" s="171"/>
      <c r="GC150" s="171"/>
      <c r="GD150" s="171"/>
      <c r="GE150" s="171"/>
      <c r="GF150" s="171"/>
      <c r="GG150" s="171"/>
      <c r="GH150" s="171"/>
      <c r="GI150" s="171"/>
      <c r="GJ150" s="171"/>
      <c r="GK150" s="171"/>
      <c r="GL150" s="171"/>
      <c r="GM150" s="171"/>
      <c r="GN150" s="171"/>
      <c r="GO150" s="171"/>
      <c r="GP150" s="171"/>
      <c r="GQ150" s="171"/>
      <c r="GR150" s="171"/>
      <c r="GS150" s="171"/>
      <c r="GT150" s="171"/>
      <c r="GU150" s="171"/>
      <c r="GV150" s="171"/>
      <c r="GW150" s="171"/>
      <c r="GX150" s="171"/>
      <c r="GY150" s="171"/>
      <c r="GZ150" s="171"/>
      <c r="HA150" s="171"/>
      <c r="HB150" s="171"/>
      <c r="HC150" s="171"/>
      <c r="HD150" s="171"/>
      <c r="HE150" s="171"/>
      <c r="HF150" s="171"/>
      <c r="HG150" s="171"/>
      <c r="HH150" s="171"/>
      <c r="HI150" s="171"/>
      <c r="HJ150" s="171"/>
      <c r="HK150" s="171"/>
      <c r="HL150" s="171"/>
      <c r="HM150" s="171"/>
      <c r="HN150" s="171"/>
      <c r="HO150" s="171"/>
      <c r="HP150" s="171"/>
      <c r="HQ150" s="171"/>
      <c r="HR150" s="171"/>
      <c r="HS150" s="171"/>
      <c r="HT150" s="171"/>
      <c r="HU150" s="171"/>
      <c r="HV150" s="171"/>
      <c r="HW150" s="171"/>
      <c r="HX150" s="171"/>
      <c r="HY150" s="171"/>
      <c r="HZ150" s="171"/>
      <c r="IA150" s="171"/>
      <c r="IB150" s="171"/>
      <c r="IC150" s="171"/>
      <c r="ID150" s="171"/>
      <c r="IE150" s="171"/>
      <c r="IF150" s="171"/>
      <c r="IG150" s="171"/>
      <c r="IH150" s="171"/>
      <c r="II150" s="171"/>
      <c r="IJ150" s="171"/>
      <c r="IK150" s="171"/>
      <c r="IL150" s="171"/>
      <c r="IM150" s="171"/>
      <c r="IN150" s="171"/>
      <c r="IO150" s="171"/>
      <c r="IP150" s="171"/>
      <c r="IQ150" s="171"/>
      <c r="IR150" s="171"/>
      <c r="IS150" s="171"/>
      <c r="IT150" s="171"/>
      <c r="IU150" s="171"/>
      <c r="IV150" s="171"/>
    </row>
    <row r="151" spans="1:256" ht="18" thickTop="1">
      <c r="A151" s="215"/>
      <c r="B151" s="179"/>
      <c r="C151" s="179"/>
      <c r="D151" s="179"/>
      <c r="E151" s="185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171"/>
      <c r="EQ151" s="171"/>
      <c r="ER151" s="171"/>
      <c r="ES151" s="171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  <c r="FQ151" s="171"/>
      <c r="FR151" s="171"/>
      <c r="FS151" s="171"/>
      <c r="FT151" s="171"/>
      <c r="FU151" s="171"/>
      <c r="FV151" s="171"/>
      <c r="FW151" s="171"/>
      <c r="FX151" s="171"/>
      <c r="FY151" s="171"/>
      <c r="FZ151" s="171"/>
      <c r="GA151" s="171"/>
      <c r="GB151" s="171"/>
      <c r="GC151" s="171"/>
      <c r="GD151" s="171"/>
      <c r="GE151" s="171"/>
      <c r="GF151" s="171"/>
      <c r="GG151" s="171"/>
      <c r="GH151" s="171"/>
      <c r="GI151" s="171"/>
      <c r="GJ151" s="171"/>
      <c r="GK151" s="171"/>
      <c r="GL151" s="171"/>
      <c r="GM151" s="171"/>
      <c r="GN151" s="171"/>
      <c r="GO151" s="171"/>
      <c r="GP151" s="171"/>
      <c r="GQ151" s="171"/>
      <c r="GR151" s="171"/>
      <c r="GS151" s="171"/>
      <c r="GT151" s="171"/>
      <c r="GU151" s="171"/>
      <c r="GV151" s="171"/>
      <c r="GW151" s="171"/>
      <c r="GX151" s="171"/>
      <c r="GY151" s="171"/>
      <c r="GZ151" s="171"/>
      <c r="HA151" s="171"/>
      <c r="HB151" s="171"/>
      <c r="HC151" s="171"/>
      <c r="HD151" s="171"/>
      <c r="HE151" s="171"/>
      <c r="HF151" s="171"/>
      <c r="HG151" s="171"/>
      <c r="HH151" s="171"/>
      <c r="HI151" s="171"/>
      <c r="HJ151" s="171"/>
      <c r="HK151" s="171"/>
      <c r="HL151" s="171"/>
      <c r="HM151" s="171"/>
      <c r="HN151" s="171"/>
      <c r="HO151" s="171"/>
      <c r="HP151" s="171"/>
      <c r="HQ151" s="171"/>
      <c r="HR151" s="171"/>
      <c r="HS151" s="171"/>
      <c r="HT151" s="171"/>
      <c r="HU151" s="171"/>
      <c r="HV151" s="171"/>
      <c r="HW151" s="171"/>
      <c r="HX151" s="171"/>
      <c r="HY151" s="171"/>
      <c r="HZ151" s="171"/>
      <c r="IA151" s="171"/>
      <c r="IB151" s="171"/>
      <c r="IC151" s="171"/>
      <c r="ID151" s="171"/>
      <c r="IE151" s="171"/>
      <c r="IF151" s="171"/>
      <c r="IG151" s="171"/>
      <c r="IH151" s="171"/>
      <c r="II151" s="171"/>
      <c r="IJ151" s="171"/>
      <c r="IK151" s="171"/>
      <c r="IL151" s="171"/>
      <c r="IM151" s="171"/>
      <c r="IN151" s="171"/>
      <c r="IO151" s="171"/>
      <c r="IP151" s="171"/>
      <c r="IQ151" s="171"/>
      <c r="IR151" s="171"/>
      <c r="IS151" s="171"/>
      <c r="IT151" s="171"/>
      <c r="IU151" s="171"/>
      <c r="IV151" s="171"/>
    </row>
    <row r="152" spans="1:256" ht="17.25">
      <c r="A152" s="178" t="s">
        <v>369</v>
      </c>
      <c r="B152" s="179"/>
      <c r="C152" s="179"/>
      <c r="D152" s="179"/>
      <c r="E152" s="180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1"/>
      <c r="ED152" s="171"/>
      <c r="EE152" s="171"/>
      <c r="EF152" s="171"/>
      <c r="EG152" s="171"/>
      <c r="EH152" s="171"/>
      <c r="EI152" s="171"/>
      <c r="EJ152" s="171"/>
      <c r="EK152" s="171"/>
      <c r="EL152" s="171"/>
      <c r="EM152" s="171"/>
      <c r="EN152" s="171"/>
      <c r="EO152" s="171"/>
      <c r="EP152" s="171"/>
      <c r="EQ152" s="171"/>
      <c r="ER152" s="171"/>
      <c r="ES152" s="171"/>
      <c r="ET152" s="171"/>
      <c r="EU152" s="171"/>
      <c r="EV152" s="171"/>
      <c r="EW152" s="171"/>
      <c r="EX152" s="171"/>
      <c r="EY152" s="171"/>
      <c r="EZ152" s="171"/>
      <c r="FA152" s="171"/>
      <c r="FB152" s="171"/>
      <c r="FC152" s="171"/>
      <c r="FD152" s="171"/>
      <c r="FE152" s="171"/>
      <c r="FF152" s="171"/>
      <c r="FG152" s="171"/>
      <c r="FH152" s="171"/>
      <c r="FI152" s="171"/>
      <c r="FJ152" s="171"/>
      <c r="FK152" s="171"/>
      <c r="FL152" s="171"/>
      <c r="FM152" s="171"/>
      <c r="FN152" s="171"/>
      <c r="FO152" s="171"/>
      <c r="FP152" s="171"/>
      <c r="FQ152" s="171"/>
      <c r="FR152" s="171"/>
      <c r="FS152" s="171"/>
      <c r="FT152" s="171"/>
      <c r="FU152" s="171"/>
      <c r="FV152" s="171"/>
      <c r="FW152" s="171"/>
      <c r="FX152" s="171"/>
      <c r="FY152" s="171"/>
      <c r="FZ152" s="171"/>
      <c r="GA152" s="171"/>
      <c r="GB152" s="171"/>
      <c r="GC152" s="171"/>
      <c r="GD152" s="171"/>
      <c r="GE152" s="171"/>
      <c r="GF152" s="171"/>
      <c r="GG152" s="171"/>
      <c r="GH152" s="171"/>
      <c r="GI152" s="171"/>
      <c r="GJ152" s="171"/>
      <c r="GK152" s="171"/>
      <c r="GL152" s="171"/>
      <c r="GM152" s="171"/>
      <c r="GN152" s="171"/>
      <c r="GO152" s="171"/>
      <c r="GP152" s="171"/>
      <c r="GQ152" s="171"/>
      <c r="GR152" s="171"/>
      <c r="GS152" s="171"/>
      <c r="GT152" s="171"/>
      <c r="GU152" s="171"/>
      <c r="GV152" s="171"/>
      <c r="GW152" s="171"/>
      <c r="GX152" s="171"/>
      <c r="GY152" s="171"/>
      <c r="GZ152" s="171"/>
      <c r="HA152" s="171"/>
      <c r="HB152" s="171"/>
      <c r="HC152" s="171"/>
      <c r="HD152" s="171"/>
      <c r="HE152" s="171"/>
      <c r="HF152" s="171"/>
      <c r="HG152" s="171"/>
      <c r="HH152" s="171"/>
      <c r="HI152" s="171"/>
      <c r="HJ152" s="171"/>
      <c r="HK152" s="171"/>
      <c r="HL152" s="171"/>
      <c r="HM152" s="171"/>
      <c r="HN152" s="171"/>
      <c r="HO152" s="171"/>
      <c r="HP152" s="171"/>
      <c r="HQ152" s="171"/>
      <c r="HR152" s="171"/>
      <c r="HS152" s="171"/>
      <c r="HT152" s="171"/>
      <c r="HU152" s="171"/>
      <c r="HV152" s="171"/>
      <c r="HW152" s="171"/>
      <c r="HX152" s="171"/>
      <c r="HY152" s="171"/>
      <c r="HZ152" s="171"/>
      <c r="IA152" s="171"/>
      <c r="IB152" s="171"/>
      <c r="IC152" s="171"/>
      <c r="ID152" s="171"/>
      <c r="IE152" s="171"/>
      <c r="IF152" s="171"/>
      <c r="IG152" s="171"/>
      <c r="IH152" s="171"/>
      <c r="II152" s="171"/>
      <c r="IJ152" s="171"/>
      <c r="IK152" s="171"/>
      <c r="IL152" s="171"/>
      <c r="IM152" s="171"/>
      <c r="IN152" s="171"/>
      <c r="IO152" s="171"/>
      <c r="IP152" s="171"/>
      <c r="IQ152" s="171"/>
      <c r="IR152" s="171"/>
      <c r="IS152" s="171"/>
      <c r="IT152" s="171"/>
      <c r="IU152" s="171"/>
      <c r="IV152" s="171"/>
    </row>
    <row r="153" spans="1:256" ht="17.25">
      <c r="A153" s="179" t="s">
        <v>370</v>
      </c>
      <c r="B153" s="187">
        <v>20833350.27</v>
      </c>
      <c r="C153" s="187">
        <v>21576343.18</v>
      </c>
      <c r="D153" s="196"/>
      <c r="E153" s="197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1"/>
      <c r="ER153" s="171"/>
      <c r="ES153" s="171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  <c r="FD153" s="171"/>
      <c r="FE153" s="171"/>
      <c r="FF153" s="171"/>
      <c r="FG153" s="171"/>
      <c r="FH153" s="171"/>
      <c r="FI153" s="171"/>
      <c r="FJ153" s="171"/>
      <c r="FK153" s="171"/>
      <c r="FL153" s="171"/>
      <c r="FM153" s="171"/>
      <c r="FN153" s="171"/>
      <c r="FO153" s="171"/>
      <c r="FP153" s="171"/>
      <c r="FQ153" s="171"/>
      <c r="FR153" s="171"/>
      <c r="FS153" s="171"/>
      <c r="FT153" s="171"/>
      <c r="FU153" s="171"/>
      <c r="FV153" s="171"/>
      <c r="FW153" s="171"/>
      <c r="FX153" s="171"/>
      <c r="FY153" s="171"/>
      <c r="FZ153" s="171"/>
      <c r="GA153" s="171"/>
      <c r="GB153" s="171"/>
      <c r="GC153" s="171"/>
      <c r="GD153" s="171"/>
      <c r="GE153" s="171"/>
      <c r="GF153" s="171"/>
      <c r="GG153" s="171"/>
      <c r="GH153" s="171"/>
      <c r="GI153" s="171"/>
      <c r="GJ153" s="171"/>
      <c r="GK153" s="171"/>
      <c r="GL153" s="171"/>
      <c r="GM153" s="171"/>
      <c r="GN153" s="171"/>
      <c r="GO153" s="171"/>
      <c r="GP153" s="171"/>
      <c r="GQ153" s="171"/>
      <c r="GR153" s="171"/>
      <c r="GS153" s="171"/>
      <c r="GT153" s="171"/>
      <c r="GU153" s="171"/>
      <c r="GV153" s="171"/>
      <c r="GW153" s="171"/>
      <c r="GX153" s="171"/>
      <c r="GY153" s="171"/>
      <c r="GZ153" s="171"/>
      <c r="HA153" s="171"/>
      <c r="HB153" s="171"/>
      <c r="HC153" s="171"/>
      <c r="HD153" s="171"/>
      <c r="HE153" s="171"/>
      <c r="HF153" s="171"/>
      <c r="HG153" s="171"/>
      <c r="HH153" s="171"/>
      <c r="HI153" s="171"/>
      <c r="HJ153" s="171"/>
      <c r="HK153" s="171"/>
      <c r="HL153" s="171"/>
      <c r="HM153" s="171"/>
      <c r="HN153" s="171"/>
      <c r="HO153" s="171"/>
      <c r="HP153" s="171"/>
      <c r="HQ153" s="171"/>
      <c r="HR153" s="171"/>
      <c r="HS153" s="171"/>
      <c r="HT153" s="171"/>
      <c r="HU153" s="171"/>
      <c r="HV153" s="171"/>
      <c r="HW153" s="171"/>
      <c r="HX153" s="171"/>
      <c r="HY153" s="171"/>
      <c r="HZ153" s="171"/>
      <c r="IA153" s="171"/>
      <c r="IB153" s="171"/>
      <c r="IC153" s="171"/>
      <c r="ID153" s="171"/>
      <c r="IE153" s="171"/>
      <c r="IF153" s="171"/>
      <c r="IG153" s="171"/>
      <c r="IH153" s="171"/>
      <c r="II153" s="171"/>
      <c r="IJ153" s="171"/>
      <c r="IK153" s="171"/>
      <c r="IL153" s="171"/>
      <c r="IM153" s="171"/>
      <c r="IN153" s="171"/>
      <c r="IO153" s="171"/>
      <c r="IP153" s="171"/>
      <c r="IQ153" s="171"/>
      <c r="IR153" s="171"/>
      <c r="IS153" s="171"/>
      <c r="IT153" s="171"/>
      <c r="IU153" s="171"/>
      <c r="IV153" s="171"/>
    </row>
    <row r="154" spans="1:256" ht="17.25">
      <c r="A154" s="179" t="s">
        <v>371</v>
      </c>
      <c r="B154" s="187">
        <v>6271433.07</v>
      </c>
      <c r="C154" s="187">
        <v>6584111.29</v>
      </c>
      <c r="D154" s="196"/>
      <c r="E154" s="197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W154" s="171"/>
      <c r="EX154" s="171"/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  <c r="FI154" s="171"/>
      <c r="FJ154" s="171"/>
      <c r="FK154" s="171"/>
      <c r="FL154" s="171"/>
      <c r="FM154" s="171"/>
      <c r="FN154" s="171"/>
      <c r="FO154" s="171"/>
      <c r="FP154" s="171"/>
      <c r="FQ154" s="171"/>
      <c r="FR154" s="171"/>
      <c r="FS154" s="171"/>
      <c r="FT154" s="171"/>
      <c r="FU154" s="171"/>
      <c r="FV154" s="171"/>
      <c r="FW154" s="171"/>
      <c r="FX154" s="171"/>
      <c r="FY154" s="171"/>
      <c r="FZ154" s="171"/>
      <c r="GA154" s="171"/>
      <c r="GB154" s="171"/>
      <c r="GC154" s="171"/>
      <c r="GD154" s="171"/>
      <c r="GE154" s="171"/>
      <c r="GF154" s="171"/>
      <c r="GG154" s="171"/>
      <c r="GH154" s="171"/>
      <c r="GI154" s="171"/>
      <c r="GJ154" s="171"/>
      <c r="GK154" s="171"/>
      <c r="GL154" s="171"/>
      <c r="GM154" s="171"/>
      <c r="GN154" s="171"/>
      <c r="GO154" s="171"/>
      <c r="GP154" s="171"/>
      <c r="GQ154" s="171"/>
      <c r="GR154" s="171"/>
      <c r="GS154" s="171"/>
      <c r="GT154" s="171"/>
      <c r="GU154" s="171"/>
      <c r="GV154" s="171"/>
      <c r="GW154" s="171"/>
      <c r="GX154" s="171"/>
      <c r="GY154" s="171"/>
      <c r="GZ154" s="171"/>
      <c r="HA154" s="171"/>
      <c r="HB154" s="171"/>
      <c r="HC154" s="171"/>
      <c r="HD154" s="171"/>
      <c r="HE154" s="171"/>
      <c r="HF154" s="171"/>
      <c r="HG154" s="171"/>
      <c r="HH154" s="171"/>
      <c r="HI154" s="171"/>
      <c r="HJ154" s="171"/>
      <c r="HK154" s="171"/>
      <c r="HL154" s="171"/>
      <c r="HM154" s="171"/>
      <c r="HN154" s="171"/>
      <c r="HO154" s="171"/>
      <c r="HP154" s="171"/>
      <c r="HQ154" s="171"/>
      <c r="HR154" s="171"/>
      <c r="HS154" s="171"/>
      <c r="HT154" s="171"/>
      <c r="HU154" s="171"/>
      <c r="HV154" s="171"/>
      <c r="HW154" s="171"/>
      <c r="HX154" s="171"/>
      <c r="HY154" s="171"/>
      <c r="HZ154" s="171"/>
      <c r="IA154" s="171"/>
      <c r="IB154" s="171"/>
      <c r="IC154" s="171"/>
      <c r="ID154" s="171"/>
      <c r="IE154" s="171"/>
      <c r="IF154" s="171"/>
      <c r="IG154" s="171"/>
      <c r="IH154" s="171"/>
      <c r="II154" s="171"/>
      <c r="IJ154" s="171"/>
      <c r="IK154" s="171"/>
      <c r="IL154" s="171"/>
      <c r="IM154" s="171"/>
      <c r="IN154" s="171"/>
      <c r="IO154" s="171"/>
      <c r="IP154" s="171"/>
      <c r="IQ154" s="171"/>
      <c r="IR154" s="171"/>
      <c r="IS154" s="171"/>
      <c r="IT154" s="171"/>
      <c r="IU154" s="171"/>
      <c r="IV154" s="171"/>
    </row>
    <row r="155" spans="1:256" ht="17.25">
      <c r="A155" s="179" t="s">
        <v>372</v>
      </c>
      <c r="B155" s="187">
        <v>27387</v>
      </c>
      <c r="C155" s="187">
        <v>0</v>
      </c>
      <c r="D155" s="196"/>
      <c r="E155" s="197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  <c r="DZ155" s="171"/>
      <c r="EA155" s="171"/>
      <c r="EB155" s="171"/>
      <c r="EC155" s="171"/>
      <c r="ED155" s="171"/>
      <c r="EE155" s="171"/>
      <c r="EF155" s="171"/>
      <c r="EG155" s="171"/>
      <c r="EH155" s="171"/>
      <c r="EI155" s="171"/>
      <c r="EJ155" s="171"/>
      <c r="EK155" s="171"/>
      <c r="EL155" s="171"/>
      <c r="EM155" s="171"/>
      <c r="EN155" s="171"/>
      <c r="EO155" s="171"/>
      <c r="EP155" s="171"/>
      <c r="EQ155" s="171"/>
      <c r="ER155" s="171"/>
      <c r="ES155" s="171"/>
      <c r="ET155" s="171"/>
      <c r="EU155" s="171"/>
      <c r="EV155" s="171"/>
      <c r="EW155" s="171"/>
      <c r="EX155" s="171"/>
      <c r="EY155" s="171"/>
      <c r="EZ155" s="171"/>
      <c r="FA155" s="171"/>
      <c r="FB155" s="171"/>
      <c r="FC155" s="171"/>
      <c r="FD155" s="171"/>
      <c r="FE155" s="171"/>
      <c r="FF155" s="171"/>
      <c r="FG155" s="171"/>
      <c r="FH155" s="171"/>
      <c r="FI155" s="171"/>
      <c r="FJ155" s="171"/>
      <c r="FK155" s="171"/>
      <c r="FL155" s="171"/>
      <c r="FM155" s="171"/>
      <c r="FN155" s="171"/>
      <c r="FO155" s="171"/>
      <c r="FP155" s="171"/>
      <c r="FQ155" s="171"/>
      <c r="FR155" s="171"/>
      <c r="FS155" s="171"/>
      <c r="FT155" s="171"/>
      <c r="FU155" s="171"/>
      <c r="FV155" s="171"/>
      <c r="FW155" s="171"/>
      <c r="FX155" s="171"/>
      <c r="FY155" s="171"/>
      <c r="FZ155" s="171"/>
      <c r="GA155" s="171"/>
      <c r="GB155" s="171"/>
      <c r="GC155" s="171"/>
      <c r="GD155" s="171"/>
      <c r="GE155" s="171"/>
      <c r="GF155" s="171"/>
      <c r="GG155" s="171"/>
      <c r="GH155" s="171"/>
      <c r="GI155" s="171"/>
      <c r="GJ155" s="171"/>
      <c r="GK155" s="171"/>
      <c r="GL155" s="171"/>
      <c r="GM155" s="171"/>
      <c r="GN155" s="171"/>
      <c r="GO155" s="171"/>
      <c r="GP155" s="171"/>
      <c r="GQ155" s="171"/>
      <c r="GR155" s="171"/>
      <c r="GS155" s="171"/>
      <c r="GT155" s="171"/>
      <c r="GU155" s="171"/>
      <c r="GV155" s="171"/>
      <c r="GW155" s="171"/>
      <c r="GX155" s="171"/>
      <c r="GY155" s="171"/>
      <c r="GZ155" s="171"/>
      <c r="HA155" s="171"/>
      <c r="HB155" s="171"/>
      <c r="HC155" s="171"/>
      <c r="HD155" s="171"/>
      <c r="HE155" s="171"/>
      <c r="HF155" s="171"/>
      <c r="HG155" s="171"/>
      <c r="HH155" s="171"/>
      <c r="HI155" s="171"/>
      <c r="HJ155" s="171"/>
      <c r="HK155" s="171"/>
      <c r="HL155" s="171"/>
      <c r="HM155" s="171"/>
      <c r="HN155" s="171"/>
      <c r="HO155" s="171"/>
      <c r="HP155" s="171"/>
      <c r="HQ155" s="171"/>
      <c r="HR155" s="171"/>
      <c r="HS155" s="171"/>
      <c r="HT155" s="171"/>
      <c r="HU155" s="171"/>
      <c r="HV155" s="171"/>
      <c r="HW155" s="171"/>
      <c r="HX155" s="171"/>
      <c r="HY155" s="171"/>
      <c r="HZ155" s="171"/>
      <c r="IA155" s="171"/>
      <c r="IB155" s="171"/>
      <c r="IC155" s="171"/>
      <c r="ID155" s="171"/>
      <c r="IE155" s="171"/>
      <c r="IF155" s="171"/>
      <c r="IG155" s="171"/>
      <c r="IH155" s="171"/>
      <c r="II155" s="171"/>
      <c r="IJ155" s="171"/>
      <c r="IK155" s="171"/>
      <c r="IL155" s="171"/>
      <c r="IM155" s="171"/>
      <c r="IN155" s="171"/>
      <c r="IO155" s="171"/>
      <c r="IP155" s="171"/>
      <c r="IQ155" s="171"/>
      <c r="IR155" s="171"/>
      <c r="IS155" s="171"/>
      <c r="IT155" s="171"/>
      <c r="IU155" s="171"/>
      <c r="IV155" s="171"/>
    </row>
    <row r="156" spans="1:256" ht="17.25">
      <c r="A156" s="179" t="s">
        <v>373</v>
      </c>
      <c r="B156" s="187">
        <v>0</v>
      </c>
      <c r="C156" s="187">
        <v>0</v>
      </c>
      <c r="D156" s="196"/>
      <c r="E156" s="197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  <c r="DW156" s="171"/>
      <c r="DX156" s="171"/>
      <c r="DY156" s="171"/>
      <c r="DZ156" s="171"/>
      <c r="EA156" s="171"/>
      <c r="EB156" s="171"/>
      <c r="EC156" s="171"/>
      <c r="ED156" s="171"/>
      <c r="EE156" s="171"/>
      <c r="EF156" s="171"/>
      <c r="EG156" s="171"/>
      <c r="EH156" s="171"/>
      <c r="EI156" s="171"/>
      <c r="EJ156" s="171"/>
      <c r="EK156" s="171"/>
      <c r="EL156" s="171"/>
      <c r="EM156" s="171"/>
      <c r="EN156" s="171"/>
      <c r="EO156" s="171"/>
      <c r="EP156" s="171"/>
      <c r="EQ156" s="171"/>
      <c r="ER156" s="171"/>
      <c r="ES156" s="171"/>
      <c r="ET156" s="171"/>
      <c r="EU156" s="171"/>
      <c r="EV156" s="171"/>
      <c r="EW156" s="171"/>
      <c r="EX156" s="171"/>
      <c r="EY156" s="171"/>
      <c r="EZ156" s="171"/>
      <c r="FA156" s="171"/>
      <c r="FB156" s="171"/>
      <c r="FC156" s="171"/>
      <c r="FD156" s="171"/>
      <c r="FE156" s="171"/>
      <c r="FF156" s="171"/>
      <c r="FG156" s="171"/>
      <c r="FH156" s="171"/>
      <c r="FI156" s="171"/>
      <c r="FJ156" s="171"/>
      <c r="FK156" s="171"/>
      <c r="FL156" s="171"/>
      <c r="FM156" s="171"/>
      <c r="FN156" s="171"/>
      <c r="FO156" s="171"/>
      <c r="FP156" s="171"/>
      <c r="FQ156" s="171"/>
      <c r="FR156" s="171"/>
      <c r="FS156" s="171"/>
      <c r="FT156" s="171"/>
      <c r="FU156" s="171"/>
      <c r="FV156" s="171"/>
      <c r="FW156" s="171"/>
      <c r="FX156" s="171"/>
      <c r="FY156" s="171"/>
      <c r="FZ156" s="171"/>
      <c r="GA156" s="171"/>
      <c r="GB156" s="171"/>
      <c r="GC156" s="171"/>
      <c r="GD156" s="171"/>
      <c r="GE156" s="171"/>
      <c r="GF156" s="171"/>
      <c r="GG156" s="171"/>
      <c r="GH156" s="171"/>
      <c r="GI156" s="171"/>
      <c r="GJ156" s="171"/>
      <c r="GK156" s="171"/>
      <c r="GL156" s="171"/>
      <c r="GM156" s="171"/>
      <c r="GN156" s="171"/>
      <c r="GO156" s="171"/>
      <c r="GP156" s="171"/>
      <c r="GQ156" s="171"/>
      <c r="GR156" s="171"/>
      <c r="GS156" s="171"/>
      <c r="GT156" s="171"/>
      <c r="GU156" s="171"/>
      <c r="GV156" s="171"/>
      <c r="GW156" s="171"/>
      <c r="GX156" s="171"/>
      <c r="GY156" s="171"/>
      <c r="GZ156" s="171"/>
      <c r="HA156" s="171"/>
      <c r="HB156" s="171"/>
      <c r="HC156" s="171"/>
      <c r="HD156" s="171"/>
      <c r="HE156" s="171"/>
      <c r="HF156" s="171"/>
      <c r="HG156" s="171"/>
      <c r="HH156" s="171"/>
      <c r="HI156" s="171"/>
      <c r="HJ156" s="171"/>
      <c r="HK156" s="171"/>
      <c r="HL156" s="171"/>
      <c r="HM156" s="171"/>
      <c r="HN156" s="171"/>
      <c r="HO156" s="171"/>
      <c r="HP156" s="171"/>
      <c r="HQ156" s="171"/>
      <c r="HR156" s="171"/>
      <c r="HS156" s="171"/>
      <c r="HT156" s="171"/>
      <c r="HU156" s="171"/>
      <c r="HV156" s="171"/>
      <c r="HW156" s="171"/>
      <c r="HX156" s="171"/>
      <c r="HY156" s="171"/>
      <c r="HZ156" s="171"/>
      <c r="IA156" s="171"/>
      <c r="IB156" s="171"/>
      <c r="IC156" s="171"/>
      <c r="ID156" s="171"/>
      <c r="IE156" s="171"/>
      <c r="IF156" s="171"/>
      <c r="IG156" s="171"/>
      <c r="IH156" s="171"/>
      <c r="II156" s="171"/>
      <c r="IJ156" s="171"/>
      <c r="IK156" s="171"/>
      <c r="IL156" s="171"/>
      <c r="IM156" s="171"/>
      <c r="IN156" s="171"/>
      <c r="IO156" s="171"/>
      <c r="IP156" s="171"/>
      <c r="IQ156" s="171"/>
      <c r="IR156" s="171"/>
      <c r="IS156" s="171"/>
      <c r="IT156" s="171"/>
      <c r="IU156" s="171"/>
      <c r="IV156" s="171"/>
    </row>
    <row r="157" spans="1:256" ht="17.25">
      <c r="A157" s="179" t="s">
        <v>374</v>
      </c>
      <c r="B157" s="187">
        <v>0</v>
      </c>
      <c r="C157" s="187">
        <v>0</v>
      </c>
      <c r="D157" s="196"/>
      <c r="E157" s="197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  <c r="DT157" s="171"/>
      <c r="DU157" s="171"/>
      <c r="DV157" s="171"/>
      <c r="DW157" s="171"/>
      <c r="DX157" s="171"/>
      <c r="DY157" s="171"/>
      <c r="DZ157" s="171"/>
      <c r="EA157" s="171"/>
      <c r="EB157" s="171"/>
      <c r="EC157" s="171"/>
      <c r="ED157" s="171"/>
      <c r="EE157" s="171"/>
      <c r="EF157" s="171"/>
      <c r="EG157" s="171"/>
      <c r="EH157" s="171"/>
      <c r="EI157" s="171"/>
      <c r="EJ157" s="171"/>
      <c r="EK157" s="171"/>
      <c r="EL157" s="171"/>
      <c r="EM157" s="171"/>
      <c r="EN157" s="171"/>
      <c r="EO157" s="171"/>
      <c r="EP157" s="171"/>
      <c r="EQ157" s="171"/>
      <c r="ER157" s="171"/>
      <c r="ES157" s="171"/>
      <c r="ET157" s="171"/>
      <c r="EU157" s="171"/>
      <c r="EV157" s="171"/>
      <c r="EW157" s="171"/>
      <c r="EX157" s="171"/>
      <c r="EY157" s="171"/>
      <c r="EZ157" s="171"/>
      <c r="FA157" s="171"/>
      <c r="FB157" s="171"/>
      <c r="FC157" s="171"/>
      <c r="FD157" s="171"/>
      <c r="FE157" s="171"/>
      <c r="FF157" s="171"/>
      <c r="FG157" s="171"/>
      <c r="FH157" s="171"/>
      <c r="FI157" s="171"/>
      <c r="FJ157" s="171"/>
      <c r="FK157" s="171"/>
      <c r="FL157" s="171"/>
      <c r="FM157" s="171"/>
      <c r="FN157" s="171"/>
      <c r="FO157" s="171"/>
      <c r="FP157" s="171"/>
      <c r="FQ157" s="171"/>
      <c r="FR157" s="171"/>
      <c r="FS157" s="171"/>
      <c r="FT157" s="171"/>
      <c r="FU157" s="171"/>
      <c r="FV157" s="171"/>
      <c r="FW157" s="171"/>
      <c r="FX157" s="171"/>
      <c r="FY157" s="171"/>
      <c r="FZ157" s="171"/>
      <c r="GA157" s="171"/>
      <c r="GB157" s="171"/>
      <c r="GC157" s="171"/>
      <c r="GD157" s="171"/>
      <c r="GE157" s="171"/>
      <c r="GF157" s="171"/>
      <c r="GG157" s="171"/>
      <c r="GH157" s="171"/>
      <c r="GI157" s="171"/>
      <c r="GJ157" s="171"/>
      <c r="GK157" s="171"/>
      <c r="GL157" s="171"/>
      <c r="GM157" s="171"/>
      <c r="GN157" s="171"/>
      <c r="GO157" s="171"/>
      <c r="GP157" s="171"/>
      <c r="GQ157" s="171"/>
      <c r="GR157" s="171"/>
      <c r="GS157" s="171"/>
      <c r="GT157" s="171"/>
      <c r="GU157" s="171"/>
      <c r="GV157" s="171"/>
      <c r="GW157" s="171"/>
      <c r="GX157" s="171"/>
      <c r="GY157" s="171"/>
      <c r="GZ157" s="171"/>
      <c r="HA157" s="171"/>
      <c r="HB157" s="171"/>
      <c r="HC157" s="171"/>
      <c r="HD157" s="171"/>
      <c r="HE157" s="171"/>
      <c r="HF157" s="171"/>
      <c r="HG157" s="171"/>
      <c r="HH157" s="171"/>
      <c r="HI157" s="171"/>
      <c r="HJ157" s="171"/>
      <c r="HK157" s="171"/>
      <c r="HL157" s="171"/>
      <c r="HM157" s="171"/>
      <c r="HN157" s="171"/>
      <c r="HO157" s="171"/>
      <c r="HP157" s="171"/>
      <c r="HQ157" s="171"/>
      <c r="HR157" s="171"/>
      <c r="HS157" s="171"/>
      <c r="HT157" s="171"/>
      <c r="HU157" s="171"/>
      <c r="HV157" s="171"/>
      <c r="HW157" s="171"/>
      <c r="HX157" s="171"/>
      <c r="HY157" s="171"/>
      <c r="HZ157" s="171"/>
      <c r="IA157" s="171"/>
      <c r="IB157" s="171"/>
      <c r="IC157" s="171"/>
      <c r="ID157" s="171"/>
      <c r="IE157" s="171"/>
      <c r="IF157" s="171"/>
      <c r="IG157" s="171"/>
      <c r="IH157" s="171"/>
      <c r="II157" s="171"/>
      <c r="IJ157" s="171"/>
      <c r="IK157" s="171"/>
      <c r="IL157" s="171"/>
      <c r="IM157" s="171"/>
      <c r="IN157" s="171"/>
      <c r="IO157" s="171"/>
      <c r="IP157" s="171"/>
      <c r="IQ157" s="171"/>
      <c r="IR157" s="171"/>
      <c r="IS157" s="171"/>
      <c r="IT157" s="171"/>
      <c r="IU157" s="171"/>
      <c r="IV157" s="171"/>
    </row>
    <row r="158" spans="1:256" ht="17.25">
      <c r="A158" s="179" t="s">
        <v>375</v>
      </c>
      <c r="B158" s="187">
        <v>0</v>
      </c>
      <c r="C158" s="187">
        <v>0</v>
      </c>
      <c r="D158" s="196"/>
      <c r="E158" s="197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1"/>
      <c r="DT158" s="171"/>
      <c r="DU158" s="171"/>
      <c r="DV158" s="171"/>
      <c r="DW158" s="171"/>
      <c r="DX158" s="171"/>
      <c r="DY158" s="171"/>
      <c r="DZ158" s="171"/>
      <c r="EA158" s="171"/>
      <c r="EB158" s="171"/>
      <c r="EC158" s="171"/>
      <c r="ED158" s="171"/>
      <c r="EE158" s="171"/>
      <c r="EF158" s="171"/>
      <c r="EG158" s="171"/>
      <c r="EH158" s="171"/>
      <c r="EI158" s="171"/>
      <c r="EJ158" s="171"/>
      <c r="EK158" s="171"/>
      <c r="EL158" s="171"/>
      <c r="EM158" s="171"/>
      <c r="EN158" s="171"/>
      <c r="EO158" s="171"/>
      <c r="EP158" s="171"/>
      <c r="EQ158" s="171"/>
      <c r="ER158" s="171"/>
      <c r="ES158" s="171"/>
      <c r="ET158" s="171"/>
      <c r="EU158" s="171"/>
      <c r="EV158" s="171"/>
      <c r="EW158" s="171"/>
      <c r="EX158" s="171"/>
      <c r="EY158" s="171"/>
      <c r="EZ158" s="171"/>
      <c r="FA158" s="171"/>
      <c r="FB158" s="171"/>
      <c r="FC158" s="171"/>
      <c r="FD158" s="171"/>
      <c r="FE158" s="171"/>
      <c r="FF158" s="171"/>
      <c r="FG158" s="171"/>
      <c r="FH158" s="171"/>
      <c r="FI158" s="171"/>
      <c r="FJ158" s="171"/>
      <c r="FK158" s="171"/>
      <c r="FL158" s="171"/>
      <c r="FM158" s="171"/>
      <c r="FN158" s="171"/>
      <c r="FO158" s="171"/>
      <c r="FP158" s="171"/>
      <c r="FQ158" s="171"/>
      <c r="FR158" s="171"/>
      <c r="FS158" s="171"/>
      <c r="FT158" s="171"/>
      <c r="FU158" s="171"/>
      <c r="FV158" s="171"/>
      <c r="FW158" s="171"/>
      <c r="FX158" s="171"/>
      <c r="FY158" s="171"/>
      <c r="FZ158" s="171"/>
      <c r="GA158" s="171"/>
      <c r="GB158" s="171"/>
      <c r="GC158" s="171"/>
      <c r="GD158" s="171"/>
      <c r="GE158" s="171"/>
      <c r="GF158" s="171"/>
      <c r="GG158" s="171"/>
      <c r="GH158" s="171"/>
      <c r="GI158" s="171"/>
      <c r="GJ158" s="171"/>
      <c r="GK158" s="171"/>
      <c r="GL158" s="171"/>
      <c r="GM158" s="171"/>
      <c r="GN158" s="171"/>
      <c r="GO158" s="171"/>
      <c r="GP158" s="171"/>
      <c r="GQ158" s="171"/>
      <c r="GR158" s="171"/>
      <c r="GS158" s="171"/>
      <c r="GT158" s="171"/>
      <c r="GU158" s="171"/>
      <c r="GV158" s="171"/>
      <c r="GW158" s="171"/>
      <c r="GX158" s="171"/>
      <c r="GY158" s="171"/>
      <c r="GZ158" s="171"/>
      <c r="HA158" s="171"/>
      <c r="HB158" s="171"/>
      <c r="HC158" s="171"/>
      <c r="HD158" s="171"/>
      <c r="HE158" s="171"/>
      <c r="HF158" s="171"/>
      <c r="HG158" s="171"/>
      <c r="HH158" s="171"/>
      <c r="HI158" s="171"/>
      <c r="HJ158" s="171"/>
      <c r="HK158" s="171"/>
      <c r="HL158" s="171"/>
      <c r="HM158" s="171"/>
      <c r="HN158" s="171"/>
      <c r="HO158" s="171"/>
      <c r="HP158" s="171"/>
      <c r="HQ158" s="171"/>
      <c r="HR158" s="171"/>
      <c r="HS158" s="171"/>
      <c r="HT158" s="171"/>
      <c r="HU158" s="171"/>
      <c r="HV158" s="171"/>
      <c r="HW158" s="171"/>
      <c r="HX158" s="171"/>
      <c r="HY158" s="171"/>
      <c r="HZ158" s="171"/>
      <c r="IA158" s="171"/>
      <c r="IB158" s="171"/>
      <c r="IC158" s="171"/>
      <c r="ID158" s="171"/>
      <c r="IE158" s="171"/>
      <c r="IF158" s="171"/>
      <c r="IG158" s="171"/>
      <c r="IH158" s="171"/>
      <c r="II158" s="171"/>
      <c r="IJ158" s="171"/>
      <c r="IK158" s="171"/>
      <c r="IL158" s="171"/>
      <c r="IM158" s="171"/>
      <c r="IN158" s="171"/>
      <c r="IO158" s="171"/>
      <c r="IP158" s="171"/>
      <c r="IQ158" s="171"/>
      <c r="IR158" s="171"/>
      <c r="IS158" s="171"/>
      <c r="IT158" s="171"/>
      <c r="IU158" s="171"/>
      <c r="IV158" s="171"/>
    </row>
    <row r="159" spans="1:256" ht="17.25">
      <c r="A159" s="179" t="s">
        <v>376</v>
      </c>
      <c r="B159" s="187">
        <v>0</v>
      </c>
      <c r="C159" s="187">
        <v>0</v>
      </c>
      <c r="D159" s="196"/>
      <c r="E159" s="197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     <c r="EA159" s="171"/>
      <c r="EB159" s="171"/>
      <c r="EC159" s="171"/>
      <c r="ED159" s="171"/>
      <c r="EE159" s="171"/>
      <c r="EF159" s="171"/>
      <c r="EG159" s="171"/>
      <c r="EH159" s="171"/>
      <c r="EI159" s="171"/>
      <c r="EJ159" s="171"/>
      <c r="EK159" s="171"/>
      <c r="EL159" s="171"/>
      <c r="EM159" s="171"/>
      <c r="EN159" s="171"/>
      <c r="EO159" s="171"/>
      <c r="EP159" s="171"/>
      <c r="EQ159" s="171"/>
      <c r="ER159" s="171"/>
      <c r="ES159" s="171"/>
      <c r="ET159" s="171"/>
      <c r="EU159" s="171"/>
      <c r="EV159" s="171"/>
      <c r="EW159" s="171"/>
      <c r="EX159" s="171"/>
      <c r="EY159" s="171"/>
      <c r="EZ159" s="171"/>
      <c r="FA159" s="171"/>
      <c r="FB159" s="171"/>
      <c r="FC159" s="171"/>
      <c r="FD159" s="171"/>
      <c r="FE159" s="171"/>
      <c r="FF159" s="171"/>
      <c r="FG159" s="171"/>
      <c r="FH159" s="171"/>
      <c r="FI159" s="171"/>
      <c r="FJ159" s="171"/>
      <c r="FK159" s="171"/>
      <c r="FL159" s="171"/>
      <c r="FM159" s="171"/>
      <c r="FN159" s="171"/>
      <c r="FO159" s="171"/>
      <c r="FP159" s="171"/>
      <c r="FQ159" s="171"/>
      <c r="FR159" s="171"/>
      <c r="FS159" s="171"/>
      <c r="FT159" s="171"/>
      <c r="FU159" s="171"/>
      <c r="FV159" s="171"/>
      <c r="FW159" s="171"/>
      <c r="FX159" s="171"/>
      <c r="FY159" s="171"/>
      <c r="FZ159" s="171"/>
      <c r="GA159" s="171"/>
      <c r="GB159" s="171"/>
      <c r="GC159" s="171"/>
      <c r="GD159" s="171"/>
      <c r="GE159" s="171"/>
      <c r="GF159" s="171"/>
      <c r="GG159" s="171"/>
      <c r="GH159" s="171"/>
      <c r="GI159" s="171"/>
      <c r="GJ159" s="171"/>
      <c r="GK159" s="171"/>
      <c r="GL159" s="171"/>
      <c r="GM159" s="171"/>
      <c r="GN159" s="171"/>
      <c r="GO159" s="171"/>
      <c r="GP159" s="171"/>
      <c r="GQ159" s="171"/>
      <c r="GR159" s="171"/>
      <c r="GS159" s="171"/>
      <c r="GT159" s="171"/>
      <c r="GU159" s="171"/>
      <c r="GV159" s="171"/>
      <c r="GW159" s="171"/>
      <c r="GX159" s="171"/>
      <c r="GY159" s="171"/>
      <c r="GZ159" s="171"/>
      <c r="HA159" s="171"/>
      <c r="HB159" s="171"/>
      <c r="HC159" s="171"/>
      <c r="HD159" s="171"/>
      <c r="HE159" s="171"/>
      <c r="HF159" s="171"/>
      <c r="HG159" s="171"/>
      <c r="HH159" s="171"/>
      <c r="HI159" s="171"/>
      <c r="HJ159" s="171"/>
      <c r="HK159" s="171"/>
      <c r="HL159" s="171"/>
      <c r="HM159" s="171"/>
      <c r="HN159" s="171"/>
      <c r="HO159" s="171"/>
      <c r="HP159" s="171"/>
      <c r="HQ159" s="171"/>
      <c r="HR159" s="171"/>
      <c r="HS159" s="171"/>
      <c r="HT159" s="171"/>
      <c r="HU159" s="171"/>
      <c r="HV159" s="171"/>
      <c r="HW159" s="171"/>
      <c r="HX159" s="171"/>
      <c r="HY159" s="171"/>
      <c r="HZ159" s="171"/>
      <c r="IA159" s="171"/>
      <c r="IB159" s="171"/>
      <c r="IC159" s="171"/>
      <c r="ID159" s="171"/>
      <c r="IE159" s="171"/>
      <c r="IF159" s="171"/>
      <c r="IG159" s="171"/>
      <c r="IH159" s="171"/>
      <c r="II159" s="171"/>
      <c r="IJ159" s="171"/>
      <c r="IK159" s="171"/>
      <c r="IL159" s="171"/>
      <c r="IM159" s="171"/>
      <c r="IN159" s="171"/>
      <c r="IO159" s="171"/>
      <c r="IP159" s="171"/>
      <c r="IQ159" s="171"/>
      <c r="IR159" s="171"/>
      <c r="IS159" s="171"/>
      <c r="IT159" s="171"/>
      <c r="IU159" s="171"/>
      <c r="IV159" s="171"/>
    </row>
    <row r="160" spans="1:256" ht="17.25">
      <c r="A160" s="179" t="s">
        <v>377</v>
      </c>
      <c r="B160" s="187">
        <v>0</v>
      </c>
      <c r="C160" s="187">
        <v>0</v>
      </c>
      <c r="D160" s="196"/>
      <c r="E160" s="197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1"/>
      <c r="DP160" s="171"/>
      <c r="DQ160" s="171"/>
      <c r="DR160" s="171"/>
      <c r="DS160" s="171"/>
      <c r="DT160" s="171"/>
      <c r="DU160" s="171"/>
      <c r="DV160" s="171"/>
      <c r="DW160" s="171"/>
      <c r="DX160" s="171"/>
      <c r="DY160" s="171"/>
      <c r="DZ160" s="171"/>
      <c r="EA160" s="171"/>
      <c r="EB160" s="171"/>
      <c r="EC160" s="171"/>
      <c r="ED160" s="171"/>
      <c r="EE160" s="171"/>
      <c r="EF160" s="171"/>
      <c r="EG160" s="171"/>
      <c r="EH160" s="171"/>
      <c r="EI160" s="171"/>
      <c r="EJ160" s="171"/>
      <c r="EK160" s="171"/>
      <c r="EL160" s="171"/>
      <c r="EM160" s="171"/>
      <c r="EN160" s="171"/>
      <c r="EO160" s="171"/>
      <c r="EP160" s="171"/>
      <c r="EQ160" s="171"/>
      <c r="ER160" s="171"/>
      <c r="ES160" s="171"/>
      <c r="ET160" s="171"/>
      <c r="EU160" s="171"/>
      <c r="EV160" s="171"/>
      <c r="EW160" s="171"/>
      <c r="EX160" s="171"/>
      <c r="EY160" s="171"/>
      <c r="EZ160" s="171"/>
      <c r="FA160" s="171"/>
      <c r="FB160" s="171"/>
      <c r="FC160" s="171"/>
      <c r="FD160" s="171"/>
      <c r="FE160" s="171"/>
      <c r="FF160" s="171"/>
      <c r="FG160" s="171"/>
      <c r="FH160" s="171"/>
      <c r="FI160" s="171"/>
      <c r="FJ160" s="171"/>
      <c r="FK160" s="171"/>
      <c r="FL160" s="171"/>
      <c r="FM160" s="171"/>
      <c r="FN160" s="171"/>
      <c r="FO160" s="171"/>
      <c r="FP160" s="171"/>
      <c r="FQ160" s="171"/>
      <c r="FR160" s="171"/>
      <c r="FS160" s="171"/>
      <c r="FT160" s="171"/>
      <c r="FU160" s="171"/>
      <c r="FV160" s="171"/>
      <c r="FW160" s="171"/>
      <c r="FX160" s="171"/>
      <c r="FY160" s="171"/>
      <c r="FZ160" s="171"/>
      <c r="GA160" s="171"/>
      <c r="GB160" s="171"/>
      <c r="GC160" s="171"/>
      <c r="GD160" s="171"/>
      <c r="GE160" s="171"/>
      <c r="GF160" s="171"/>
      <c r="GG160" s="171"/>
      <c r="GH160" s="171"/>
      <c r="GI160" s="171"/>
      <c r="GJ160" s="171"/>
      <c r="GK160" s="171"/>
      <c r="GL160" s="171"/>
      <c r="GM160" s="171"/>
      <c r="GN160" s="171"/>
      <c r="GO160" s="171"/>
      <c r="GP160" s="171"/>
      <c r="GQ160" s="171"/>
      <c r="GR160" s="171"/>
      <c r="GS160" s="171"/>
      <c r="GT160" s="171"/>
      <c r="GU160" s="171"/>
      <c r="GV160" s="171"/>
      <c r="GW160" s="171"/>
      <c r="GX160" s="171"/>
      <c r="GY160" s="171"/>
      <c r="GZ160" s="171"/>
      <c r="HA160" s="171"/>
      <c r="HB160" s="171"/>
      <c r="HC160" s="171"/>
      <c r="HD160" s="171"/>
      <c r="HE160" s="171"/>
      <c r="HF160" s="171"/>
      <c r="HG160" s="171"/>
      <c r="HH160" s="171"/>
      <c r="HI160" s="171"/>
      <c r="HJ160" s="171"/>
      <c r="HK160" s="171"/>
      <c r="HL160" s="171"/>
      <c r="HM160" s="171"/>
      <c r="HN160" s="171"/>
      <c r="HO160" s="171"/>
      <c r="HP160" s="171"/>
      <c r="HQ160" s="171"/>
      <c r="HR160" s="171"/>
      <c r="HS160" s="171"/>
      <c r="HT160" s="171"/>
      <c r="HU160" s="171"/>
      <c r="HV160" s="171"/>
      <c r="HW160" s="171"/>
      <c r="HX160" s="171"/>
      <c r="HY160" s="171"/>
      <c r="HZ160" s="171"/>
      <c r="IA160" s="171"/>
      <c r="IB160" s="171"/>
      <c r="IC160" s="171"/>
      <c r="ID160" s="171"/>
      <c r="IE160" s="171"/>
      <c r="IF160" s="171"/>
      <c r="IG160" s="171"/>
      <c r="IH160" s="171"/>
      <c r="II160" s="171"/>
      <c r="IJ160" s="171"/>
      <c r="IK160" s="171"/>
      <c r="IL160" s="171"/>
      <c r="IM160" s="171"/>
      <c r="IN160" s="171"/>
      <c r="IO160" s="171"/>
      <c r="IP160" s="171"/>
      <c r="IQ160" s="171"/>
      <c r="IR160" s="171"/>
      <c r="IS160" s="171"/>
      <c r="IT160" s="171"/>
      <c r="IU160" s="171"/>
      <c r="IV160" s="171"/>
    </row>
    <row r="161" spans="1:256" ht="17.25">
      <c r="A161" s="179" t="s">
        <v>378</v>
      </c>
      <c r="B161" s="187">
        <v>0</v>
      </c>
      <c r="C161" s="187">
        <v>0</v>
      </c>
      <c r="D161" s="196"/>
      <c r="E161" s="197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1"/>
      <c r="DP161" s="171"/>
      <c r="DQ161" s="171"/>
      <c r="DR161" s="171"/>
      <c r="DS161" s="171"/>
      <c r="DT161" s="171"/>
      <c r="DU161" s="171"/>
      <c r="DV161" s="171"/>
      <c r="DW161" s="171"/>
      <c r="DX161" s="171"/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1"/>
      <c r="ER161" s="171"/>
      <c r="ES161" s="171"/>
      <c r="ET161" s="171"/>
      <c r="EU161" s="171"/>
      <c r="EV161" s="171"/>
      <c r="EW161" s="171"/>
      <c r="EX161" s="171"/>
      <c r="EY161" s="171"/>
      <c r="EZ161" s="171"/>
      <c r="FA161" s="171"/>
      <c r="FB161" s="171"/>
      <c r="FC161" s="171"/>
      <c r="FD161" s="171"/>
      <c r="FE161" s="171"/>
      <c r="FF161" s="171"/>
      <c r="FG161" s="171"/>
      <c r="FH161" s="171"/>
      <c r="FI161" s="171"/>
      <c r="FJ161" s="171"/>
      <c r="FK161" s="171"/>
      <c r="FL161" s="171"/>
      <c r="FM161" s="171"/>
      <c r="FN161" s="171"/>
      <c r="FO161" s="171"/>
      <c r="FP161" s="171"/>
      <c r="FQ161" s="171"/>
      <c r="FR161" s="171"/>
      <c r="FS161" s="171"/>
      <c r="FT161" s="171"/>
      <c r="FU161" s="171"/>
      <c r="FV161" s="171"/>
      <c r="FW161" s="171"/>
      <c r="FX161" s="171"/>
      <c r="FY161" s="171"/>
      <c r="FZ161" s="171"/>
      <c r="GA161" s="171"/>
      <c r="GB161" s="171"/>
      <c r="GC161" s="171"/>
      <c r="GD161" s="171"/>
      <c r="GE161" s="171"/>
      <c r="GF161" s="171"/>
      <c r="GG161" s="171"/>
      <c r="GH161" s="171"/>
      <c r="GI161" s="171"/>
      <c r="GJ161" s="171"/>
      <c r="GK161" s="171"/>
      <c r="GL161" s="171"/>
      <c r="GM161" s="171"/>
      <c r="GN161" s="171"/>
      <c r="GO161" s="171"/>
      <c r="GP161" s="171"/>
      <c r="GQ161" s="171"/>
      <c r="GR161" s="171"/>
      <c r="GS161" s="171"/>
      <c r="GT161" s="171"/>
      <c r="GU161" s="171"/>
      <c r="GV161" s="171"/>
      <c r="GW161" s="171"/>
      <c r="GX161" s="171"/>
      <c r="GY161" s="171"/>
      <c r="GZ161" s="171"/>
      <c r="HA161" s="171"/>
      <c r="HB161" s="171"/>
      <c r="HC161" s="171"/>
      <c r="HD161" s="171"/>
      <c r="HE161" s="171"/>
      <c r="HF161" s="171"/>
      <c r="HG161" s="171"/>
      <c r="HH161" s="171"/>
      <c r="HI161" s="171"/>
      <c r="HJ161" s="171"/>
      <c r="HK161" s="171"/>
      <c r="HL161" s="171"/>
      <c r="HM161" s="171"/>
      <c r="HN161" s="171"/>
      <c r="HO161" s="171"/>
      <c r="HP161" s="171"/>
      <c r="HQ161" s="171"/>
      <c r="HR161" s="171"/>
      <c r="HS161" s="171"/>
      <c r="HT161" s="171"/>
      <c r="HU161" s="171"/>
      <c r="HV161" s="171"/>
      <c r="HW161" s="171"/>
      <c r="HX161" s="171"/>
      <c r="HY161" s="171"/>
      <c r="HZ161" s="171"/>
      <c r="IA161" s="171"/>
      <c r="IB161" s="171"/>
      <c r="IC161" s="171"/>
      <c r="ID161" s="171"/>
      <c r="IE161" s="171"/>
      <c r="IF161" s="171"/>
      <c r="IG161" s="171"/>
      <c r="IH161" s="171"/>
      <c r="II161" s="171"/>
      <c r="IJ161" s="171"/>
      <c r="IK161" s="171"/>
      <c r="IL161" s="171"/>
      <c r="IM161" s="171"/>
      <c r="IN161" s="171"/>
      <c r="IO161" s="171"/>
      <c r="IP161" s="171"/>
      <c r="IQ161" s="171"/>
      <c r="IR161" s="171"/>
      <c r="IS161" s="171"/>
      <c r="IT161" s="171"/>
      <c r="IU161" s="171"/>
      <c r="IV161" s="171"/>
    </row>
    <row r="162" spans="1:256" ht="17.25">
      <c r="A162" s="179" t="s">
        <v>379</v>
      </c>
      <c r="B162" s="187">
        <v>0</v>
      </c>
      <c r="C162" s="187">
        <v>0</v>
      </c>
      <c r="D162" s="196"/>
      <c r="E162" s="197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  <c r="DW162" s="171"/>
      <c r="DX162" s="171"/>
      <c r="DY162" s="171"/>
      <c r="DZ162" s="171"/>
      <c r="EA162" s="171"/>
      <c r="EB162" s="171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1"/>
      <c r="EN162" s="171"/>
      <c r="EO162" s="171"/>
      <c r="EP162" s="171"/>
      <c r="EQ162" s="171"/>
      <c r="ER162" s="171"/>
      <c r="ES162" s="171"/>
      <c r="ET162" s="171"/>
      <c r="EU162" s="171"/>
      <c r="EV162" s="171"/>
      <c r="EW162" s="171"/>
      <c r="EX162" s="171"/>
      <c r="EY162" s="171"/>
      <c r="EZ162" s="171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1"/>
      <c r="FL162" s="171"/>
      <c r="FM162" s="171"/>
      <c r="FN162" s="171"/>
      <c r="FO162" s="171"/>
      <c r="FP162" s="171"/>
      <c r="FQ162" s="171"/>
      <c r="FR162" s="171"/>
      <c r="FS162" s="171"/>
      <c r="FT162" s="171"/>
      <c r="FU162" s="171"/>
      <c r="FV162" s="171"/>
      <c r="FW162" s="171"/>
      <c r="FX162" s="171"/>
      <c r="FY162" s="171"/>
      <c r="FZ162" s="171"/>
      <c r="GA162" s="171"/>
      <c r="GB162" s="171"/>
      <c r="GC162" s="171"/>
      <c r="GD162" s="171"/>
      <c r="GE162" s="171"/>
      <c r="GF162" s="171"/>
      <c r="GG162" s="171"/>
      <c r="GH162" s="171"/>
      <c r="GI162" s="171"/>
      <c r="GJ162" s="171"/>
      <c r="GK162" s="171"/>
      <c r="GL162" s="171"/>
      <c r="GM162" s="171"/>
      <c r="GN162" s="171"/>
      <c r="GO162" s="171"/>
      <c r="GP162" s="171"/>
      <c r="GQ162" s="171"/>
      <c r="GR162" s="171"/>
      <c r="GS162" s="171"/>
      <c r="GT162" s="171"/>
      <c r="GU162" s="171"/>
      <c r="GV162" s="171"/>
      <c r="GW162" s="171"/>
      <c r="GX162" s="171"/>
      <c r="GY162" s="171"/>
      <c r="GZ162" s="171"/>
      <c r="HA162" s="171"/>
      <c r="HB162" s="171"/>
      <c r="HC162" s="171"/>
      <c r="HD162" s="171"/>
      <c r="HE162" s="171"/>
      <c r="HF162" s="171"/>
      <c r="HG162" s="171"/>
      <c r="HH162" s="171"/>
      <c r="HI162" s="171"/>
      <c r="HJ162" s="171"/>
      <c r="HK162" s="171"/>
      <c r="HL162" s="171"/>
      <c r="HM162" s="171"/>
      <c r="HN162" s="171"/>
      <c r="HO162" s="171"/>
      <c r="HP162" s="171"/>
      <c r="HQ162" s="171"/>
      <c r="HR162" s="171"/>
      <c r="HS162" s="171"/>
      <c r="HT162" s="171"/>
      <c r="HU162" s="171"/>
      <c r="HV162" s="171"/>
      <c r="HW162" s="171"/>
      <c r="HX162" s="171"/>
      <c r="HY162" s="171"/>
      <c r="HZ162" s="171"/>
      <c r="IA162" s="171"/>
      <c r="IB162" s="171"/>
      <c r="IC162" s="171"/>
      <c r="ID162" s="171"/>
      <c r="IE162" s="171"/>
      <c r="IF162" s="171"/>
      <c r="IG162" s="171"/>
      <c r="IH162" s="171"/>
      <c r="II162" s="171"/>
      <c r="IJ162" s="171"/>
      <c r="IK162" s="171"/>
      <c r="IL162" s="171"/>
      <c r="IM162" s="171"/>
      <c r="IN162" s="171"/>
      <c r="IO162" s="171"/>
      <c r="IP162" s="171"/>
      <c r="IQ162" s="171"/>
      <c r="IR162" s="171"/>
      <c r="IS162" s="171"/>
      <c r="IT162" s="171"/>
      <c r="IU162" s="171"/>
      <c r="IV162" s="171"/>
    </row>
    <row r="163" spans="1:256" ht="17.25">
      <c r="A163" s="179" t="s">
        <v>380</v>
      </c>
      <c r="B163" s="187">
        <v>61121.15</v>
      </c>
      <c r="C163" s="187">
        <v>93217.16</v>
      </c>
      <c r="D163" s="196"/>
      <c r="E163" s="197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  <c r="DW163" s="171"/>
      <c r="DX163" s="171"/>
      <c r="DY163" s="171"/>
      <c r="DZ163" s="171"/>
      <c r="EA163" s="171"/>
      <c r="EB163" s="171"/>
      <c r="EC163" s="171"/>
      <c r="ED163" s="171"/>
      <c r="EE163" s="171"/>
      <c r="EF163" s="171"/>
      <c r="EG163" s="171"/>
      <c r="EH163" s="171"/>
      <c r="EI163" s="171"/>
      <c r="EJ163" s="171"/>
      <c r="EK163" s="171"/>
      <c r="EL163" s="171"/>
      <c r="EM163" s="171"/>
      <c r="EN163" s="171"/>
      <c r="EO163" s="171"/>
      <c r="EP163" s="171"/>
      <c r="EQ163" s="171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1"/>
      <c r="FR163" s="171"/>
      <c r="FS163" s="171"/>
      <c r="FT163" s="171"/>
      <c r="FU163" s="171"/>
      <c r="FV163" s="171"/>
      <c r="FW163" s="171"/>
      <c r="FX163" s="171"/>
      <c r="FY163" s="171"/>
      <c r="FZ163" s="171"/>
      <c r="GA163" s="171"/>
      <c r="GB163" s="171"/>
      <c r="GC163" s="171"/>
      <c r="GD163" s="171"/>
      <c r="GE163" s="171"/>
      <c r="GF163" s="171"/>
      <c r="GG163" s="171"/>
      <c r="GH163" s="171"/>
      <c r="GI163" s="171"/>
      <c r="GJ163" s="171"/>
      <c r="GK163" s="171"/>
      <c r="GL163" s="171"/>
      <c r="GM163" s="171"/>
      <c r="GN163" s="171"/>
      <c r="GO163" s="171"/>
      <c r="GP163" s="171"/>
      <c r="GQ163" s="171"/>
      <c r="GR163" s="171"/>
      <c r="GS163" s="171"/>
      <c r="GT163" s="171"/>
      <c r="GU163" s="171"/>
      <c r="GV163" s="171"/>
      <c r="GW163" s="171"/>
      <c r="GX163" s="171"/>
      <c r="GY163" s="171"/>
      <c r="GZ163" s="171"/>
      <c r="HA163" s="171"/>
      <c r="HB163" s="171"/>
      <c r="HC163" s="171"/>
      <c r="HD163" s="171"/>
      <c r="HE163" s="171"/>
      <c r="HF163" s="171"/>
      <c r="HG163" s="171"/>
      <c r="HH163" s="171"/>
      <c r="HI163" s="171"/>
      <c r="HJ163" s="171"/>
      <c r="HK163" s="171"/>
      <c r="HL163" s="171"/>
      <c r="HM163" s="171"/>
      <c r="HN163" s="171"/>
      <c r="HO163" s="171"/>
      <c r="HP163" s="171"/>
      <c r="HQ163" s="171"/>
      <c r="HR163" s="171"/>
      <c r="HS163" s="171"/>
      <c r="HT163" s="171"/>
      <c r="HU163" s="171"/>
      <c r="HV163" s="171"/>
      <c r="HW163" s="171"/>
      <c r="HX163" s="171"/>
      <c r="HY163" s="171"/>
      <c r="HZ163" s="171"/>
      <c r="IA163" s="171"/>
      <c r="IB163" s="171"/>
      <c r="IC163" s="171"/>
      <c r="ID163" s="171"/>
      <c r="IE163" s="171"/>
      <c r="IF163" s="171"/>
      <c r="IG163" s="171"/>
      <c r="IH163" s="171"/>
      <c r="II163" s="171"/>
      <c r="IJ163" s="171"/>
      <c r="IK163" s="171"/>
      <c r="IL163" s="171"/>
      <c r="IM163" s="171"/>
      <c r="IN163" s="171"/>
      <c r="IO163" s="171"/>
      <c r="IP163" s="171"/>
      <c r="IQ163" s="171"/>
      <c r="IR163" s="171"/>
      <c r="IS163" s="171"/>
      <c r="IT163" s="171"/>
      <c r="IU163" s="171"/>
      <c r="IV163" s="171"/>
    </row>
    <row r="164" spans="1:256" ht="17.25">
      <c r="A164" s="179" t="s">
        <v>381</v>
      </c>
      <c r="B164" s="187">
        <v>0</v>
      </c>
      <c r="C164" s="187">
        <v>0</v>
      </c>
      <c r="D164" s="196"/>
      <c r="E164" s="197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1"/>
      <c r="DP164" s="171"/>
      <c r="DQ164" s="171"/>
      <c r="DR164" s="171"/>
      <c r="DS164" s="171"/>
      <c r="DT164" s="171"/>
      <c r="DU164" s="171"/>
      <c r="DV164" s="171"/>
      <c r="DW164" s="171"/>
      <c r="DX164" s="171"/>
      <c r="DY164" s="171"/>
      <c r="DZ164" s="171"/>
      <c r="EA164" s="171"/>
      <c r="EB164" s="171"/>
      <c r="EC164" s="171"/>
      <c r="ED164" s="171"/>
      <c r="EE164" s="171"/>
      <c r="EF164" s="171"/>
      <c r="EG164" s="171"/>
      <c r="EH164" s="171"/>
      <c r="EI164" s="171"/>
      <c r="EJ164" s="171"/>
      <c r="EK164" s="171"/>
      <c r="EL164" s="171"/>
      <c r="EM164" s="171"/>
      <c r="EN164" s="171"/>
      <c r="EO164" s="171"/>
      <c r="EP164" s="171"/>
      <c r="EQ164" s="171"/>
      <c r="ER164" s="171"/>
      <c r="ES164" s="171"/>
      <c r="ET164" s="171"/>
      <c r="EU164" s="171"/>
      <c r="EV164" s="171"/>
      <c r="EW164" s="171"/>
      <c r="EX164" s="171"/>
      <c r="EY164" s="171"/>
      <c r="EZ164" s="171"/>
      <c r="FA164" s="171"/>
      <c r="FB164" s="171"/>
      <c r="FC164" s="171"/>
      <c r="FD164" s="171"/>
      <c r="FE164" s="171"/>
      <c r="FF164" s="171"/>
      <c r="FG164" s="171"/>
      <c r="FH164" s="171"/>
      <c r="FI164" s="171"/>
      <c r="FJ164" s="171"/>
      <c r="FK164" s="171"/>
      <c r="FL164" s="171"/>
      <c r="FM164" s="171"/>
      <c r="FN164" s="171"/>
      <c r="FO164" s="171"/>
      <c r="FP164" s="171"/>
      <c r="FQ164" s="171"/>
      <c r="FR164" s="171"/>
      <c r="FS164" s="171"/>
      <c r="FT164" s="171"/>
      <c r="FU164" s="171"/>
      <c r="FV164" s="171"/>
      <c r="FW164" s="171"/>
      <c r="FX164" s="171"/>
      <c r="FY164" s="171"/>
      <c r="FZ164" s="171"/>
      <c r="GA164" s="171"/>
      <c r="GB164" s="171"/>
      <c r="GC164" s="171"/>
      <c r="GD164" s="171"/>
      <c r="GE164" s="171"/>
      <c r="GF164" s="171"/>
      <c r="GG164" s="171"/>
      <c r="GH164" s="171"/>
      <c r="GI164" s="171"/>
      <c r="GJ164" s="171"/>
      <c r="GK164" s="171"/>
      <c r="GL164" s="171"/>
      <c r="GM164" s="171"/>
      <c r="GN164" s="171"/>
      <c r="GO164" s="171"/>
      <c r="GP164" s="171"/>
      <c r="GQ164" s="171"/>
      <c r="GR164" s="171"/>
      <c r="GS164" s="171"/>
      <c r="GT164" s="171"/>
      <c r="GU164" s="171"/>
      <c r="GV164" s="171"/>
      <c r="GW164" s="171"/>
      <c r="GX164" s="171"/>
      <c r="GY164" s="171"/>
      <c r="GZ164" s="171"/>
      <c r="HA164" s="171"/>
      <c r="HB164" s="171"/>
      <c r="HC164" s="171"/>
      <c r="HD164" s="171"/>
      <c r="HE164" s="171"/>
      <c r="HF164" s="171"/>
      <c r="HG164" s="171"/>
      <c r="HH164" s="171"/>
      <c r="HI164" s="171"/>
      <c r="HJ164" s="171"/>
      <c r="HK164" s="171"/>
      <c r="HL164" s="171"/>
      <c r="HM164" s="171"/>
      <c r="HN164" s="171"/>
      <c r="HO164" s="171"/>
      <c r="HP164" s="171"/>
      <c r="HQ164" s="171"/>
      <c r="HR164" s="171"/>
      <c r="HS164" s="171"/>
      <c r="HT164" s="171"/>
      <c r="HU164" s="171"/>
      <c r="HV164" s="171"/>
      <c r="HW164" s="171"/>
      <c r="HX164" s="171"/>
      <c r="HY164" s="171"/>
      <c r="HZ164" s="171"/>
      <c r="IA164" s="171"/>
      <c r="IB164" s="171"/>
      <c r="IC164" s="171"/>
      <c r="ID164" s="171"/>
      <c r="IE164" s="171"/>
      <c r="IF164" s="171"/>
      <c r="IG164" s="171"/>
      <c r="IH164" s="171"/>
      <c r="II164" s="171"/>
      <c r="IJ164" s="171"/>
      <c r="IK164" s="171"/>
      <c r="IL164" s="171"/>
      <c r="IM164" s="171"/>
      <c r="IN164" s="171"/>
      <c r="IO164" s="171"/>
      <c r="IP164" s="171"/>
      <c r="IQ164" s="171"/>
      <c r="IR164" s="171"/>
      <c r="IS164" s="171"/>
      <c r="IT164" s="171"/>
      <c r="IU164" s="171"/>
      <c r="IV164" s="171"/>
    </row>
    <row r="165" spans="1:256" ht="17.25">
      <c r="A165" s="179" t="s">
        <v>382</v>
      </c>
      <c r="B165" s="187">
        <v>185144.71</v>
      </c>
      <c r="C165" s="187">
        <v>171397.42</v>
      </c>
      <c r="D165" s="196"/>
      <c r="E165" s="197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  <c r="DW165" s="171"/>
      <c r="DX165" s="171"/>
      <c r="DY165" s="171"/>
      <c r="DZ165" s="171"/>
      <c r="EA165" s="171"/>
      <c r="EB165" s="171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1"/>
      <c r="EN165" s="171"/>
      <c r="EO165" s="171"/>
      <c r="EP165" s="171"/>
      <c r="EQ165" s="171"/>
      <c r="ER165" s="171"/>
      <c r="ES165" s="171"/>
      <c r="ET165" s="171"/>
      <c r="EU165" s="171"/>
      <c r="EV165" s="171"/>
      <c r="EW165" s="171"/>
      <c r="EX165" s="171"/>
      <c r="EY165" s="171"/>
      <c r="EZ165" s="171"/>
      <c r="FA165" s="171"/>
      <c r="FB165" s="171"/>
      <c r="FC165" s="171"/>
      <c r="FD165" s="171"/>
      <c r="FE165" s="171"/>
      <c r="FF165" s="171"/>
      <c r="FG165" s="171"/>
      <c r="FH165" s="171"/>
      <c r="FI165" s="171"/>
      <c r="FJ165" s="171"/>
      <c r="FK165" s="171"/>
      <c r="FL165" s="171"/>
      <c r="FM165" s="171"/>
      <c r="FN165" s="171"/>
      <c r="FO165" s="171"/>
      <c r="FP165" s="171"/>
      <c r="FQ165" s="171"/>
      <c r="FR165" s="171"/>
      <c r="FS165" s="171"/>
      <c r="FT165" s="171"/>
      <c r="FU165" s="171"/>
      <c r="FV165" s="171"/>
      <c r="FW165" s="171"/>
      <c r="FX165" s="171"/>
      <c r="FY165" s="171"/>
      <c r="FZ165" s="171"/>
      <c r="GA165" s="171"/>
      <c r="GB165" s="171"/>
      <c r="GC165" s="171"/>
      <c r="GD165" s="171"/>
      <c r="GE165" s="171"/>
      <c r="GF165" s="171"/>
      <c r="GG165" s="171"/>
      <c r="GH165" s="171"/>
      <c r="GI165" s="171"/>
      <c r="GJ165" s="171"/>
      <c r="GK165" s="171"/>
      <c r="GL165" s="171"/>
      <c r="GM165" s="171"/>
      <c r="GN165" s="171"/>
      <c r="GO165" s="171"/>
      <c r="GP165" s="171"/>
      <c r="GQ165" s="171"/>
      <c r="GR165" s="171"/>
      <c r="GS165" s="171"/>
      <c r="GT165" s="171"/>
      <c r="GU165" s="171"/>
      <c r="GV165" s="171"/>
      <c r="GW165" s="171"/>
      <c r="GX165" s="171"/>
      <c r="GY165" s="171"/>
      <c r="GZ165" s="171"/>
      <c r="HA165" s="171"/>
      <c r="HB165" s="171"/>
      <c r="HC165" s="171"/>
      <c r="HD165" s="171"/>
      <c r="HE165" s="171"/>
      <c r="HF165" s="171"/>
      <c r="HG165" s="171"/>
      <c r="HH165" s="171"/>
      <c r="HI165" s="171"/>
      <c r="HJ165" s="171"/>
      <c r="HK165" s="171"/>
      <c r="HL165" s="171"/>
      <c r="HM165" s="171"/>
      <c r="HN165" s="171"/>
      <c r="HO165" s="171"/>
      <c r="HP165" s="171"/>
      <c r="HQ165" s="171"/>
      <c r="HR165" s="171"/>
      <c r="HS165" s="171"/>
      <c r="HT165" s="171"/>
      <c r="HU165" s="171"/>
      <c r="HV165" s="171"/>
      <c r="HW165" s="171"/>
      <c r="HX165" s="171"/>
      <c r="HY165" s="171"/>
      <c r="HZ165" s="171"/>
      <c r="IA165" s="171"/>
      <c r="IB165" s="171"/>
      <c r="IC165" s="171"/>
      <c r="ID165" s="171"/>
      <c r="IE165" s="171"/>
      <c r="IF165" s="171"/>
      <c r="IG165" s="171"/>
      <c r="IH165" s="171"/>
      <c r="II165" s="171"/>
      <c r="IJ165" s="171"/>
      <c r="IK165" s="171"/>
      <c r="IL165" s="171"/>
      <c r="IM165" s="171"/>
      <c r="IN165" s="171"/>
      <c r="IO165" s="171"/>
      <c r="IP165" s="171"/>
      <c r="IQ165" s="171"/>
      <c r="IR165" s="171"/>
      <c r="IS165" s="171"/>
      <c r="IT165" s="171"/>
      <c r="IU165" s="171"/>
      <c r="IV165" s="171"/>
    </row>
    <row r="166" spans="1:256" ht="17.25">
      <c r="A166" s="179" t="s">
        <v>383</v>
      </c>
      <c r="B166" s="187">
        <v>4458.25</v>
      </c>
      <c r="C166" s="187">
        <v>3751.49</v>
      </c>
      <c r="D166" s="196"/>
      <c r="E166" s="197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1"/>
      <c r="DP166" s="171"/>
      <c r="DQ166" s="171"/>
      <c r="DR166" s="171"/>
      <c r="DS166" s="171"/>
      <c r="DT166" s="171"/>
      <c r="DU166" s="171"/>
      <c r="DV166" s="171"/>
      <c r="DW166" s="171"/>
      <c r="DX166" s="171"/>
      <c r="DY166" s="171"/>
      <c r="DZ166" s="171"/>
      <c r="EA166" s="171"/>
      <c r="EB166" s="171"/>
      <c r="EC166" s="171"/>
      <c r="ED166" s="171"/>
      <c r="EE166" s="171"/>
      <c r="EF166" s="171"/>
      <c r="EG166" s="171"/>
      <c r="EH166" s="171"/>
      <c r="EI166" s="171"/>
      <c r="EJ166" s="171"/>
      <c r="EK166" s="171"/>
      <c r="EL166" s="171"/>
      <c r="EM166" s="171"/>
      <c r="EN166" s="171"/>
      <c r="EO166" s="171"/>
      <c r="EP166" s="171"/>
      <c r="EQ166" s="171"/>
      <c r="ER166" s="171"/>
      <c r="ES166" s="171"/>
      <c r="ET166" s="171"/>
      <c r="EU166" s="171"/>
      <c r="EV166" s="171"/>
      <c r="EW166" s="171"/>
      <c r="EX166" s="171"/>
      <c r="EY166" s="171"/>
      <c r="EZ166" s="171"/>
      <c r="FA166" s="171"/>
      <c r="FB166" s="171"/>
      <c r="FC166" s="171"/>
      <c r="FD166" s="171"/>
      <c r="FE166" s="171"/>
      <c r="FF166" s="171"/>
      <c r="FG166" s="171"/>
      <c r="FH166" s="171"/>
      <c r="FI166" s="171"/>
      <c r="FJ166" s="171"/>
      <c r="FK166" s="171"/>
      <c r="FL166" s="171"/>
      <c r="FM166" s="171"/>
      <c r="FN166" s="171"/>
      <c r="FO166" s="171"/>
      <c r="FP166" s="171"/>
      <c r="FQ166" s="171"/>
      <c r="FR166" s="171"/>
      <c r="FS166" s="171"/>
      <c r="FT166" s="171"/>
      <c r="FU166" s="171"/>
      <c r="FV166" s="171"/>
      <c r="FW166" s="171"/>
      <c r="FX166" s="171"/>
      <c r="FY166" s="171"/>
      <c r="FZ166" s="171"/>
      <c r="GA166" s="171"/>
      <c r="GB166" s="171"/>
      <c r="GC166" s="171"/>
      <c r="GD166" s="171"/>
      <c r="GE166" s="171"/>
      <c r="GF166" s="171"/>
      <c r="GG166" s="171"/>
      <c r="GH166" s="171"/>
      <c r="GI166" s="171"/>
      <c r="GJ166" s="171"/>
      <c r="GK166" s="171"/>
      <c r="GL166" s="171"/>
      <c r="GM166" s="171"/>
      <c r="GN166" s="171"/>
      <c r="GO166" s="171"/>
      <c r="GP166" s="171"/>
      <c r="GQ166" s="171"/>
      <c r="GR166" s="171"/>
      <c r="GS166" s="171"/>
      <c r="GT166" s="171"/>
      <c r="GU166" s="171"/>
      <c r="GV166" s="171"/>
      <c r="GW166" s="171"/>
      <c r="GX166" s="171"/>
      <c r="GY166" s="171"/>
      <c r="GZ166" s="171"/>
      <c r="HA166" s="171"/>
      <c r="HB166" s="171"/>
      <c r="HC166" s="171"/>
      <c r="HD166" s="171"/>
      <c r="HE166" s="171"/>
      <c r="HF166" s="171"/>
      <c r="HG166" s="171"/>
      <c r="HH166" s="171"/>
      <c r="HI166" s="171"/>
      <c r="HJ166" s="171"/>
      <c r="HK166" s="171"/>
      <c r="HL166" s="171"/>
      <c r="HM166" s="171"/>
      <c r="HN166" s="171"/>
      <c r="HO166" s="171"/>
      <c r="HP166" s="171"/>
      <c r="HQ166" s="171"/>
      <c r="HR166" s="171"/>
      <c r="HS166" s="171"/>
      <c r="HT166" s="171"/>
      <c r="HU166" s="171"/>
      <c r="HV166" s="171"/>
      <c r="HW166" s="171"/>
      <c r="HX166" s="171"/>
      <c r="HY166" s="171"/>
      <c r="HZ166" s="171"/>
      <c r="IA166" s="171"/>
      <c r="IB166" s="171"/>
      <c r="IC166" s="171"/>
      <c r="ID166" s="171"/>
      <c r="IE166" s="171"/>
      <c r="IF166" s="171"/>
      <c r="IG166" s="171"/>
      <c r="IH166" s="171"/>
      <c r="II166" s="171"/>
      <c r="IJ166" s="171"/>
      <c r="IK166" s="171"/>
      <c r="IL166" s="171"/>
      <c r="IM166" s="171"/>
      <c r="IN166" s="171"/>
      <c r="IO166" s="171"/>
      <c r="IP166" s="171"/>
      <c r="IQ166" s="171"/>
      <c r="IR166" s="171"/>
      <c r="IS166" s="171"/>
      <c r="IT166" s="171"/>
      <c r="IU166" s="171"/>
      <c r="IV166" s="171"/>
    </row>
    <row r="167" spans="1:256" ht="17.25">
      <c r="A167" s="179" t="s">
        <v>384</v>
      </c>
      <c r="B167" s="187">
        <v>2862.99</v>
      </c>
      <c r="C167" s="187">
        <v>3142.86</v>
      </c>
      <c r="D167" s="196"/>
      <c r="E167" s="197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1"/>
      <c r="DP167" s="171"/>
      <c r="DQ167" s="171"/>
      <c r="DR167" s="171"/>
      <c r="DS167" s="171"/>
      <c r="DT167" s="171"/>
      <c r="DU167" s="171"/>
      <c r="DV167" s="171"/>
      <c r="DW167" s="171"/>
      <c r="DX167" s="171"/>
      <c r="DY167" s="171"/>
      <c r="DZ167" s="171"/>
      <c r="EA167" s="171"/>
      <c r="EB167" s="171"/>
      <c r="EC167" s="171"/>
      <c r="ED167" s="171"/>
      <c r="EE167" s="171"/>
      <c r="EF167" s="171"/>
      <c r="EG167" s="171"/>
      <c r="EH167" s="171"/>
      <c r="EI167" s="171"/>
      <c r="EJ167" s="171"/>
      <c r="EK167" s="171"/>
      <c r="EL167" s="171"/>
      <c r="EM167" s="171"/>
      <c r="EN167" s="171"/>
      <c r="EO167" s="171"/>
      <c r="EP167" s="171"/>
      <c r="EQ167" s="171"/>
      <c r="ER167" s="171"/>
      <c r="ES167" s="171"/>
      <c r="ET167" s="171"/>
      <c r="EU167" s="171"/>
      <c r="EV167" s="171"/>
      <c r="EW167" s="171"/>
      <c r="EX167" s="171"/>
      <c r="EY167" s="171"/>
      <c r="EZ167" s="171"/>
      <c r="FA167" s="171"/>
      <c r="FB167" s="171"/>
      <c r="FC167" s="171"/>
      <c r="FD167" s="171"/>
      <c r="FE167" s="171"/>
      <c r="FF167" s="171"/>
      <c r="FG167" s="171"/>
      <c r="FH167" s="171"/>
      <c r="FI167" s="171"/>
      <c r="FJ167" s="171"/>
      <c r="FK167" s="171"/>
      <c r="FL167" s="171"/>
      <c r="FM167" s="171"/>
      <c r="FN167" s="171"/>
      <c r="FO167" s="171"/>
      <c r="FP167" s="171"/>
      <c r="FQ167" s="171"/>
      <c r="FR167" s="171"/>
      <c r="FS167" s="171"/>
      <c r="FT167" s="171"/>
      <c r="FU167" s="171"/>
      <c r="FV167" s="171"/>
      <c r="FW167" s="171"/>
      <c r="FX167" s="171"/>
      <c r="FY167" s="171"/>
      <c r="FZ167" s="171"/>
      <c r="GA167" s="171"/>
      <c r="GB167" s="171"/>
      <c r="GC167" s="171"/>
      <c r="GD167" s="171"/>
      <c r="GE167" s="171"/>
      <c r="GF167" s="171"/>
      <c r="GG167" s="171"/>
      <c r="GH167" s="171"/>
      <c r="GI167" s="171"/>
      <c r="GJ167" s="171"/>
      <c r="GK167" s="171"/>
      <c r="GL167" s="171"/>
      <c r="GM167" s="171"/>
      <c r="GN167" s="171"/>
      <c r="GO167" s="171"/>
      <c r="GP167" s="171"/>
      <c r="GQ167" s="171"/>
      <c r="GR167" s="171"/>
      <c r="GS167" s="171"/>
      <c r="GT167" s="171"/>
      <c r="GU167" s="171"/>
      <c r="GV167" s="171"/>
      <c r="GW167" s="171"/>
      <c r="GX167" s="171"/>
      <c r="GY167" s="171"/>
      <c r="GZ167" s="171"/>
      <c r="HA167" s="171"/>
      <c r="HB167" s="171"/>
      <c r="HC167" s="171"/>
      <c r="HD167" s="171"/>
      <c r="HE167" s="171"/>
      <c r="HF167" s="171"/>
      <c r="HG167" s="171"/>
      <c r="HH167" s="171"/>
      <c r="HI167" s="171"/>
      <c r="HJ167" s="171"/>
      <c r="HK167" s="171"/>
      <c r="HL167" s="171"/>
      <c r="HM167" s="171"/>
      <c r="HN167" s="171"/>
      <c r="HO167" s="171"/>
      <c r="HP167" s="171"/>
      <c r="HQ167" s="171"/>
      <c r="HR167" s="171"/>
      <c r="HS167" s="171"/>
      <c r="HT167" s="171"/>
      <c r="HU167" s="171"/>
      <c r="HV167" s="171"/>
      <c r="HW167" s="171"/>
      <c r="HX167" s="171"/>
      <c r="HY167" s="171"/>
      <c r="HZ167" s="171"/>
      <c r="IA167" s="171"/>
      <c r="IB167" s="171"/>
      <c r="IC167" s="171"/>
      <c r="ID167" s="171"/>
      <c r="IE167" s="171"/>
      <c r="IF167" s="171"/>
      <c r="IG167" s="171"/>
      <c r="IH167" s="171"/>
      <c r="II167" s="171"/>
      <c r="IJ167" s="171"/>
      <c r="IK167" s="171"/>
      <c r="IL167" s="171"/>
      <c r="IM167" s="171"/>
      <c r="IN167" s="171"/>
      <c r="IO167" s="171"/>
      <c r="IP167" s="171"/>
      <c r="IQ167" s="171"/>
      <c r="IR167" s="171"/>
      <c r="IS167" s="171"/>
      <c r="IT167" s="171"/>
      <c r="IU167" s="171"/>
      <c r="IV167" s="171"/>
    </row>
    <row r="168" spans="1:256" ht="17.25">
      <c r="A168" s="179" t="s">
        <v>385</v>
      </c>
      <c r="B168" s="187">
        <v>7288.84</v>
      </c>
      <c r="C168" s="187">
        <v>7132.37</v>
      </c>
      <c r="D168" s="196"/>
      <c r="E168" s="197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71"/>
      <c r="DX168" s="171"/>
      <c r="DY168" s="171"/>
      <c r="DZ168" s="171"/>
      <c r="EA168" s="171"/>
      <c r="EB168" s="171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1"/>
      <c r="EN168" s="171"/>
      <c r="EO168" s="171"/>
      <c r="EP168" s="171"/>
      <c r="EQ168" s="171"/>
      <c r="ER168" s="171"/>
      <c r="ES168" s="171"/>
      <c r="ET168" s="171"/>
      <c r="EU168" s="171"/>
      <c r="EV168" s="171"/>
      <c r="EW168" s="171"/>
      <c r="EX168" s="171"/>
      <c r="EY168" s="171"/>
      <c r="EZ168" s="171"/>
      <c r="FA168" s="171"/>
      <c r="FB168" s="171"/>
      <c r="FC168" s="171"/>
      <c r="FD168" s="171"/>
      <c r="FE168" s="171"/>
      <c r="FF168" s="171"/>
      <c r="FG168" s="171"/>
      <c r="FH168" s="171"/>
      <c r="FI168" s="171"/>
      <c r="FJ168" s="171"/>
      <c r="FK168" s="171"/>
      <c r="FL168" s="171"/>
      <c r="FM168" s="171"/>
      <c r="FN168" s="171"/>
      <c r="FO168" s="171"/>
      <c r="FP168" s="171"/>
      <c r="FQ168" s="171"/>
      <c r="FR168" s="171"/>
      <c r="FS168" s="171"/>
      <c r="FT168" s="171"/>
      <c r="FU168" s="171"/>
      <c r="FV168" s="171"/>
      <c r="FW168" s="171"/>
      <c r="FX168" s="171"/>
      <c r="FY168" s="171"/>
      <c r="FZ168" s="171"/>
      <c r="GA168" s="171"/>
      <c r="GB168" s="171"/>
      <c r="GC168" s="171"/>
      <c r="GD168" s="171"/>
      <c r="GE168" s="171"/>
      <c r="GF168" s="171"/>
      <c r="GG168" s="171"/>
      <c r="GH168" s="171"/>
      <c r="GI168" s="171"/>
      <c r="GJ168" s="171"/>
      <c r="GK168" s="171"/>
      <c r="GL168" s="171"/>
      <c r="GM168" s="171"/>
      <c r="GN168" s="171"/>
      <c r="GO168" s="171"/>
      <c r="GP168" s="171"/>
      <c r="GQ168" s="171"/>
      <c r="GR168" s="171"/>
      <c r="GS168" s="171"/>
      <c r="GT168" s="171"/>
      <c r="GU168" s="171"/>
      <c r="GV168" s="171"/>
      <c r="GW168" s="171"/>
      <c r="GX168" s="171"/>
      <c r="GY168" s="171"/>
      <c r="GZ168" s="171"/>
      <c r="HA168" s="171"/>
      <c r="HB168" s="171"/>
      <c r="HC168" s="171"/>
      <c r="HD168" s="171"/>
      <c r="HE168" s="171"/>
      <c r="HF168" s="171"/>
      <c r="HG168" s="171"/>
      <c r="HH168" s="171"/>
      <c r="HI168" s="171"/>
      <c r="HJ168" s="171"/>
      <c r="HK168" s="171"/>
      <c r="HL168" s="171"/>
      <c r="HM168" s="171"/>
      <c r="HN168" s="171"/>
      <c r="HO168" s="171"/>
      <c r="HP168" s="171"/>
      <c r="HQ168" s="171"/>
      <c r="HR168" s="171"/>
      <c r="HS168" s="171"/>
      <c r="HT168" s="171"/>
      <c r="HU168" s="171"/>
      <c r="HV168" s="171"/>
      <c r="HW168" s="171"/>
      <c r="HX168" s="171"/>
      <c r="HY168" s="171"/>
      <c r="HZ168" s="171"/>
      <c r="IA168" s="171"/>
      <c r="IB168" s="171"/>
      <c r="IC168" s="171"/>
      <c r="ID168" s="171"/>
      <c r="IE168" s="171"/>
      <c r="IF168" s="171"/>
      <c r="IG168" s="171"/>
      <c r="IH168" s="171"/>
      <c r="II168" s="171"/>
      <c r="IJ168" s="171"/>
      <c r="IK168" s="171"/>
      <c r="IL168" s="171"/>
      <c r="IM168" s="171"/>
      <c r="IN168" s="171"/>
      <c r="IO168" s="171"/>
      <c r="IP168" s="171"/>
      <c r="IQ168" s="171"/>
      <c r="IR168" s="171"/>
      <c r="IS168" s="171"/>
      <c r="IT168" s="171"/>
      <c r="IU168" s="171"/>
      <c r="IV168" s="171"/>
    </row>
    <row r="169" spans="1:256" ht="17.25">
      <c r="A169" s="179" t="s">
        <v>386</v>
      </c>
      <c r="B169" s="187">
        <v>276342.39</v>
      </c>
      <c r="C169" s="187">
        <v>288030.89</v>
      </c>
      <c r="D169" s="196"/>
      <c r="E169" s="197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  <c r="DW169" s="171"/>
      <c r="DX169" s="171"/>
      <c r="DY169" s="171"/>
      <c r="DZ169" s="171"/>
      <c r="EA169" s="171"/>
      <c r="EB169" s="171"/>
      <c r="EC169" s="171"/>
      <c r="ED169" s="171"/>
      <c r="EE169" s="171"/>
      <c r="EF169" s="171"/>
      <c r="EG169" s="171"/>
      <c r="EH169" s="171"/>
      <c r="EI169" s="171"/>
      <c r="EJ169" s="171"/>
      <c r="EK169" s="171"/>
      <c r="EL169" s="171"/>
      <c r="EM169" s="171"/>
      <c r="EN169" s="171"/>
      <c r="EO169" s="171"/>
      <c r="EP169" s="171"/>
      <c r="EQ169" s="171"/>
      <c r="ER169" s="171"/>
      <c r="ES169" s="171"/>
      <c r="ET169" s="171"/>
      <c r="EU169" s="171"/>
      <c r="EV169" s="171"/>
      <c r="EW169" s="171"/>
      <c r="EX169" s="171"/>
      <c r="EY169" s="171"/>
      <c r="EZ169" s="171"/>
      <c r="FA169" s="171"/>
      <c r="FB169" s="171"/>
      <c r="FC169" s="171"/>
      <c r="FD169" s="171"/>
      <c r="FE169" s="171"/>
      <c r="FF169" s="171"/>
      <c r="FG169" s="171"/>
      <c r="FH169" s="171"/>
      <c r="FI169" s="171"/>
      <c r="FJ169" s="171"/>
      <c r="FK169" s="171"/>
      <c r="FL169" s="171"/>
      <c r="FM169" s="171"/>
      <c r="FN169" s="171"/>
      <c r="FO169" s="171"/>
      <c r="FP169" s="171"/>
      <c r="FQ169" s="171"/>
      <c r="FR169" s="171"/>
      <c r="FS169" s="171"/>
      <c r="FT169" s="171"/>
      <c r="FU169" s="171"/>
      <c r="FV169" s="171"/>
      <c r="FW169" s="171"/>
      <c r="FX169" s="171"/>
      <c r="FY169" s="171"/>
      <c r="FZ169" s="171"/>
      <c r="GA169" s="171"/>
      <c r="GB169" s="171"/>
      <c r="GC169" s="171"/>
      <c r="GD169" s="171"/>
      <c r="GE169" s="171"/>
      <c r="GF169" s="171"/>
      <c r="GG169" s="171"/>
      <c r="GH169" s="171"/>
      <c r="GI169" s="171"/>
      <c r="GJ169" s="171"/>
      <c r="GK169" s="171"/>
      <c r="GL169" s="171"/>
      <c r="GM169" s="171"/>
      <c r="GN169" s="171"/>
      <c r="GO169" s="171"/>
      <c r="GP169" s="171"/>
      <c r="GQ169" s="171"/>
      <c r="GR169" s="171"/>
      <c r="GS169" s="171"/>
      <c r="GT169" s="171"/>
      <c r="GU169" s="171"/>
      <c r="GV169" s="171"/>
      <c r="GW169" s="171"/>
      <c r="GX169" s="171"/>
      <c r="GY169" s="171"/>
      <c r="GZ169" s="171"/>
      <c r="HA169" s="171"/>
      <c r="HB169" s="171"/>
      <c r="HC169" s="171"/>
      <c r="HD169" s="171"/>
      <c r="HE169" s="171"/>
      <c r="HF169" s="171"/>
      <c r="HG169" s="171"/>
      <c r="HH169" s="171"/>
      <c r="HI169" s="171"/>
      <c r="HJ169" s="171"/>
      <c r="HK169" s="171"/>
      <c r="HL169" s="171"/>
      <c r="HM169" s="171"/>
      <c r="HN169" s="171"/>
      <c r="HO169" s="171"/>
      <c r="HP169" s="171"/>
      <c r="HQ169" s="171"/>
      <c r="HR169" s="171"/>
      <c r="HS169" s="171"/>
      <c r="HT169" s="171"/>
      <c r="HU169" s="171"/>
      <c r="HV169" s="171"/>
      <c r="HW169" s="171"/>
      <c r="HX169" s="171"/>
      <c r="HY169" s="171"/>
      <c r="HZ169" s="171"/>
      <c r="IA169" s="171"/>
      <c r="IB169" s="171"/>
      <c r="IC169" s="171"/>
      <c r="ID169" s="171"/>
      <c r="IE169" s="171"/>
      <c r="IF169" s="171"/>
      <c r="IG169" s="171"/>
      <c r="IH169" s="171"/>
      <c r="II169" s="171"/>
      <c r="IJ169" s="171"/>
      <c r="IK169" s="171"/>
      <c r="IL169" s="171"/>
      <c r="IM169" s="171"/>
      <c r="IN169" s="171"/>
      <c r="IO169" s="171"/>
      <c r="IP169" s="171"/>
      <c r="IQ169" s="171"/>
      <c r="IR169" s="171"/>
      <c r="IS169" s="171"/>
      <c r="IT169" s="171"/>
      <c r="IU169" s="171"/>
      <c r="IV169" s="171"/>
    </row>
    <row r="170" spans="1:256" ht="17.25">
      <c r="A170" s="179" t="s">
        <v>387</v>
      </c>
      <c r="B170" s="187">
        <v>294835.87</v>
      </c>
      <c r="C170" s="187">
        <v>312118.64</v>
      </c>
      <c r="D170" s="196"/>
      <c r="E170" s="197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1"/>
      <c r="DP170" s="171"/>
      <c r="DQ170" s="171"/>
      <c r="DR170" s="171"/>
      <c r="DS170" s="171"/>
      <c r="DT170" s="171"/>
      <c r="DU170" s="171"/>
      <c r="DV170" s="171"/>
      <c r="DW170" s="171"/>
      <c r="DX170" s="171"/>
      <c r="DY170" s="171"/>
      <c r="DZ170" s="171"/>
      <c r="EA170" s="171"/>
      <c r="EB170" s="171"/>
      <c r="EC170" s="171"/>
      <c r="ED170" s="171"/>
      <c r="EE170" s="171"/>
      <c r="EF170" s="171"/>
      <c r="EG170" s="171"/>
      <c r="EH170" s="171"/>
      <c r="EI170" s="171"/>
      <c r="EJ170" s="171"/>
      <c r="EK170" s="171"/>
      <c r="EL170" s="171"/>
      <c r="EM170" s="171"/>
      <c r="EN170" s="171"/>
      <c r="EO170" s="171"/>
      <c r="EP170" s="171"/>
      <c r="EQ170" s="171"/>
      <c r="ER170" s="171"/>
      <c r="ES170" s="171"/>
      <c r="ET170" s="171"/>
      <c r="EU170" s="171"/>
      <c r="EV170" s="171"/>
      <c r="EW170" s="171"/>
      <c r="EX170" s="171"/>
      <c r="EY170" s="171"/>
      <c r="EZ170" s="171"/>
      <c r="FA170" s="171"/>
      <c r="FB170" s="171"/>
      <c r="FC170" s="171"/>
      <c r="FD170" s="171"/>
      <c r="FE170" s="171"/>
      <c r="FF170" s="171"/>
      <c r="FG170" s="171"/>
      <c r="FH170" s="171"/>
      <c r="FI170" s="171"/>
      <c r="FJ170" s="171"/>
      <c r="FK170" s="171"/>
      <c r="FL170" s="171"/>
      <c r="FM170" s="171"/>
      <c r="FN170" s="171"/>
      <c r="FO170" s="171"/>
      <c r="FP170" s="171"/>
      <c r="FQ170" s="171"/>
      <c r="FR170" s="171"/>
      <c r="FS170" s="171"/>
      <c r="FT170" s="171"/>
      <c r="FU170" s="171"/>
      <c r="FV170" s="171"/>
      <c r="FW170" s="171"/>
      <c r="FX170" s="171"/>
      <c r="FY170" s="171"/>
      <c r="FZ170" s="171"/>
      <c r="GA170" s="171"/>
      <c r="GB170" s="171"/>
      <c r="GC170" s="171"/>
      <c r="GD170" s="171"/>
      <c r="GE170" s="171"/>
      <c r="GF170" s="171"/>
      <c r="GG170" s="171"/>
      <c r="GH170" s="171"/>
      <c r="GI170" s="171"/>
      <c r="GJ170" s="171"/>
      <c r="GK170" s="171"/>
      <c r="GL170" s="171"/>
      <c r="GM170" s="171"/>
      <c r="GN170" s="171"/>
      <c r="GO170" s="171"/>
      <c r="GP170" s="171"/>
      <c r="GQ170" s="171"/>
      <c r="GR170" s="171"/>
      <c r="GS170" s="171"/>
      <c r="GT170" s="171"/>
      <c r="GU170" s="171"/>
      <c r="GV170" s="171"/>
      <c r="GW170" s="171"/>
      <c r="GX170" s="171"/>
      <c r="GY170" s="171"/>
      <c r="GZ170" s="171"/>
      <c r="HA170" s="171"/>
      <c r="HB170" s="171"/>
      <c r="HC170" s="171"/>
      <c r="HD170" s="171"/>
      <c r="HE170" s="171"/>
      <c r="HF170" s="171"/>
      <c r="HG170" s="171"/>
      <c r="HH170" s="171"/>
      <c r="HI170" s="171"/>
      <c r="HJ170" s="171"/>
      <c r="HK170" s="171"/>
      <c r="HL170" s="171"/>
      <c r="HM170" s="171"/>
      <c r="HN170" s="171"/>
      <c r="HO170" s="171"/>
      <c r="HP170" s="171"/>
      <c r="HQ170" s="171"/>
      <c r="HR170" s="171"/>
      <c r="HS170" s="171"/>
      <c r="HT170" s="171"/>
      <c r="HU170" s="171"/>
      <c r="HV170" s="171"/>
      <c r="HW170" s="171"/>
      <c r="HX170" s="171"/>
      <c r="HY170" s="171"/>
      <c r="HZ170" s="171"/>
      <c r="IA170" s="171"/>
      <c r="IB170" s="171"/>
      <c r="IC170" s="171"/>
      <c r="ID170" s="171"/>
      <c r="IE170" s="171"/>
      <c r="IF170" s="171"/>
      <c r="IG170" s="171"/>
      <c r="IH170" s="171"/>
      <c r="II170" s="171"/>
      <c r="IJ170" s="171"/>
      <c r="IK170" s="171"/>
      <c r="IL170" s="171"/>
      <c r="IM170" s="171"/>
      <c r="IN170" s="171"/>
      <c r="IO170" s="171"/>
      <c r="IP170" s="171"/>
      <c r="IQ170" s="171"/>
      <c r="IR170" s="171"/>
      <c r="IS170" s="171"/>
      <c r="IT170" s="171"/>
      <c r="IU170" s="171"/>
      <c r="IV170" s="171"/>
    </row>
    <row r="171" spans="1:256" ht="17.25">
      <c r="A171" s="182" t="s">
        <v>219</v>
      </c>
      <c r="B171" s="186">
        <f>SUM(B153:B170)</f>
        <v>27964224.54</v>
      </c>
      <c r="C171" s="186">
        <f>SUM(C153:C170)</f>
        <v>29039245.3</v>
      </c>
      <c r="D171" s="212">
        <f>C171-B171</f>
        <v>1075020.7600000016</v>
      </c>
      <c r="E171" s="213">
        <f>D171/B171</f>
        <v>0.038442716638263756</v>
      </c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  <c r="DJ171" s="171"/>
      <c r="DK171" s="171"/>
      <c r="DL171" s="171"/>
      <c r="DM171" s="171"/>
      <c r="DN171" s="171"/>
      <c r="DO171" s="171"/>
      <c r="DP171" s="171"/>
      <c r="DQ171" s="171"/>
      <c r="DR171" s="171"/>
      <c r="DS171" s="171"/>
      <c r="DT171" s="171"/>
      <c r="DU171" s="171"/>
      <c r="DV171" s="171"/>
      <c r="DW171" s="171"/>
      <c r="DX171" s="171"/>
      <c r="DY171" s="171"/>
      <c r="DZ171" s="171"/>
      <c r="EA171" s="171"/>
      <c r="EB171" s="171"/>
      <c r="EC171" s="171"/>
      <c r="ED171" s="171"/>
      <c r="EE171" s="171"/>
      <c r="EF171" s="171"/>
      <c r="EG171" s="171"/>
      <c r="EH171" s="171"/>
      <c r="EI171" s="171"/>
      <c r="EJ171" s="171"/>
      <c r="EK171" s="171"/>
      <c r="EL171" s="171"/>
      <c r="EM171" s="171"/>
      <c r="EN171" s="171"/>
      <c r="EO171" s="171"/>
      <c r="EP171" s="171"/>
      <c r="EQ171" s="171"/>
      <c r="ER171" s="171"/>
      <c r="ES171" s="171"/>
      <c r="ET171" s="171"/>
      <c r="EU171" s="171"/>
      <c r="EV171" s="171"/>
      <c r="EW171" s="171"/>
      <c r="EX171" s="171"/>
      <c r="EY171" s="171"/>
      <c r="EZ171" s="171"/>
      <c r="FA171" s="171"/>
      <c r="FB171" s="171"/>
      <c r="FC171" s="171"/>
      <c r="FD171" s="171"/>
      <c r="FE171" s="171"/>
      <c r="FF171" s="171"/>
      <c r="FG171" s="171"/>
      <c r="FH171" s="171"/>
      <c r="FI171" s="171"/>
      <c r="FJ171" s="171"/>
      <c r="FK171" s="171"/>
      <c r="FL171" s="171"/>
      <c r="FM171" s="171"/>
      <c r="FN171" s="171"/>
      <c r="FO171" s="171"/>
      <c r="FP171" s="171"/>
      <c r="FQ171" s="171"/>
      <c r="FR171" s="171"/>
      <c r="FS171" s="171"/>
      <c r="FT171" s="171"/>
      <c r="FU171" s="171"/>
      <c r="FV171" s="171"/>
      <c r="FW171" s="171"/>
      <c r="FX171" s="171"/>
      <c r="FY171" s="171"/>
      <c r="FZ171" s="171"/>
      <c r="GA171" s="171"/>
      <c r="GB171" s="171"/>
      <c r="GC171" s="171"/>
      <c r="GD171" s="171"/>
      <c r="GE171" s="171"/>
      <c r="GF171" s="171"/>
      <c r="GG171" s="171"/>
      <c r="GH171" s="171"/>
      <c r="GI171" s="171"/>
      <c r="GJ171" s="171"/>
      <c r="GK171" s="171"/>
      <c r="GL171" s="171"/>
      <c r="GM171" s="171"/>
      <c r="GN171" s="171"/>
      <c r="GO171" s="171"/>
      <c r="GP171" s="171"/>
      <c r="GQ171" s="171"/>
      <c r="GR171" s="171"/>
      <c r="GS171" s="171"/>
      <c r="GT171" s="171"/>
      <c r="GU171" s="171"/>
      <c r="GV171" s="171"/>
      <c r="GW171" s="171"/>
      <c r="GX171" s="171"/>
      <c r="GY171" s="171"/>
      <c r="GZ171" s="171"/>
      <c r="HA171" s="171"/>
      <c r="HB171" s="171"/>
      <c r="HC171" s="171"/>
      <c r="HD171" s="171"/>
      <c r="HE171" s="171"/>
      <c r="HF171" s="171"/>
      <c r="HG171" s="171"/>
      <c r="HH171" s="171"/>
      <c r="HI171" s="171"/>
      <c r="HJ171" s="171"/>
      <c r="HK171" s="171"/>
      <c r="HL171" s="171"/>
      <c r="HM171" s="171"/>
      <c r="HN171" s="171"/>
      <c r="HO171" s="171"/>
      <c r="HP171" s="171"/>
      <c r="HQ171" s="171"/>
      <c r="HR171" s="171"/>
      <c r="HS171" s="171"/>
      <c r="HT171" s="171"/>
      <c r="HU171" s="171"/>
      <c r="HV171" s="171"/>
      <c r="HW171" s="171"/>
      <c r="HX171" s="171"/>
      <c r="HY171" s="171"/>
      <c r="HZ171" s="171"/>
      <c r="IA171" s="171"/>
      <c r="IB171" s="171"/>
      <c r="IC171" s="171"/>
      <c r="ID171" s="171"/>
      <c r="IE171" s="171"/>
      <c r="IF171" s="171"/>
      <c r="IG171" s="171"/>
      <c r="IH171" s="171"/>
      <c r="II171" s="171"/>
      <c r="IJ171" s="171"/>
      <c r="IK171" s="171"/>
      <c r="IL171" s="171"/>
      <c r="IM171" s="171"/>
      <c r="IN171" s="171"/>
      <c r="IO171" s="171"/>
      <c r="IP171" s="171"/>
      <c r="IQ171" s="171"/>
      <c r="IR171" s="171"/>
      <c r="IS171" s="171"/>
      <c r="IT171" s="171"/>
      <c r="IU171" s="171"/>
      <c r="IV171" s="171"/>
    </row>
    <row r="172" spans="1:256" ht="17.25">
      <c r="A172" s="216" t="s">
        <v>456</v>
      </c>
      <c r="B172" s="187">
        <v>77137.9</v>
      </c>
      <c r="C172" s="187">
        <v>170205</v>
      </c>
      <c r="D172" s="196" t="s">
        <v>106</v>
      </c>
      <c r="E172" s="202" t="s">
        <v>106</v>
      </c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  <c r="DW172" s="171"/>
      <c r="DX172" s="171"/>
      <c r="DY172" s="171"/>
      <c r="DZ172" s="171"/>
      <c r="EA172" s="171"/>
      <c r="EB172" s="171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1"/>
      <c r="EN172" s="171"/>
      <c r="EO172" s="171"/>
      <c r="EP172" s="171"/>
      <c r="EQ172" s="171"/>
      <c r="ER172" s="171"/>
      <c r="ES172" s="171"/>
      <c r="ET172" s="171"/>
      <c r="EU172" s="171"/>
      <c r="EV172" s="171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1"/>
      <c r="FL172" s="171"/>
      <c r="FM172" s="171"/>
      <c r="FN172" s="171"/>
      <c r="FO172" s="171"/>
      <c r="FP172" s="171"/>
      <c r="FQ172" s="171"/>
      <c r="FR172" s="171"/>
      <c r="FS172" s="171"/>
      <c r="FT172" s="171"/>
      <c r="FU172" s="171"/>
      <c r="FV172" s="171"/>
      <c r="FW172" s="171"/>
      <c r="FX172" s="171"/>
      <c r="FY172" s="171"/>
      <c r="FZ172" s="171"/>
      <c r="GA172" s="171"/>
      <c r="GB172" s="171"/>
      <c r="GC172" s="171"/>
      <c r="GD172" s="171"/>
      <c r="GE172" s="171"/>
      <c r="GF172" s="171"/>
      <c r="GG172" s="171"/>
      <c r="GH172" s="171"/>
      <c r="GI172" s="171"/>
      <c r="GJ172" s="171"/>
      <c r="GK172" s="171"/>
      <c r="GL172" s="171"/>
      <c r="GM172" s="171"/>
      <c r="GN172" s="171"/>
      <c r="GO172" s="171"/>
      <c r="GP172" s="171"/>
      <c r="GQ172" s="171"/>
      <c r="GR172" s="171"/>
      <c r="GS172" s="171"/>
      <c r="GT172" s="171"/>
      <c r="GU172" s="171"/>
      <c r="GV172" s="171"/>
      <c r="GW172" s="171"/>
      <c r="GX172" s="171"/>
      <c r="GY172" s="171"/>
      <c r="GZ172" s="171"/>
      <c r="HA172" s="171"/>
      <c r="HB172" s="171"/>
      <c r="HC172" s="171"/>
      <c r="HD172" s="171"/>
      <c r="HE172" s="171"/>
      <c r="HF172" s="171"/>
      <c r="HG172" s="171"/>
      <c r="HH172" s="171"/>
      <c r="HI172" s="171"/>
      <c r="HJ172" s="171"/>
      <c r="HK172" s="171"/>
      <c r="HL172" s="171"/>
      <c r="HM172" s="171"/>
      <c r="HN172" s="171"/>
      <c r="HO172" s="171"/>
      <c r="HP172" s="171"/>
      <c r="HQ172" s="171"/>
      <c r="HR172" s="171"/>
      <c r="HS172" s="171"/>
      <c r="HT172" s="171"/>
      <c r="HU172" s="171"/>
      <c r="HV172" s="171"/>
      <c r="HW172" s="171"/>
      <c r="HX172" s="171"/>
      <c r="HY172" s="171"/>
      <c r="HZ172" s="171"/>
      <c r="IA172" s="171"/>
      <c r="IB172" s="171"/>
      <c r="IC172" s="171"/>
      <c r="ID172" s="171"/>
      <c r="IE172" s="171"/>
      <c r="IF172" s="171"/>
      <c r="IG172" s="171"/>
      <c r="IH172" s="171"/>
      <c r="II172" s="171"/>
      <c r="IJ172" s="171"/>
      <c r="IK172" s="171"/>
      <c r="IL172" s="171"/>
      <c r="IM172" s="171"/>
      <c r="IN172" s="171"/>
      <c r="IO172" s="171"/>
      <c r="IP172" s="171"/>
      <c r="IQ172" s="171"/>
      <c r="IR172" s="171"/>
      <c r="IS172" s="171"/>
      <c r="IT172" s="171"/>
      <c r="IU172" s="171"/>
      <c r="IV172" s="171"/>
    </row>
    <row r="173" spans="1:256" ht="17.25">
      <c r="A173" s="179" t="s">
        <v>388</v>
      </c>
      <c r="B173" s="187">
        <v>0</v>
      </c>
      <c r="C173" s="187">
        <v>0</v>
      </c>
      <c r="D173" s="196" t="s">
        <v>106</v>
      </c>
      <c r="E173" s="202" t="s">
        <v>105</v>
      </c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1"/>
      <c r="DP173" s="171"/>
      <c r="DQ173" s="171"/>
      <c r="DR173" s="171"/>
      <c r="DS173" s="171"/>
      <c r="DT173" s="171"/>
      <c r="DU173" s="171"/>
      <c r="DV173" s="171"/>
      <c r="DW173" s="171"/>
      <c r="DX173" s="171"/>
      <c r="DY173" s="171"/>
      <c r="DZ173" s="171"/>
      <c r="EA173" s="171"/>
      <c r="EB173" s="171"/>
      <c r="EC173" s="171"/>
      <c r="ED173" s="171"/>
      <c r="EE173" s="171"/>
      <c r="EF173" s="171"/>
      <c r="EG173" s="171"/>
      <c r="EH173" s="171"/>
      <c r="EI173" s="171"/>
      <c r="EJ173" s="171"/>
      <c r="EK173" s="171"/>
      <c r="EL173" s="171"/>
      <c r="EM173" s="171"/>
      <c r="EN173" s="171"/>
      <c r="EO173" s="171"/>
      <c r="EP173" s="171"/>
      <c r="EQ173" s="171"/>
      <c r="ER173" s="171"/>
      <c r="ES173" s="171"/>
      <c r="ET173" s="171"/>
      <c r="EU173" s="171"/>
      <c r="EV173" s="171"/>
      <c r="EW173" s="171"/>
      <c r="EX173" s="171"/>
      <c r="EY173" s="171"/>
      <c r="EZ173" s="171"/>
      <c r="FA173" s="171"/>
      <c r="FB173" s="171"/>
      <c r="FC173" s="171"/>
      <c r="FD173" s="171"/>
      <c r="FE173" s="171"/>
      <c r="FF173" s="171"/>
      <c r="FG173" s="171"/>
      <c r="FH173" s="171"/>
      <c r="FI173" s="171"/>
      <c r="FJ173" s="171"/>
      <c r="FK173" s="171"/>
      <c r="FL173" s="171"/>
      <c r="FM173" s="171"/>
      <c r="FN173" s="171"/>
      <c r="FO173" s="171"/>
      <c r="FP173" s="171"/>
      <c r="FQ173" s="171"/>
      <c r="FR173" s="171"/>
      <c r="FS173" s="171"/>
      <c r="FT173" s="171"/>
      <c r="FU173" s="171"/>
      <c r="FV173" s="171"/>
      <c r="FW173" s="171"/>
      <c r="FX173" s="171"/>
      <c r="FY173" s="171"/>
      <c r="FZ173" s="171"/>
      <c r="GA173" s="171"/>
      <c r="GB173" s="171"/>
      <c r="GC173" s="171"/>
      <c r="GD173" s="171"/>
      <c r="GE173" s="171"/>
      <c r="GF173" s="171"/>
      <c r="GG173" s="171"/>
      <c r="GH173" s="171"/>
      <c r="GI173" s="171"/>
      <c r="GJ173" s="171"/>
      <c r="GK173" s="171"/>
      <c r="GL173" s="171"/>
      <c r="GM173" s="171"/>
      <c r="GN173" s="171"/>
      <c r="GO173" s="171"/>
      <c r="GP173" s="171"/>
      <c r="GQ173" s="171"/>
      <c r="GR173" s="171"/>
      <c r="GS173" s="171"/>
      <c r="GT173" s="171"/>
      <c r="GU173" s="171"/>
      <c r="GV173" s="171"/>
      <c r="GW173" s="171"/>
      <c r="GX173" s="171"/>
      <c r="GY173" s="171"/>
      <c r="GZ173" s="171"/>
      <c r="HA173" s="171"/>
      <c r="HB173" s="171"/>
      <c r="HC173" s="171"/>
      <c r="HD173" s="171"/>
      <c r="HE173" s="171"/>
      <c r="HF173" s="171"/>
      <c r="HG173" s="171"/>
      <c r="HH173" s="171"/>
      <c r="HI173" s="171"/>
      <c r="HJ173" s="171"/>
      <c r="HK173" s="171"/>
      <c r="HL173" s="171"/>
      <c r="HM173" s="171"/>
      <c r="HN173" s="171"/>
      <c r="HO173" s="171"/>
      <c r="HP173" s="171"/>
      <c r="HQ173" s="171"/>
      <c r="HR173" s="171"/>
      <c r="HS173" s="171"/>
      <c r="HT173" s="171"/>
      <c r="HU173" s="171"/>
      <c r="HV173" s="171"/>
      <c r="HW173" s="171"/>
      <c r="HX173" s="171"/>
      <c r="HY173" s="171"/>
      <c r="HZ173" s="171"/>
      <c r="IA173" s="171"/>
      <c r="IB173" s="171"/>
      <c r="IC173" s="171"/>
      <c r="ID173" s="171"/>
      <c r="IE173" s="171"/>
      <c r="IF173" s="171"/>
      <c r="IG173" s="171"/>
      <c r="IH173" s="171"/>
      <c r="II173" s="171"/>
      <c r="IJ173" s="171"/>
      <c r="IK173" s="171"/>
      <c r="IL173" s="171"/>
      <c r="IM173" s="171"/>
      <c r="IN173" s="171"/>
      <c r="IO173" s="171"/>
      <c r="IP173" s="171"/>
      <c r="IQ173" s="171"/>
      <c r="IR173" s="171"/>
      <c r="IS173" s="171"/>
      <c r="IT173" s="171"/>
      <c r="IU173" s="171"/>
      <c r="IV173" s="171"/>
    </row>
    <row r="174" spans="1:256" ht="17.25">
      <c r="A174" s="179" t="s">
        <v>389</v>
      </c>
      <c r="B174" s="187">
        <v>0</v>
      </c>
      <c r="C174" s="187">
        <v>0</v>
      </c>
      <c r="D174" s="196"/>
      <c r="E174" s="197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  <c r="DW174" s="171"/>
      <c r="DX174" s="171"/>
      <c r="DY174" s="171"/>
      <c r="DZ174" s="171"/>
      <c r="EA174" s="171"/>
      <c r="EB174" s="171"/>
      <c r="EC174" s="171"/>
      <c r="ED174" s="171"/>
      <c r="EE174" s="171"/>
      <c r="EF174" s="171"/>
      <c r="EG174" s="171"/>
      <c r="EH174" s="171"/>
      <c r="EI174" s="171"/>
      <c r="EJ174" s="171"/>
      <c r="EK174" s="171"/>
      <c r="EL174" s="171"/>
      <c r="EM174" s="171"/>
      <c r="EN174" s="171"/>
      <c r="EO174" s="171"/>
      <c r="EP174" s="171"/>
      <c r="EQ174" s="171"/>
      <c r="ER174" s="171"/>
      <c r="ES174" s="171"/>
      <c r="ET174" s="171"/>
      <c r="EU174" s="171"/>
      <c r="EV174" s="171"/>
      <c r="EW174" s="171"/>
      <c r="EX174" s="171"/>
      <c r="EY174" s="171"/>
      <c r="EZ174" s="171"/>
      <c r="FA174" s="171"/>
      <c r="FB174" s="171"/>
      <c r="FC174" s="171"/>
      <c r="FD174" s="171"/>
      <c r="FE174" s="171"/>
      <c r="FF174" s="171"/>
      <c r="FG174" s="171"/>
      <c r="FH174" s="171"/>
      <c r="FI174" s="171"/>
      <c r="FJ174" s="171"/>
      <c r="FK174" s="171"/>
      <c r="FL174" s="171"/>
      <c r="FM174" s="171"/>
      <c r="FN174" s="171"/>
      <c r="FO174" s="171"/>
      <c r="FP174" s="171"/>
      <c r="FQ174" s="171"/>
      <c r="FR174" s="171"/>
      <c r="FS174" s="171"/>
      <c r="FT174" s="171"/>
      <c r="FU174" s="171"/>
      <c r="FV174" s="171"/>
      <c r="FW174" s="171"/>
      <c r="FX174" s="171"/>
      <c r="FY174" s="171"/>
      <c r="FZ174" s="171"/>
      <c r="GA174" s="171"/>
      <c r="GB174" s="171"/>
      <c r="GC174" s="171"/>
      <c r="GD174" s="171"/>
      <c r="GE174" s="171"/>
      <c r="GF174" s="171"/>
      <c r="GG174" s="171"/>
      <c r="GH174" s="171"/>
      <c r="GI174" s="171"/>
      <c r="GJ174" s="171"/>
      <c r="GK174" s="171"/>
      <c r="GL174" s="171"/>
      <c r="GM174" s="171"/>
      <c r="GN174" s="171"/>
      <c r="GO174" s="171"/>
      <c r="GP174" s="171"/>
      <c r="GQ174" s="171"/>
      <c r="GR174" s="171"/>
      <c r="GS174" s="171"/>
      <c r="GT174" s="171"/>
      <c r="GU174" s="171"/>
      <c r="GV174" s="171"/>
      <c r="GW174" s="171"/>
      <c r="GX174" s="171"/>
      <c r="GY174" s="171"/>
      <c r="GZ174" s="171"/>
      <c r="HA174" s="171"/>
      <c r="HB174" s="171"/>
      <c r="HC174" s="171"/>
      <c r="HD174" s="171"/>
      <c r="HE174" s="171"/>
      <c r="HF174" s="171"/>
      <c r="HG174" s="171"/>
      <c r="HH174" s="171"/>
      <c r="HI174" s="171"/>
      <c r="HJ174" s="171"/>
      <c r="HK174" s="171"/>
      <c r="HL174" s="171"/>
      <c r="HM174" s="171"/>
      <c r="HN174" s="171"/>
      <c r="HO174" s="171"/>
      <c r="HP174" s="171"/>
      <c r="HQ174" s="171"/>
      <c r="HR174" s="171"/>
      <c r="HS174" s="171"/>
      <c r="HT174" s="171"/>
      <c r="HU174" s="171"/>
      <c r="HV174" s="171"/>
      <c r="HW174" s="171"/>
      <c r="HX174" s="171"/>
      <c r="HY174" s="171"/>
      <c r="HZ174" s="171"/>
      <c r="IA174" s="171"/>
      <c r="IB174" s="171"/>
      <c r="IC174" s="171"/>
      <c r="ID174" s="171"/>
      <c r="IE174" s="171"/>
      <c r="IF174" s="171"/>
      <c r="IG174" s="171"/>
      <c r="IH174" s="171"/>
      <c r="II174" s="171"/>
      <c r="IJ174" s="171"/>
      <c r="IK174" s="171"/>
      <c r="IL174" s="171"/>
      <c r="IM174" s="171"/>
      <c r="IN174" s="171"/>
      <c r="IO174" s="171"/>
      <c r="IP174" s="171"/>
      <c r="IQ174" s="171"/>
      <c r="IR174" s="171"/>
      <c r="IS174" s="171"/>
      <c r="IT174" s="171"/>
      <c r="IU174" s="171"/>
      <c r="IV174" s="171"/>
    </row>
    <row r="175" spans="1:256" ht="17.25">
      <c r="A175" s="179" t="s">
        <v>390</v>
      </c>
      <c r="B175" s="187">
        <v>78498.25</v>
      </c>
      <c r="C175" s="187">
        <v>147750</v>
      </c>
      <c r="D175" s="191"/>
      <c r="E175" s="180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171"/>
      <c r="EF175" s="171"/>
      <c r="EG175" s="171"/>
      <c r="EH175" s="171"/>
      <c r="EI175" s="171"/>
      <c r="EJ175" s="171"/>
      <c r="EK175" s="171"/>
      <c r="EL175" s="171"/>
      <c r="EM175" s="171"/>
      <c r="EN175" s="171"/>
      <c r="EO175" s="171"/>
      <c r="EP175" s="171"/>
      <c r="EQ175" s="171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  <c r="FF175" s="171"/>
      <c r="FG175" s="171"/>
      <c r="FH175" s="171"/>
      <c r="FI175" s="171"/>
      <c r="FJ175" s="171"/>
      <c r="FK175" s="171"/>
      <c r="FL175" s="171"/>
      <c r="FM175" s="171"/>
      <c r="FN175" s="171"/>
      <c r="FO175" s="171"/>
      <c r="FP175" s="171"/>
      <c r="FQ175" s="171"/>
      <c r="FR175" s="171"/>
      <c r="FS175" s="171"/>
      <c r="FT175" s="171"/>
      <c r="FU175" s="171"/>
      <c r="FV175" s="171"/>
      <c r="FW175" s="171"/>
      <c r="FX175" s="171"/>
      <c r="FY175" s="171"/>
      <c r="FZ175" s="171"/>
      <c r="GA175" s="171"/>
      <c r="GB175" s="171"/>
      <c r="GC175" s="171"/>
      <c r="GD175" s="171"/>
      <c r="GE175" s="171"/>
      <c r="GF175" s="171"/>
      <c r="GG175" s="171"/>
      <c r="GH175" s="171"/>
      <c r="GI175" s="171"/>
      <c r="GJ175" s="171"/>
      <c r="GK175" s="171"/>
      <c r="GL175" s="171"/>
      <c r="GM175" s="171"/>
      <c r="GN175" s="171"/>
      <c r="GO175" s="171"/>
      <c r="GP175" s="171"/>
      <c r="GQ175" s="171"/>
      <c r="GR175" s="171"/>
      <c r="GS175" s="171"/>
      <c r="GT175" s="171"/>
      <c r="GU175" s="171"/>
      <c r="GV175" s="171"/>
      <c r="GW175" s="171"/>
      <c r="GX175" s="171"/>
      <c r="GY175" s="171"/>
      <c r="GZ175" s="171"/>
      <c r="HA175" s="171"/>
      <c r="HB175" s="171"/>
      <c r="HC175" s="171"/>
      <c r="HD175" s="171"/>
      <c r="HE175" s="171"/>
      <c r="HF175" s="171"/>
      <c r="HG175" s="171"/>
      <c r="HH175" s="171"/>
      <c r="HI175" s="171"/>
      <c r="HJ175" s="171"/>
      <c r="HK175" s="171"/>
      <c r="HL175" s="171"/>
      <c r="HM175" s="171"/>
      <c r="HN175" s="171"/>
      <c r="HO175" s="171"/>
      <c r="HP175" s="171"/>
      <c r="HQ175" s="171"/>
      <c r="HR175" s="171"/>
      <c r="HS175" s="171"/>
      <c r="HT175" s="171"/>
      <c r="HU175" s="171"/>
      <c r="HV175" s="171"/>
      <c r="HW175" s="171"/>
      <c r="HX175" s="171"/>
      <c r="HY175" s="171"/>
      <c r="HZ175" s="171"/>
      <c r="IA175" s="171"/>
      <c r="IB175" s="171"/>
      <c r="IC175" s="171"/>
      <c r="ID175" s="171"/>
      <c r="IE175" s="171"/>
      <c r="IF175" s="171"/>
      <c r="IG175" s="171"/>
      <c r="IH175" s="171"/>
      <c r="II175" s="171"/>
      <c r="IJ175" s="171"/>
      <c r="IK175" s="171"/>
      <c r="IL175" s="171"/>
      <c r="IM175" s="171"/>
      <c r="IN175" s="171"/>
      <c r="IO175" s="171"/>
      <c r="IP175" s="171"/>
      <c r="IQ175" s="171"/>
      <c r="IR175" s="171"/>
      <c r="IS175" s="171"/>
      <c r="IT175" s="171"/>
      <c r="IU175" s="171"/>
      <c r="IV175" s="171"/>
    </row>
    <row r="176" spans="1:256" ht="17.25">
      <c r="A176" s="179" t="s">
        <v>391</v>
      </c>
      <c r="B176" s="187">
        <v>0</v>
      </c>
      <c r="C176" s="187">
        <v>0</v>
      </c>
      <c r="D176" s="191"/>
      <c r="E176" s="180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71"/>
      <c r="DX176" s="171"/>
      <c r="DY176" s="171"/>
      <c r="DZ176" s="171"/>
      <c r="EA176" s="171"/>
      <c r="EB176" s="171"/>
      <c r="EC176" s="171"/>
      <c r="ED176" s="171"/>
      <c r="EE176" s="171"/>
      <c r="EF176" s="171"/>
      <c r="EG176" s="171"/>
      <c r="EH176" s="171"/>
      <c r="EI176" s="171"/>
      <c r="EJ176" s="171"/>
      <c r="EK176" s="171"/>
      <c r="EL176" s="171"/>
      <c r="EM176" s="171"/>
      <c r="EN176" s="171"/>
      <c r="EO176" s="171"/>
      <c r="EP176" s="171"/>
      <c r="EQ176" s="171"/>
      <c r="ER176" s="171"/>
      <c r="ES176" s="171"/>
      <c r="ET176" s="171"/>
      <c r="EU176" s="171"/>
      <c r="EV176" s="171"/>
      <c r="EW176" s="171"/>
      <c r="EX176" s="171"/>
      <c r="EY176" s="171"/>
      <c r="EZ176" s="171"/>
      <c r="FA176" s="171"/>
      <c r="FB176" s="171"/>
      <c r="FC176" s="171"/>
      <c r="FD176" s="171"/>
      <c r="FE176" s="171"/>
      <c r="FF176" s="171"/>
      <c r="FG176" s="171"/>
      <c r="FH176" s="171"/>
      <c r="FI176" s="171"/>
      <c r="FJ176" s="171"/>
      <c r="FK176" s="171"/>
      <c r="FL176" s="171"/>
      <c r="FM176" s="171"/>
      <c r="FN176" s="171"/>
      <c r="FO176" s="171"/>
      <c r="FP176" s="171"/>
      <c r="FQ176" s="171"/>
      <c r="FR176" s="171"/>
      <c r="FS176" s="171"/>
      <c r="FT176" s="171"/>
      <c r="FU176" s="171"/>
      <c r="FV176" s="171"/>
      <c r="FW176" s="171"/>
      <c r="FX176" s="171"/>
      <c r="FY176" s="171"/>
      <c r="FZ176" s="171"/>
      <c r="GA176" s="171"/>
      <c r="GB176" s="171"/>
      <c r="GC176" s="171"/>
      <c r="GD176" s="171"/>
      <c r="GE176" s="171"/>
      <c r="GF176" s="171"/>
      <c r="GG176" s="171"/>
      <c r="GH176" s="171"/>
      <c r="GI176" s="171"/>
      <c r="GJ176" s="171"/>
      <c r="GK176" s="171"/>
      <c r="GL176" s="171"/>
      <c r="GM176" s="171"/>
      <c r="GN176" s="171"/>
      <c r="GO176" s="171"/>
      <c r="GP176" s="171"/>
      <c r="GQ176" s="171"/>
      <c r="GR176" s="171"/>
      <c r="GS176" s="171"/>
      <c r="GT176" s="171"/>
      <c r="GU176" s="171"/>
      <c r="GV176" s="171"/>
      <c r="GW176" s="171"/>
      <c r="GX176" s="171"/>
      <c r="GY176" s="171"/>
      <c r="GZ176" s="171"/>
      <c r="HA176" s="171"/>
      <c r="HB176" s="171"/>
      <c r="HC176" s="171"/>
      <c r="HD176" s="171"/>
      <c r="HE176" s="171"/>
      <c r="HF176" s="171"/>
      <c r="HG176" s="171"/>
      <c r="HH176" s="171"/>
      <c r="HI176" s="171"/>
      <c r="HJ176" s="171"/>
      <c r="HK176" s="171"/>
      <c r="HL176" s="171"/>
      <c r="HM176" s="171"/>
      <c r="HN176" s="171"/>
      <c r="HO176" s="171"/>
      <c r="HP176" s="171"/>
      <c r="HQ176" s="171"/>
      <c r="HR176" s="171"/>
      <c r="HS176" s="171"/>
      <c r="HT176" s="171"/>
      <c r="HU176" s="171"/>
      <c r="HV176" s="171"/>
      <c r="HW176" s="171"/>
      <c r="HX176" s="171"/>
      <c r="HY176" s="171"/>
      <c r="HZ176" s="171"/>
      <c r="IA176" s="171"/>
      <c r="IB176" s="171"/>
      <c r="IC176" s="171"/>
      <c r="ID176" s="171"/>
      <c r="IE176" s="171"/>
      <c r="IF176" s="171"/>
      <c r="IG176" s="171"/>
      <c r="IH176" s="171"/>
      <c r="II176" s="171"/>
      <c r="IJ176" s="171"/>
      <c r="IK176" s="171"/>
      <c r="IL176" s="171"/>
      <c r="IM176" s="171"/>
      <c r="IN176" s="171"/>
      <c r="IO176" s="171"/>
      <c r="IP176" s="171"/>
      <c r="IQ176" s="171"/>
      <c r="IR176" s="171"/>
      <c r="IS176" s="171"/>
      <c r="IT176" s="171"/>
      <c r="IU176" s="171"/>
      <c r="IV176" s="171"/>
    </row>
    <row r="177" spans="1:256" ht="18" thickBot="1">
      <c r="A177" s="182" t="s">
        <v>219</v>
      </c>
      <c r="B177" s="201">
        <f>SUM(B172:B176)</f>
        <v>155636.15</v>
      </c>
      <c r="C177" s="201">
        <f>SUM(C172:C176)</f>
        <v>317955</v>
      </c>
      <c r="D177" s="198">
        <f>C177-B177</f>
        <v>162318.85</v>
      </c>
      <c r="E177" s="213">
        <f>D177/B177</f>
        <v>1.042937967817888</v>
      </c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  <c r="FH177" s="171"/>
      <c r="FI177" s="171"/>
      <c r="FJ177" s="171"/>
      <c r="FK177" s="171"/>
      <c r="FL177" s="171"/>
      <c r="FM177" s="171"/>
      <c r="FN177" s="171"/>
      <c r="FO177" s="171"/>
      <c r="FP177" s="171"/>
      <c r="FQ177" s="171"/>
      <c r="FR177" s="171"/>
      <c r="FS177" s="171"/>
      <c r="FT177" s="171"/>
      <c r="FU177" s="171"/>
      <c r="FV177" s="171"/>
      <c r="FW177" s="171"/>
      <c r="FX177" s="171"/>
      <c r="FY177" s="171"/>
      <c r="FZ177" s="171"/>
      <c r="GA177" s="171"/>
      <c r="GB177" s="171"/>
      <c r="GC177" s="171"/>
      <c r="GD177" s="171"/>
      <c r="GE177" s="171"/>
      <c r="GF177" s="171"/>
      <c r="GG177" s="171"/>
      <c r="GH177" s="171"/>
      <c r="GI177" s="171"/>
      <c r="GJ177" s="171"/>
      <c r="GK177" s="171"/>
      <c r="GL177" s="171"/>
      <c r="GM177" s="171"/>
      <c r="GN177" s="171"/>
      <c r="GO177" s="171"/>
      <c r="GP177" s="171"/>
      <c r="GQ177" s="171"/>
      <c r="GR177" s="171"/>
      <c r="GS177" s="171"/>
      <c r="GT177" s="171"/>
      <c r="GU177" s="171"/>
      <c r="GV177" s="171"/>
      <c r="GW177" s="171"/>
      <c r="GX177" s="171"/>
      <c r="GY177" s="171"/>
      <c r="GZ177" s="171"/>
      <c r="HA177" s="171"/>
      <c r="HB177" s="171"/>
      <c r="HC177" s="171"/>
      <c r="HD177" s="171"/>
      <c r="HE177" s="171"/>
      <c r="HF177" s="171"/>
      <c r="HG177" s="171"/>
      <c r="HH177" s="171"/>
      <c r="HI177" s="171"/>
      <c r="HJ177" s="171"/>
      <c r="HK177" s="171"/>
      <c r="HL177" s="171"/>
      <c r="HM177" s="171"/>
      <c r="HN177" s="171"/>
      <c r="HO177" s="171"/>
      <c r="HP177" s="171"/>
      <c r="HQ177" s="171"/>
      <c r="HR177" s="171"/>
      <c r="HS177" s="171"/>
      <c r="HT177" s="171"/>
      <c r="HU177" s="171"/>
      <c r="HV177" s="171"/>
      <c r="HW177" s="171"/>
      <c r="HX177" s="171"/>
      <c r="HY177" s="171"/>
      <c r="HZ177" s="171"/>
      <c r="IA177" s="171"/>
      <c r="IB177" s="171"/>
      <c r="IC177" s="171"/>
      <c r="ID177" s="171"/>
      <c r="IE177" s="171"/>
      <c r="IF177" s="171"/>
      <c r="IG177" s="171"/>
      <c r="IH177" s="171"/>
      <c r="II177" s="171"/>
      <c r="IJ177" s="171"/>
      <c r="IK177" s="171"/>
      <c r="IL177" s="171"/>
      <c r="IM177" s="171"/>
      <c r="IN177" s="171"/>
      <c r="IO177" s="171"/>
      <c r="IP177" s="171"/>
      <c r="IQ177" s="171"/>
      <c r="IR177" s="171"/>
      <c r="IS177" s="171"/>
      <c r="IT177" s="171"/>
      <c r="IU177" s="171"/>
      <c r="IV177" s="171"/>
    </row>
    <row r="178" spans="1:256" ht="18" thickTop="1">
      <c r="A178" s="216" t="s">
        <v>457</v>
      </c>
      <c r="B178" s="187">
        <v>3824021790.71</v>
      </c>
      <c r="C178" s="187">
        <v>4133869758.38</v>
      </c>
      <c r="D178" s="196"/>
      <c r="E178" s="197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1"/>
      <c r="ER178" s="171"/>
      <c r="ES178" s="171"/>
      <c r="ET178" s="171"/>
      <c r="EU178" s="171"/>
      <c r="EV178" s="171"/>
      <c r="EW178" s="171"/>
      <c r="EX178" s="171"/>
      <c r="EY178" s="171"/>
      <c r="EZ178" s="171"/>
      <c r="FA178" s="171"/>
      <c r="FB178" s="171"/>
      <c r="FC178" s="171"/>
      <c r="FD178" s="171"/>
      <c r="FE178" s="171"/>
      <c r="FF178" s="171"/>
      <c r="FG178" s="171"/>
      <c r="FH178" s="171"/>
      <c r="FI178" s="171"/>
      <c r="FJ178" s="171"/>
      <c r="FK178" s="171"/>
      <c r="FL178" s="171"/>
      <c r="FM178" s="171"/>
      <c r="FN178" s="171"/>
      <c r="FO178" s="171"/>
      <c r="FP178" s="171"/>
      <c r="FQ178" s="171"/>
      <c r="FR178" s="171"/>
      <c r="FS178" s="171"/>
      <c r="FT178" s="171"/>
      <c r="FU178" s="171"/>
      <c r="FV178" s="171"/>
      <c r="FW178" s="171"/>
      <c r="FX178" s="171"/>
      <c r="FY178" s="171"/>
      <c r="FZ178" s="171"/>
      <c r="GA178" s="171"/>
      <c r="GB178" s="171"/>
      <c r="GC178" s="171"/>
      <c r="GD178" s="171"/>
      <c r="GE178" s="171"/>
      <c r="GF178" s="171"/>
      <c r="GG178" s="171"/>
      <c r="GH178" s="171"/>
      <c r="GI178" s="171"/>
      <c r="GJ178" s="171"/>
      <c r="GK178" s="171"/>
      <c r="GL178" s="171"/>
      <c r="GM178" s="171"/>
      <c r="GN178" s="171"/>
      <c r="GO178" s="171"/>
      <c r="GP178" s="171"/>
      <c r="GQ178" s="171"/>
      <c r="GR178" s="171"/>
      <c r="GS178" s="171"/>
      <c r="GT178" s="171"/>
      <c r="GU178" s="171"/>
      <c r="GV178" s="171"/>
      <c r="GW178" s="171"/>
      <c r="GX178" s="171"/>
      <c r="GY178" s="171"/>
      <c r="GZ178" s="171"/>
      <c r="HA178" s="171"/>
      <c r="HB178" s="171"/>
      <c r="HC178" s="171"/>
      <c r="HD178" s="171"/>
      <c r="HE178" s="171"/>
      <c r="HF178" s="171"/>
      <c r="HG178" s="171"/>
      <c r="HH178" s="171"/>
      <c r="HI178" s="171"/>
      <c r="HJ178" s="171"/>
      <c r="HK178" s="171"/>
      <c r="HL178" s="171"/>
      <c r="HM178" s="171"/>
      <c r="HN178" s="171"/>
      <c r="HO178" s="171"/>
      <c r="HP178" s="171"/>
      <c r="HQ178" s="171"/>
      <c r="HR178" s="171"/>
      <c r="HS178" s="171"/>
      <c r="HT178" s="171"/>
      <c r="HU178" s="171"/>
      <c r="HV178" s="171"/>
      <c r="HW178" s="171"/>
      <c r="HX178" s="171"/>
      <c r="HY178" s="171"/>
      <c r="HZ178" s="171"/>
      <c r="IA178" s="171"/>
      <c r="IB178" s="171"/>
      <c r="IC178" s="171"/>
      <c r="ID178" s="171"/>
      <c r="IE178" s="171"/>
      <c r="IF178" s="171"/>
      <c r="IG178" s="171"/>
      <c r="IH178" s="171"/>
      <c r="II178" s="171"/>
      <c r="IJ178" s="171"/>
      <c r="IK178" s="171"/>
      <c r="IL178" s="171"/>
      <c r="IM178" s="171"/>
      <c r="IN178" s="171"/>
      <c r="IO178" s="171"/>
      <c r="IP178" s="171"/>
      <c r="IQ178" s="171"/>
      <c r="IR178" s="171"/>
      <c r="IS178" s="171"/>
      <c r="IT178" s="171"/>
      <c r="IU178" s="171"/>
      <c r="IV178" s="171"/>
    </row>
    <row r="179" spans="1:256" ht="17.25">
      <c r="A179" s="179" t="s">
        <v>392</v>
      </c>
      <c r="B179" s="187">
        <v>39185802.88</v>
      </c>
      <c r="C179" s="187">
        <v>19851009.97</v>
      </c>
      <c r="D179" s="196"/>
      <c r="E179" s="197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1"/>
      <c r="DP179" s="171"/>
      <c r="DQ179" s="171"/>
      <c r="DR179" s="171"/>
      <c r="DS179" s="171"/>
      <c r="DT179" s="171"/>
      <c r="DU179" s="171"/>
      <c r="DV179" s="171"/>
      <c r="DW179" s="171"/>
      <c r="DX179" s="171"/>
      <c r="DY179" s="171"/>
      <c r="DZ179" s="171"/>
      <c r="EA179" s="171"/>
      <c r="EB179" s="171"/>
      <c r="EC179" s="171"/>
      <c r="ED179" s="171"/>
      <c r="EE179" s="171"/>
      <c r="EF179" s="171"/>
      <c r="EG179" s="171"/>
      <c r="EH179" s="171"/>
      <c r="EI179" s="171"/>
      <c r="EJ179" s="171"/>
      <c r="EK179" s="171"/>
      <c r="EL179" s="171"/>
      <c r="EM179" s="171"/>
      <c r="EN179" s="171"/>
      <c r="EO179" s="171"/>
      <c r="EP179" s="171"/>
      <c r="EQ179" s="171"/>
      <c r="ER179" s="171"/>
      <c r="ES179" s="171"/>
      <c r="ET179" s="171"/>
      <c r="EU179" s="171"/>
      <c r="EV179" s="171"/>
      <c r="EW179" s="171"/>
      <c r="EX179" s="171"/>
      <c r="EY179" s="171"/>
      <c r="EZ179" s="171"/>
      <c r="FA179" s="171"/>
      <c r="FB179" s="171"/>
      <c r="FC179" s="171"/>
      <c r="FD179" s="171"/>
      <c r="FE179" s="171"/>
      <c r="FF179" s="171"/>
      <c r="FG179" s="171"/>
      <c r="FH179" s="171"/>
      <c r="FI179" s="171"/>
      <c r="FJ179" s="171"/>
      <c r="FK179" s="171"/>
      <c r="FL179" s="171"/>
      <c r="FM179" s="171"/>
      <c r="FN179" s="171"/>
      <c r="FO179" s="171"/>
      <c r="FP179" s="171"/>
      <c r="FQ179" s="171"/>
      <c r="FR179" s="171"/>
      <c r="FS179" s="171"/>
      <c r="FT179" s="171"/>
      <c r="FU179" s="171"/>
      <c r="FV179" s="171"/>
      <c r="FW179" s="171"/>
      <c r="FX179" s="171"/>
      <c r="FY179" s="171"/>
      <c r="FZ179" s="171"/>
      <c r="GA179" s="171"/>
      <c r="GB179" s="171"/>
      <c r="GC179" s="171"/>
      <c r="GD179" s="171"/>
      <c r="GE179" s="171"/>
      <c r="GF179" s="171"/>
      <c r="GG179" s="171"/>
      <c r="GH179" s="171"/>
      <c r="GI179" s="171"/>
      <c r="GJ179" s="171"/>
      <c r="GK179" s="171"/>
      <c r="GL179" s="171"/>
      <c r="GM179" s="171"/>
      <c r="GN179" s="171"/>
      <c r="GO179" s="171"/>
      <c r="GP179" s="171"/>
      <c r="GQ179" s="171"/>
      <c r="GR179" s="171"/>
      <c r="GS179" s="171"/>
      <c r="GT179" s="171"/>
      <c r="GU179" s="171"/>
      <c r="GV179" s="171"/>
      <c r="GW179" s="171"/>
      <c r="GX179" s="171"/>
      <c r="GY179" s="171"/>
      <c r="GZ179" s="171"/>
      <c r="HA179" s="171"/>
      <c r="HB179" s="171"/>
      <c r="HC179" s="171"/>
      <c r="HD179" s="171"/>
      <c r="HE179" s="171"/>
      <c r="HF179" s="171"/>
      <c r="HG179" s="171"/>
      <c r="HH179" s="171"/>
      <c r="HI179" s="171"/>
      <c r="HJ179" s="171"/>
      <c r="HK179" s="171"/>
      <c r="HL179" s="171"/>
      <c r="HM179" s="171"/>
      <c r="HN179" s="171"/>
      <c r="HO179" s="171"/>
      <c r="HP179" s="171"/>
      <c r="HQ179" s="171"/>
      <c r="HR179" s="171"/>
      <c r="HS179" s="171"/>
      <c r="HT179" s="171"/>
      <c r="HU179" s="171"/>
      <c r="HV179" s="171"/>
      <c r="HW179" s="171"/>
      <c r="HX179" s="171"/>
      <c r="HY179" s="171"/>
      <c r="HZ179" s="171"/>
      <c r="IA179" s="171"/>
      <c r="IB179" s="171"/>
      <c r="IC179" s="171"/>
      <c r="ID179" s="171"/>
      <c r="IE179" s="171"/>
      <c r="IF179" s="171"/>
      <c r="IG179" s="171"/>
      <c r="IH179" s="171"/>
      <c r="II179" s="171"/>
      <c r="IJ179" s="171"/>
      <c r="IK179" s="171"/>
      <c r="IL179" s="171"/>
      <c r="IM179" s="171"/>
      <c r="IN179" s="171"/>
      <c r="IO179" s="171"/>
      <c r="IP179" s="171"/>
      <c r="IQ179" s="171"/>
      <c r="IR179" s="171"/>
      <c r="IS179" s="171"/>
      <c r="IT179" s="171"/>
      <c r="IU179" s="171"/>
      <c r="IV179" s="171"/>
    </row>
    <row r="180" spans="1:256" ht="17.25">
      <c r="A180" s="179" t="s">
        <v>393</v>
      </c>
      <c r="B180" s="187">
        <v>22124624.44</v>
      </c>
      <c r="C180" s="187">
        <v>23394348.59</v>
      </c>
      <c r="D180" s="196"/>
      <c r="E180" s="197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  <c r="DJ180" s="171"/>
      <c r="DK180" s="171"/>
      <c r="DL180" s="171"/>
      <c r="DM180" s="171"/>
      <c r="DN180" s="171"/>
      <c r="DO180" s="171"/>
      <c r="DP180" s="171"/>
      <c r="DQ180" s="171"/>
      <c r="DR180" s="171"/>
      <c r="DS180" s="171"/>
      <c r="DT180" s="171"/>
      <c r="DU180" s="171"/>
      <c r="DV180" s="171"/>
      <c r="DW180" s="171"/>
      <c r="DX180" s="171"/>
      <c r="DY180" s="171"/>
      <c r="DZ180" s="171"/>
      <c r="EA180" s="171"/>
      <c r="EB180" s="171"/>
      <c r="EC180" s="171"/>
      <c r="ED180" s="171"/>
      <c r="EE180" s="171"/>
      <c r="EF180" s="171"/>
      <c r="EG180" s="171"/>
      <c r="EH180" s="171"/>
      <c r="EI180" s="171"/>
      <c r="EJ180" s="171"/>
      <c r="EK180" s="171"/>
      <c r="EL180" s="171"/>
      <c r="EM180" s="171"/>
      <c r="EN180" s="171"/>
      <c r="EO180" s="171"/>
      <c r="EP180" s="171"/>
      <c r="EQ180" s="171"/>
      <c r="ER180" s="171"/>
      <c r="ES180" s="171"/>
      <c r="ET180" s="171"/>
      <c r="EU180" s="171"/>
      <c r="EV180" s="171"/>
      <c r="EW180" s="171"/>
      <c r="EX180" s="171"/>
      <c r="EY180" s="171"/>
      <c r="EZ180" s="171"/>
      <c r="FA180" s="171"/>
      <c r="FB180" s="171"/>
      <c r="FC180" s="171"/>
      <c r="FD180" s="171"/>
      <c r="FE180" s="171"/>
      <c r="FF180" s="171"/>
      <c r="FG180" s="171"/>
      <c r="FH180" s="171"/>
      <c r="FI180" s="171"/>
      <c r="FJ180" s="171"/>
      <c r="FK180" s="171"/>
      <c r="FL180" s="171"/>
      <c r="FM180" s="171"/>
      <c r="FN180" s="171"/>
      <c r="FO180" s="171"/>
      <c r="FP180" s="171"/>
      <c r="FQ180" s="171"/>
      <c r="FR180" s="171"/>
      <c r="FS180" s="171"/>
      <c r="FT180" s="171"/>
      <c r="FU180" s="171"/>
      <c r="FV180" s="171"/>
      <c r="FW180" s="171"/>
      <c r="FX180" s="171"/>
      <c r="FY180" s="171"/>
      <c r="FZ180" s="171"/>
      <c r="GA180" s="171"/>
      <c r="GB180" s="171"/>
      <c r="GC180" s="171"/>
      <c r="GD180" s="171"/>
      <c r="GE180" s="171"/>
      <c r="GF180" s="171"/>
      <c r="GG180" s="171"/>
      <c r="GH180" s="171"/>
      <c r="GI180" s="171"/>
      <c r="GJ180" s="171"/>
      <c r="GK180" s="171"/>
      <c r="GL180" s="171"/>
      <c r="GM180" s="171"/>
      <c r="GN180" s="171"/>
      <c r="GO180" s="171"/>
      <c r="GP180" s="171"/>
      <c r="GQ180" s="171"/>
      <c r="GR180" s="171"/>
      <c r="GS180" s="171"/>
      <c r="GT180" s="171"/>
      <c r="GU180" s="171"/>
      <c r="GV180" s="171"/>
      <c r="GW180" s="171"/>
      <c r="GX180" s="171"/>
      <c r="GY180" s="171"/>
      <c r="GZ180" s="171"/>
      <c r="HA180" s="171"/>
      <c r="HB180" s="171"/>
      <c r="HC180" s="171"/>
      <c r="HD180" s="171"/>
      <c r="HE180" s="171"/>
      <c r="HF180" s="171"/>
      <c r="HG180" s="171"/>
      <c r="HH180" s="171"/>
      <c r="HI180" s="171"/>
      <c r="HJ180" s="171"/>
      <c r="HK180" s="171"/>
      <c r="HL180" s="171"/>
      <c r="HM180" s="171"/>
      <c r="HN180" s="171"/>
      <c r="HO180" s="171"/>
      <c r="HP180" s="171"/>
      <c r="HQ180" s="171"/>
      <c r="HR180" s="171"/>
      <c r="HS180" s="171"/>
      <c r="HT180" s="171"/>
      <c r="HU180" s="171"/>
      <c r="HV180" s="171"/>
      <c r="HW180" s="171"/>
      <c r="HX180" s="171"/>
      <c r="HY180" s="171"/>
      <c r="HZ180" s="171"/>
      <c r="IA180" s="171"/>
      <c r="IB180" s="171"/>
      <c r="IC180" s="171"/>
      <c r="ID180" s="171"/>
      <c r="IE180" s="171"/>
      <c r="IF180" s="171"/>
      <c r="IG180" s="171"/>
      <c r="IH180" s="171"/>
      <c r="II180" s="171"/>
      <c r="IJ180" s="171"/>
      <c r="IK180" s="171"/>
      <c r="IL180" s="171"/>
      <c r="IM180" s="171"/>
      <c r="IN180" s="171"/>
      <c r="IO180" s="171"/>
      <c r="IP180" s="171"/>
      <c r="IQ180" s="171"/>
      <c r="IR180" s="171"/>
      <c r="IS180" s="171"/>
      <c r="IT180" s="171"/>
      <c r="IU180" s="171"/>
      <c r="IV180" s="171"/>
    </row>
    <row r="181" spans="1:256" ht="17.25">
      <c r="A181" s="179" t="s">
        <v>394</v>
      </c>
      <c r="B181" s="187">
        <v>575878992.46</v>
      </c>
      <c r="C181" s="187">
        <v>619558439.46</v>
      </c>
      <c r="D181" s="196"/>
      <c r="E181" s="197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M181" s="171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1"/>
      <c r="DP181" s="171"/>
      <c r="DQ181" s="171"/>
      <c r="DR181" s="171"/>
      <c r="DS181" s="171"/>
      <c r="DT181" s="171"/>
      <c r="DU181" s="171"/>
      <c r="DV181" s="171"/>
      <c r="DW181" s="171"/>
      <c r="DX181" s="171"/>
      <c r="DY181" s="171"/>
      <c r="DZ181" s="171"/>
      <c r="EA181" s="171"/>
      <c r="EB181" s="171"/>
      <c r="EC181" s="171"/>
      <c r="ED181" s="171"/>
      <c r="EE181" s="171"/>
      <c r="EF181" s="171"/>
      <c r="EG181" s="171"/>
      <c r="EH181" s="171"/>
      <c r="EI181" s="171"/>
      <c r="EJ181" s="171"/>
      <c r="EK181" s="171"/>
      <c r="EL181" s="171"/>
      <c r="EM181" s="171"/>
      <c r="EN181" s="171"/>
      <c r="EO181" s="171"/>
      <c r="EP181" s="171"/>
      <c r="EQ181" s="171"/>
      <c r="ER181" s="171"/>
      <c r="ES181" s="171"/>
      <c r="ET181" s="171"/>
      <c r="EU181" s="171"/>
      <c r="EV181" s="171"/>
      <c r="EW181" s="171"/>
      <c r="EX181" s="171"/>
      <c r="EY181" s="171"/>
      <c r="EZ181" s="171"/>
      <c r="FA181" s="171"/>
      <c r="FB181" s="171"/>
      <c r="FC181" s="171"/>
      <c r="FD181" s="171"/>
      <c r="FE181" s="171"/>
      <c r="FF181" s="171"/>
      <c r="FG181" s="171"/>
      <c r="FH181" s="171"/>
      <c r="FI181" s="171"/>
      <c r="FJ181" s="171"/>
      <c r="FK181" s="171"/>
      <c r="FL181" s="171"/>
      <c r="FM181" s="171"/>
      <c r="FN181" s="171"/>
      <c r="FO181" s="171"/>
      <c r="FP181" s="171"/>
      <c r="FQ181" s="171"/>
      <c r="FR181" s="171"/>
      <c r="FS181" s="171"/>
      <c r="FT181" s="171"/>
      <c r="FU181" s="171"/>
      <c r="FV181" s="171"/>
      <c r="FW181" s="171"/>
      <c r="FX181" s="171"/>
      <c r="FY181" s="171"/>
      <c r="FZ181" s="171"/>
      <c r="GA181" s="171"/>
      <c r="GB181" s="171"/>
      <c r="GC181" s="171"/>
      <c r="GD181" s="171"/>
      <c r="GE181" s="171"/>
      <c r="GF181" s="171"/>
      <c r="GG181" s="171"/>
      <c r="GH181" s="171"/>
      <c r="GI181" s="171"/>
      <c r="GJ181" s="171"/>
      <c r="GK181" s="171"/>
      <c r="GL181" s="171"/>
      <c r="GM181" s="171"/>
      <c r="GN181" s="171"/>
      <c r="GO181" s="171"/>
      <c r="GP181" s="171"/>
      <c r="GQ181" s="171"/>
      <c r="GR181" s="171"/>
      <c r="GS181" s="171"/>
      <c r="GT181" s="171"/>
      <c r="GU181" s="171"/>
      <c r="GV181" s="171"/>
      <c r="GW181" s="171"/>
      <c r="GX181" s="171"/>
      <c r="GY181" s="171"/>
      <c r="GZ181" s="171"/>
      <c r="HA181" s="171"/>
      <c r="HB181" s="171"/>
      <c r="HC181" s="171"/>
      <c r="HD181" s="171"/>
      <c r="HE181" s="171"/>
      <c r="HF181" s="171"/>
      <c r="HG181" s="171"/>
      <c r="HH181" s="171"/>
      <c r="HI181" s="171"/>
      <c r="HJ181" s="171"/>
      <c r="HK181" s="171"/>
      <c r="HL181" s="171"/>
      <c r="HM181" s="171"/>
      <c r="HN181" s="171"/>
      <c r="HO181" s="171"/>
      <c r="HP181" s="171"/>
      <c r="HQ181" s="171"/>
      <c r="HR181" s="171"/>
      <c r="HS181" s="171"/>
      <c r="HT181" s="171"/>
      <c r="HU181" s="171"/>
      <c r="HV181" s="171"/>
      <c r="HW181" s="171"/>
      <c r="HX181" s="171"/>
      <c r="HY181" s="171"/>
      <c r="HZ181" s="171"/>
      <c r="IA181" s="171"/>
      <c r="IB181" s="171"/>
      <c r="IC181" s="171"/>
      <c r="ID181" s="171"/>
      <c r="IE181" s="171"/>
      <c r="IF181" s="171"/>
      <c r="IG181" s="171"/>
      <c r="IH181" s="171"/>
      <c r="II181" s="171"/>
      <c r="IJ181" s="171"/>
      <c r="IK181" s="171"/>
      <c r="IL181" s="171"/>
      <c r="IM181" s="171"/>
      <c r="IN181" s="171"/>
      <c r="IO181" s="171"/>
      <c r="IP181" s="171"/>
      <c r="IQ181" s="171"/>
      <c r="IR181" s="171"/>
      <c r="IS181" s="171"/>
      <c r="IT181" s="171"/>
      <c r="IU181" s="171"/>
      <c r="IV181" s="171"/>
    </row>
    <row r="182" spans="1:256" ht="17.25">
      <c r="A182" s="179" t="s">
        <v>395</v>
      </c>
      <c r="B182" s="187">
        <v>34891482.22</v>
      </c>
      <c r="C182" s="187">
        <v>35364774.41</v>
      </c>
      <c r="D182" s="196"/>
      <c r="E182" s="197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M182" s="171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  <c r="DJ182" s="171"/>
      <c r="DK182" s="171"/>
      <c r="DL182" s="171"/>
      <c r="DM182" s="171"/>
      <c r="DN182" s="171"/>
      <c r="DO182" s="171"/>
      <c r="DP182" s="171"/>
      <c r="DQ182" s="171"/>
      <c r="DR182" s="171"/>
      <c r="DS182" s="171"/>
      <c r="DT182" s="171"/>
      <c r="DU182" s="171"/>
      <c r="DV182" s="171"/>
      <c r="DW182" s="171"/>
      <c r="DX182" s="171"/>
      <c r="DY182" s="171"/>
      <c r="DZ182" s="171"/>
      <c r="EA182" s="171"/>
      <c r="EB182" s="171"/>
      <c r="EC182" s="171"/>
      <c r="ED182" s="171"/>
      <c r="EE182" s="171"/>
      <c r="EF182" s="171"/>
      <c r="EG182" s="171"/>
      <c r="EH182" s="171"/>
      <c r="EI182" s="171"/>
      <c r="EJ182" s="171"/>
      <c r="EK182" s="171"/>
      <c r="EL182" s="171"/>
      <c r="EM182" s="171"/>
      <c r="EN182" s="171"/>
      <c r="EO182" s="171"/>
      <c r="EP182" s="171"/>
      <c r="EQ182" s="171"/>
      <c r="ER182" s="171"/>
      <c r="ES182" s="171"/>
      <c r="ET182" s="171"/>
      <c r="EU182" s="171"/>
      <c r="EV182" s="171"/>
      <c r="EW182" s="171"/>
      <c r="EX182" s="171"/>
      <c r="EY182" s="171"/>
      <c r="EZ182" s="171"/>
      <c r="FA182" s="171"/>
      <c r="FB182" s="171"/>
      <c r="FC182" s="171"/>
      <c r="FD182" s="171"/>
      <c r="FE182" s="171"/>
      <c r="FF182" s="171"/>
      <c r="FG182" s="171"/>
      <c r="FH182" s="171"/>
      <c r="FI182" s="171"/>
      <c r="FJ182" s="171"/>
      <c r="FK182" s="171"/>
      <c r="FL182" s="171"/>
      <c r="FM182" s="171"/>
      <c r="FN182" s="171"/>
      <c r="FO182" s="171"/>
      <c r="FP182" s="171"/>
      <c r="FQ182" s="171"/>
      <c r="FR182" s="171"/>
      <c r="FS182" s="171"/>
      <c r="FT182" s="171"/>
      <c r="FU182" s="171"/>
      <c r="FV182" s="171"/>
      <c r="FW182" s="171"/>
      <c r="FX182" s="171"/>
      <c r="FY182" s="171"/>
      <c r="FZ182" s="171"/>
      <c r="GA182" s="171"/>
      <c r="GB182" s="171"/>
      <c r="GC182" s="171"/>
      <c r="GD182" s="171"/>
      <c r="GE182" s="171"/>
      <c r="GF182" s="171"/>
      <c r="GG182" s="171"/>
      <c r="GH182" s="171"/>
      <c r="GI182" s="171"/>
      <c r="GJ182" s="171"/>
      <c r="GK182" s="171"/>
      <c r="GL182" s="171"/>
      <c r="GM182" s="171"/>
      <c r="GN182" s="171"/>
      <c r="GO182" s="171"/>
      <c r="GP182" s="171"/>
      <c r="GQ182" s="171"/>
      <c r="GR182" s="171"/>
      <c r="GS182" s="171"/>
      <c r="GT182" s="171"/>
      <c r="GU182" s="171"/>
      <c r="GV182" s="171"/>
      <c r="GW182" s="171"/>
      <c r="GX182" s="171"/>
      <c r="GY182" s="171"/>
      <c r="GZ182" s="171"/>
      <c r="HA182" s="171"/>
      <c r="HB182" s="171"/>
      <c r="HC182" s="171"/>
      <c r="HD182" s="171"/>
      <c r="HE182" s="171"/>
      <c r="HF182" s="171"/>
      <c r="HG182" s="171"/>
      <c r="HH182" s="171"/>
      <c r="HI182" s="171"/>
      <c r="HJ182" s="171"/>
      <c r="HK182" s="171"/>
      <c r="HL182" s="171"/>
      <c r="HM182" s="171"/>
      <c r="HN182" s="171"/>
      <c r="HO182" s="171"/>
      <c r="HP182" s="171"/>
      <c r="HQ182" s="171"/>
      <c r="HR182" s="171"/>
      <c r="HS182" s="171"/>
      <c r="HT182" s="171"/>
      <c r="HU182" s="171"/>
      <c r="HV182" s="171"/>
      <c r="HW182" s="171"/>
      <c r="HX182" s="171"/>
      <c r="HY182" s="171"/>
      <c r="HZ182" s="171"/>
      <c r="IA182" s="171"/>
      <c r="IB182" s="171"/>
      <c r="IC182" s="171"/>
      <c r="ID182" s="171"/>
      <c r="IE182" s="171"/>
      <c r="IF182" s="171"/>
      <c r="IG182" s="171"/>
      <c r="IH182" s="171"/>
      <c r="II182" s="171"/>
      <c r="IJ182" s="171"/>
      <c r="IK182" s="171"/>
      <c r="IL182" s="171"/>
      <c r="IM182" s="171"/>
      <c r="IN182" s="171"/>
      <c r="IO182" s="171"/>
      <c r="IP182" s="171"/>
      <c r="IQ182" s="171"/>
      <c r="IR182" s="171"/>
      <c r="IS182" s="171"/>
      <c r="IT182" s="171"/>
      <c r="IU182" s="171"/>
      <c r="IV182" s="171"/>
    </row>
    <row r="183" spans="1:256" ht="18" thickBot="1">
      <c r="A183" s="182" t="s">
        <v>219</v>
      </c>
      <c r="B183" s="198">
        <f>SUM(B178:B182)</f>
        <v>4496102692.71</v>
      </c>
      <c r="C183" s="198">
        <f>SUM(C178:C182)</f>
        <v>4832038330.809999</v>
      </c>
      <c r="D183" s="198">
        <f>C183-B183</f>
        <v>335935638.0999994</v>
      </c>
      <c r="E183" s="199">
        <f>D183/B183</f>
        <v>0.07471707411058179</v>
      </c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1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  <c r="DJ183" s="171"/>
      <c r="DK183" s="171"/>
      <c r="DL183" s="171"/>
      <c r="DM183" s="171"/>
      <c r="DN183" s="171"/>
      <c r="DO183" s="171"/>
      <c r="DP183" s="171"/>
      <c r="DQ183" s="171"/>
      <c r="DR183" s="171"/>
      <c r="DS183" s="171"/>
      <c r="DT183" s="171"/>
      <c r="DU183" s="171"/>
      <c r="DV183" s="171"/>
      <c r="DW183" s="171"/>
      <c r="DX183" s="171"/>
      <c r="DY183" s="171"/>
      <c r="DZ183" s="171"/>
      <c r="EA183" s="171"/>
      <c r="EB183" s="171"/>
      <c r="EC183" s="171"/>
      <c r="ED183" s="171"/>
      <c r="EE183" s="171"/>
      <c r="EF183" s="171"/>
      <c r="EG183" s="171"/>
      <c r="EH183" s="171"/>
      <c r="EI183" s="171"/>
      <c r="EJ183" s="171"/>
      <c r="EK183" s="171"/>
      <c r="EL183" s="171"/>
      <c r="EM183" s="171"/>
      <c r="EN183" s="171"/>
      <c r="EO183" s="171"/>
      <c r="EP183" s="171"/>
      <c r="EQ183" s="171"/>
      <c r="ER183" s="171"/>
      <c r="ES183" s="171"/>
      <c r="ET183" s="171"/>
      <c r="EU183" s="171"/>
      <c r="EV183" s="171"/>
      <c r="EW183" s="171"/>
      <c r="EX183" s="171"/>
      <c r="EY183" s="171"/>
      <c r="EZ183" s="171"/>
      <c r="FA183" s="171"/>
      <c r="FB183" s="171"/>
      <c r="FC183" s="171"/>
      <c r="FD183" s="171"/>
      <c r="FE183" s="171"/>
      <c r="FF183" s="171"/>
      <c r="FG183" s="171"/>
      <c r="FH183" s="171"/>
      <c r="FI183" s="171"/>
      <c r="FJ183" s="171"/>
      <c r="FK183" s="171"/>
      <c r="FL183" s="171"/>
      <c r="FM183" s="171"/>
      <c r="FN183" s="171"/>
      <c r="FO183" s="171"/>
      <c r="FP183" s="171"/>
      <c r="FQ183" s="171"/>
      <c r="FR183" s="171"/>
      <c r="FS183" s="171"/>
      <c r="FT183" s="171"/>
      <c r="FU183" s="171"/>
      <c r="FV183" s="171"/>
      <c r="FW183" s="171"/>
      <c r="FX183" s="171"/>
      <c r="FY183" s="171"/>
      <c r="FZ183" s="171"/>
      <c r="GA183" s="171"/>
      <c r="GB183" s="171"/>
      <c r="GC183" s="171"/>
      <c r="GD183" s="171"/>
      <c r="GE183" s="171"/>
      <c r="GF183" s="171"/>
      <c r="GG183" s="171"/>
      <c r="GH183" s="171"/>
      <c r="GI183" s="171"/>
      <c r="GJ183" s="171"/>
      <c r="GK183" s="171"/>
      <c r="GL183" s="171"/>
      <c r="GM183" s="171"/>
      <c r="GN183" s="171"/>
      <c r="GO183" s="171"/>
      <c r="GP183" s="171"/>
      <c r="GQ183" s="171"/>
      <c r="GR183" s="171"/>
      <c r="GS183" s="171"/>
      <c r="GT183" s="171"/>
      <c r="GU183" s="171"/>
      <c r="GV183" s="171"/>
      <c r="GW183" s="171"/>
      <c r="GX183" s="171"/>
      <c r="GY183" s="171"/>
      <c r="GZ183" s="171"/>
      <c r="HA183" s="171"/>
      <c r="HB183" s="171"/>
      <c r="HC183" s="171"/>
      <c r="HD183" s="171"/>
      <c r="HE183" s="171"/>
      <c r="HF183" s="171"/>
      <c r="HG183" s="171"/>
      <c r="HH183" s="171"/>
      <c r="HI183" s="171"/>
      <c r="HJ183" s="171"/>
      <c r="HK183" s="171"/>
      <c r="HL183" s="171"/>
      <c r="HM183" s="171"/>
      <c r="HN183" s="171"/>
      <c r="HO183" s="171"/>
      <c r="HP183" s="171"/>
      <c r="HQ183" s="171"/>
      <c r="HR183" s="171"/>
      <c r="HS183" s="171"/>
      <c r="HT183" s="171"/>
      <c r="HU183" s="171"/>
      <c r="HV183" s="171"/>
      <c r="HW183" s="171"/>
      <c r="HX183" s="171"/>
      <c r="HY183" s="171"/>
      <c r="HZ183" s="171"/>
      <c r="IA183" s="171"/>
      <c r="IB183" s="171"/>
      <c r="IC183" s="171"/>
      <c r="ID183" s="171"/>
      <c r="IE183" s="171"/>
      <c r="IF183" s="171"/>
      <c r="IG183" s="171"/>
      <c r="IH183" s="171"/>
      <c r="II183" s="171"/>
      <c r="IJ183" s="171"/>
      <c r="IK183" s="171"/>
      <c r="IL183" s="171"/>
      <c r="IM183" s="171"/>
      <c r="IN183" s="171"/>
      <c r="IO183" s="171"/>
      <c r="IP183" s="171"/>
      <c r="IQ183" s="171"/>
      <c r="IR183" s="171"/>
      <c r="IS183" s="171"/>
      <c r="IT183" s="171"/>
      <c r="IU183" s="171"/>
      <c r="IV183" s="171"/>
    </row>
    <row r="184" spans="1:256" ht="17.25">
      <c r="A184" s="178" t="s">
        <v>396</v>
      </c>
      <c r="B184" s="179"/>
      <c r="C184" s="179"/>
      <c r="D184" s="179"/>
      <c r="E184" s="180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171"/>
      <c r="EO184" s="171"/>
      <c r="EP184" s="171"/>
      <c r="EQ184" s="171"/>
      <c r="ER184" s="171"/>
      <c r="ES184" s="171"/>
      <c r="ET184" s="171"/>
      <c r="EU184" s="171"/>
      <c r="EV184" s="171"/>
      <c r="EW184" s="171"/>
      <c r="EX184" s="171"/>
      <c r="EY184" s="171"/>
      <c r="EZ184" s="171"/>
      <c r="FA184" s="171"/>
      <c r="FB184" s="171"/>
      <c r="FC184" s="171"/>
      <c r="FD184" s="171"/>
      <c r="FE184" s="171"/>
      <c r="FF184" s="171"/>
      <c r="FG184" s="171"/>
      <c r="FH184" s="171"/>
      <c r="FI184" s="171"/>
      <c r="FJ184" s="171"/>
      <c r="FK184" s="171"/>
      <c r="FL184" s="171"/>
      <c r="FM184" s="171"/>
      <c r="FN184" s="171"/>
      <c r="FO184" s="171"/>
      <c r="FP184" s="171"/>
      <c r="FQ184" s="171"/>
      <c r="FR184" s="171"/>
      <c r="FS184" s="171"/>
      <c r="FT184" s="171"/>
      <c r="FU184" s="171"/>
      <c r="FV184" s="171"/>
      <c r="FW184" s="171"/>
      <c r="FX184" s="171"/>
      <c r="FY184" s="171"/>
      <c r="FZ184" s="171"/>
      <c r="GA184" s="171"/>
      <c r="GB184" s="171"/>
      <c r="GC184" s="171"/>
      <c r="GD184" s="171"/>
      <c r="GE184" s="171"/>
      <c r="GF184" s="171"/>
      <c r="GG184" s="171"/>
      <c r="GH184" s="171"/>
      <c r="GI184" s="171"/>
      <c r="GJ184" s="171"/>
      <c r="GK184" s="171"/>
      <c r="GL184" s="171"/>
      <c r="GM184" s="171"/>
      <c r="GN184" s="171"/>
      <c r="GO184" s="171"/>
      <c r="GP184" s="171"/>
      <c r="GQ184" s="171"/>
      <c r="GR184" s="171"/>
      <c r="GS184" s="171"/>
      <c r="GT184" s="171"/>
      <c r="GU184" s="171"/>
      <c r="GV184" s="171"/>
      <c r="GW184" s="171"/>
      <c r="GX184" s="171"/>
      <c r="GY184" s="171"/>
      <c r="GZ184" s="171"/>
      <c r="HA184" s="171"/>
      <c r="HB184" s="171"/>
      <c r="HC184" s="171"/>
      <c r="HD184" s="171"/>
      <c r="HE184" s="171"/>
      <c r="HF184" s="171"/>
      <c r="HG184" s="171"/>
      <c r="HH184" s="171"/>
      <c r="HI184" s="171"/>
      <c r="HJ184" s="171"/>
      <c r="HK184" s="171"/>
      <c r="HL184" s="171"/>
      <c r="HM184" s="171"/>
      <c r="HN184" s="171"/>
      <c r="HO184" s="171"/>
      <c r="HP184" s="171"/>
      <c r="HQ184" s="171"/>
      <c r="HR184" s="171"/>
      <c r="HS184" s="171"/>
      <c r="HT184" s="171"/>
      <c r="HU184" s="171"/>
      <c r="HV184" s="171"/>
      <c r="HW184" s="171"/>
      <c r="HX184" s="171"/>
      <c r="HY184" s="171"/>
      <c r="HZ184" s="171"/>
      <c r="IA184" s="171"/>
      <c r="IB184" s="171"/>
      <c r="IC184" s="171"/>
      <c r="ID184" s="171"/>
      <c r="IE184" s="171"/>
      <c r="IF184" s="171"/>
      <c r="IG184" s="171"/>
      <c r="IH184" s="171"/>
      <c r="II184" s="171"/>
      <c r="IJ184" s="171"/>
      <c r="IK184" s="171"/>
      <c r="IL184" s="171"/>
      <c r="IM184" s="171"/>
      <c r="IN184" s="171"/>
      <c r="IO184" s="171"/>
      <c r="IP184" s="171"/>
      <c r="IQ184" s="171"/>
      <c r="IR184" s="171"/>
      <c r="IS184" s="171"/>
      <c r="IT184" s="171"/>
      <c r="IU184" s="171"/>
      <c r="IV184" s="171"/>
    </row>
    <row r="185" spans="1:256" ht="17.25">
      <c r="A185" s="179" t="s">
        <v>397</v>
      </c>
      <c r="B185" s="187">
        <v>127599296.1</v>
      </c>
      <c r="C185" s="187">
        <v>133854768.74</v>
      </c>
      <c r="D185" s="196"/>
      <c r="E185" s="197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1"/>
      <c r="BL185" s="171"/>
      <c r="BM185" s="171"/>
      <c r="BN185" s="171"/>
      <c r="BO185" s="171"/>
      <c r="BP185" s="171"/>
      <c r="BQ185" s="171"/>
      <c r="BR185" s="171"/>
      <c r="BS185" s="171"/>
      <c r="BT185" s="171"/>
      <c r="BU185" s="171"/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1"/>
      <c r="CJ185" s="171"/>
      <c r="CK185" s="171"/>
      <c r="CL185" s="171"/>
      <c r="CM185" s="171"/>
      <c r="CN185" s="171"/>
      <c r="CO185" s="171"/>
      <c r="CP185" s="171"/>
      <c r="CQ185" s="171"/>
      <c r="CR185" s="171"/>
      <c r="CS185" s="171"/>
      <c r="CT185" s="171"/>
      <c r="CU185" s="171"/>
      <c r="CV185" s="171"/>
      <c r="CW185" s="171"/>
      <c r="CX185" s="171"/>
      <c r="CY185" s="171"/>
      <c r="CZ185" s="171"/>
      <c r="DA185" s="171"/>
      <c r="DB185" s="171"/>
      <c r="DC185" s="171"/>
      <c r="DD185" s="171"/>
      <c r="DE185" s="171"/>
      <c r="DF185" s="171"/>
      <c r="DG185" s="171"/>
      <c r="DH185" s="171"/>
      <c r="DI185" s="171"/>
      <c r="DJ185" s="171"/>
      <c r="DK185" s="171"/>
      <c r="DL185" s="171"/>
      <c r="DM185" s="171"/>
      <c r="DN185" s="171"/>
      <c r="DO185" s="171"/>
      <c r="DP185" s="171"/>
      <c r="DQ185" s="171"/>
      <c r="DR185" s="171"/>
      <c r="DS185" s="171"/>
      <c r="DT185" s="171"/>
      <c r="DU185" s="171"/>
      <c r="DV185" s="171"/>
      <c r="DW185" s="171"/>
      <c r="DX185" s="171"/>
      <c r="DY185" s="171"/>
      <c r="DZ185" s="171"/>
      <c r="EA185" s="171"/>
      <c r="EB185" s="171"/>
      <c r="EC185" s="171"/>
      <c r="ED185" s="171"/>
      <c r="EE185" s="171"/>
      <c r="EF185" s="171"/>
      <c r="EG185" s="171"/>
      <c r="EH185" s="171"/>
      <c r="EI185" s="171"/>
      <c r="EJ185" s="171"/>
      <c r="EK185" s="171"/>
      <c r="EL185" s="171"/>
      <c r="EM185" s="171"/>
      <c r="EN185" s="171"/>
      <c r="EO185" s="171"/>
      <c r="EP185" s="171"/>
      <c r="EQ185" s="171"/>
      <c r="ER185" s="171"/>
      <c r="ES185" s="171"/>
      <c r="ET185" s="171"/>
      <c r="EU185" s="171"/>
      <c r="EV185" s="171"/>
      <c r="EW185" s="171"/>
      <c r="EX185" s="171"/>
      <c r="EY185" s="171"/>
      <c r="EZ185" s="171"/>
      <c r="FA185" s="171"/>
      <c r="FB185" s="171"/>
      <c r="FC185" s="171"/>
      <c r="FD185" s="171"/>
      <c r="FE185" s="171"/>
      <c r="FF185" s="171"/>
      <c r="FG185" s="171"/>
      <c r="FH185" s="171"/>
      <c r="FI185" s="171"/>
      <c r="FJ185" s="171"/>
      <c r="FK185" s="171"/>
      <c r="FL185" s="171"/>
      <c r="FM185" s="171"/>
      <c r="FN185" s="171"/>
      <c r="FO185" s="171"/>
      <c r="FP185" s="171"/>
      <c r="FQ185" s="171"/>
      <c r="FR185" s="171"/>
      <c r="FS185" s="171"/>
      <c r="FT185" s="171"/>
      <c r="FU185" s="171"/>
      <c r="FV185" s="171"/>
      <c r="FW185" s="171"/>
      <c r="FX185" s="171"/>
      <c r="FY185" s="171"/>
      <c r="FZ185" s="171"/>
      <c r="GA185" s="171"/>
      <c r="GB185" s="171"/>
      <c r="GC185" s="171"/>
      <c r="GD185" s="171"/>
      <c r="GE185" s="171"/>
      <c r="GF185" s="171"/>
      <c r="GG185" s="171"/>
      <c r="GH185" s="171"/>
      <c r="GI185" s="171"/>
      <c r="GJ185" s="171"/>
      <c r="GK185" s="171"/>
      <c r="GL185" s="171"/>
      <c r="GM185" s="171"/>
      <c r="GN185" s="171"/>
      <c r="GO185" s="171"/>
      <c r="GP185" s="171"/>
      <c r="GQ185" s="171"/>
      <c r="GR185" s="171"/>
      <c r="GS185" s="171"/>
      <c r="GT185" s="171"/>
      <c r="GU185" s="171"/>
      <c r="GV185" s="171"/>
      <c r="GW185" s="171"/>
      <c r="GX185" s="171"/>
      <c r="GY185" s="171"/>
      <c r="GZ185" s="171"/>
      <c r="HA185" s="171"/>
      <c r="HB185" s="171"/>
      <c r="HC185" s="171"/>
      <c r="HD185" s="171"/>
      <c r="HE185" s="171"/>
      <c r="HF185" s="171"/>
      <c r="HG185" s="171"/>
      <c r="HH185" s="171"/>
      <c r="HI185" s="171"/>
      <c r="HJ185" s="171"/>
      <c r="HK185" s="171"/>
      <c r="HL185" s="171"/>
      <c r="HM185" s="171"/>
      <c r="HN185" s="171"/>
      <c r="HO185" s="171"/>
      <c r="HP185" s="171"/>
      <c r="HQ185" s="171"/>
      <c r="HR185" s="171"/>
      <c r="HS185" s="171"/>
      <c r="HT185" s="171"/>
      <c r="HU185" s="171"/>
      <c r="HV185" s="171"/>
      <c r="HW185" s="171"/>
      <c r="HX185" s="171"/>
      <c r="HY185" s="171"/>
      <c r="HZ185" s="171"/>
      <c r="IA185" s="171"/>
      <c r="IB185" s="171"/>
      <c r="IC185" s="171"/>
      <c r="ID185" s="171"/>
      <c r="IE185" s="171"/>
      <c r="IF185" s="171"/>
      <c r="IG185" s="171"/>
      <c r="IH185" s="171"/>
      <c r="II185" s="171"/>
      <c r="IJ185" s="171"/>
      <c r="IK185" s="171"/>
      <c r="IL185" s="171"/>
      <c r="IM185" s="171"/>
      <c r="IN185" s="171"/>
      <c r="IO185" s="171"/>
      <c r="IP185" s="171"/>
      <c r="IQ185" s="171"/>
      <c r="IR185" s="171"/>
      <c r="IS185" s="171"/>
      <c r="IT185" s="171"/>
      <c r="IU185" s="171"/>
      <c r="IV185" s="171"/>
    </row>
    <row r="186" spans="1:256" ht="17.25">
      <c r="A186" s="179" t="s">
        <v>398</v>
      </c>
      <c r="B186" s="187">
        <v>97131.47</v>
      </c>
      <c r="C186" s="187">
        <v>120862.79</v>
      </c>
      <c r="D186" s="196"/>
      <c r="E186" s="197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1"/>
      <c r="DP186" s="171"/>
      <c r="DQ186" s="171"/>
      <c r="DR186" s="171"/>
      <c r="DS186" s="171"/>
      <c r="DT186" s="171"/>
      <c r="DU186" s="171"/>
      <c r="DV186" s="171"/>
      <c r="DW186" s="171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171"/>
      <c r="EO186" s="171"/>
      <c r="EP186" s="171"/>
      <c r="EQ186" s="171"/>
      <c r="ER186" s="171"/>
      <c r="ES186" s="171"/>
      <c r="ET186" s="171"/>
      <c r="EU186" s="171"/>
      <c r="EV186" s="171"/>
      <c r="EW186" s="171"/>
      <c r="EX186" s="171"/>
      <c r="EY186" s="171"/>
      <c r="EZ186" s="171"/>
      <c r="FA186" s="171"/>
      <c r="FB186" s="171"/>
      <c r="FC186" s="171"/>
      <c r="FD186" s="171"/>
      <c r="FE186" s="171"/>
      <c r="FF186" s="171"/>
      <c r="FG186" s="171"/>
      <c r="FH186" s="171"/>
      <c r="FI186" s="171"/>
      <c r="FJ186" s="171"/>
      <c r="FK186" s="171"/>
      <c r="FL186" s="171"/>
      <c r="FM186" s="171"/>
      <c r="FN186" s="171"/>
      <c r="FO186" s="171"/>
      <c r="FP186" s="171"/>
      <c r="FQ186" s="171"/>
      <c r="FR186" s="171"/>
      <c r="FS186" s="171"/>
      <c r="FT186" s="171"/>
      <c r="FU186" s="171"/>
      <c r="FV186" s="171"/>
      <c r="FW186" s="171"/>
      <c r="FX186" s="171"/>
      <c r="FY186" s="171"/>
      <c r="FZ186" s="171"/>
      <c r="GA186" s="171"/>
      <c r="GB186" s="171"/>
      <c r="GC186" s="171"/>
      <c r="GD186" s="171"/>
      <c r="GE186" s="171"/>
      <c r="GF186" s="171"/>
      <c r="GG186" s="171"/>
      <c r="GH186" s="171"/>
      <c r="GI186" s="171"/>
      <c r="GJ186" s="171"/>
      <c r="GK186" s="171"/>
      <c r="GL186" s="171"/>
      <c r="GM186" s="171"/>
      <c r="GN186" s="171"/>
      <c r="GO186" s="171"/>
      <c r="GP186" s="171"/>
      <c r="GQ186" s="171"/>
      <c r="GR186" s="171"/>
      <c r="GS186" s="171"/>
      <c r="GT186" s="171"/>
      <c r="GU186" s="171"/>
      <c r="GV186" s="171"/>
      <c r="GW186" s="171"/>
      <c r="GX186" s="171"/>
      <c r="GY186" s="171"/>
      <c r="GZ186" s="171"/>
      <c r="HA186" s="171"/>
      <c r="HB186" s="171"/>
      <c r="HC186" s="171"/>
      <c r="HD186" s="171"/>
      <c r="HE186" s="171"/>
      <c r="HF186" s="171"/>
      <c r="HG186" s="171"/>
      <c r="HH186" s="171"/>
      <c r="HI186" s="171"/>
      <c r="HJ186" s="171"/>
      <c r="HK186" s="171"/>
      <c r="HL186" s="171"/>
      <c r="HM186" s="171"/>
      <c r="HN186" s="171"/>
      <c r="HO186" s="171"/>
      <c r="HP186" s="171"/>
      <c r="HQ186" s="171"/>
      <c r="HR186" s="171"/>
      <c r="HS186" s="171"/>
      <c r="HT186" s="171"/>
      <c r="HU186" s="171"/>
      <c r="HV186" s="171"/>
      <c r="HW186" s="171"/>
      <c r="HX186" s="171"/>
      <c r="HY186" s="171"/>
      <c r="HZ186" s="171"/>
      <c r="IA186" s="171"/>
      <c r="IB186" s="171"/>
      <c r="IC186" s="171"/>
      <c r="ID186" s="171"/>
      <c r="IE186" s="171"/>
      <c r="IF186" s="171"/>
      <c r="IG186" s="171"/>
      <c r="IH186" s="171"/>
      <c r="II186" s="171"/>
      <c r="IJ186" s="171"/>
      <c r="IK186" s="171"/>
      <c r="IL186" s="171"/>
      <c r="IM186" s="171"/>
      <c r="IN186" s="171"/>
      <c r="IO186" s="171"/>
      <c r="IP186" s="171"/>
      <c r="IQ186" s="171"/>
      <c r="IR186" s="171"/>
      <c r="IS186" s="171"/>
      <c r="IT186" s="171"/>
      <c r="IU186" s="171"/>
      <c r="IV186" s="171"/>
    </row>
    <row r="187" spans="1:256" ht="17.25">
      <c r="A187" s="179" t="s">
        <v>399</v>
      </c>
      <c r="B187" s="187">
        <v>0</v>
      </c>
      <c r="C187" s="187">
        <v>0</v>
      </c>
      <c r="D187" s="196"/>
      <c r="E187" s="197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1"/>
      <c r="BL187" s="171"/>
      <c r="BM187" s="171"/>
      <c r="BN187" s="171"/>
      <c r="BO187" s="171"/>
      <c r="BP187" s="171"/>
      <c r="BQ187" s="171"/>
      <c r="BR187" s="171"/>
      <c r="BS187" s="171"/>
      <c r="BT187" s="171"/>
      <c r="BU187" s="171"/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1"/>
      <c r="CJ187" s="171"/>
      <c r="CK187" s="171"/>
      <c r="CL187" s="171"/>
      <c r="CM187" s="171"/>
      <c r="CN187" s="171"/>
      <c r="CO187" s="171"/>
      <c r="CP187" s="171"/>
      <c r="CQ187" s="171"/>
      <c r="CR187" s="171"/>
      <c r="CS187" s="171"/>
      <c r="CT187" s="171"/>
      <c r="CU187" s="171"/>
      <c r="CV187" s="171"/>
      <c r="CW187" s="171"/>
      <c r="CX187" s="171"/>
      <c r="CY187" s="171"/>
      <c r="CZ187" s="171"/>
      <c r="DA187" s="171"/>
      <c r="DB187" s="171"/>
      <c r="DC187" s="171"/>
      <c r="DD187" s="171"/>
      <c r="DE187" s="171"/>
      <c r="DF187" s="171"/>
      <c r="DG187" s="171"/>
      <c r="DH187" s="171"/>
      <c r="DI187" s="171"/>
      <c r="DJ187" s="171"/>
      <c r="DK187" s="171"/>
      <c r="DL187" s="171"/>
      <c r="DM187" s="171"/>
      <c r="DN187" s="171"/>
      <c r="DO187" s="171"/>
      <c r="DP187" s="171"/>
      <c r="DQ187" s="171"/>
      <c r="DR187" s="171"/>
      <c r="DS187" s="171"/>
      <c r="DT187" s="171"/>
      <c r="DU187" s="171"/>
      <c r="DV187" s="171"/>
      <c r="DW187" s="171"/>
      <c r="DX187" s="171"/>
      <c r="DY187" s="171"/>
      <c r="DZ187" s="171"/>
      <c r="EA187" s="171"/>
      <c r="EB187" s="171"/>
      <c r="EC187" s="171"/>
      <c r="ED187" s="171"/>
      <c r="EE187" s="171"/>
      <c r="EF187" s="171"/>
      <c r="EG187" s="171"/>
      <c r="EH187" s="171"/>
      <c r="EI187" s="171"/>
      <c r="EJ187" s="171"/>
      <c r="EK187" s="171"/>
      <c r="EL187" s="171"/>
      <c r="EM187" s="171"/>
      <c r="EN187" s="171"/>
      <c r="EO187" s="171"/>
      <c r="EP187" s="171"/>
      <c r="EQ187" s="171"/>
      <c r="ER187" s="171"/>
      <c r="ES187" s="171"/>
      <c r="ET187" s="171"/>
      <c r="EU187" s="171"/>
      <c r="EV187" s="171"/>
      <c r="EW187" s="171"/>
      <c r="EX187" s="171"/>
      <c r="EY187" s="171"/>
      <c r="EZ187" s="171"/>
      <c r="FA187" s="171"/>
      <c r="FB187" s="171"/>
      <c r="FC187" s="171"/>
      <c r="FD187" s="171"/>
      <c r="FE187" s="171"/>
      <c r="FF187" s="171"/>
      <c r="FG187" s="171"/>
      <c r="FH187" s="171"/>
      <c r="FI187" s="171"/>
      <c r="FJ187" s="171"/>
      <c r="FK187" s="171"/>
      <c r="FL187" s="171"/>
      <c r="FM187" s="171"/>
      <c r="FN187" s="171"/>
      <c r="FO187" s="171"/>
      <c r="FP187" s="171"/>
      <c r="FQ187" s="171"/>
      <c r="FR187" s="171"/>
      <c r="FS187" s="171"/>
      <c r="FT187" s="171"/>
      <c r="FU187" s="171"/>
      <c r="FV187" s="171"/>
      <c r="FW187" s="171"/>
      <c r="FX187" s="171"/>
      <c r="FY187" s="171"/>
      <c r="FZ187" s="171"/>
      <c r="GA187" s="171"/>
      <c r="GB187" s="171"/>
      <c r="GC187" s="171"/>
      <c r="GD187" s="171"/>
      <c r="GE187" s="171"/>
      <c r="GF187" s="171"/>
      <c r="GG187" s="171"/>
      <c r="GH187" s="171"/>
      <c r="GI187" s="171"/>
      <c r="GJ187" s="171"/>
      <c r="GK187" s="171"/>
      <c r="GL187" s="171"/>
      <c r="GM187" s="171"/>
      <c r="GN187" s="171"/>
      <c r="GO187" s="171"/>
      <c r="GP187" s="171"/>
      <c r="GQ187" s="171"/>
      <c r="GR187" s="171"/>
      <c r="GS187" s="171"/>
      <c r="GT187" s="171"/>
      <c r="GU187" s="171"/>
      <c r="GV187" s="171"/>
      <c r="GW187" s="171"/>
      <c r="GX187" s="171"/>
      <c r="GY187" s="171"/>
      <c r="GZ187" s="171"/>
      <c r="HA187" s="171"/>
      <c r="HB187" s="171"/>
      <c r="HC187" s="171"/>
      <c r="HD187" s="171"/>
      <c r="HE187" s="171"/>
      <c r="HF187" s="171"/>
      <c r="HG187" s="171"/>
      <c r="HH187" s="171"/>
      <c r="HI187" s="171"/>
      <c r="HJ187" s="171"/>
      <c r="HK187" s="171"/>
      <c r="HL187" s="171"/>
      <c r="HM187" s="171"/>
      <c r="HN187" s="171"/>
      <c r="HO187" s="171"/>
      <c r="HP187" s="171"/>
      <c r="HQ187" s="171"/>
      <c r="HR187" s="171"/>
      <c r="HS187" s="171"/>
      <c r="HT187" s="171"/>
      <c r="HU187" s="171"/>
      <c r="HV187" s="171"/>
      <c r="HW187" s="171"/>
      <c r="HX187" s="171"/>
      <c r="HY187" s="171"/>
      <c r="HZ187" s="171"/>
      <c r="IA187" s="171"/>
      <c r="IB187" s="171"/>
      <c r="IC187" s="171"/>
      <c r="ID187" s="171"/>
      <c r="IE187" s="171"/>
      <c r="IF187" s="171"/>
      <c r="IG187" s="171"/>
      <c r="IH187" s="171"/>
      <c r="II187" s="171"/>
      <c r="IJ187" s="171"/>
      <c r="IK187" s="171"/>
      <c r="IL187" s="171"/>
      <c r="IM187" s="171"/>
      <c r="IN187" s="171"/>
      <c r="IO187" s="171"/>
      <c r="IP187" s="171"/>
      <c r="IQ187" s="171"/>
      <c r="IR187" s="171"/>
      <c r="IS187" s="171"/>
      <c r="IT187" s="171"/>
      <c r="IU187" s="171"/>
      <c r="IV187" s="171"/>
    </row>
    <row r="188" spans="1:256" ht="17.25">
      <c r="A188" s="179" t="s">
        <v>400</v>
      </c>
      <c r="B188" s="187">
        <v>0</v>
      </c>
      <c r="C188" s="187">
        <v>0</v>
      </c>
      <c r="D188" s="196" t="s">
        <v>106</v>
      </c>
      <c r="E188" s="202" t="s">
        <v>105</v>
      </c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1"/>
      <c r="BL188" s="171"/>
      <c r="BM188" s="171"/>
      <c r="BN188" s="171"/>
      <c r="BO188" s="171"/>
      <c r="BP188" s="171"/>
      <c r="BQ188" s="171"/>
      <c r="BR188" s="17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1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  <c r="DJ188" s="171"/>
      <c r="DK188" s="171"/>
      <c r="DL188" s="171"/>
      <c r="DM188" s="171"/>
      <c r="DN188" s="171"/>
      <c r="DO188" s="171"/>
      <c r="DP188" s="171"/>
      <c r="DQ188" s="171"/>
      <c r="DR188" s="171"/>
      <c r="DS188" s="171"/>
      <c r="DT188" s="171"/>
      <c r="DU188" s="171"/>
      <c r="DV188" s="171"/>
      <c r="DW188" s="171"/>
      <c r="DX188" s="171"/>
      <c r="DY188" s="171"/>
      <c r="DZ188" s="171"/>
      <c r="EA188" s="171"/>
      <c r="EB188" s="171"/>
      <c r="EC188" s="171"/>
      <c r="ED188" s="171"/>
      <c r="EE188" s="171"/>
      <c r="EF188" s="171"/>
      <c r="EG188" s="171"/>
      <c r="EH188" s="171"/>
      <c r="EI188" s="171"/>
      <c r="EJ188" s="171"/>
      <c r="EK188" s="171"/>
      <c r="EL188" s="171"/>
      <c r="EM188" s="171"/>
      <c r="EN188" s="171"/>
      <c r="EO188" s="171"/>
      <c r="EP188" s="171"/>
      <c r="EQ188" s="171"/>
      <c r="ER188" s="171"/>
      <c r="ES188" s="171"/>
      <c r="ET188" s="171"/>
      <c r="EU188" s="171"/>
      <c r="EV188" s="171"/>
      <c r="EW188" s="171"/>
      <c r="EX188" s="171"/>
      <c r="EY188" s="171"/>
      <c r="EZ188" s="171"/>
      <c r="FA188" s="171"/>
      <c r="FB188" s="171"/>
      <c r="FC188" s="171"/>
      <c r="FD188" s="171"/>
      <c r="FE188" s="171"/>
      <c r="FF188" s="171"/>
      <c r="FG188" s="171"/>
      <c r="FH188" s="171"/>
      <c r="FI188" s="171"/>
      <c r="FJ188" s="171"/>
      <c r="FK188" s="171"/>
      <c r="FL188" s="171"/>
      <c r="FM188" s="171"/>
      <c r="FN188" s="171"/>
      <c r="FO188" s="171"/>
      <c r="FP188" s="171"/>
      <c r="FQ188" s="171"/>
      <c r="FR188" s="171"/>
      <c r="FS188" s="171"/>
      <c r="FT188" s="171"/>
      <c r="FU188" s="171"/>
      <c r="FV188" s="171"/>
      <c r="FW188" s="171"/>
      <c r="FX188" s="171"/>
      <c r="FY188" s="171"/>
      <c r="FZ188" s="171"/>
      <c r="GA188" s="171"/>
      <c r="GB188" s="171"/>
      <c r="GC188" s="171"/>
      <c r="GD188" s="171"/>
      <c r="GE188" s="171"/>
      <c r="GF188" s="171"/>
      <c r="GG188" s="171"/>
      <c r="GH188" s="171"/>
      <c r="GI188" s="171"/>
      <c r="GJ188" s="171"/>
      <c r="GK188" s="171"/>
      <c r="GL188" s="171"/>
      <c r="GM188" s="171"/>
      <c r="GN188" s="171"/>
      <c r="GO188" s="171"/>
      <c r="GP188" s="171"/>
      <c r="GQ188" s="171"/>
      <c r="GR188" s="171"/>
      <c r="GS188" s="171"/>
      <c r="GT188" s="171"/>
      <c r="GU188" s="171"/>
      <c r="GV188" s="171"/>
      <c r="GW188" s="171"/>
      <c r="GX188" s="171"/>
      <c r="GY188" s="171"/>
      <c r="GZ188" s="171"/>
      <c r="HA188" s="171"/>
      <c r="HB188" s="171"/>
      <c r="HC188" s="171"/>
      <c r="HD188" s="171"/>
      <c r="HE188" s="171"/>
      <c r="HF188" s="171"/>
      <c r="HG188" s="171"/>
      <c r="HH188" s="171"/>
      <c r="HI188" s="171"/>
      <c r="HJ188" s="171"/>
      <c r="HK188" s="171"/>
      <c r="HL188" s="171"/>
      <c r="HM188" s="171"/>
      <c r="HN188" s="171"/>
      <c r="HO188" s="171"/>
      <c r="HP188" s="171"/>
      <c r="HQ188" s="171"/>
      <c r="HR188" s="171"/>
      <c r="HS188" s="171"/>
      <c r="HT188" s="171"/>
      <c r="HU188" s="171"/>
      <c r="HV188" s="171"/>
      <c r="HW188" s="171"/>
      <c r="HX188" s="171"/>
      <c r="HY188" s="171"/>
      <c r="HZ188" s="171"/>
      <c r="IA188" s="171"/>
      <c r="IB188" s="171"/>
      <c r="IC188" s="171"/>
      <c r="ID188" s="171"/>
      <c r="IE188" s="171"/>
      <c r="IF188" s="171"/>
      <c r="IG188" s="171"/>
      <c r="IH188" s="171"/>
      <c r="II188" s="171"/>
      <c r="IJ188" s="171"/>
      <c r="IK188" s="171"/>
      <c r="IL188" s="171"/>
      <c r="IM188" s="171"/>
      <c r="IN188" s="171"/>
      <c r="IO188" s="171"/>
      <c r="IP188" s="171"/>
      <c r="IQ188" s="171"/>
      <c r="IR188" s="171"/>
      <c r="IS188" s="171"/>
      <c r="IT188" s="171"/>
      <c r="IU188" s="171"/>
      <c r="IV188" s="171"/>
    </row>
    <row r="189" spans="1:256" ht="17.25">
      <c r="A189" s="179" t="s">
        <v>401</v>
      </c>
      <c r="B189" s="187">
        <v>71386</v>
      </c>
      <c r="C189" s="187">
        <v>68429</v>
      </c>
      <c r="D189" s="196"/>
      <c r="E189" s="197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1"/>
      <c r="BR189" s="17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1"/>
      <c r="CJ189" s="171"/>
      <c r="CK189" s="171"/>
      <c r="CL189" s="171"/>
      <c r="CM189" s="171"/>
      <c r="CN189" s="171"/>
      <c r="CO189" s="171"/>
      <c r="CP189" s="171"/>
      <c r="CQ189" s="171"/>
      <c r="CR189" s="171"/>
      <c r="CS189" s="171"/>
      <c r="CT189" s="171"/>
      <c r="CU189" s="171"/>
      <c r="CV189" s="171"/>
      <c r="CW189" s="171"/>
      <c r="CX189" s="171"/>
      <c r="CY189" s="171"/>
      <c r="CZ189" s="171"/>
      <c r="DA189" s="171"/>
      <c r="DB189" s="171"/>
      <c r="DC189" s="171"/>
      <c r="DD189" s="171"/>
      <c r="DE189" s="171"/>
      <c r="DF189" s="171"/>
      <c r="DG189" s="171"/>
      <c r="DH189" s="171"/>
      <c r="DI189" s="171"/>
      <c r="DJ189" s="171"/>
      <c r="DK189" s="171"/>
      <c r="DL189" s="171"/>
      <c r="DM189" s="171"/>
      <c r="DN189" s="171"/>
      <c r="DO189" s="171"/>
      <c r="DP189" s="171"/>
      <c r="DQ189" s="171"/>
      <c r="DR189" s="171"/>
      <c r="DS189" s="171"/>
      <c r="DT189" s="171"/>
      <c r="DU189" s="171"/>
      <c r="DV189" s="171"/>
      <c r="DW189" s="171"/>
      <c r="DX189" s="171"/>
      <c r="DY189" s="171"/>
      <c r="DZ189" s="171"/>
      <c r="EA189" s="171"/>
      <c r="EB189" s="171"/>
      <c r="EC189" s="171"/>
      <c r="ED189" s="171"/>
      <c r="EE189" s="171"/>
      <c r="EF189" s="171"/>
      <c r="EG189" s="171"/>
      <c r="EH189" s="171"/>
      <c r="EI189" s="171"/>
      <c r="EJ189" s="171"/>
      <c r="EK189" s="171"/>
      <c r="EL189" s="171"/>
      <c r="EM189" s="171"/>
      <c r="EN189" s="171"/>
      <c r="EO189" s="171"/>
      <c r="EP189" s="171"/>
      <c r="EQ189" s="171"/>
      <c r="ER189" s="171"/>
      <c r="ES189" s="171"/>
      <c r="ET189" s="171"/>
      <c r="EU189" s="171"/>
      <c r="EV189" s="171"/>
      <c r="EW189" s="171"/>
      <c r="EX189" s="171"/>
      <c r="EY189" s="171"/>
      <c r="EZ189" s="171"/>
      <c r="FA189" s="171"/>
      <c r="FB189" s="171"/>
      <c r="FC189" s="171"/>
      <c r="FD189" s="171"/>
      <c r="FE189" s="171"/>
      <c r="FF189" s="171"/>
      <c r="FG189" s="171"/>
      <c r="FH189" s="171"/>
      <c r="FI189" s="171"/>
      <c r="FJ189" s="171"/>
      <c r="FK189" s="171"/>
      <c r="FL189" s="171"/>
      <c r="FM189" s="171"/>
      <c r="FN189" s="171"/>
      <c r="FO189" s="171"/>
      <c r="FP189" s="171"/>
      <c r="FQ189" s="171"/>
      <c r="FR189" s="171"/>
      <c r="FS189" s="171"/>
      <c r="FT189" s="171"/>
      <c r="FU189" s="171"/>
      <c r="FV189" s="171"/>
      <c r="FW189" s="171"/>
      <c r="FX189" s="171"/>
      <c r="FY189" s="171"/>
      <c r="FZ189" s="171"/>
      <c r="GA189" s="171"/>
      <c r="GB189" s="171"/>
      <c r="GC189" s="171"/>
      <c r="GD189" s="171"/>
      <c r="GE189" s="171"/>
      <c r="GF189" s="171"/>
      <c r="GG189" s="171"/>
      <c r="GH189" s="171"/>
      <c r="GI189" s="171"/>
      <c r="GJ189" s="171"/>
      <c r="GK189" s="171"/>
      <c r="GL189" s="171"/>
      <c r="GM189" s="171"/>
      <c r="GN189" s="171"/>
      <c r="GO189" s="171"/>
      <c r="GP189" s="171"/>
      <c r="GQ189" s="171"/>
      <c r="GR189" s="171"/>
      <c r="GS189" s="171"/>
      <c r="GT189" s="171"/>
      <c r="GU189" s="171"/>
      <c r="GV189" s="171"/>
      <c r="GW189" s="171"/>
      <c r="GX189" s="171"/>
      <c r="GY189" s="171"/>
      <c r="GZ189" s="171"/>
      <c r="HA189" s="171"/>
      <c r="HB189" s="171"/>
      <c r="HC189" s="171"/>
      <c r="HD189" s="171"/>
      <c r="HE189" s="171"/>
      <c r="HF189" s="171"/>
      <c r="HG189" s="171"/>
      <c r="HH189" s="171"/>
      <c r="HI189" s="171"/>
      <c r="HJ189" s="171"/>
      <c r="HK189" s="171"/>
      <c r="HL189" s="171"/>
      <c r="HM189" s="171"/>
      <c r="HN189" s="171"/>
      <c r="HO189" s="171"/>
      <c r="HP189" s="171"/>
      <c r="HQ189" s="171"/>
      <c r="HR189" s="171"/>
      <c r="HS189" s="171"/>
      <c r="HT189" s="171"/>
      <c r="HU189" s="171"/>
      <c r="HV189" s="171"/>
      <c r="HW189" s="171"/>
      <c r="HX189" s="171"/>
      <c r="HY189" s="171"/>
      <c r="HZ189" s="171"/>
      <c r="IA189" s="171"/>
      <c r="IB189" s="171"/>
      <c r="IC189" s="171"/>
      <c r="ID189" s="171"/>
      <c r="IE189" s="171"/>
      <c r="IF189" s="171"/>
      <c r="IG189" s="171"/>
      <c r="IH189" s="171"/>
      <c r="II189" s="171"/>
      <c r="IJ189" s="171"/>
      <c r="IK189" s="171"/>
      <c r="IL189" s="171"/>
      <c r="IM189" s="171"/>
      <c r="IN189" s="171"/>
      <c r="IO189" s="171"/>
      <c r="IP189" s="171"/>
      <c r="IQ189" s="171"/>
      <c r="IR189" s="171"/>
      <c r="IS189" s="171"/>
      <c r="IT189" s="171"/>
      <c r="IU189" s="171"/>
      <c r="IV189" s="171"/>
    </row>
    <row r="190" spans="1:256" ht="17.25">
      <c r="A190" s="179" t="s">
        <v>402</v>
      </c>
      <c r="B190" s="187">
        <v>0</v>
      </c>
      <c r="C190" s="187">
        <v>0</v>
      </c>
      <c r="D190" s="196"/>
      <c r="E190" s="197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1"/>
      <c r="BL190" s="171"/>
      <c r="BM190" s="171"/>
      <c r="BN190" s="171"/>
      <c r="BO190" s="171"/>
      <c r="BP190" s="171"/>
      <c r="BQ190" s="171"/>
      <c r="BR190" s="17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1"/>
      <c r="CU190" s="171"/>
      <c r="CV190" s="171"/>
      <c r="CW190" s="171"/>
      <c r="CX190" s="171"/>
      <c r="CY190" s="171"/>
      <c r="CZ190" s="171"/>
      <c r="DA190" s="171"/>
      <c r="DB190" s="171"/>
      <c r="DC190" s="171"/>
      <c r="DD190" s="171"/>
      <c r="DE190" s="171"/>
      <c r="DF190" s="171"/>
      <c r="DG190" s="171"/>
      <c r="DH190" s="171"/>
      <c r="DI190" s="171"/>
      <c r="DJ190" s="171"/>
      <c r="DK190" s="171"/>
      <c r="DL190" s="171"/>
      <c r="DM190" s="171"/>
      <c r="DN190" s="171"/>
      <c r="DO190" s="171"/>
      <c r="DP190" s="171"/>
      <c r="DQ190" s="171"/>
      <c r="DR190" s="171"/>
      <c r="DS190" s="171"/>
      <c r="DT190" s="171"/>
      <c r="DU190" s="171"/>
      <c r="DV190" s="171"/>
      <c r="DW190" s="171"/>
      <c r="DX190" s="171"/>
      <c r="DY190" s="171"/>
      <c r="DZ190" s="171"/>
      <c r="EA190" s="171"/>
      <c r="EB190" s="171"/>
      <c r="EC190" s="171"/>
      <c r="ED190" s="171"/>
      <c r="EE190" s="171"/>
      <c r="EF190" s="171"/>
      <c r="EG190" s="171"/>
      <c r="EH190" s="171"/>
      <c r="EI190" s="171"/>
      <c r="EJ190" s="171"/>
      <c r="EK190" s="171"/>
      <c r="EL190" s="171"/>
      <c r="EM190" s="171"/>
      <c r="EN190" s="171"/>
      <c r="EO190" s="171"/>
      <c r="EP190" s="171"/>
      <c r="EQ190" s="171"/>
      <c r="ER190" s="171"/>
      <c r="ES190" s="171"/>
      <c r="ET190" s="171"/>
      <c r="EU190" s="171"/>
      <c r="EV190" s="171"/>
      <c r="EW190" s="171"/>
      <c r="EX190" s="171"/>
      <c r="EY190" s="171"/>
      <c r="EZ190" s="171"/>
      <c r="FA190" s="171"/>
      <c r="FB190" s="171"/>
      <c r="FC190" s="171"/>
      <c r="FD190" s="171"/>
      <c r="FE190" s="171"/>
      <c r="FF190" s="171"/>
      <c r="FG190" s="171"/>
      <c r="FH190" s="171"/>
      <c r="FI190" s="171"/>
      <c r="FJ190" s="171"/>
      <c r="FK190" s="171"/>
      <c r="FL190" s="171"/>
      <c r="FM190" s="171"/>
      <c r="FN190" s="171"/>
      <c r="FO190" s="171"/>
      <c r="FP190" s="171"/>
      <c r="FQ190" s="171"/>
      <c r="FR190" s="171"/>
      <c r="FS190" s="171"/>
      <c r="FT190" s="171"/>
      <c r="FU190" s="171"/>
      <c r="FV190" s="171"/>
      <c r="FW190" s="171"/>
      <c r="FX190" s="171"/>
      <c r="FY190" s="171"/>
      <c r="FZ190" s="171"/>
      <c r="GA190" s="171"/>
      <c r="GB190" s="171"/>
      <c r="GC190" s="171"/>
      <c r="GD190" s="171"/>
      <c r="GE190" s="171"/>
      <c r="GF190" s="171"/>
      <c r="GG190" s="171"/>
      <c r="GH190" s="171"/>
      <c r="GI190" s="171"/>
      <c r="GJ190" s="171"/>
      <c r="GK190" s="171"/>
      <c r="GL190" s="171"/>
      <c r="GM190" s="171"/>
      <c r="GN190" s="171"/>
      <c r="GO190" s="171"/>
      <c r="GP190" s="171"/>
      <c r="GQ190" s="171"/>
      <c r="GR190" s="171"/>
      <c r="GS190" s="171"/>
      <c r="GT190" s="171"/>
      <c r="GU190" s="171"/>
      <c r="GV190" s="171"/>
      <c r="GW190" s="171"/>
      <c r="GX190" s="171"/>
      <c r="GY190" s="171"/>
      <c r="GZ190" s="171"/>
      <c r="HA190" s="171"/>
      <c r="HB190" s="171"/>
      <c r="HC190" s="171"/>
      <c r="HD190" s="171"/>
      <c r="HE190" s="171"/>
      <c r="HF190" s="171"/>
      <c r="HG190" s="171"/>
      <c r="HH190" s="171"/>
      <c r="HI190" s="171"/>
      <c r="HJ190" s="171"/>
      <c r="HK190" s="171"/>
      <c r="HL190" s="171"/>
      <c r="HM190" s="171"/>
      <c r="HN190" s="171"/>
      <c r="HO190" s="171"/>
      <c r="HP190" s="171"/>
      <c r="HQ190" s="171"/>
      <c r="HR190" s="171"/>
      <c r="HS190" s="171"/>
      <c r="HT190" s="171"/>
      <c r="HU190" s="171"/>
      <c r="HV190" s="171"/>
      <c r="HW190" s="171"/>
      <c r="HX190" s="171"/>
      <c r="HY190" s="171"/>
      <c r="HZ190" s="171"/>
      <c r="IA190" s="171"/>
      <c r="IB190" s="171"/>
      <c r="IC190" s="171"/>
      <c r="ID190" s="171"/>
      <c r="IE190" s="171"/>
      <c r="IF190" s="171"/>
      <c r="IG190" s="171"/>
      <c r="IH190" s="171"/>
      <c r="II190" s="171"/>
      <c r="IJ190" s="171"/>
      <c r="IK190" s="171"/>
      <c r="IL190" s="171"/>
      <c r="IM190" s="171"/>
      <c r="IN190" s="171"/>
      <c r="IO190" s="171"/>
      <c r="IP190" s="171"/>
      <c r="IQ190" s="171"/>
      <c r="IR190" s="171"/>
      <c r="IS190" s="171"/>
      <c r="IT190" s="171"/>
      <c r="IU190" s="171"/>
      <c r="IV190" s="171"/>
    </row>
    <row r="191" spans="1:256" ht="17.25">
      <c r="A191" s="179" t="s">
        <v>403</v>
      </c>
      <c r="B191" s="187">
        <v>47884.42</v>
      </c>
      <c r="C191" s="187">
        <v>52963.29</v>
      </c>
      <c r="D191" s="196"/>
      <c r="E191" s="197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71"/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1"/>
      <c r="CU191" s="171"/>
      <c r="CV191" s="171"/>
      <c r="CW191" s="171"/>
      <c r="CX191" s="171"/>
      <c r="CY191" s="171"/>
      <c r="CZ191" s="171"/>
      <c r="DA191" s="171"/>
      <c r="DB191" s="171"/>
      <c r="DC191" s="171"/>
      <c r="DD191" s="171"/>
      <c r="DE191" s="171"/>
      <c r="DF191" s="171"/>
      <c r="DG191" s="171"/>
      <c r="DH191" s="171"/>
      <c r="DI191" s="171"/>
      <c r="DJ191" s="171"/>
      <c r="DK191" s="171"/>
      <c r="DL191" s="171"/>
      <c r="DM191" s="171"/>
      <c r="DN191" s="171"/>
      <c r="DO191" s="171"/>
      <c r="DP191" s="171"/>
      <c r="DQ191" s="171"/>
      <c r="DR191" s="171"/>
      <c r="DS191" s="171"/>
      <c r="DT191" s="171"/>
      <c r="DU191" s="171"/>
      <c r="DV191" s="171"/>
      <c r="DW191" s="171"/>
      <c r="DX191" s="171"/>
      <c r="DY191" s="171"/>
      <c r="DZ191" s="171"/>
      <c r="EA191" s="171"/>
      <c r="EB191" s="171"/>
      <c r="EC191" s="171"/>
      <c r="ED191" s="171"/>
      <c r="EE191" s="171"/>
      <c r="EF191" s="171"/>
      <c r="EG191" s="171"/>
      <c r="EH191" s="171"/>
      <c r="EI191" s="171"/>
      <c r="EJ191" s="171"/>
      <c r="EK191" s="171"/>
      <c r="EL191" s="171"/>
      <c r="EM191" s="171"/>
      <c r="EN191" s="171"/>
      <c r="EO191" s="171"/>
      <c r="EP191" s="171"/>
      <c r="EQ191" s="171"/>
      <c r="ER191" s="171"/>
      <c r="ES191" s="171"/>
      <c r="ET191" s="171"/>
      <c r="EU191" s="171"/>
      <c r="EV191" s="171"/>
      <c r="EW191" s="171"/>
      <c r="EX191" s="171"/>
      <c r="EY191" s="171"/>
      <c r="EZ191" s="171"/>
      <c r="FA191" s="171"/>
      <c r="FB191" s="171"/>
      <c r="FC191" s="171"/>
      <c r="FD191" s="171"/>
      <c r="FE191" s="171"/>
      <c r="FF191" s="171"/>
      <c r="FG191" s="171"/>
      <c r="FH191" s="171"/>
      <c r="FI191" s="171"/>
      <c r="FJ191" s="171"/>
      <c r="FK191" s="171"/>
      <c r="FL191" s="171"/>
      <c r="FM191" s="171"/>
      <c r="FN191" s="171"/>
      <c r="FO191" s="171"/>
      <c r="FP191" s="171"/>
      <c r="FQ191" s="171"/>
      <c r="FR191" s="171"/>
      <c r="FS191" s="171"/>
      <c r="FT191" s="171"/>
      <c r="FU191" s="171"/>
      <c r="FV191" s="171"/>
      <c r="FW191" s="171"/>
      <c r="FX191" s="171"/>
      <c r="FY191" s="171"/>
      <c r="FZ191" s="171"/>
      <c r="GA191" s="171"/>
      <c r="GB191" s="171"/>
      <c r="GC191" s="171"/>
      <c r="GD191" s="171"/>
      <c r="GE191" s="171"/>
      <c r="GF191" s="171"/>
      <c r="GG191" s="171"/>
      <c r="GH191" s="171"/>
      <c r="GI191" s="171"/>
      <c r="GJ191" s="171"/>
      <c r="GK191" s="171"/>
      <c r="GL191" s="171"/>
      <c r="GM191" s="171"/>
      <c r="GN191" s="171"/>
      <c r="GO191" s="171"/>
      <c r="GP191" s="171"/>
      <c r="GQ191" s="171"/>
      <c r="GR191" s="171"/>
      <c r="GS191" s="171"/>
      <c r="GT191" s="171"/>
      <c r="GU191" s="171"/>
      <c r="GV191" s="171"/>
      <c r="GW191" s="171"/>
      <c r="GX191" s="171"/>
      <c r="GY191" s="171"/>
      <c r="GZ191" s="171"/>
      <c r="HA191" s="171"/>
      <c r="HB191" s="171"/>
      <c r="HC191" s="171"/>
      <c r="HD191" s="171"/>
      <c r="HE191" s="171"/>
      <c r="HF191" s="171"/>
      <c r="HG191" s="171"/>
      <c r="HH191" s="171"/>
      <c r="HI191" s="171"/>
      <c r="HJ191" s="171"/>
      <c r="HK191" s="171"/>
      <c r="HL191" s="171"/>
      <c r="HM191" s="171"/>
      <c r="HN191" s="171"/>
      <c r="HO191" s="171"/>
      <c r="HP191" s="171"/>
      <c r="HQ191" s="171"/>
      <c r="HR191" s="171"/>
      <c r="HS191" s="171"/>
      <c r="HT191" s="171"/>
      <c r="HU191" s="171"/>
      <c r="HV191" s="171"/>
      <c r="HW191" s="171"/>
      <c r="HX191" s="171"/>
      <c r="HY191" s="171"/>
      <c r="HZ191" s="171"/>
      <c r="IA191" s="171"/>
      <c r="IB191" s="171"/>
      <c r="IC191" s="171"/>
      <c r="ID191" s="171"/>
      <c r="IE191" s="171"/>
      <c r="IF191" s="171"/>
      <c r="IG191" s="171"/>
      <c r="IH191" s="171"/>
      <c r="II191" s="171"/>
      <c r="IJ191" s="171"/>
      <c r="IK191" s="171"/>
      <c r="IL191" s="171"/>
      <c r="IM191" s="171"/>
      <c r="IN191" s="171"/>
      <c r="IO191" s="171"/>
      <c r="IP191" s="171"/>
      <c r="IQ191" s="171"/>
      <c r="IR191" s="171"/>
      <c r="IS191" s="171"/>
      <c r="IT191" s="171"/>
      <c r="IU191" s="171"/>
      <c r="IV191" s="171"/>
    </row>
    <row r="192" spans="1:256" ht="17.25">
      <c r="A192" s="179" t="s">
        <v>404</v>
      </c>
      <c r="B192" s="187">
        <v>52532.4</v>
      </c>
      <c r="C192" s="187">
        <v>37838.09</v>
      </c>
      <c r="D192" s="196"/>
      <c r="E192" s="197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71"/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1"/>
      <c r="CU192" s="171"/>
      <c r="CV192" s="171"/>
      <c r="CW192" s="171"/>
      <c r="CX192" s="171"/>
      <c r="CY192" s="171"/>
      <c r="CZ192" s="171"/>
      <c r="DA192" s="171"/>
      <c r="DB192" s="171"/>
      <c r="DC192" s="171"/>
      <c r="DD192" s="171"/>
      <c r="DE192" s="171"/>
      <c r="DF192" s="171"/>
      <c r="DG192" s="171"/>
      <c r="DH192" s="171"/>
      <c r="DI192" s="171"/>
      <c r="DJ192" s="171"/>
      <c r="DK192" s="171"/>
      <c r="DL192" s="171"/>
      <c r="DM192" s="171"/>
      <c r="DN192" s="171"/>
      <c r="DO192" s="171"/>
      <c r="DP192" s="171"/>
      <c r="DQ192" s="171"/>
      <c r="DR192" s="171"/>
      <c r="DS192" s="171"/>
      <c r="DT192" s="171"/>
      <c r="DU192" s="171"/>
      <c r="DV192" s="171"/>
      <c r="DW192" s="171"/>
      <c r="DX192" s="171"/>
      <c r="DY192" s="171"/>
      <c r="DZ192" s="171"/>
      <c r="EA192" s="171"/>
      <c r="EB192" s="171"/>
      <c r="EC192" s="171"/>
      <c r="ED192" s="171"/>
      <c r="EE192" s="171"/>
      <c r="EF192" s="171"/>
      <c r="EG192" s="171"/>
      <c r="EH192" s="171"/>
      <c r="EI192" s="171"/>
      <c r="EJ192" s="171"/>
      <c r="EK192" s="171"/>
      <c r="EL192" s="171"/>
      <c r="EM192" s="171"/>
      <c r="EN192" s="171"/>
      <c r="EO192" s="171"/>
      <c r="EP192" s="171"/>
      <c r="EQ192" s="171"/>
      <c r="ER192" s="171"/>
      <c r="ES192" s="171"/>
      <c r="ET192" s="171"/>
      <c r="EU192" s="171"/>
      <c r="EV192" s="171"/>
      <c r="EW192" s="171"/>
      <c r="EX192" s="171"/>
      <c r="EY192" s="171"/>
      <c r="EZ192" s="171"/>
      <c r="FA192" s="171"/>
      <c r="FB192" s="171"/>
      <c r="FC192" s="171"/>
      <c r="FD192" s="171"/>
      <c r="FE192" s="171"/>
      <c r="FF192" s="171"/>
      <c r="FG192" s="171"/>
      <c r="FH192" s="171"/>
      <c r="FI192" s="171"/>
      <c r="FJ192" s="171"/>
      <c r="FK192" s="171"/>
      <c r="FL192" s="171"/>
      <c r="FM192" s="171"/>
      <c r="FN192" s="171"/>
      <c r="FO192" s="171"/>
      <c r="FP192" s="171"/>
      <c r="FQ192" s="171"/>
      <c r="FR192" s="171"/>
      <c r="FS192" s="171"/>
      <c r="FT192" s="171"/>
      <c r="FU192" s="171"/>
      <c r="FV192" s="171"/>
      <c r="FW192" s="171"/>
      <c r="FX192" s="171"/>
      <c r="FY192" s="171"/>
      <c r="FZ192" s="171"/>
      <c r="GA192" s="171"/>
      <c r="GB192" s="171"/>
      <c r="GC192" s="171"/>
      <c r="GD192" s="171"/>
      <c r="GE192" s="171"/>
      <c r="GF192" s="171"/>
      <c r="GG192" s="171"/>
      <c r="GH192" s="171"/>
      <c r="GI192" s="171"/>
      <c r="GJ192" s="171"/>
      <c r="GK192" s="171"/>
      <c r="GL192" s="171"/>
      <c r="GM192" s="171"/>
      <c r="GN192" s="171"/>
      <c r="GO192" s="171"/>
      <c r="GP192" s="171"/>
      <c r="GQ192" s="171"/>
      <c r="GR192" s="171"/>
      <c r="GS192" s="171"/>
      <c r="GT192" s="171"/>
      <c r="GU192" s="171"/>
      <c r="GV192" s="171"/>
      <c r="GW192" s="171"/>
      <c r="GX192" s="171"/>
      <c r="GY192" s="171"/>
      <c r="GZ192" s="171"/>
      <c r="HA192" s="171"/>
      <c r="HB192" s="171"/>
      <c r="HC192" s="171"/>
      <c r="HD192" s="171"/>
      <c r="HE192" s="171"/>
      <c r="HF192" s="171"/>
      <c r="HG192" s="171"/>
      <c r="HH192" s="171"/>
      <c r="HI192" s="171"/>
      <c r="HJ192" s="171"/>
      <c r="HK192" s="171"/>
      <c r="HL192" s="171"/>
      <c r="HM192" s="171"/>
      <c r="HN192" s="171"/>
      <c r="HO192" s="171"/>
      <c r="HP192" s="171"/>
      <c r="HQ192" s="171"/>
      <c r="HR192" s="171"/>
      <c r="HS192" s="171"/>
      <c r="HT192" s="171"/>
      <c r="HU192" s="171"/>
      <c r="HV192" s="171"/>
      <c r="HW192" s="171"/>
      <c r="HX192" s="171"/>
      <c r="HY192" s="171"/>
      <c r="HZ192" s="171"/>
      <c r="IA192" s="171"/>
      <c r="IB192" s="171"/>
      <c r="IC192" s="171"/>
      <c r="ID192" s="171"/>
      <c r="IE192" s="171"/>
      <c r="IF192" s="171"/>
      <c r="IG192" s="171"/>
      <c r="IH192" s="171"/>
      <c r="II192" s="171"/>
      <c r="IJ192" s="171"/>
      <c r="IK192" s="171"/>
      <c r="IL192" s="171"/>
      <c r="IM192" s="171"/>
      <c r="IN192" s="171"/>
      <c r="IO192" s="171"/>
      <c r="IP192" s="171"/>
      <c r="IQ192" s="171"/>
      <c r="IR192" s="171"/>
      <c r="IS192" s="171"/>
      <c r="IT192" s="171"/>
      <c r="IU192" s="171"/>
      <c r="IV192" s="171"/>
    </row>
    <row r="193" spans="1:256" ht="17.25">
      <c r="A193" s="182" t="s">
        <v>219</v>
      </c>
      <c r="B193" s="212">
        <f>SUM(B185:B192)</f>
        <v>127868230.39</v>
      </c>
      <c r="C193" s="186">
        <f>SUM(C185:C192)</f>
        <v>134134861.91000001</v>
      </c>
      <c r="D193" s="186">
        <f>C193-B193</f>
        <v>6266631.520000011</v>
      </c>
      <c r="E193" s="199">
        <f>D193/B193</f>
        <v>0.04900851056503004</v>
      </c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1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  <c r="DJ193" s="171"/>
      <c r="DK193" s="171"/>
      <c r="DL193" s="171"/>
      <c r="DM193" s="171"/>
      <c r="DN193" s="171"/>
      <c r="DO193" s="171"/>
      <c r="DP193" s="171"/>
      <c r="DQ193" s="171"/>
      <c r="DR193" s="171"/>
      <c r="DS193" s="171"/>
      <c r="DT193" s="171"/>
      <c r="DU193" s="171"/>
      <c r="DV193" s="171"/>
      <c r="DW193" s="171"/>
      <c r="DX193" s="171"/>
      <c r="DY193" s="171"/>
      <c r="DZ193" s="171"/>
      <c r="EA193" s="171"/>
      <c r="EB193" s="171"/>
      <c r="EC193" s="171"/>
      <c r="ED193" s="171"/>
      <c r="EE193" s="171"/>
      <c r="EF193" s="171"/>
      <c r="EG193" s="171"/>
      <c r="EH193" s="171"/>
      <c r="EI193" s="171"/>
      <c r="EJ193" s="171"/>
      <c r="EK193" s="171"/>
      <c r="EL193" s="171"/>
      <c r="EM193" s="171"/>
      <c r="EN193" s="171"/>
      <c r="EO193" s="171"/>
      <c r="EP193" s="171"/>
      <c r="EQ193" s="171"/>
      <c r="ER193" s="171"/>
      <c r="ES193" s="171"/>
      <c r="ET193" s="171"/>
      <c r="EU193" s="171"/>
      <c r="EV193" s="171"/>
      <c r="EW193" s="171"/>
      <c r="EX193" s="171"/>
      <c r="EY193" s="171"/>
      <c r="EZ193" s="171"/>
      <c r="FA193" s="171"/>
      <c r="FB193" s="171"/>
      <c r="FC193" s="171"/>
      <c r="FD193" s="171"/>
      <c r="FE193" s="171"/>
      <c r="FF193" s="171"/>
      <c r="FG193" s="171"/>
      <c r="FH193" s="171"/>
      <c r="FI193" s="171"/>
      <c r="FJ193" s="171"/>
      <c r="FK193" s="171"/>
      <c r="FL193" s="171"/>
      <c r="FM193" s="171"/>
      <c r="FN193" s="171"/>
      <c r="FO193" s="171"/>
      <c r="FP193" s="171"/>
      <c r="FQ193" s="171"/>
      <c r="FR193" s="171"/>
      <c r="FS193" s="171"/>
      <c r="FT193" s="171"/>
      <c r="FU193" s="171"/>
      <c r="FV193" s="171"/>
      <c r="FW193" s="171"/>
      <c r="FX193" s="171"/>
      <c r="FY193" s="171"/>
      <c r="FZ193" s="171"/>
      <c r="GA193" s="171"/>
      <c r="GB193" s="171"/>
      <c r="GC193" s="171"/>
      <c r="GD193" s="171"/>
      <c r="GE193" s="171"/>
      <c r="GF193" s="171"/>
      <c r="GG193" s="171"/>
      <c r="GH193" s="171"/>
      <c r="GI193" s="171"/>
      <c r="GJ193" s="171"/>
      <c r="GK193" s="171"/>
      <c r="GL193" s="171"/>
      <c r="GM193" s="171"/>
      <c r="GN193" s="171"/>
      <c r="GO193" s="171"/>
      <c r="GP193" s="171"/>
      <c r="GQ193" s="171"/>
      <c r="GR193" s="171"/>
      <c r="GS193" s="171"/>
      <c r="GT193" s="171"/>
      <c r="GU193" s="171"/>
      <c r="GV193" s="171"/>
      <c r="GW193" s="171"/>
      <c r="GX193" s="171"/>
      <c r="GY193" s="171"/>
      <c r="GZ193" s="171"/>
      <c r="HA193" s="171"/>
      <c r="HB193" s="171"/>
      <c r="HC193" s="171"/>
      <c r="HD193" s="171"/>
      <c r="HE193" s="171"/>
      <c r="HF193" s="171"/>
      <c r="HG193" s="171"/>
      <c r="HH193" s="171"/>
      <c r="HI193" s="171"/>
      <c r="HJ193" s="171"/>
      <c r="HK193" s="171"/>
      <c r="HL193" s="171"/>
      <c r="HM193" s="171"/>
      <c r="HN193" s="171"/>
      <c r="HO193" s="171"/>
      <c r="HP193" s="171"/>
      <c r="HQ193" s="171"/>
      <c r="HR193" s="171"/>
      <c r="HS193" s="171"/>
      <c r="HT193" s="171"/>
      <c r="HU193" s="171"/>
      <c r="HV193" s="171"/>
      <c r="HW193" s="171"/>
      <c r="HX193" s="171"/>
      <c r="HY193" s="171"/>
      <c r="HZ193" s="171"/>
      <c r="IA193" s="171"/>
      <c r="IB193" s="171"/>
      <c r="IC193" s="171"/>
      <c r="ID193" s="171"/>
      <c r="IE193" s="171"/>
      <c r="IF193" s="171"/>
      <c r="IG193" s="171"/>
      <c r="IH193" s="171"/>
      <c r="II193" s="171"/>
      <c r="IJ193" s="171"/>
      <c r="IK193" s="171"/>
      <c r="IL193" s="171"/>
      <c r="IM193" s="171"/>
      <c r="IN193" s="171"/>
      <c r="IO193" s="171"/>
      <c r="IP193" s="171"/>
      <c r="IQ193" s="171"/>
      <c r="IR193" s="171"/>
      <c r="IS193" s="171"/>
      <c r="IT193" s="171"/>
      <c r="IU193" s="171"/>
      <c r="IV193" s="171"/>
    </row>
    <row r="194" spans="1:256" ht="17.25">
      <c r="A194" s="216" t="s">
        <v>458</v>
      </c>
      <c r="B194" s="187">
        <v>448917.83</v>
      </c>
      <c r="C194" s="187">
        <v>527714.49</v>
      </c>
      <c r="D194" s="196"/>
      <c r="E194" s="197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  <c r="BJ194" s="171"/>
      <c r="BK194" s="171"/>
      <c r="BL194" s="171"/>
      <c r="BM194" s="171"/>
      <c r="BN194" s="171"/>
      <c r="BO194" s="171"/>
      <c r="BP194" s="171"/>
      <c r="BQ194" s="171"/>
      <c r="BR194" s="171"/>
      <c r="BS194" s="171"/>
      <c r="BT194" s="171"/>
      <c r="BU194" s="171"/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71"/>
      <c r="CJ194" s="171"/>
      <c r="CK194" s="171"/>
      <c r="CL194" s="171"/>
      <c r="CM194" s="171"/>
      <c r="CN194" s="171"/>
      <c r="CO194" s="171"/>
      <c r="CP194" s="171"/>
      <c r="CQ194" s="171"/>
      <c r="CR194" s="171"/>
      <c r="CS194" s="171"/>
      <c r="CT194" s="171"/>
      <c r="CU194" s="171"/>
      <c r="CV194" s="171"/>
      <c r="CW194" s="171"/>
      <c r="CX194" s="171"/>
      <c r="CY194" s="171"/>
      <c r="CZ194" s="171"/>
      <c r="DA194" s="171"/>
      <c r="DB194" s="171"/>
      <c r="DC194" s="171"/>
      <c r="DD194" s="171"/>
      <c r="DE194" s="171"/>
      <c r="DF194" s="171"/>
      <c r="DG194" s="171"/>
      <c r="DH194" s="171"/>
      <c r="DI194" s="171"/>
      <c r="DJ194" s="171"/>
      <c r="DK194" s="171"/>
      <c r="DL194" s="171"/>
      <c r="DM194" s="171"/>
      <c r="DN194" s="171"/>
      <c r="DO194" s="171"/>
      <c r="DP194" s="171"/>
      <c r="DQ194" s="171"/>
      <c r="DR194" s="171"/>
      <c r="DS194" s="171"/>
      <c r="DT194" s="171"/>
      <c r="DU194" s="171"/>
      <c r="DV194" s="171"/>
      <c r="DW194" s="171"/>
      <c r="DX194" s="171"/>
      <c r="DY194" s="171"/>
      <c r="DZ194" s="171"/>
      <c r="EA194" s="171"/>
      <c r="EB194" s="171"/>
      <c r="EC194" s="171"/>
      <c r="ED194" s="171"/>
      <c r="EE194" s="171"/>
      <c r="EF194" s="171"/>
      <c r="EG194" s="171"/>
      <c r="EH194" s="171"/>
      <c r="EI194" s="171"/>
      <c r="EJ194" s="171"/>
      <c r="EK194" s="171"/>
      <c r="EL194" s="171"/>
      <c r="EM194" s="171"/>
      <c r="EN194" s="171"/>
      <c r="EO194" s="171"/>
      <c r="EP194" s="171"/>
      <c r="EQ194" s="171"/>
      <c r="ER194" s="171"/>
      <c r="ES194" s="171"/>
      <c r="ET194" s="171"/>
      <c r="EU194" s="171"/>
      <c r="EV194" s="171"/>
      <c r="EW194" s="171"/>
      <c r="EX194" s="171"/>
      <c r="EY194" s="171"/>
      <c r="EZ194" s="171"/>
      <c r="FA194" s="171"/>
      <c r="FB194" s="171"/>
      <c r="FC194" s="171"/>
      <c r="FD194" s="171"/>
      <c r="FE194" s="171"/>
      <c r="FF194" s="171"/>
      <c r="FG194" s="171"/>
      <c r="FH194" s="171"/>
      <c r="FI194" s="171"/>
      <c r="FJ194" s="171"/>
      <c r="FK194" s="171"/>
      <c r="FL194" s="171"/>
      <c r="FM194" s="171"/>
      <c r="FN194" s="171"/>
      <c r="FO194" s="171"/>
      <c r="FP194" s="171"/>
      <c r="FQ194" s="171"/>
      <c r="FR194" s="171"/>
      <c r="FS194" s="171"/>
      <c r="FT194" s="171"/>
      <c r="FU194" s="171"/>
      <c r="FV194" s="171"/>
      <c r="FW194" s="171"/>
      <c r="FX194" s="171"/>
      <c r="FY194" s="171"/>
      <c r="FZ194" s="171"/>
      <c r="GA194" s="171"/>
      <c r="GB194" s="171"/>
      <c r="GC194" s="171"/>
      <c r="GD194" s="171"/>
      <c r="GE194" s="171"/>
      <c r="GF194" s="171"/>
      <c r="GG194" s="171"/>
      <c r="GH194" s="171"/>
      <c r="GI194" s="171"/>
      <c r="GJ194" s="171"/>
      <c r="GK194" s="171"/>
      <c r="GL194" s="171"/>
      <c r="GM194" s="171"/>
      <c r="GN194" s="171"/>
      <c r="GO194" s="171"/>
      <c r="GP194" s="171"/>
      <c r="GQ194" s="171"/>
      <c r="GR194" s="171"/>
      <c r="GS194" s="171"/>
      <c r="GT194" s="171"/>
      <c r="GU194" s="171"/>
      <c r="GV194" s="171"/>
      <c r="GW194" s="171"/>
      <c r="GX194" s="171"/>
      <c r="GY194" s="171"/>
      <c r="GZ194" s="171"/>
      <c r="HA194" s="171"/>
      <c r="HB194" s="171"/>
      <c r="HC194" s="171"/>
      <c r="HD194" s="171"/>
      <c r="HE194" s="171"/>
      <c r="HF194" s="171"/>
      <c r="HG194" s="171"/>
      <c r="HH194" s="171"/>
      <c r="HI194" s="171"/>
      <c r="HJ194" s="171"/>
      <c r="HK194" s="171"/>
      <c r="HL194" s="171"/>
      <c r="HM194" s="171"/>
      <c r="HN194" s="171"/>
      <c r="HO194" s="171"/>
      <c r="HP194" s="171"/>
      <c r="HQ194" s="171"/>
      <c r="HR194" s="171"/>
      <c r="HS194" s="171"/>
      <c r="HT194" s="171"/>
      <c r="HU194" s="171"/>
      <c r="HV194" s="171"/>
      <c r="HW194" s="171"/>
      <c r="HX194" s="171"/>
      <c r="HY194" s="171"/>
      <c r="HZ194" s="171"/>
      <c r="IA194" s="171"/>
      <c r="IB194" s="171"/>
      <c r="IC194" s="171"/>
      <c r="ID194" s="171"/>
      <c r="IE194" s="171"/>
      <c r="IF194" s="171"/>
      <c r="IG194" s="171"/>
      <c r="IH194" s="171"/>
      <c r="II194" s="171"/>
      <c r="IJ194" s="171"/>
      <c r="IK194" s="171"/>
      <c r="IL194" s="171"/>
      <c r="IM194" s="171"/>
      <c r="IN194" s="171"/>
      <c r="IO194" s="171"/>
      <c r="IP194" s="171"/>
      <c r="IQ194" s="171"/>
      <c r="IR194" s="171"/>
      <c r="IS194" s="171"/>
      <c r="IT194" s="171"/>
      <c r="IU194" s="171"/>
      <c r="IV194" s="171"/>
    </row>
    <row r="195" spans="1:256" ht="17.25">
      <c r="A195" s="182" t="s">
        <v>219</v>
      </c>
      <c r="B195" s="198">
        <f>SUM(B194:B194)</f>
        <v>448917.83</v>
      </c>
      <c r="C195" s="198">
        <f>SUM(C194:C194)</f>
        <v>527714.49</v>
      </c>
      <c r="D195" s="198">
        <f>C195-B195</f>
        <v>78796.65999999997</v>
      </c>
      <c r="E195" s="199">
        <f>D195/B195</f>
        <v>0.1755257972266327</v>
      </c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1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1"/>
      <c r="DP195" s="171"/>
      <c r="DQ195" s="171"/>
      <c r="DR195" s="171"/>
      <c r="DS195" s="171"/>
      <c r="DT195" s="171"/>
      <c r="DU195" s="171"/>
      <c r="DV195" s="171"/>
      <c r="DW195" s="171"/>
      <c r="DX195" s="171"/>
      <c r="DY195" s="171"/>
      <c r="DZ195" s="171"/>
      <c r="EA195" s="171"/>
      <c r="EB195" s="171"/>
      <c r="EC195" s="171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171"/>
      <c r="EO195" s="171"/>
      <c r="EP195" s="171"/>
      <c r="EQ195" s="171"/>
      <c r="ER195" s="171"/>
      <c r="ES195" s="171"/>
      <c r="ET195" s="171"/>
      <c r="EU195" s="171"/>
      <c r="EV195" s="171"/>
      <c r="EW195" s="171"/>
      <c r="EX195" s="171"/>
      <c r="EY195" s="171"/>
      <c r="EZ195" s="171"/>
      <c r="FA195" s="171"/>
      <c r="FB195" s="171"/>
      <c r="FC195" s="171"/>
      <c r="FD195" s="171"/>
      <c r="FE195" s="171"/>
      <c r="FF195" s="171"/>
      <c r="FG195" s="171"/>
      <c r="FH195" s="171"/>
      <c r="FI195" s="171"/>
      <c r="FJ195" s="171"/>
      <c r="FK195" s="171"/>
      <c r="FL195" s="171"/>
      <c r="FM195" s="171"/>
      <c r="FN195" s="171"/>
      <c r="FO195" s="171"/>
      <c r="FP195" s="171"/>
      <c r="FQ195" s="171"/>
      <c r="FR195" s="171"/>
      <c r="FS195" s="171"/>
      <c r="FT195" s="171"/>
      <c r="FU195" s="171"/>
      <c r="FV195" s="171"/>
      <c r="FW195" s="171"/>
      <c r="FX195" s="171"/>
      <c r="FY195" s="171"/>
      <c r="FZ195" s="171"/>
      <c r="GA195" s="171"/>
      <c r="GB195" s="171"/>
      <c r="GC195" s="171"/>
      <c r="GD195" s="171"/>
      <c r="GE195" s="171"/>
      <c r="GF195" s="171"/>
      <c r="GG195" s="171"/>
      <c r="GH195" s="171"/>
      <c r="GI195" s="171"/>
      <c r="GJ195" s="171"/>
      <c r="GK195" s="171"/>
      <c r="GL195" s="171"/>
      <c r="GM195" s="171"/>
      <c r="GN195" s="171"/>
      <c r="GO195" s="171"/>
      <c r="GP195" s="171"/>
      <c r="GQ195" s="171"/>
      <c r="GR195" s="171"/>
      <c r="GS195" s="171"/>
      <c r="GT195" s="171"/>
      <c r="GU195" s="171"/>
      <c r="GV195" s="171"/>
      <c r="GW195" s="171"/>
      <c r="GX195" s="171"/>
      <c r="GY195" s="171"/>
      <c r="GZ195" s="171"/>
      <c r="HA195" s="171"/>
      <c r="HB195" s="171"/>
      <c r="HC195" s="171"/>
      <c r="HD195" s="171"/>
      <c r="HE195" s="171"/>
      <c r="HF195" s="171"/>
      <c r="HG195" s="171"/>
      <c r="HH195" s="171"/>
      <c r="HI195" s="171"/>
      <c r="HJ195" s="171"/>
      <c r="HK195" s="171"/>
      <c r="HL195" s="171"/>
      <c r="HM195" s="171"/>
      <c r="HN195" s="171"/>
      <c r="HO195" s="171"/>
      <c r="HP195" s="171"/>
      <c r="HQ195" s="171"/>
      <c r="HR195" s="171"/>
      <c r="HS195" s="171"/>
      <c r="HT195" s="171"/>
      <c r="HU195" s="171"/>
      <c r="HV195" s="171"/>
      <c r="HW195" s="171"/>
      <c r="HX195" s="171"/>
      <c r="HY195" s="171"/>
      <c r="HZ195" s="171"/>
      <c r="IA195" s="171"/>
      <c r="IB195" s="171"/>
      <c r="IC195" s="171"/>
      <c r="ID195" s="171"/>
      <c r="IE195" s="171"/>
      <c r="IF195" s="171"/>
      <c r="IG195" s="171"/>
      <c r="IH195" s="171"/>
      <c r="II195" s="171"/>
      <c r="IJ195" s="171"/>
      <c r="IK195" s="171"/>
      <c r="IL195" s="171"/>
      <c r="IM195" s="171"/>
      <c r="IN195" s="171"/>
      <c r="IO195" s="171"/>
      <c r="IP195" s="171"/>
      <c r="IQ195" s="171"/>
      <c r="IR195" s="171"/>
      <c r="IS195" s="171"/>
      <c r="IT195" s="171"/>
      <c r="IU195" s="171"/>
      <c r="IV195" s="171"/>
    </row>
    <row r="196" spans="1:256" ht="17.25">
      <c r="A196" s="216" t="s">
        <v>459</v>
      </c>
      <c r="B196" s="187">
        <v>601887.81</v>
      </c>
      <c r="C196" s="187">
        <v>826279.41</v>
      </c>
      <c r="D196" s="196"/>
      <c r="E196" s="197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1"/>
      <c r="DP196" s="171"/>
      <c r="DQ196" s="171"/>
      <c r="DR196" s="171"/>
      <c r="DS196" s="171"/>
      <c r="DT196" s="171"/>
      <c r="DU196" s="171"/>
      <c r="DV196" s="171"/>
      <c r="DW196" s="171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171"/>
      <c r="EO196" s="171"/>
      <c r="EP196" s="171"/>
      <c r="EQ196" s="171"/>
      <c r="ER196" s="171"/>
      <c r="ES196" s="171"/>
      <c r="ET196" s="171"/>
      <c r="EU196" s="171"/>
      <c r="EV196" s="171"/>
      <c r="EW196" s="171"/>
      <c r="EX196" s="171"/>
      <c r="EY196" s="171"/>
      <c r="EZ196" s="171"/>
      <c r="FA196" s="171"/>
      <c r="FB196" s="171"/>
      <c r="FC196" s="171"/>
      <c r="FD196" s="171"/>
      <c r="FE196" s="171"/>
      <c r="FF196" s="171"/>
      <c r="FG196" s="171"/>
      <c r="FH196" s="171"/>
      <c r="FI196" s="171"/>
      <c r="FJ196" s="171"/>
      <c r="FK196" s="171"/>
      <c r="FL196" s="171"/>
      <c r="FM196" s="171"/>
      <c r="FN196" s="171"/>
      <c r="FO196" s="171"/>
      <c r="FP196" s="171"/>
      <c r="FQ196" s="171"/>
      <c r="FR196" s="171"/>
      <c r="FS196" s="171"/>
      <c r="FT196" s="171"/>
      <c r="FU196" s="171"/>
      <c r="FV196" s="171"/>
      <c r="FW196" s="171"/>
      <c r="FX196" s="171"/>
      <c r="FY196" s="171"/>
      <c r="FZ196" s="171"/>
      <c r="GA196" s="171"/>
      <c r="GB196" s="171"/>
      <c r="GC196" s="171"/>
      <c r="GD196" s="171"/>
      <c r="GE196" s="171"/>
      <c r="GF196" s="171"/>
      <c r="GG196" s="171"/>
      <c r="GH196" s="171"/>
      <c r="GI196" s="171"/>
      <c r="GJ196" s="171"/>
      <c r="GK196" s="171"/>
      <c r="GL196" s="171"/>
      <c r="GM196" s="171"/>
      <c r="GN196" s="171"/>
      <c r="GO196" s="171"/>
      <c r="GP196" s="171"/>
      <c r="GQ196" s="171"/>
      <c r="GR196" s="171"/>
      <c r="GS196" s="171"/>
      <c r="GT196" s="171"/>
      <c r="GU196" s="171"/>
      <c r="GV196" s="171"/>
      <c r="GW196" s="171"/>
      <c r="GX196" s="171"/>
      <c r="GY196" s="171"/>
      <c r="GZ196" s="171"/>
      <c r="HA196" s="171"/>
      <c r="HB196" s="171"/>
      <c r="HC196" s="171"/>
      <c r="HD196" s="171"/>
      <c r="HE196" s="171"/>
      <c r="HF196" s="171"/>
      <c r="HG196" s="171"/>
      <c r="HH196" s="171"/>
      <c r="HI196" s="171"/>
      <c r="HJ196" s="171"/>
      <c r="HK196" s="171"/>
      <c r="HL196" s="171"/>
      <c r="HM196" s="171"/>
      <c r="HN196" s="171"/>
      <c r="HO196" s="171"/>
      <c r="HP196" s="171"/>
      <c r="HQ196" s="171"/>
      <c r="HR196" s="171"/>
      <c r="HS196" s="171"/>
      <c r="HT196" s="171"/>
      <c r="HU196" s="171"/>
      <c r="HV196" s="171"/>
      <c r="HW196" s="171"/>
      <c r="HX196" s="171"/>
      <c r="HY196" s="171"/>
      <c r="HZ196" s="171"/>
      <c r="IA196" s="171"/>
      <c r="IB196" s="171"/>
      <c r="IC196" s="171"/>
      <c r="ID196" s="171"/>
      <c r="IE196" s="171"/>
      <c r="IF196" s="171"/>
      <c r="IG196" s="171"/>
      <c r="IH196" s="171"/>
      <c r="II196" s="171"/>
      <c r="IJ196" s="171"/>
      <c r="IK196" s="171"/>
      <c r="IL196" s="171"/>
      <c r="IM196" s="171"/>
      <c r="IN196" s="171"/>
      <c r="IO196" s="171"/>
      <c r="IP196" s="171"/>
      <c r="IQ196" s="171"/>
      <c r="IR196" s="171"/>
      <c r="IS196" s="171"/>
      <c r="IT196" s="171"/>
      <c r="IU196" s="171"/>
      <c r="IV196" s="171"/>
    </row>
    <row r="197" spans="1:256" ht="18" thickBot="1">
      <c r="A197" s="182" t="s">
        <v>219</v>
      </c>
      <c r="B197" s="198">
        <f>SUM(B196:B196)</f>
        <v>601887.81</v>
      </c>
      <c r="C197" s="198">
        <f>SUM(C196:C196)</f>
        <v>826279.41</v>
      </c>
      <c r="D197" s="198">
        <f>C197-B197</f>
        <v>224391.59999999998</v>
      </c>
      <c r="E197" s="199">
        <f>D197/B197</f>
        <v>0.3728129998180225</v>
      </c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1"/>
      <c r="DP197" s="171"/>
      <c r="DQ197" s="171"/>
      <c r="DR197" s="171"/>
      <c r="DS197" s="171"/>
      <c r="DT197" s="171"/>
      <c r="DU197" s="171"/>
      <c r="DV197" s="171"/>
      <c r="DW197" s="171"/>
      <c r="DX197" s="171"/>
      <c r="DY197" s="171"/>
      <c r="DZ197" s="171"/>
      <c r="EA197" s="171"/>
      <c r="EB197" s="171"/>
      <c r="EC197" s="171"/>
      <c r="ED197" s="171"/>
      <c r="EE197" s="171"/>
      <c r="EF197" s="171"/>
      <c r="EG197" s="171"/>
      <c r="EH197" s="171"/>
      <c r="EI197" s="171"/>
      <c r="EJ197" s="171"/>
      <c r="EK197" s="171"/>
      <c r="EL197" s="171"/>
      <c r="EM197" s="171"/>
      <c r="EN197" s="171"/>
      <c r="EO197" s="171"/>
      <c r="EP197" s="171"/>
      <c r="EQ197" s="171"/>
      <c r="ER197" s="171"/>
      <c r="ES197" s="171"/>
      <c r="ET197" s="171"/>
      <c r="EU197" s="171"/>
      <c r="EV197" s="171"/>
      <c r="EW197" s="171"/>
      <c r="EX197" s="171"/>
      <c r="EY197" s="171"/>
      <c r="EZ197" s="171"/>
      <c r="FA197" s="171"/>
      <c r="FB197" s="171"/>
      <c r="FC197" s="171"/>
      <c r="FD197" s="171"/>
      <c r="FE197" s="171"/>
      <c r="FF197" s="171"/>
      <c r="FG197" s="171"/>
      <c r="FH197" s="171"/>
      <c r="FI197" s="171"/>
      <c r="FJ197" s="171"/>
      <c r="FK197" s="171"/>
      <c r="FL197" s="171"/>
      <c r="FM197" s="171"/>
      <c r="FN197" s="171"/>
      <c r="FO197" s="171"/>
      <c r="FP197" s="171"/>
      <c r="FQ197" s="171"/>
      <c r="FR197" s="171"/>
      <c r="FS197" s="171"/>
      <c r="FT197" s="171"/>
      <c r="FU197" s="171"/>
      <c r="FV197" s="171"/>
      <c r="FW197" s="171"/>
      <c r="FX197" s="171"/>
      <c r="FY197" s="171"/>
      <c r="FZ197" s="171"/>
      <c r="GA197" s="171"/>
      <c r="GB197" s="171"/>
      <c r="GC197" s="171"/>
      <c r="GD197" s="171"/>
      <c r="GE197" s="171"/>
      <c r="GF197" s="171"/>
      <c r="GG197" s="171"/>
      <c r="GH197" s="171"/>
      <c r="GI197" s="171"/>
      <c r="GJ197" s="171"/>
      <c r="GK197" s="171"/>
      <c r="GL197" s="171"/>
      <c r="GM197" s="171"/>
      <c r="GN197" s="171"/>
      <c r="GO197" s="171"/>
      <c r="GP197" s="171"/>
      <c r="GQ197" s="171"/>
      <c r="GR197" s="171"/>
      <c r="GS197" s="171"/>
      <c r="GT197" s="171"/>
      <c r="GU197" s="171"/>
      <c r="GV197" s="171"/>
      <c r="GW197" s="171"/>
      <c r="GX197" s="171"/>
      <c r="GY197" s="171"/>
      <c r="GZ197" s="171"/>
      <c r="HA197" s="171"/>
      <c r="HB197" s="171"/>
      <c r="HC197" s="171"/>
      <c r="HD197" s="171"/>
      <c r="HE197" s="171"/>
      <c r="HF197" s="171"/>
      <c r="HG197" s="171"/>
      <c r="HH197" s="171"/>
      <c r="HI197" s="171"/>
      <c r="HJ197" s="171"/>
      <c r="HK197" s="171"/>
      <c r="HL197" s="171"/>
      <c r="HM197" s="171"/>
      <c r="HN197" s="171"/>
      <c r="HO197" s="171"/>
      <c r="HP197" s="171"/>
      <c r="HQ197" s="171"/>
      <c r="HR197" s="171"/>
      <c r="HS197" s="171"/>
      <c r="HT197" s="171"/>
      <c r="HU197" s="171"/>
      <c r="HV197" s="171"/>
      <c r="HW197" s="171"/>
      <c r="HX197" s="171"/>
      <c r="HY197" s="171"/>
      <c r="HZ197" s="171"/>
      <c r="IA197" s="171"/>
      <c r="IB197" s="171"/>
      <c r="IC197" s="171"/>
      <c r="ID197" s="171"/>
      <c r="IE197" s="171"/>
      <c r="IF197" s="171"/>
      <c r="IG197" s="171"/>
      <c r="IH197" s="171"/>
      <c r="II197" s="171"/>
      <c r="IJ197" s="171"/>
      <c r="IK197" s="171"/>
      <c r="IL197" s="171"/>
      <c r="IM197" s="171"/>
      <c r="IN197" s="171"/>
      <c r="IO197" s="171"/>
      <c r="IP197" s="171"/>
      <c r="IQ197" s="171"/>
      <c r="IR197" s="171"/>
      <c r="IS197" s="171"/>
      <c r="IT197" s="171"/>
      <c r="IU197" s="171"/>
      <c r="IV197" s="171"/>
    </row>
    <row r="198" spans="1:256" ht="18" thickTop="1">
      <c r="A198" s="217" t="s">
        <v>460</v>
      </c>
      <c r="B198" s="187">
        <v>0</v>
      </c>
      <c r="C198" s="187">
        <v>327479.87</v>
      </c>
      <c r="D198" s="196"/>
      <c r="E198" s="197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1"/>
      <c r="DP198" s="171"/>
      <c r="DQ198" s="171"/>
      <c r="DR198" s="171"/>
      <c r="DS198" s="171"/>
      <c r="DT198" s="171"/>
      <c r="DU198" s="171"/>
      <c r="DV198" s="171"/>
      <c r="DW198" s="171"/>
      <c r="DX198" s="171"/>
      <c r="DY198" s="171"/>
      <c r="DZ198" s="171"/>
      <c r="EA198" s="171"/>
      <c r="EB198" s="171"/>
      <c r="EC198" s="171"/>
      <c r="ED198" s="171"/>
      <c r="EE198" s="171"/>
      <c r="EF198" s="171"/>
      <c r="EG198" s="171"/>
      <c r="EH198" s="171"/>
      <c r="EI198" s="171"/>
      <c r="EJ198" s="171"/>
      <c r="EK198" s="171"/>
      <c r="EL198" s="171"/>
      <c r="EM198" s="171"/>
      <c r="EN198" s="171"/>
      <c r="EO198" s="171"/>
      <c r="EP198" s="171"/>
      <c r="EQ198" s="171"/>
      <c r="ER198" s="171"/>
      <c r="ES198" s="171"/>
      <c r="ET198" s="171"/>
      <c r="EU198" s="171"/>
      <c r="EV198" s="171"/>
      <c r="EW198" s="171"/>
      <c r="EX198" s="171"/>
      <c r="EY198" s="171"/>
      <c r="EZ198" s="171"/>
      <c r="FA198" s="171"/>
      <c r="FB198" s="171"/>
      <c r="FC198" s="171"/>
      <c r="FD198" s="171"/>
      <c r="FE198" s="171"/>
      <c r="FF198" s="171"/>
      <c r="FG198" s="171"/>
      <c r="FH198" s="171"/>
      <c r="FI198" s="171"/>
      <c r="FJ198" s="171"/>
      <c r="FK198" s="171"/>
      <c r="FL198" s="171"/>
      <c r="FM198" s="171"/>
      <c r="FN198" s="171"/>
      <c r="FO198" s="171"/>
      <c r="FP198" s="171"/>
      <c r="FQ198" s="171"/>
      <c r="FR198" s="171"/>
      <c r="FS198" s="171"/>
      <c r="FT198" s="171"/>
      <c r="FU198" s="171"/>
      <c r="FV198" s="171"/>
      <c r="FW198" s="171"/>
      <c r="FX198" s="171"/>
      <c r="FY198" s="171"/>
      <c r="FZ198" s="171"/>
      <c r="GA198" s="171"/>
      <c r="GB198" s="171"/>
      <c r="GC198" s="171"/>
      <c r="GD198" s="171"/>
      <c r="GE198" s="171"/>
      <c r="GF198" s="171"/>
      <c r="GG198" s="171"/>
      <c r="GH198" s="171"/>
      <c r="GI198" s="171"/>
      <c r="GJ198" s="171"/>
      <c r="GK198" s="171"/>
      <c r="GL198" s="171"/>
      <c r="GM198" s="171"/>
      <c r="GN198" s="171"/>
      <c r="GO198" s="171"/>
      <c r="GP198" s="171"/>
      <c r="GQ198" s="171"/>
      <c r="GR198" s="171"/>
      <c r="GS198" s="171"/>
      <c r="GT198" s="171"/>
      <c r="GU198" s="171"/>
      <c r="GV198" s="171"/>
      <c r="GW198" s="171"/>
      <c r="GX198" s="171"/>
      <c r="GY198" s="171"/>
      <c r="GZ198" s="171"/>
      <c r="HA198" s="171"/>
      <c r="HB198" s="171"/>
      <c r="HC198" s="171"/>
      <c r="HD198" s="171"/>
      <c r="HE198" s="171"/>
      <c r="HF198" s="171"/>
      <c r="HG198" s="171"/>
      <c r="HH198" s="171"/>
      <c r="HI198" s="171"/>
      <c r="HJ198" s="171"/>
      <c r="HK198" s="171"/>
      <c r="HL198" s="171"/>
      <c r="HM198" s="171"/>
      <c r="HN198" s="171"/>
      <c r="HO198" s="171"/>
      <c r="HP198" s="171"/>
      <c r="HQ198" s="171"/>
      <c r="HR198" s="171"/>
      <c r="HS198" s="171"/>
      <c r="HT198" s="171"/>
      <c r="HU198" s="171"/>
      <c r="HV198" s="171"/>
      <c r="HW198" s="171"/>
      <c r="HX198" s="171"/>
      <c r="HY198" s="171"/>
      <c r="HZ198" s="171"/>
      <c r="IA198" s="171"/>
      <c r="IB198" s="171"/>
      <c r="IC198" s="171"/>
      <c r="ID198" s="171"/>
      <c r="IE198" s="171"/>
      <c r="IF198" s="171"/>
      <c r="IG198" s="171"/>
      <c r="IH198" s="171"/>
      <c r="II198" s="171"/>
      <c r="IJ198" s="171"/>
      <c r="IK198" s="171"/>
      <c r="IL198" s="171"/>
      <c r="IM198" s="171"/>
      <c r="IN198" s="171"/>
      <c r="IO198" s="171"/>
      <c r="IP198" s="171"/>
      <c r="IQ198" s="171"/>
      <c r="IR198" s="171"/>
      <c r="IS198" s="171"/>
      <c r="IT198" s="171"/>
      <c r="IU198" s="171"/>
      <c r="IV198" s="171"/>
    </row>
    <row r="199" spans="1:5" ht="17.25">
      <c r="A199" s="218" t="s">
        <v>405</v>
      </c>
      <c r="B199" s="187">
        <v>0</v>
      </c>
      <c r="C199" s="187">
        <v>59600.41</v>
      </c>
      <c r="D199" s="196"/>
      <c r="E199" s="197"/>
    </row>
    <row r="200" spans="1:5" ht="17.25">
      <c r="A200" s="218" t="s">
        <v>406</v>
      </c>
      <c r="B200" s="187">
        <v>0</v>
      </c>
      <c r="C200" s="187">
        <v>204387.88</v>
      </c>
      <c r="D200" s="196"/>
      <c r="E200" s="197"/>
    </row>
    <row r="201" spans="1:5" ht="17.25">
      <c r="A201" s="218" t="s">
        <v>407</v>
      </c>
      <c r="B201" s="187">
        <v>0</v>
      </c>
      <c r="C201" s="187">
        <v>20462.03</v>
      </c>
      <c r="D201" s="196"/>
      <c r="E201" s="197"/>
    </row>
    <row r="202" spans="1:5" ht="17.25">
      <c r="A202" s="218" t="s">
        <v>408</v>
      </c>
      <c r="B202" s="187">
        <v>0</v>
      </c>
      <c r="C202" s="187">
        <v>100841.44</v>
      </c>
      <c r="D202" s="196"/>
      <c r="E202" s="197"/>
    </row>
    <row r="203" spans="1:5" ht="17.25">
      <c r="A203" s="218" t="s">
        <v>409</v>
      </c>
      <c r="B203" s="187">
        <v>198.6</v>
      </c>
      <c r="C203" s="187">
        <v>1099.7</v>
      </c>
      <c r="D203" s="196"/>
      <c r="E203" s="197"/>
    </row>
    <row r="204" spans="1:5" ht="18" thickBot="1">
      <c r="A204" s="182" t="s">
        <v>219</v>
      </c>
      <c r="B204" s="198">
        <f>SUM(B198:B203)</f>
        <v>198.6</v>
      </c>
      <c r="C204" s="198">
        <f>SUM(C198:C203)</f>
        <v>713871.3300000001</v>
      </c>
      <c r="D204" s="198">
        <f>C204-B204</f>
        <v>713672.7300000001</v>
      </c>
      <c r="E204" s="199">
        <v>1</v>
      </c>
    </row>
    <row r="205" spans="1:5" ht="18" thickBot="1" thickTop="1">
      <c r="A205" s="219" t="s">
        <v>410</v>
      </c>
      <c r="B205" s="219">
        <f>B7+B10+B15+B24+B33+B38+B48+B58+B80+B82+B86+B93+B130+B147+B150+B171+B177+B183+B193+B195+B197+B204</f>
        <v>6642929151.980001</v>
      </c>
      <c r="C205" s="219">
        <f>C7+C10+C15+C24+C33+C38+C48+C58+C80+C82+C86+C93+C130+C147+C150+C171+C177+C183+C193+C195+C197+C204</f>
        <v>7119095373.679998</v>
      </c>
      <c r="D205" s="219">
        <f>C205-B205</f>
        <v>476166221.69999695</v>
      </c>
      <c r="E205" s="220">
        <f>D205/B205</f>
        <v>0.07168015958111944</v>
      </c>
    </row>
    <row r="206" ht="13.5" thickTop="1">
      <c r="C206" s="221"/>
    </row>
    <row r="212" ht="12.75">
      <c r="A212" s="168" t="s">
        <v>209</v>
      </c>
    </row>
    <row r="213" ht="12.75">
      <c r="A213" s="168" t="s">
        <v>411</v>
      </c>
    </row>
    <row r="214" ht="12.75">
      <c r="A214" s="168" t="s">
        <v>412</v>
      </c>
    </row>
    <row r="215" ht="12.75">
      <c r="A215" s="168" t="s">
        <v>413</v>
      </c>
    </row>
    <row r="216" ht="12.75">
      <c r="A216" s="168" t="s">
        <v>414</v>
      </c>
    </row>
    <row r="217" ht="12.75">
      <c r="A217" s="168" t="s">
        <v>415</v>
      </c>
    </row>
    <row r="218" ht="12.75">
      <c r="A218" s="168" t="s">
        <v>416</v>
      </c>
    </row>
    <row r="219" ht="12.75">
      <c r="A219" s="168" t="s">
        <v>417</v>
      </c>
    </row>
    <row r="220" ht="12.75">
      <c r="A220" s="168" t="s">
        <v>418</v>
      </c>
    </row>
    <row r="221" ht="12.75">
      <c r="A221" s="168" t="s">
        <v>419</v>
      </c>
    </row>
    <row r="223" ht="12.75">
      <c r="A223" s="168" t="s">
        <v>420</v>
      </c>
    </row>
    <row r="224" ht="12.75">
      <c r="A224" s="168" t="s">
        <v>421</v>
      </c>
    </row>
    <row r="225" ht="12.75">
      <c r="A225" s="168" t="s">
        <v>422</v>
      </c>
    </row>
    <row r="226" ht="12.75">
      <c r="A226" s="168" t="s">
        <v>423</v>
      </c>
    </row>
    <row r="227" ht="12.75">
      <c r="A227" s="168" t="s">
        <v>424</v>
      </c>
    </row>
    <row r="228" ht="12.75">
      <c r="A228" s="168" t="s">
        <v>425</v>
      </c>
    </row>
    <row r="229" ht="12.75">
      <c r="A229" s="168" t="s">
        <v>426</v>
      </c>
    </row>
    <row r="230" ht="12.75">
      <c r="A230" s="168" t="s">
        <v>427</v>
      </c>
    </row>
    <row r="231" ht="12.75">
      <c r="A231" s="168" t="s">
        <v>428</v>
      </c>
    </row>
    <row r="232" ht="12.75">
      <c r="A232" s="168" t="s">
        <v>429</v>
      </c>
    </row>
    <row r="233" ht="12.75">
      <c r="A233" s="168" t="s">
        <v>430</v>
      </c>
    </row>
    <row r="234" ht="12.75">
      <c r="A234" s="168" t="s">
        <v>431</v>
      </c>
    </row>
    <row r="235" ht="12.75">
      <c r="A235" s="168" t="s">
        <v>432</v>
      </c>
    </row>
    <row r="236" ht="12.75">
      <c r="A236" s="168" t="s">
        <v>433</v>
      </c>
    </row>
    <row r="237" ht="12.75">
      <c r="A237" s="168" t="s">
        <v>434</v>
      </c>
    </row>
    <row r="238" ht="12.75">
      <c r="A238" s="168" t="s">
        <v>435</v>
      </c>
    </row>
    <row r="239" ht="12.75">
      <c r="A239" s="222" t="s">
        <v>436</v>
      </c>
    </row>
    <row r="240" ht="12.75">
      <c r="A240" s="222" t="s">
        <v>437</v>
      </c>
    </row>
    <row r="241" ht="12.75">
      <c r="A241" s="168" t="s">
        <v>438</v>
      </c>
    </row>
    <row r="242" ht="12.75">
      <c r="A242" s="168" t="s">
        <v>439</v>
      </c>
    </row>
    <row r="243" ht="12.75">
      <c r="A243" s="168" t="s">
        <v>440</v>
      </c>
    </row>
    <row r="244" ht="12.75">
      <c r="A244" s="168" t="s">
        <v>441</v>
      </c>
    </row>
    <row r="245" ht="12.75">
      <c r="A245" s="168" t="s">
        <v>442</v>
      </c>
    </row>
    <row r="246" ht="12.75">
      <c r="A246" s="168" t="s">
        <v>443</v>
      </c>
    </row>
    <row r="247" ht="12.75">
      <c r="A247" s="168" t="s">
        <v>444</v>
      </c>
    </row>
    <row r="248" ht="12.75">
      <c r="A248" s="168" t="s">
        <v>445</v>
      </c>
    </row>
    <row r="249" ht="12.75">
      <c r="A249" s="168" t="s">
        <v>446</v>
      </c>
    </row>
    <row r="250" ht="12.75">
      <c r="A250" s="168" t="s">
        <v>447</v>
      </c>
    </row>
    <row r="251" ht="12.75">
      <c r="A251" s="168" t="s">
        <v>448</v>
      </c>
    </row>
    <row r="252" ht="12.75">
      <c r="A252" s="168" t="s">
        <v>449</v>
      </c>
    </row>
    <row r="253" ht="12.75">
      <c r="A253" s="168" t="s">
        <v>450</v>
      </c>
    </row>
    <row r="254" ht="12.75">
      <c r="A254" s="168" t="s">
        <v>451</v>
      </c>
    </row>
    <row r="255" ht="12.75">
      <c r="A255" s="168" t="s">
        <v>452</v>
      </c>
    </row>
    <row r="256" ht="12.75">
      <c r="A256" s="168" t="s">
        <v>453</v>
      </c>
    </row>
    <row r="257" ht="12.75">
      <c r="A257" s="168" t="s">
        <v>454</v>
      </c>
    </row>
    <row r="258" ht="12.75">
      <c r="A258" s="168" t="s">
        <v>455</v>
      </c>
    </row>
    <row r="261" ht="12.75">
      <c r="A261" s="222"/>
    </row>
  </sheetData>
  <sheetProtection/>
  <printOptions horizontalCentered="1"/>
  <pageMargins left="0.49" right="0.27" top="0.55" bottom="0.49" header="0.5" footer="0.5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3" width="20.7109375" style="0" customWidth="1"/>
    <col min="4" max="4" width="23.57421875" style="0" customWidth="1"/>
    <col min="5" max="5" width="20.7109375" style="0" customWidth="1"/>
    <col min="6" max="6" width="22.7109375" style="0" customWidth="1"/>
    <col min="7" max="7" width="21.140625" style="0" customWidth="1"/>
    <col min="8" max="8" width="21.7109375" style="0" customWidth="1"/>
    <col min="9" max="9" width="22.7109375" style="0" customWidth="1"/>
    <col min="10" max="10" width="22.0039062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235</v>
      </c>
      <c r="B3" s="114" t="s">
        <v>236</v>
      </c>
      <c r="C3" s="114" t="s">
        <v>105</v>
      </c>
      <c r="D3" s="114" t="s">
        <v>106</v>
      </c>
      <c r="E3" s="114"/>
      <c r="F3" s="72" t="s">
        <v>237</v>
      </c>
    </row>
    <row r="4" spans="1:9" ht="17.25">
      <c r="A4" s="164" t="s">
        <v>108</v>
      </c>
      <c r="B4" s="161" t="s">
        <v>229</v>
      </c>
      <c r="C4" s="74" t="s">
        <v>110</v>
      </c>
      <c r="D4" s="164" t="s">
        <v>108</v>
      </c>
      <c r="E4" s="92" t="str">
        <f>B4</f>
        <v>Mar-06</v>
      </c>
      <c r="F4" s="74" t="str">
        <f>C4</f>
        <v>Jul 05 - Mar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E64</f>
        <v>245310.15</v>
      </c>
      <c r="C5" s="78">
        <f aca="true" t="shared" si="1" ref="C5:C36">B5+H5</f>
        <v>470073.94999999995</v>
      </c>
      <c r="D5" s="120" t="s">
        <v>113</v>
      </c>
      <c r="E5" s="78">
        <f aca="true" t="shared" si="2" ref="E5:E51">J64</f>
        <v>53668.94</v>
      </c>
      <c r="F5" s="78">
        <f aca="true" t="shared" si="3" ref="F5:F51">E5+I5</f>
        <v>73173.43000000001</v>
      </c>
      <c r="G5" s="119"/>
      <c r="H5" s="78">
        <v>224763.8</v>
      </c>
      <c r="I5" s="78">
        <v>19504.49</v>
      </c>
    </row>
    <row r="6" spans="1:9" ht="17.25">
      <c r="A6" s="117" t="s">
        <v>114</v>
      </c>
      <c r="B6" s="78">
        <f t="shared" si="0"/>
        <v>103659.79</v>
      </c>
      <c r="C6" s="78">
        <f t="shared" si="1"/>
        <v>176700.8</v>
      </c>
      <c r="D6" s="120" t="s">
        <v>115</v>
      </c>
      <c r="E6" s="78">
        <f t="shared" si="2"/>
        <v>6947.92</v>
      </c>
      <c r="F6" s="78">
        <f t="shared" si="3"/>
        <v>9942.66</v>
      </c>
      <c r="G6" s="119"/>
      <c r="H6" s="78">
        <v>73041.01</v>
      </c>
      <c r="I6" s="78">
        <v>2994.74</v>
      </c>
    </row>
    <row r="7" spans="1:9" ht="17.25">
      <c r="A7" s="117" t="s">
        <v>116</v>
      </c>
      <c r="B7" s="78">
        <f t="shared" si="0"/>
        <v>11337</v>
      </c>
      <c r="C7" s="78">
        <f t="shared" si="1"/>
        <v>27181.05</v>
      </c>
      <c r="D7" s="120" t="s">
        <v>117</v>
      </c>
      <c r="E7" s="78">
        <f t="shared" si="2"/>
        <v>73854.75</v>
      </c>
      <c r="F7" s="78">
        <f t="shared" si="3"/>
        <v>122120.95999999999</v>
      </c>
      <c r="G7" s="119"/>
      <c r="H7" s="78">
        <v>15844.05</v>
      </c>
      <c r="I7" s="78">
        <v>48266.21</v>
      </c>
    </row>
    <row r="8" spans="1:9" ht="17.25">
      <c r="A8" s="117" t="s">
        <v>118</v>
      </c>
      <c r="B8" s="78">
        <f t="shared" si="0"/>
        <v>4286.42</v>
      </c>
      <c r="C8" s="78">
        <f t="shared" si="1"/>
        <v>15454.32</v>
      </c>
      <c r="D8" s="120" t="s">
        <v>119</v>
      </c>
      <c r="E8" s="78">
        <f t="shared" si="2"/>
        <v>184617.34000000003</v>
      </c>
      <c r="F8" s="78">
        <f t="shared" si="3"/>
        <v>421524.58</v>
      </c>
      <c r="G8" s="119"/>
      <c r="H8" s="78">
        <v>11167.9</v>
      </c>
      <c r="I8" s="78">
        <v>236907.24</v>
      </c>
    </row>
    <row r="9" spans="1:9" ht="17.25">
      <c r="A9" s="117" t="s">
        <v>120</v>
      </c>
      <c r="B9" s="78">
        <f t="shared" si="0"/>
        <v>273677.82999999996</v>
      </c>
      <c r="C9" s="78">
        <f t="shared" si="1"/>
        <v>512461.42999999993</v>
      </c>
      <c r="D9" s="120" t="s">
        <v>121</v>
      </c>
      <c r="E9" s="78">
        <f t="shared" si="2"/>
        <v>68125.95</v>
      </c>
      <c r="F9" s="78">
        <f t="shared" si="3"/>
        <v>125764.16</v>
      </c>
      <c r="G9" s="119"/>
      <c r="H9" s="78">
        <v>238783.6</v>
      </c>
      <c r="I9" s="78">
        <v>57638.21</v>
      </c>
    </row>
    <row r="10" spans="1:9" ht="17.25">
      <c r="A10" s="117" t="s">
        <v>122</v>
      </c>
      <c r="B10" s="78">
        <f t="shared" si="0"/>
        <v>173412.94</v>
      </c>
      <c r="C10" s="78">
        <f t="shared" si="1"/>
        <v>651163.3</v>
      </c>
      <c r="D10" s="120" t="s">
        <v>123</v>
      </c>
      <c r="E10" s="78">
        <f t="shared" si="2"/>
        <v>8337.24</v>
      </c>
      <c r="F10" s="78">
        <f t="shared" si="3"/>
        <v>39110.48</v>
      </c>
      <c r="G10" s="119"/>
      <c r="H10" s="78">
        <v>477750.36</v>
      </c>
      <c r="I10" s="78">
        <v>30773.24</v>
      </c>
    </row>
    <row r="11" spans="1:9" ht="17.25">
      <c r="A11" s="117" t="s">
        <v>124</v>
      </c>
      <c r="B11" s="78">
        <f t="shared" si="0"/>
        <v>54703</v>
      </c>
      <c r="C11" s="78">
        <f t="shared" si="1"/>
        <v>134762</v>
      </c>
      <c r="D11" s="120" t="s">
        <v>125</v>
      </c>
      <c r="E11" s="78">
        <f t="shared" si="2"/>
        <v>23749</v>
      </c>
      <c r="F11" s="78">
        <f t="shared" si="3"/>
        <v>38369.12</v>
      </c>
      <c r="G11" s="119"/>
      <c r="H11" s="78">
        <v>80059</v>
      </c>
      <c r="I11" s="78">
        <v>14620.12</v>
      </c>
    </row>
    <row r="12" spans="1:9" ht="17.25">
      <c r="A12" s="117" t="s">
        <v>126</v>
      </c>
      <c r="B12" s="78">
        <f t="shared" si="0"/>
        <v>26802.21</v>
      </c>
      <c r="C12" s="78">
        <f t="shared" si="1"/>
        <v>25343</v>
      </c>
      <c r="D12" s="120" t="s">
        <v>127</v>
      </c>
      <c r="E12" s="78">
        <f t="shared" si="2"/>
        <v>211328.37</v>
      </c>
      <c r="F12" s="78">
        <f t="shared" si="3"/>
        <v>553621.1799999999</v>
      </c>
      <c r="G12" s="119"/>
      <c r="H12" s="78">
        <v>-1459.21</v>
      </c>
      <c r="I12" s="78">
        <v>342292.81</v>
      </c>
    </row>
    <row r="13" spans="1:9" ht="17.25">
      <c r="A13" s="117" t="s">
        <v>128</v>
      </c>
      <c r="B13" s="78">
        <f t="shared" si="0"/>
        <v>34457.68</v>
      </c>
      <c r="C13" s="78">
        <f t="shared" si="1"/>
        <v>72289.07</v>
      </c>
      <c r="D13" s="120" t="s">
        <v>129</v>
      </c>
      <c r="E13" s="78">
        <f t="shared" si="2"/>
        <v>45135.21</v>
      </c>
      <c r="F13" s="78">
        <f t="shared" si="3"/>
        <v>160634.38999999998</v>
      </c>
      <c r="G13" s="119"/>
      <c r="H13" s="78">
        <v>37831.39</v>
      </c>
      <c r="I13" s="78">
        <v>115499.18</v>
      </c>
    </row>
    <row r="14" spans="1:9" ht="17.25">
      <c r="A14" s="117" t="s">
        <v>130</v>
      </c>
      <c r="B14" s="78">
        <f t="shared" si="0"/>
        <v>55747.39</v>
      </c>
      <c r="C14" s="78">
        <f t="shared" si="1"/>
        <v>83425.91</v>
      </c>
      <c r="D14" s="120" t="s">
        <v>131</v>
      </c>
      <c r="E14" s="78">
        <f t="shared" si="2"/>
        <v>143630.99000000002</v>
      </c>
      <c r="F14" s="78">
        <f t="shared" si="3"/>
        <v>181621.68000000002</v>
      </c>
      <c r="G14" s="119"/>
      <c r="H14" s="78">
        <v>27678.52</v>
      </c>
      <c r="I14" s="78">
        <v>37990.69</v>
      </c>
    </row>
    <row r="15" spans="1:9" ht="17.25">
      <c r="A15" s="117" t="s">
        <v>132</v>
      </c>
      <c r="B15" s="78">
        <f t="shared" si="0"/>
        <v>24241.64</v>
      </c>
      <c r="C15" s="78">
        <f t="shared" si="1"/>
        <v>53697.259999999995</v>
      </c>
      <c r="D15" s="120" t="s">
        <v>133</v>
      </c>
      <c r="E15" s="78">
        <f t="shared" si="2"/>
        <v>198956.63</v>
      </c>
      <c r="F15" s="78">
        <f t="shared" si="3"/>
        <v>323706.73</v>
      </c>
      <c r="G15" s="119"/>
      <c r="H15" s="78">
        <v>29455.62</v>
      </c>
      <c r="I15" s="78">
        <v>124750.1</v>
      </c>
    </row>
    <row r="16" spans="1:9" ht="17.25">
      <c r="A16" s="117" t="s">
        <v>134</v>
      </c>
      <c r="B16" s="78">
        <f t="shared" si="0"/>
        <v>20298.5</v>
      </c>
      <c r="C16" s="78">
        <f t="shared" si="1"/>
        <v>38522.32</v>
      </c>
      <c r="D16" s="120" t="s">
        <v>135</v>
      </c>
      <c r="E16" s="78">
        <f t="shared" si="2"/>
        <v>5399.72</v>
      </c>
      <c r="F16" s="78">
        <f t="shared" si="3"/>
        <v>12302.7</v>
      </c>
      <c r="G16" s="119"/>
      <c r="H16" s="78">
        <v>18223.82</v>
      </c>
      <c r="I16" s="78">
        <v>6902.98</v>
      </c>
    </row>
    <row r="17" spans="1:9" ht="17.25">
      <c r="A17" s="117" t="s">
        <v>136</v>
      </c>
      <c r="B17" s="78">
        <f t="shared" si="0"/>
        <v>16518</v>
      </c>
      <c r="C17" s="78">
        <f t="shared" si="1"/>
        <v>53882.18</v>
      </c>
      <c r="D17" s="120" t="s">
        <v>137</v>
      </c>
      <c r="E17" s="78">
        <f t="shared" si="2"/>
        <v>64750.310000000005</v>
      </c>
      <c r="F17" s="78">
        <f t="shared" si="3"/>
        <v>99296.16</v>
      </c>
      <c r="G17" s="119"/>
      <c r="H17" s="78">
        <v>37364.18</v>
      </c>
      <c r="I17" s="78">
        <v>34545.85</v>
      </c>
    </row>
    <row r="18" spans="1:9" ht="17.25">
      <c r="A18" s="117" t="s">
        <v>138</v>
      </c>
      <c r="B18" s="78">
        <f t="shared" si="0"/>
        <v>2360</v>
      </c>
      <c r="C18" s="78">
        <f t="shared" si="1"/>
        <v>4242.62</v>
      </c>
      <c r="D18" s="120" t="s">
        <v>139</v>
      </c>
      <c r="E18" s="78">
        <f t="shared" si="2"/>
        <v>168551.56</v>
      </c>
      <c r="F18" s="78">
        <f t="shared" si="3"/>
        <v>324548.22</v>
      </c>
      <c r="G18" s="119"/>
      <c r="H18" s="78">
        <v>1882.62</v>
      </c>
      <c r="I18" s="78">
        <v>155996.66</v>
      </c>
    </row>
    <row r="19" spans="1:9" ht="17.25">
      <c r="A19" s="117" t="s">
        <v>140</v>
      </c>
      <c r="B19" s="78">
        <f t="shared" si="0"/>
        <v>23771.43</v>
      </c>
      <c r="C19" s="78">
        <f t="shared" si="1"/>
        <v>69169.11</v>
      </c>
      <c r="D19" s="120" t="s">
        <v>141</v>
      </c>
      <c r="E19" s="78">
        <f t="shared" si="2"/>
        <v>2335</v>
      </c>
      <c r="F19" s="78">
        <f t="shared" si="3"/>
        <v>8185.49</v>
      </c>
      <c r="G19" s="119"/>
      <c r="H19" s="78">
        <v>45397.68</v>
      </c>
      <c r="I19" s="78">
        <v>5850.49</v>
      </c>
    </row>
    <row r="20" spans="1:9" ht="17.25">
      <c r="A20" s="117" t="s">
        <v>142</v>
      </c>
      <c r="B20" s="78">
        <f t="shared" si="0"/>
        <v>88050.08</v>
      </c>
      <c r="C20" s="78">
        <f t="shared" si="1"/>
        <v>242199.89</v>
      </c>
      <c r="D20" s="120" t="s">
        <v>143</v>
      </c>
      <c r="E20" s="78">
        <f t="shared" si="2"/>
        <v>4856.88</v>
      </c>
      <c r="F20" s="78">
        <f t="shared" si="3"/>
        <v>8041.92</v>
      </c>
      <c r="G20" s="119"/>
      <c r="H20" s="78">
        <v>154149.81</v>
      </c>
      <c r="I20" s="78">
        <v>3185.04</v>
      </c>
    </row>
    <row r="21" spans="1:9" ht="17.25">
      <c r="A21" s="117" t="s">
        <v>144</v>
      </c>
      <c r="B21" s="78">
        <f t="shared" si="0"/>
        <v>10125.91</v>
      </c>
      <c r="C21" s="78">
        <f t="shared" si="1"/>
        <v>26739.67</v>
      </c>
      <c r="D21" s="120" t="s">
        <v>145</v>
      </c>
      <c r="E21" s="78">
        <f t="shared" si="2"/>
        <v>78632.25</v>
      </c>
      <c r="F21" s="78">
        <f t="shared" si="3"/>
        <v>141254.27</v>
      </c>
      <c r="G21" s="119"/>
      <c r="H21" s="78">
        <v>16613.76</v>
      </c>
      <c r="I21" s="78">
        <v>62622.02</v>
      </c>
    </row>
    <row r="22" spans="1:9" ht="17.25">
      <c r="A22" s="117" t="s">
        <v>146</v>
      </c>
      <c r="B22" s="78">
        <f t="shared" si="0"/>
        <v>238140.28</v>
      </c>
      <c r="C22" s="78">
        <f t="shared" si="1"/>
        <v>325905.24</v>
      </c>
      <c r="D22" s="120" t="s">
        <v>147</v>
      </c>
      <c r="E22" s="78">
        <f t="shared" si="2"/>
        <v>5739.05</v>
      </c>
      <c r="F22" s="78">
        <f t="shared" si="3"/>
        <v>44659.23</v>
      </c>
      <c r="G22" s="119"/>
      <c r="H22" s="78">
        <v>87764.96</v>
      </c>
      <c r="I22" s="78">
        <v>38920.18</v>
      </c>
    </row>
    <row r="23" spans="1:9" ht="17.25">
      <c r="A23" s="117" t="s">
        <v>217</v>
      </c>
      <c r="B23" s="78">
        <f t="shared" si="0"/>
        <v>1713260.06</v>
      </c>
      <c r="C23" s="78">
        <f t="shared" si="1"/>
        <v>5126013.24</v>
      </c>
      <c r="D23" s="120" t="s">
        <v>149</v>
      </c>
      <c r="E23" s="78">
        <f t="shared" si="2"/>
        <v>4730</v>
      </c>
      <c r="F23" s="78">
        <f t="shared" si="3"/>
        <v>8866.41</v>
      </c>
      <c r="G23" s="119"/>
      <c r="H23" s="78">
        <v>3412753.18</v>
      </c>
      <c r="I23" s="78">
        <v>4136.41</v>
      </c>
    </row>
    <row r="24" spans="1:9" ht="17.25">
      <c r="A24" s="117" t="s">
        <v>150</v>
      </c>
      <c r="B24" s="78">
        <f t="shared" si="0"/>
        <v>2659</v>
      </c>
      <c r="C24" s="78">
        <f t="shared" si="1"/>
        <v>10512.45</v>
      </c>
      <c r="D24" s="120" t="s">
        <v>151</v>
      </c>
      <c r="E24" s="78">
        <f t="shared" si="2"/>
        <v>1392</v>
      </c>
      <c r="F24" s="78">
        <f t="shared" si="3"/>
        <v>14629.6</v>
      </c>
      <c r="G24" s="119"/>
      <c r="H24" s="78">
        <v>7853.45</v>
      </c>
      <c r="I24" s="78">
        <v>13237.6</v>
      </c>
    </row>
    <row r="25" spans="1:9" ht="17.25">
      <c r="A25" s="117" t="s">
        <v>152</v>
      </c>
      <c r="B25" s="78">
        <f t="shared" si="0"/>
        <v>14640</v>
      </c>
      <c r="C25" s="78">
        <f t="shared" si="1"/>
        <v>34031.06</v>
      </c>
      <c r="D25" s="120" t="s">
        <v>153</v>
      </c>
      <c r="E25" s="78">
        <f t="shared" si="2"/>
        <v>17098.36</v>
      </c>
      <c r="F25" s="78">
        <f t="shared" si="3"/>
        <v>52119.89</v>
      </c>
      <c r="G25" s="119"/>
      <c r="H25" s="78">
        <v>19391.06</v>
      </c>
      <c r="I25" s="78">
        <v>35021.53</v>
      </c>
    </row>
    <row r="26" spans="1:9" ht="17.25">
      <c r="A26" s="117" t="s">
        <v>154</v>
      </c>
      <c r="B26" s="78">
        <f t="shared" si="0"/>
        <v>99731.87999999999</v>
      </c>
      <c r="C26" s="78">
        <f t="shared" si="1"/>
        <v>107951.34</v>
      </c>
      <c r="D26" s="120" t="s">
        <v>155</v>
      </c>
      <c r="E26" s="78">
        <f t="shared" si="2"/>
        <v>124791.03000000001</v>
      </c>
      <c r="F26" s="78">
        <f t="shared" si="3"/>
        <v>236884.5</v>
      </c>
      <c r="G26" s="119"/>
      <c r="H26" s="78">
        <v>8219.46</v>
      </c>
      <c r="I26" s="78">
        <v>112093.47</v>
      </c>
    </row>
    <row r="27" spans="1:9" ht="17.25">
      <c r="A27" s="117" t="s">
        <v>156</v>
      </c>
      <c r="B27" s="78">
        <f t="shared" si="0"/>
        <v>70776.27</v>
      </c>
      <c r="C27" s="78">
        <f t="shared" si="1"/>
        <v>159886.37</v>
      </c>
      <c r="D27" s="120" t="s">
        <v>157</v>
      </c>
      <c r="E27" s="78">
        <f t="shared" si="2"/>
        <v>24775.51</v>
      </c>
      <c r="F27" s="78">
        <f t="shared" si="3"/>
        <v>56763.22</v>
      </c>
      <c r="G27" s="119"/>
      <c r="H27" s="78">
        <v>89110.1</v>
      </c>
      <c r="I27" s="78">
        <v>31987.71</v>
      </c>
    </row>
    <row r="28" spans="1:9" ht="17.25">
      <c r="A28" s="117" t="s">
        <v>158</v>
      </c>
      <c r="B28" s="78">
        <f t="shared" si="0"/>
        <v>44346</v>
      </c>
      <c r="C28" s="78">
        <f t="shared" si="1"/>
        <v>115546.1</v>
      </c>
      <c r="D28" s="120" t="s">
        <v>159</v>
      </c>
      <c r="E28" s="78">
        <f t="shared" si="2"/>
        <v>93778.62000000001</v>
      </c>
      <c r="F28" s="78">
        <f t="shared" si="3"/>
        <v>161576.19</v>
      </c>
      <c r="G28" s="119"/>
      <c r="H28" s="78">
        <v>71200.1</v>
      </c>
      <c r="I28" s="78">
        <v>67797.57</v>
      </c>
    </row>
    <row r="29" spans="1:9" ht="17.25">
      <c r="A29" s="117" t="s">
        <v>160</v>
      </c>
      <c r="B29" s="78">
        <f t="shared" si="0"/>
        <v>9207.3</v>
      </c>
      <c r="C29" s="78">
        <f t="shared" si="1"/>
        <v>22235.739999999998</v>
      </c>
      <c r="D29" s="120" t="s">
        <v>161</v>
      </c>
      <c r="E29" s="78">
        <f t="shared" si="2"/>
        <v>48769.73</v>
      </c>
      <c r="F29" s="78">
        <f t="shared" si="3"/>
        <v>114165.79000000001</v>
      </c>
      <c r="G29" s="119"/>
      <c r="H29" s="78">
        <v>13028.44</v>
      </c>
      <c r="I29" s="78">
        <v>65396.06</v>
      </c>
    </row>
    <row r="30" spans="1:9" ht="17.25">
      <c r="A30" s="117" t="s">
        <v>162</v>
      </c>
      <c r="B30" s="78">
        <f t="shared" si="0"/>
        <v>91626.57</v>
      </c>
      <c r="C30" s="78">
        <f t="shared" si="1"/>
        <v>177600.55</v>
      </c>
      <c r="D30" s="120" t="s">
        <v>163</v>
      </c>
      <c r="E30" s="78">
        <f t="shared" si="2"/>
        <v>359970.87</v>
      </c>
      <c r="F30" s="78">
        <f t="shared" si="3"/>
        <v>823843.01</v>
      </c>
      <c r="G30" s="119"/>
      <c r="H30" s="78">
        <v>85973.98</v>
      </c>
      <c r="I30" s="78">
        <v>463872.14</v>
      </c>
    </row>
    <row r="31" spans="1:9" ht="17.25">
      <c r="A31" s="117" t="s">
        <v>164</v>
      </c>
      <c r="B31" s="78">
        <f t="shared" si="0"/>
        <v>101125.56999999999</v>
      </c>
      <c r="C31" s="78">
        <f t="shared" si="1"/>
        <v>168954.78999999998</v>
      </c>
      <c r="D31" s="120" t="s">
        <v>165</v>
      </c>
      <c r="E31" s="78">
        <f t="shared" si="2"/>
        <v>3322</v>
      </c>
      <c r="F31" s="78">
        <f t="shared" si="3"/>
        <v>11464.16</v>
      </c>
      <c r="G31" s="119"/>
      <c r="H31" s="78">
        <v>67829.22</v>
      </c>
      <c r="I31" s="78">
        <v>8142.16</v>
      </c>
    </row>
    <row r="32" spans="1:9" ht="17.25">
      <c r="A32" s="117" t="s">
        <v>166</v>
      </c>
      <c r="B32" s="78">
        <f t="shared" si="0"/>
        <v>55643.04</v>
      </c>
      <c r="C32" s="78">
        <f t="shared" si="1"/>
        <v>99477.5</v>
      </c>
      <c r="D32" s="120" t="s">
        <v>167</v>
      </c>
      <c r="E32" s="78">
        <f t="shared" si="2"/>
        <v>9050</v>
      </c>
      <c r="F32" s="78">
        <f t="shared" si="3"/>
        <v>34195.93</v>
      </c>
      <c r="G32" s="119"/>
      <c r="H32" s="78">
        <v>43834.46</v>
      </c>
      <c r="I32" s="78">
        <v>25145.93</v>
      </c>
    </row>
    <row r="33" spans="1:9" ht="17.25">
      <c r="A33" s="117" t="s">
        <v>168</v>
      </c>
      <c r="B33" s="78">
        <f t="shared" si="0"/>
        <v>13870.98</v>
      </c>
      <c r="C33" s="78">
        <f t="shared" si="1"/>
        <v>20154.98</v>
      </c>
      <c r="D33" s="120" t="s">
        <v>169</v>
      </c>
      <c r="E33" s="78">
        <f t="shared" si="2"/>
        <v>135584.62</v>
      </c>
      <c r="F33" s="78">
        <f t="shared" si="3"/>
        <v>420283.42</v>
      </c>
      <c r="G33" s="119"/>
      <c r="H33" s="78">
        <v>6284</v>
      </c>
      <c r="I33" s="78">
        <v>284698.8</v>
      </c>
    </row>
    <row r="34" spans="1:9" ht="17.25">
      <c r="A34" s="117" t="s">
        <v>170</v>
      </c>
      <c r="B34" s="78">
        <f t="shared" si="0"/>
        <v>100659.37</v>
      </c>
      <c r="C34" s="78">
        <f t="shared" si="1"/>
        <v>393467.8</v>
      </c>
      <c r="D34" s="120" t="s">
        <v>171</v>
      </c>
      <c r="E34" s="78">
        <f t="shared" si="2"/>
        <v>2173545.65</v>
      </c>
      <c r="F34" s="78">
        <f t="shared" si="3"/>
        <v>6992677.02</v>
      </c>
      <c r="G34" s="119"/>
      <c r="H34" s="78">
        <v>292808.43</v>
      </c>
      <c r="I34" s="78">
        <v>4819131.37</v>
      </c>
    </row>
    <row r="35" spans="1:9" ht="17.25">
      <c r="A35" s="117" t="s">
        <v>172</v>
      </c>
      <c r="B35" s="78">
        <f t="shared" si="0"/>
        <v>-3158</v>
      </c>
      <c r="C35" s="78">
        <f t="shared" si="1"/>
        <v>-2529.88</v>
      </c>
      <c r="D35" s="120" t="s">
        <v>173</v>
      </c>
      <c r="E35" s="78">
        <f t="shared" si="2"/>
        <v>10258.02</v>
      </c>
      <c r="F35" s="78">
        <f t="shared" si="3"/>
        <v>46085.57000000001</v>
      </c>
      <c r="G35" s="119"/>
      <c r="H35" s="78">
        <v>628.12</v>
      </c>
      <c r="I35" s="78">
        <v>35827.55</v>
      </c>
    </row>
    <row r="36" spans="1:9" ht="17.25">
      <c r="A36" s="117" t="s">
        <v>174</v>
      </c>
      <c r="B36" s="78">
        <f t="shared" si="0"/>
        <v>107882.96</v>
      </c>
      <c r="C36" s="78">
        <f t="shared" si="1"/>
        <v>201636.22</v>
      </c>
      <c r="D36" s="120" t="s">
        <v>175</v>
      </c>
      <c r="E36" s="78">
        <f t="shared" si="2"/>
        <v>10334</v>
      </c>
      <c r="F36" s="78">
        <f t="shared" si="3"/>
        <v>17451.64</v>
      </c>
      <c r="G36" s="119"/>
      <c r="H36" s="78">
        <v>93753.26</v>
      </c>
      <c r="I36" s="78">
        <v>7117.64</v>
      </c>
    </row>
    <row r="37" spans="1:9" ht="17.25">
      <c r="A37" s="117" t="s">
        <v>176</v>
      </c>
      <c r="B37" s="78">
        <f aca="true" t="shared" si="4" ref="B37:B53">E96</f>
        <v>985534.34</v>
      </c>
      <c r="C37" s="78">
        <f aca="true" t="shared" si="5" ref="C37:C53">B37+H37</f>
        <v>2384979.84</v>
      </c>
      <c r="D37" s="120" t="s">
        <v>177</v>
      </c>
      <c r="E37" s="78">
        <f t="shared" si="2"/>
        <v>348800.51999999996</v>
      </c>
      <c r="F37" s="78">
        <f t="shared" si="3"/>
        <v>722906.48</v>
      </c>
      <c r="G37" s="119"/>
      <c r="H37" s="78">
        <v>1399445.5</v>
      </c>
      <c r="I37" s="78">
        <v>374105.96</v>
      </c>
    </row>
    <row r="38" spans="1:9" ht="17.25">
      <c r="A38" s="117" t="s">
        <v>178</v>
      </c>
      <c r="B38" s="78">
        <f t="shared" si="4"/>
        <v>1890.6</v>
      </c>
      <c r="C38" s="78">
        <f t="shared" si="5"/>
        <v>5350.73</v>
      </c>
      <c r="D38" s="120" t="s">
        <v>179</v>
      </c>
      <c r="E38" s="78">
        <f t="shared" si="2"/>
        <v>273370.07</v>
      </c>
      <c r="F38" s="78">
        <f t="shared" si="3"/>
        <v>531321.7</v>
      </c>
      <c r="G38" s="119"/>
      <c r="H38" s="78">
        <v>3460.13</v>
      </c>
      <c r="I38" s="78">
        <v>257951.63</v>
      </c>
    </row>
    <row r="39" spans="1:9" ht="17.25">
      <c r="A39" s="117" t="s">
        <v>180</v>
      </c>
      <c r="B39" s="78">
        <f t="shared" si="4"/>
        <v>15136</v>
      </c>
      <c r="C39" s="78">
        <f t="shared" si="5"/>
        <v>28737.66</v>
      </c>
      <c r="D39" s="120" t="s">
        <v>181</v>
      </c>
      <c r="E39" s="78">
        <f t="shared" si="2"/>
        <v>64120.24</v>
      </c>
      <c r="F39" s="78">
        <f t="shared" si="3"/>
        <v>95341.76</v>
      </c>
      <c r="G39" s="119"/>
      <c r="H39" s="78">
        <v>13601.66</v>
      </c>
      <c r="I39" s="78">
        <v>31221.52</v>
      </c>
    </row>
    <row r="40" spans="1:9" ht="17.25">
      <c r="A40" s="117" t="s">
        <v>182</v>
      </c>
      <c r="B40" s="78">
        <f t="shared" si="4"/>
        <v>31983.53</v>
      </c>
      <c r="C40" s="78">
        <f t="shared" si="5"/>
        <v>65067.33</v>
      </c>
      <c r="D40" s="120" t="s">
        <v>183</v>
      </c>
      <c r="E40" s="78">
        <f t="shared" si="2"/>
        <v>4658</v>
      </c>
      <c r="F40" s="78">
        <f t="shared" si="3"/>
        <v>7262.08</v>
      </c>
      <c r="G40" s="119"/>
      <c r="H40" s="78">
        <v>33083.8</v>
      </c>
      <c r="I40" s="78">
        <v>2604.08</v>
      </c>
    </row>
    <row r="41" spans="1:9" ht="17.25">
      <c r="A41" s="117" t="s">
        <v>184</v>
      </c>
      <c r="B41" s="78">
        <f t="shared" si="4"/>
        <v>59823.409999999996</v>
      </c>
      <c r="C41" s="78">
        <f t="shared" si="5"/>
        <v>130408.94</v>
      </c>
      <c r="D41" s="120" t="s">
        <v>185</v>
      </c>
      <c r="E41" s="78">
        <f t="shared" si="2"/>
        <v>25155.94</v>
      </c>
      <c r="F41" s="78">
        <f t="shared" si="3"/>
        <v>44870.78999999999</v>
      </c>
      <c r="G41" s="119"/>
      <c r="H41" s="78">
        <v>70585.53</v>
      </c>
      <c r="I41" s="78">
        <v>19714.85</v>
      </c>
    </row>
    <row r="42" spans="1:9" ht="17.25">
      <c r="A42" s="117" t="s">
        <v>186</v>
      </c>
      <c r="B42" s="78">
        <f t="shared" si="4"/>
        <v>24518.93</v>
      </c>
      <c r="C42" s="78">
        <f t="shared" si="5"/>
        <v>33563.97</v>
      </c>
      <c r="D42" s="120" t="s">
        <v>218</v>
      </c>
      <c r="E42" s="78">
        <f t="shared" si="2"/>
        <v>5403.3</v>
      </c>
      <c r="F42" s="78">
        <f t="shared" si="3"/>
        <v>15321.07</v>
      </c>
      <c r="G42" s="119"/>
      <c r="H42" s="78">
        <v>9045.04</v>
      </c>
      <c r="I42" s="78">
        <v>9917.77</v>
      </c>
    </row>
    <row r="43" spans="1:9" ht="17.25">
      <c r="A43" s="117" t="s">
        <v>188</v>
      </c>
      <c r="B43" s="78">
        <f t="shared" si="4"/>
        <v>21200.61</v>
      </c>
      <c r="C43" s="78">
        <f t="shared" si="5"/>
        <v>48209.58</v>
      </c>
      <c r="D43" s="120" t="s">
        <v>189</v>
      </c>
      <c r="E43" s="78">
        <f t="shared" si="2"/>
        <v>3921</v>
      </c>
      <c r="F43" s="78">
        <f t="shared" si="3"/>
        <v>6858.41</v>
      </c>
      <c r="G43" s="119"/>
      <c r="H43" s="78">
        <v>27008.97</v>
      </c>
      <c r="I43" s="78">
        <v>2937.41</v>
      </c>
    </row>
    <row r="44" spans="1:9" ht="17.25">
      <c r="A44" s="117" t="s">
        <v>190</v>
      </c>
      <c r="B44" s="78">
        <f t="shared" si="4"/>
        <v>68709.73</v>
      </c>
      <c r="C44" s="78">
        <f t="shared" si="5"/>
        <v>121557.23</v>
      </c>
      <c r="D44" s="120" t="s">
        <v>191</v>
      </c>
      <c r="E44" s="78">
        <f t="shared" si="2"/>
        <v>73704.59</v>
      </c>
      <c r="F44" s="78">
        <f t="shared" si="3"/>
        <v>151967.21</v>
      </c>
      <c r="G44" s="119"/>
      <c r="H44" s="78">
        <v>52847.5</v>
      </c>
      <c r="I44" s="78">
        <v>78262.62</v>
      </c>
    </row>
    <row r="45" spans="1:9" ht="17.25">
      <c r="A45" s="117" t="s">
        <v>192</v>
      </c>
      <c r="B45" s="78">
        <f t="shared" si="4"/>
        <v>20606.05</v>
      </c>
      <c r="C45" s="78">
        <f t="shared" si="5"/>
        <v>38402.96</v>
      </c>
      <c r="D45" s="120" t="s">
        <v>193</v>
      </c>
      <c r="E45" s="78">
        <f t="shared" si="2"/>
        <v>292674.06</v>
      </c>
      <c r="F45" s="78">
        <f t="shared" si="3"/>
        <v>499837.37</v>
      </c>
      <c r="G45" s="119"/>
      <c r="H45" s="78">
        <v>17796.91</v>
      </c>
      <c r="I45" s="78">
        <v>207163.31</v>
      </c>
    </row>
    <row r="46" spans="1:9" ht="17.25">
      <c r="A46" s="117" t="s">
        <v>194</v>
      </c>
      <c r="B46" s="78">
        <f t="shared" si="4"/>
        <v>2917</v>
      </c>
      <c r="C46" s="78">
        <f t="shared" si="5"/>
        <v>4514.6</v>
      </c>
      <c r="D46" s="120" t="s">
        <v>195</v>
      </c>
      <c r="E46" s="78">
        <f t="shared" si="2"/>
        <v>14890.92</v>
      </c>
      <c r="F46" s="78">
        <f t="shared" si="3"/>
        <v>28228.48</v>
      </c>
      <c r="G46" s="119"/>
      <c r="H46" s="78">
        <v>1597.6</v>
      </c>
      <c r="I46" s="78">
        <v>13337.56</v>
      </c>
    </row>
    <row r="47" spans="1:9" ht="17.25">
      <c r="A47" s="117" t="s">
        <v>196</v>
      </c>
      <c r="B47" s="78">
        <f t="shared" si="4"/>
        <v>27869.29</v>
      </c>
      <c r="C47" s="78">
        <f t="shared" si="5"/>
        <v>59922.26</v>
      </c>
      <c r="D47" s="120" t="s">
        <v>197</v>
      </c>
      <c r="E47" s="78">
        <f t="shared" si="2"/>
        <v>56633.06</v>
      </c>
      <c r="F47" s="78">
        <f t="shared" si="3"/>
        <v>86342.19</v>
      </c>
      <c r="G47" s="119"/>
      <c r="H47" s="78">
        <v>32052.97</v>
      </c>
      <c r="I47" s="78">
        <v>29709.13</v>
      </c>
    </row>
    <row r="48" spans="1:9" ht="17.25">
      <c r="A48" s="117" t="s">
        <v>198</v>
      </c>
      <c r="B48" s="78">
        <f t="shared" si="4"/>
        <v>7376</v>
      </c>
      <c r="C48" s="78">
        <f t="shared" si="5"/>
        <v>10074.7</v>
      </c>
      <c r="D48" s="120" t="s">
        <v>199</v>
      </c>
      <c r="E48" s="78">
        <f t="shared" si="2"/>
        <v>23317.51</v>
      </c>
      <c r="F48" s="78">
        <f t="shared" si="3"/>
        <v>47140.39</v>
      </c>
      <c r="G48" s="119"/>
      <c r="H48" s="78">
        <v>2698.7</v>
      </c>
      <c r="I48" s="78">
        <v>23822.88</v>
      </c>
    </row>
    <row r="49" spans="1:9" ht="17.25">
      <c r="A49" s="117" t="s">
        <v>200</v>
      </c>
      <c r="B49" s="78">
        <f t="shared" si="4"/>
        <v>64446.47</v>
      </c>
      <c r="C49" s="78">
        <f t="shared" si="5"/>
        <v>137047.68</v>
      </c>
      <c r="D49" s="120" t="s">
        <v>201</v>
      </c>
      <c r="E49" s="78">
        <f t="shared" si="2"/>
        <v>766007.01</v>
      </c>
      <c r="F49" s="78">
        <f t="shared" si="3"/>
        <v>2027245.9</v>
      </c>
      <c r="G49" s="119"/>
      <c r="H49" s="78">
        <v>72601.21</v>
      </c>
      <c r="I49" s="78">
        <v>1261238.89</v>
      </c>
    </row>
    <row r="50" spans="1:9" ht="17.25">
      <c r="A50" s="117" t="s">
        <v>202</v>
      </c>
      <c r="B50" s="78">
        <f t="shared" si="4"/>
        <v>22982</v>
      </c>
      <c r="C50" s="78">
        <f t="shared" si="5"/>
        <v>41345.21</v>
      </c>
      <c r="D50" s="120" t="s">
        <v>203</v>
      </c>
      <c r="E50" s="78">
        <f t="shared" si="2"/>
        <v>177740.08000000002</v>
      </c>
      <c r="F50" s="78">
        <f t="shared" si="3"/>
        <v>554721.15</v>
      </c>
      <c r="G50" s="119"/>
      <c r="H50" s="78">
        <v>18363.21</v>
      </c>
      <c r="I50" s="78">
        <v>376981.07</v>
      </c>
    </row>
    <row r="51" spans="1:9" ht="18" thickBot="1">
      <c r="A51" s="117" t="s">
        <v>204</v>
      </c>
      <c r="B51" s="78">
        <f t="shared" si="4"/>
        <v>1101464.8</v>
      </c>
      <c r="C51" s="78">
        <f t="shared" si="5"/>
        <v>2480559.59</v>
      </c>
      <c r="D51" s="120" t="s">
        <v>205</v>
      </c>
      <c r="E51" s="97">
        <f t="shared" si="2"/>
        <v>213174.3</v>
      </c>
      <c r="F51" s="162">
        <f t="shared" si="3"/>
        <v>-440352.05</v>
      </c>
      <c r="G51" s="119"/>
      <c r="H51" s="78">
        <v>1379094.79</v>
      </c>
      <c r="I51" s="78">
        <v>-653526.35</v>
      </c>
    </row>
    <row r="52" spans="1:9" ht="18" thickTop="1">
      <c r="A52" s="117" t="s">
        <v>206</v>
      </c>
      <c r="B52" s="78">
        <f t="shared" si="4"/>
        <v>11043</v>
      </c>
      <c r="C52" s="78">
        <f t="shared" si="5"/>
        <v>16757.18</v>
      </c>
      <c r="D52" s="120"/>
      <c r="E52" s="165"/>
      <c r="F52" s="166"/>
      <c r="G52" s="119"/>
      <c r="H52" s="78">
        <v>5714.18</v>
      </c>
      <c r="I52" s="166"/>
    </row>
    <row r="53" spans="1:9" ht="17.25">
      <c r="A53" s="123" t="s">
        <v>207</v>
      </c>
      <c r="B53" s="78">
        <f t="shared" si="4"/>
        <v>19193</v>
      </c>
      <c r="C53" s="78">
        <f t="shared" si="5"/>
        <v>41797.509999999995</v>
      </c>
      <c r="D53" s="167" t="s">
        <v>208</v>
      </c>
      <c r="E53" s="89">
        <f>SUM(B5:B53)+SUM(E5:E51)</f>
        <v>13025454.129999999</v>
      </c>
      <c r="F53" s="89">
        <f>SUM(C5:C53)+SUM(F5:F51)</f>
        <v>31324344.990000002</v>
      </c>
      <c r="G53" s="119"/>
      <c r="H53" s="78">
        <v>22604.51</v>
      </c>
      <c r="I53" s="89">
        <v>0</v>
      </c>
    </row>
    <row r="54" spans="1:6" ht="12.75">
      <c r="A54" s="119"/>
      <c r="B54" s="98"/>
      <c r="C54" s="85"/>
      <c r="F54" t="s">
        <v>106</v>
      </c>
    </row>
    <row r="55" ht="12.75">
      <c r="I55">
        <f>SUM(H1:H53)+SUM(I1:I51)</f>
        <v>18298890.859999996</v>
      </c>
    </row>
    <row r="57" ht="12.75">
      <c r="A57" t="s">
        <v>106</v>
      </c>
    </row>
    <row r="58" ht="12.75">
      <c r="A58" t="s">
        <v>106</v>
      </c>
    </row>
    <row r="59" ht="12.75">
      <c r="A59" t="s">
        <v>106</v>
      </c>
    </row>
    <row r="63" spans="1:10" ht="17.25">
      <c r="A63" s="126"/>
      <c r="B63" s="348">
        <v>10601</v>
      </c>
      <c r="C63" s="127">
        <v>10602</v>
      </c>
      <c r="D63" s="127">
        <v>10603</v>
      </c>
      <c r="E63" s="128" t="s">
        <v>219</v>
      </c>
      <c r="F63" s="126"/>
      <c r="G63" s="127">
        <v>10601</v>
      </c>
      <c r="H63" s="127">
        <v>10602</v>
      </c>
      <c r="I63" s="127">
        <v>10603</v>
      </c>
      <c r="J63" s="128" t="s">
        <v>219</v>
      </c>
    </row>
    <row r="64" spans="1:10" ht="17.25">
      <c r="A64" s="129" t="s">
        <v>112</v>
      </c>
      <c r="B64" s="349">
        <v>1000</v>
      </c>
      <c r="C64" s="106">
        <v>240348.5</v>
      </c>
      <c r="D64" s="106">
        <v>3961.65</v>
      </c>
      <c r="E64" s="107">
        <f aca="true" t="shared" si="6" ref="E64:E95">SUM(B64:D64)</f>
        <v>245310.15</v>
      </c>
      <c r="F64" s="131" t="s">
        <v>113</v>
      </c>
      <c r="G64" s="106">
        <v>0</v>
      </c>
      <c r="H64" s="106">
        <v>52882.72</v>
      </c>
      <c r="I64" s="106">
        <v>786.22</v>
      </c>
      <c r="J64" s="107">
        <f aca="true" t="shared" si="7" ref="J64:J110">SUM(G64:I64)</f>
        <v>53668.94</v>
      </c>
    </row>
    <row r="65" spans="1:10" ht="17.25">
      <c r="A65" s="129" t="s">
        <v>114</v>
      </c>
      <c r="B65" s="349">
        <v>525</v>
      </c>
      <c r="C65" s="106">
        <v>102266</v>
      </c>
      <c r="D65" s="106">
        <v>868.79</v>
      </c>
      <c r="E65" s="107">
        <f t="shared" si="6"/>
        <v>103659.79</v>
      </c>
      <c r="F65" s="131" t="s">
        <v>115</v>
      </c>
      <c r="G65" s="106">
        <v>0</v>
      </c>
      <c r="H65" s="106">
        <v>6947.92</v>
      </c>
      <c r="I65" s="106">
        <v>0</v>
      </c>
      <c r="J65" s="107">
        <f t="shared" si="7"/>
        <v>6947.92</v>
      </c>
    </row>
    <row r="66" spans="1:10" ht="17.25">
      <c r="A66" s="129" t="s">
        <v>116</v>
      </c>
      <c r="B66" s="349">
        <v>45</v>
      </c>
      <c r="C66" s="106">
        <v>11144</v>
      </c>
      <c r="D66" s="106">
        <v>148</v>
      </c>
      <c r="E66" s="107">
        <f t="shared" si="6"/>
        <v>11337</v>
      </c>
      <c r="F66" s="131" t="s">
        <v>117</v>
      </c>
      <c r="G66" s="106">
        <v>115</v>
      </c>
      <c r="H66" s="106">
        <v>73373</v>
      </c>
      <c r="I66" s="106">
        <v>366.75</v>
      </c>
      <c r="J66" s="107">
        <f t="shared" si="7"/>
        <v>73854.75</v>
      </c>
    </row>
    <row r="67" spans="1:10" ht="17.25">
      <c r="A67" s="129" t="s">
        <v>118</v>
      </c>
      <c r="B67" s="349">
        <v>0</v>
      </c>
      <c r="C67" s="106">
        <v>4043</v>
      </c>
      <c r="D67" s="106">
        <v>243.42</v>
      </c>
      <c r="E67" s="107">
        <f t="shared" si="6"/>
        <v>4286.42</v>
      </c>
      <c r="F67" s="131" t="s">
        <v>119</v>
      </c>
      <c r="G67" s="106">
        <v>7273</v>
      </c>
      <c r="H67" s="106">
        <v>176743.39</v>
      </c>
      <c r="I67" s="106">
        <v>600.95</v>
      </c>
      <c r="J67" s="107">
        <f t="shared" si="7"/>
        <v>184617.34000000003</v>
      </c>
    </row>
    <row r="68" spans="1:10" ht="17.25">
      <c r="A68" s="129" t="s">
        <v>120</v>
      </c>
      <c r="B68" s="349">
        <v>-1050</v>
      </c>
      <c r="C68" s="106">
        <v>272332.22</v>
      </c>
      <c r="D68" s="106">
        <v>2395.61</v>
      </c>
      <c r="E68" s="107">
        <f t="shared" si="6"/>
        <v>273677.82999999996</v>
      </c>
      <c r="F68" s="131" t="s">
        <v>121</v>
      </c>
      <c r="G68" s="106">
        <v>0</v>
      </c>
      <c r="H68" s="106">
        <v>66903.36</v>
      </c>
      <c r="I68" s="106">
        <v>1222.59</v>
      </c>
      <c r="J68" s="107">
        <f t="shared" si="7"/>
        <v>68125.95</v>
      </c>
    </row>
    <row r="69" spans="1:10" ht="17.25">
      <c r="A69" s="129" t="s">
        <v>122</v>
      </c>
      <c r="B69" s="349">
        <v>0</v>
      </c>
      <c r="C69" s="106">
        <v>171806.73</v>
      </c>
      <c r="D69" s="106">
        <v>1606.21</v>
      </c>
      <c r="E69" s="107">
        <f t="shared" si="6"/>
        <v>173412.94</v>
      </c>
      <c r="F69" s="131" t="s">
        <v>123</v>
      </c>
      <c r="G69" s="106">
        <v>0</v>
      </c>
      <c r="H69" s="106">
        <v>8265</v>
      </c>
      <c r="I69" s="106">
        <v>72.24</v>
      </c>
      <c r="J69" s="107">
        <f t="shared" si="7"/>
        <v>8337.24</v>
      </c>
    </row>
    <row r="70" spans="1:10" ht="17.25">
      <c r="A70" s="129" t="s">
        <v>124</v>
      </c>
      <c r="B70" s="349">
        <v>0</v>
      </c>
      <c r="C70" s="106">
        <v>54679</v>
      </c>
      <c r="D70" s="106">
        <v>24</v>
      </c>
      <c r="E70" s="107">
        <f t="shared" si="6"/>
        <v>54703</v>
      </c>
      <c r="F70" s="131" t="s">
        <v>125</v>
      </c>
      <c r="G70" s="106">
        <v>0</v>
      </c>
      <c r="H70" s="106">
        <v>23573</v>
      </c>
      <c r="I70" s="106">
        <v>176</v>
      </c>
      <c r="J70" s="107">
        <f t="shared" si="7"/>
        <v>23749</v>
      </c>
    </row>
    <row r="71" spans="1:10" ht="17.25">
      <c r="A71" s="129" t="s">
        <v>126</v>
      </c>
      <c r="B71" s="349">
        <v>0</v>
      </c>
      <c r="C71" s="106">
        <v>26784</v>
      </c>
      <c r="D71" s="106">
        <v>18.21</v>
      </c>
      <c r="E71" s="107">
        <f t="shared" si="6"/>
        <v>26802.21</v>
      </c>
      <c r="F71" s="131" t="s">
        <v>127</v>
      </c>
      <c r="G71" s="106">
        <v>-81</v>
      </c>
      <c r="H71" s="106">
        <v>210103.88</v>
      </c>
      <c r="I71" s="106">
        <v>1305.49</v>
      </c>
      <c r="J71" s="107">
        <f t="shared" si="7"/>
        <v>211328.37</v>
      </c>
    </row>
    <row r="72" spans="1:10" ht="17.25">
      <c r="A72" s="129" t="s">
        <v>128</v>
      </c>
      <c r="B72" s="349">
        <v>0</v>
      </c>
      <c r="C72" s="106">
        <v>34078</v>
      </c>
      <c r="D72" s="106">
        <v>379.68</v>
      </c>
      <c r="E72" s="107">
        <f t="shared" si="6"/>
        <v>34457.68</v>
      </c>
      <c r="F72" s="131" t="s">
        <v>129</v>
      </c>
      <c r="G72" s="106">
        <v>6280</v>
      </c>
      <c r="H72" s="106">
        <v>37774</v>
      </c>
      <c r="I72" s="106">
        <v>1081.21</v>
      </c>
      <c r="J72" s="107">
        <f t="shared" si="7"/>
        <v>45135.21</v>
      </c>
    </row>
    <row r="73" spans="1:10" ht="17.25">
      <c r="A73" s="129" t="s">
        <v>130</v>
      </c>
      <c r="B73" s="349">
        <v>0</v>
      </c>
      <c r="C73" s="106">
        <v>54834.93</v>
      </c>
      <c r="D73" s="106">
        <v>912.46</v>
      </c>
      <c r="E73" s="107">
        <f t="shared" si="6"/>
        <v>55747.39</v>
      </c>
      <c r="F73" s="131" t="s">
        <v>131</v>
      </c>
      <c r="G73" s="106">
        <v>-1350</v>
      </c>
      <c r="H73" s="106">
        <v>144321.1</v>
      </c>
      <c r="I73" s="106">
        <v>659.89</v>
      </c>
      <c r="J73" s="107">
        <f t="shared" si="7"/>
        <v>143630.99000000002</v>
      </c>
    </row>
    <row r="74" spans="1:10" ht="17.25">
      <c r="A74" s="129" t="s">
        <v>132</v>
      </c>
      <c r="B74" s="349">
        <v>1613</v>
      </c>
      <c r="C74" s="106">
        <v>21681.76</v>
      </c>
      <c r="D74" s="106">
        <v>946.88</v>
      </c>
      <c r="E74" s="107">
        <f t="shared" si="6"/>
        <v>24241.64</v>
      </c>
      <c r="F74" s="131" t="s">
        <v>133</v>
      </c>
      <c r="G74" s="106">
        <v>167</v>
      </c>
      <c r="H74" s="106">
        <v>196540.26</v>
      </c>
      <c r="I74" s="106">
        <v>2249.37</v>
      </c>
      <c r="J74" s="107">
        <f t="shared" si="7"/>
        <v>198956.63</v>
      </c>
    </row>
    <row r="75" spans="1:10" ht="17.25">
      <c r="A75" s="129" t="s">
        <v>134</v>
      </c>
      <c r="B75" s="349">
        <v>0</v>
      </c>
      <c r="C75" s="106">
        <v>19989</v>
      </c>
      <c r="D75" s="106">
        <v>309.5</v>
      </c>
      <c r="E75" s="107">
        <f t="shared" si="6"/>
        <v>20298.5</v>
      </c>
      <c r="F75" s="131" t="s">
        <v>135</v>
      </c>
      <c r="G75" s="106">
        <v>0</v>
      </c>
      <c r="H75" s="106">
        <v>5094</v>
      </c>
      <c r="I75" s="106">
        <v>305.72</v>
      </c>
      <c r="J75" s="107">
        <f t="shared" si="7"/>
        <v>5399.72</v>
      </c>
    </row>
    <row r="76" spans="1:10" ht="17.25">
      <c r="A76" s="129" t="s">
        <v>136</v>
      </c>
      <c r="B76" s="349">
        <v>0</v>
      </c>
      <c r="C76" s="106">
        <v>16478</v>
      </c>
      <c r="D76" s="106">
        <v>40</v>
      </c>
      <c r="E76" s="107">
        <f t="shared" si="6"/>
        <v>16518</v>
      </c>
      <c r="F76" s="131" t="s">
        <v>137</v>
      </c>
      <c r="G76" s="106">
        <v>800</v>
      </c>
      <c r="H76" s="106">
        <v>62347.08</v>
      </c>
      <c r="I76" s="106">
        <v>1603.23</v>
      </c>
      <c r="J76" s="107">
        <f t="shared" si="7"/>
        <v>64750.310000000005</v>
      </c>
    </row>
    <row r="77" spans="1:10" ht="17.25">
      <c r="A77" s="129" t="s">
        <v>138</v>
      </c>
      <c r="B77" s="349">
        <v>0</v>
      </c>
      <c r="C77" s="106">
        <v>2334.49</v>
      </c>
      <c r="D77" s="106">
        <v>25.51</v>
      </c>
      <c r="E77" s="107">
        <f t="shared" si="6"/>
        <v>2360</v>
      </c>
      <c r="F77" s="131" t="s">
        <v>139</v>
      </c>
      <c r="G77" s="106">
        <v>-3956</v>
      </c>
      <c r="H77" s="106">
        <v>170240.78</v>
      </c>
      <c r="I77" s="106">
        <v>2266.78</v>
      </c>
      <c r="J77" s="107">
        <f t="shared" si="7"/>
        <v>168551.56</v>
      </c>
    </row>
    <row r="78" spans="1:10" ht="17.25">
      <c r="A78" s="129" t="s">
        <v>140</v>
      </c>
      <c r="B78" s="349">
        <v>140</v>
      </c>
      <c r="C78" s="106">
        <v>23115</v>
      </c>
      <c r="D78" s="106">
        <v>516.43</v>
      </c>
      <c r="E78" s="107">
        <f t="shared" si="6"/>
        <v>23771.43</v>
      </c>
      <c r="F78" s="131" t="s">
        <v>141</v>
      </c>
      <c r="G78" s="106">
        <v>-1050</v>
      </c>
      <c r="H78" s="106">
        <v>3385</v>
      </c>
      <c r="I78" s="106">
        <v>0</v>
      </c>
      <c r="J78" s="107">
        <f t="shared" si="7"/>
        <v>2335</v>
      </c>
    </row>
    <row r="79" spans="1:10" ht="17.25">
      <c r="A79" s="129" t="s">
        <v>142</v>
      </c>
      <c r="B79" s="349">
        <v>-5444</v>
      </c>
      <c r="C79" s="106">
        <v>91929.6</v>
      </c>
      <c r="D79" s="106">
        <v>1564.48</v>
      </c>
      <c r="E79" s="107">
        <f t="shared" si="6"/>
        <v>88050.08</v>
      </c>
      <c r="F79" s="131" t="s">
        <v>143</v>
      </c>
      <c r="G79" s="106">
        <v>0</v>
      </c>
      <c r="H79" s="106">
        <v>4856.88</v>
      </c>
      <c r="I79" s="106">
        <v>0</v>
      </c>
      <c r="J79" s="107">
        <f t="shared" si="7"/>
        <v>4856.88</v>
      </c>
    </row>
    <row r="80" spans="1:10" ht="17.25">
      <c r="A80" s="129" t="s">
        <v>144</v>
      </c>
      <c r="B80" s="349">
        <v>-88</v>
      </c>
      <c r="C80" s="106">
        <v>10213.91</v>
      </c>
      <c r="D80" s="106">
        <v>0</v>
      </c>
      <c r="E80" s="107">
        <f t="shared" si="6"/>
        <v>10125.91</v>
      </c>
      <c r="F80" s="131" t="s">
        <v>145</v>
      </c>
      <c r="G80" s="106">
        <v>-524</v>
      </c>
      <c r="H80" s="106">
        <v>77261.24</v>
      </c>
      <c r="I80" s="106">
        <v>1895.01</v>
      </c>
      <c r="J80" s="107">
        <f t="shared" si="7"/>
        <v>78632.25</v>
      </c>
    </row>
    <row r="81" spans="1:10" ht="17.25">
      <c r="A81" s="129" t="s">
        <v>146</v>
      </c>
      <c r="B81" s="349">
        <v>-2688</v>
      </c>
      <c r="C81" s="106">
        <v>233847.12</v>
      </c>
      <c r="D81" s="106">
        <v>6981.16</v>
      </c>
      <c r="E81" s="107">
        <f t="shared" si="6"/>
        <v>238140.28</v>
      </c>
      <c r="F81" s="131" t="s">
        <v>147</v>
      </c>
      <c r="G81" s="106">
        <v>0</v>
      </c>
      <c r="H81" s="106">
        <v>5721</v>
      </c>
      <c r="I81" s="106">
        <v>18.05</v>
      </c>
      <c r="J81" s="107">
        <f t="shared" si="7"/>
        <v>5739.05</v>
      </c>
    </row>
    <row r="82" spans="1:10" ht="17.25">
      <c r="A82" s="129" t="s">
        <v>217</v>
      </c>
      <c r="B82" s="349">
        <v>-37145</v>
      </c>
      <c r="C82" s="106">
        <v>1706892.35</v>
      </c>
      <c r="D82" s="106">
        <v>43512.71</v>
      </c>
      <c r="E82" s="107">
        <f t="shared" si="6"/>
        <v>1713260.06</v>
      </c>
      <c r="F82" s="131" t="s">
        <v>149</v>
      </c>
      <c r="G82" s="106">
        <v>0</v>
      </c>
      <c r="H82" s="106">
        <v>4730</v>
      </c>
      <c r="I82" s="106">
        <v>0</v>
      </c>
      <c r="J82" s="107">
        <f t="shared" si="7"/>
        <v>4730</v>
      </c>
    </row>
    <row r="83" spans="1:10" ht="17.25">
      <c r="A83" s="129" t="s">
        <v>150</v>
      </c>
      <c r="B83" s="349">
        <v>0</v>
      </c>
      <c r="C83" s="106">
        <v>2634</v>
      </c>
      <c r="D83" s="106">
        <v>25</v>
      </c>
      <c r="E83" s="107">
        <f t="shared" si="6"/>
        <v>2659</v>
      </c>
      <c r="F83" s="131" t="s">
        <v>151</v>
      </c>
      <c r="G83" s="106">
        <v>0</v>
      </c>
      <c r="H83" s="106">
        <v>1392</v>
      </c>
      <c r="I83" s="106">
        <v>0</v>
      </c>
      <c r="J83" s="107">
        <f t="shared" si="7"/>
        <v>1392</v>
      </c>
    </row>
    <row r="84" spans="1:10" ht="17.25">
      <c r="A84" s="129" t="s">
        <v>152</v>
      </c>
      <c r="B84" s="349">
        <v>0</v>
      </c>
      <c r="C84" s="106">
        <v>14640</v>
      </c>
      <c r="D84" s="106">
        <v>0</v>
      </c>
      <c r="E84" s="107">
        <f t="shared" si="6"/>
        <v>14640</v>
      </c>
      <c r="F84" s="131" t="s">
        <v>153</v>
      </c>
      <c r="G84" s="106">
        <v>0</v>
      </c>
      <c r="H84" s="106">
        <v>16875</v>
      </c>
      <c r="I84" s="106">
        <v>223.36</v>
      </c>
      <c r="J84" s="107">
        <f t="shared" si="7"/>
        <v>17098.36</v>
      </c>
    </row>
    <row r="85" spans="1:10" ht="17.25">
      <c r="A85" s="129" t="s">
        <v>154</v>
      </c>
      <c r="B85" s="349">
        <v>0</v>
      </c>
      <c r="C85" s="106">
        <v>97901.51</v>
      </c>
      <c r="D85" s="106">
        <v>1830.37</v>
      </c>
      <c r="E85" s="107">
        <f t="shared" si="6"/>
        <v>99731.87999999999</v>
      </c>
      <c r="F85" s="131" t="s">
        <v>155</v>
      </c>
      <c r="G85" s="106">
        <v>1110</v>
      </c>
      <c r="H85" s="106">
        <v>123327.57</v>
      </c>
      <c r="I85" s="106">
        <v>353.46</v>
      </c>
      <c r="J85" s="107">
        <f t="shared" si="7"/>
        <v>124791.03000000001</v>
      </c>
    </row>
    <row r="86" spans="1:10" ht="17.25">
      <c r="A86" s="129" t="s">
        <v>156</v>
      </c>
      <c r="B86" s="349">
        <v>13127</v>
      </c>
      <c r="C86" s="106">
        <v>57591</v>
      </c>
      <c r="D86" s="106">
        <v>58.27</v>
      </c>
      <c r="E86" s="107">
        <f t="shared" si="6"/>
        <v>70776.27</v>
      </c>
      <c r="F86" s="131" t="s">
        <v>157</v>
      </c>
      <c r="G86" s="106">
        <v>-121</v>
      </c>
      <c r="H86" s="106">
        <v>24809</v>
      </c>
      <c r="I86" s="106">
        <v>87.51</v>
      </c>
      <c r="J86" s="107">
        <f t="shared" si="7"/>
        <v>24775.51</v>
      </c>
    </row>
    <row r="87" spans="1:10" ht="17.25">
      <c r="A87" s="129" t="s">
        <v>158</v>
      </c>
      <c r="B87" s="349">
        <v>0</v>
      </c>
      <c r="C87" s="106">
        <v>43782</v>
      </c>
      <c r="D87" s="106">
        <v>564</v>
      </c>
      <c r="E87" s="107">
        <f t="shared" si="6"/>
        <v>44346</v>
      </c>
      <c r="F87" s="131" t="s">
        <v>159</v>
      </c>
      <c r="G87" s="106">
        <v>-136</v>
      </c>
      <c r="H87" s="106">
        <v>93485.82</v>
      </c>
      <c r="I87" s="106">
        <v>428.8</v>
      </c>
      <c r="J87" s="107">
        <f t="shared" si="7"/>
        <v>93778.62000000001</v>
      </c>
    </row>
    <row r="88" spans="1:10" ht="17.25">
      <c r="A88" s="129" t="s">
        <v>160</v>
      </c>
      <c r="B88" s="349">
        <v>0</v>
      </c>
      <c r="C88" s="106">
        <v>9128</v>
      </c>
      <c r="D88" s="106">
        <v>79.3</v>
      </c>
      <c r="E88" s="107">
        <f t="shared" si="6"/>
        <v>9207.3</v>
      </c>
      <c r="F88" s="131" t="s">
        <v>161</v>
      </c>
      <c r="G88" s="106">
        <v>-1747</v>
      </c>
      <c r="H88" s="106">
        <v>50281</v>
      </c>
      <c r="I88" s="106">
        <v>235.73</v>
      </c>
      <c r="J88" s="107">
        <f t="shared" si="7"/>
        <v>48769.73</v>
      </c>
    </row>
    <row r="89" spans="1:10" ht="17.25">
      <c r="A89" s="129" t="s">
        <v>162</v>
      </c>
      <c r="B89" s="349">
        <v>1208</v>
      </c>
      <c r="C89" s="106">
        <v>89170</v>
      </c>
      <c r="D89" s="106">
        <v>1248.57</v>
      </c>
      <c r="E89" s="107">
        <f t="shared" si="6"/>
        <v>91626.57</v>
      </c>
      <c r="F89" s="131" t="s">
        <v>163</v>
      </c>
      <c r="G89" s="106">
        <v>-17126</v>
      </c>
      <c r="H89" s="106">
        <v>373389.41</v>
      </c>
      <c r="I89" s="106">
        <v>3707.46</v>
      </c>
      <c r="J89" s="107">
        <f t="shared" si="7"/>
        <v>359970.87</v>
      </c>
    </row>
    <row r="90" spans="1:10" ht="17.25">
      <c r="A90" s="129" t="s">
        <v>164</v>
      </c>
      <c r="B90" s="349">
        <v>0</v>
      </c>
      <c r="C90" s="106">
        <v>97489.7</v>
      </c>
      <c r="D90" s="106">
        <v>3635.87</v>
      </c>
      <c r="E90" s="107">
        <f t="shared" si="6"/>
        <v>101125.56999999999</v>
      </c>
      <c r="F90" s="131" t="s">
        <v>165</v>
      </c>
      <c r="G90" s="106">
        <v>0</v>
      </c>
      <c r="H90" s="106">
        <v>3149</v>
      </c>
      <c r="I90" s="106">
        <v>173</v>
      </c>
      <c r="J90" s="107">
        <f t="shared" si="7"/>
        <v>3322</v>
      </c>
    </row>
    <row r="91" spans="1:10" ht="17.25">
      <c r="A91" s="129" t="s">
        <v>166</v>
      </c>
      <c r="B91" s="349">
        <v>0</v>
      </c>
      <c r="C91" s="106">
        <v>54919</v>
      </c>
      <c r="D91" s="106">
        <v>724.04</v>
      </c>
      <c r="E91" s="107">
        <f t="shared" si="6"/>
        <v>55643.04</v>
      </c>
      <c r="F91" s="131" t="s">
        <v>167</v>
      </c>
      <c r="G91" s="106">
        <v>0</v>
      </c>
      <c r="H91" s="106">
        <v>9050</v>
      </c>
      <c r="I91" s="106">
        <v>0</v>
      </c>
      <c r="J91" s="107">
        <f t="shared" si="7"/>
        <v>9050</v>
      </c>
    </row>
    <row r="92" spans="1:10" ht="17.25">
      <c r="A92" s="129" t="s">
        <v>168</v>
      </c>
      <c r="B92" s="349">
        <v>0</v>
      </c>
      <c r="C92" s="106">
        <v>13853.98</v>
      </c>
      <c r="D92" s="106">
        <v>17</v>
      </c>
      <c r="E92" s="107">
        <f t="shared" si="6"/>
        <v>13870.98</v>
      </c>
      <c r="F92" s="131" t="s">
        <v>169</v>
      </c>
      <c r="G92" s="106">
        <v>3</v>
      </c>
      <c r="H92" s="106">
        <v>128345.51</v>
      </c>
      <c r="I92" s="106">
        <v>7236.11</v>
      </c>
      <c r="J92" s="107">
        <f t="shared" si="7"/>
        <v>135584.62</v>
      </c>
    </row>
    <row r="93" spans="1:10" ht="17.25">
      <c r="A93" s="129" t="s">
        <v>170</v>
      </c>
      <c r="B93" s="349">
        <v>0</v>
      </c>
      <c r="C93" s="106">
        <v>97652</v>
      </c>
      <c r="D93" s="106">
        <v>3007.37</v>
      </c>
      <c r="E93" s="107">
        <f t="shared" si="6"/>
        <v>100659.37</v>
      </c>
      <c r="F93" s="131" t="s">
        <v>171</v>
      </c>
      <c r="G93" s="106">
        <v>-15957.62</v>
      </c>
      <c r="H93" s="106">
        <v>2157284.21</v>
      </c>
      <c r="I93" s="106">
        <v>32219.06</v>
      </c>
      <c r="J93" s="107">
        <f t="shared" si="7"/>
        <v>2173545.65</v>
      </c>
    </row>
    <row r="94" spans="1:10" ht="17.25">
      <c r="A94" s="129" t="s">
        <v>172</v>
      </c>
      <c r="B94" s="349">
        <v>-7000</v>
      </c>
      <c r="C94" s="106">
        <v>3827</v>
      </c>
      <c r="D94" s="106">
        <v>15</v>
      </c>
      <c r="E94" s="107">
        <f t="shared" si="6"/>
        <v>-3158</v>
      </c>
      <c r="F94" s="131" t="s">
        <v>173</v>
      </c>
      <c r="G94" s="106">
        <v>181</v>
      </c>
      <c r="H94" s="106">
        <v>10008</v>
      </c>
      <c r="I94" s="106">
        <v>69.02</v>
      </c>
      <c r="J94" s="107">
        <f t="shared" si="7"/>
        <v>10258.02</v>
      </c>
    </row>
    <row r="95" spans="1:10" ht="17.25">
      <c r="A95" s="129" t="s">
        <v>174</v>
      </c>
      <c r="B95" s="349">
        <v>0</v>
      </c>
      <c r="C95" s="106">
        <v>107064</v>
      </c>
      <c r="D95" s="106">
        <v>818.96</v>
      </c>
      <c r="E95" s="107">
        <f t="shared" si="6"/>
        <v>107882.96</v>
      </c>
      <c r="F95" s="131" t="s">
        <v>175</v>
      </c>
      <c r="G95" s="106">
        <v>0</v>
      </c>
      <c r="H95" s="106">
        <v>10334</v>
      </c>
      <c r="I95" s="106">
        <v>0</v>
      </c>
      <c r="J95" s="107">
        <f t="shared" si="7"/>
        <v>10334</v>
      </c>
    </row>
    <row r="96" spans="1:10" ht="17.25">
      <c r="A96" s="129" t="s">
        <v>176</v>
      </c>
      <c r="B96" s="349">
        <v>-2599.22</v>
      </c>
      <c r="C96" s="106">
        <v>973366.36</v>
      </c>
      <c r="D96" s="106">
        <v>14767.2</v>
      </c>
      <c r="E96" s="107">
        <f aca="true" t="shared" si="8" ref="E96:E112">SUM(B96:D96)</f>
        <v>985534.34</v>
      </c>
      <c r="F96" s="131" t="s">
        <v>177</v>
      </c>
      <c r="G96" s="106">
        <v>-9790</v>
      </c>
      <c r="H96" s="106">
        <v>355083.22</v>
      </c>
      <c r="I96" s="106">
        <v>3507.3</v>
      </c>
      <c r="J96" s="107">
        <f t="shared" si="7"/>
        <v>348800.51999999996</v>
      </c>
    </row>
    <row r="97" spans="1:10" ht="17.25">
      <c r="A97" s="129" t="s">
        <v>178</v>
      </c>
      <c r="B97" s="349">
        <v>0</v>
      </c>
      <c r="C97" s="106">
        <v>1890.6</v>
      </c>
      <c r="D97" s="106">
        <v>0</v>
      </c>
      <c r="E97" s="107">
        <f t="shared" si="8"/>
        <v>1890.6</v>
      </c>
      <c r="F97" s="131" t="s">
        <v>179</v>
      </c>
      <c r="G97" s="106">
        <v>-1477.23</v>
      </c>
      <c r="H97" s="106">
        <v>267376.06</v>
      </c>
      <c r="I97" s="106">
        <v>7471.24</v>
      </c>
      <c r="J97" s="107">
        <f t="shared" si="7"/>
        <v>273370.07</v>
      </c>
    </row>
    <row r="98" spans="1:10" ht="17.25">
      <c r="A98" s="129" t="s">
        <v>180</v>
      </c>
      <c r="B98" s="349">
        <v>0</v>
      </c>
      <c r="C98" s="106">
        <v>15062</v>
      </c>
      <c r="D98" s="106">
        <v>74</v>
      </c>
      <c r="E98" s="107">
        <f t="shared" si="8"/>
        <v>15136</v>
      </c>
      <c r="F98" s="131" t="s">
        <v>181</v>
      </c>
      <c r="G98" s="106">
        <v>0</v>
      </c>
      <c r="H98" s="106">
        <v>63757</v>
      </c>
      <c r="I98" s="106">
        <v>363.24</v>
      </c>
      <c r="J98" s="107">
        <f t="shared" si="7"/>
        <v>64120.24</v>
      </c>
    </row>
    <row r="99" spans="1:10" ht="17.25">
      <c r="A99" s="129" t="s">
        <v>182</v>
      </c>
      <c r="B99" s="349">
        <v>0</v>
      </c>
      <c r="C99" s="106">
        <v>31821.34</v>
      </c>
      <c r="D99" s="106">
        <v>162.19</v>
      </c>
      <c r="E99" s="107">
        <f t="shared" si="8"/>
        <v>31983.53</v>
      </c>
      <c r="F99" s="131" t="s">
        <v>183</v>
      </c>
      <c r="G99" s="106">
        <v>0</v>
      </c>
      <c r="H99" s="106">
        <v>4642</v>
      </c>
      <c r="I99" s="106">
        <v>16</v>
      </c>
      <c r="J99" s="107">
        <f t="shared" si="7"/>
        <v>4658</v>
      </c>
    </row>
    <row r="100" spans="1:10" ht="17.25">
      <c r="A100" s="129" t="s">
        <v>184</v>
      </c>
      <c r="B100" s="349">
        <v>640</v>
      </c>
      <c r="C100" s="106">
        <v>58466.6</v>
      </c>
      <c r="D100" s="106">
        <v>716.81</v>
      </c>
      <c r="E100" s="107">
        <f t="shared" si="8"/>
        <v>59823.409999999996</v>
      </c>
      <c r="F100" s="131" t="s">
        <v>185</v>
      </c>
      <c r="G100" s="106">
        <v>0</v>
      </c>
      <c r="H100" s="106">
        <v>25155.94</v>
      </c>
      <c r="I100" s="106">
        <v>0</v>
      </c>
      <c r="J100" s="107">
        <f t="shared" si="7"/>
        <v>25155.94</v>
      </c>
    </row>
    <row r="101" spans="1:10" ht="17.25">
      <c r="A101" s="129" t="s">
        <v>186</v>
      </c>
      <c r="B101" s="349">
        <v>0</v>
      </c>
      <c r="C101" s="106">
        <v>24319.85</v>
      </c>
      <c r="D101" s="106">
        <v>199.08</v>
      </c>
      <c r="E101" s="107">
        <f t="shared" si="8"/>
        <v>24518.93</v>
      </c>
      <c r="F101" s="131" t="s">
        <v>218</v>
      </c>
      <c r="G101" s="106">
        <v>0</v>
      </c>
      <c r="H101" s="106">
        <v>5265.96</v>
      </c>
      <c r="I101" s="106">
        <v>137.34</v>
      </c>
      <c r="J101" s="107">
        <f t="shared" si="7"/>
        <v>5403.3</v>
      </c>
    </row>
    <row r="102" spans="1:10" ht="17.25">
      <c r="A102" s="129" t="s">
        <v>188</v>
      </c>
      <c r="B102" s="349">
        <v>0</v>
      </c>
      <c r="C102" s="106">
        <v>21214.09</v>
      </c>
      <c r="D102" s="106">
        <v>-13.48</v>
      </c>
      <c r="E102" s="107">
        <f t="shared" si="8"/>
        <v>21200.61</v>
      </c>
      <c r="F102" s="131" t="s">
        <v>189</v>
      </c>
      <c r="G102" s="106">
        <v>0</v>
      </c>
      <c r="H102" s="106">
        <v>3921</v>
      </c>
      <c r="I102" s="106">
        <v>0</v>
      </c>
      <c r="J102" s="107">
        <f t="shared" si="7"/>
        <v>3921</v>
      </c>
    </row>
    <row r="103" spans="1:10" ht="17.25">
      <c r="A103" s="129" t="s">
        <v>190</v>
      </c>
      <c r="B103" s="349">
        <v>-600</v>
      </c>
      <c r="C103" s="106">
        <v>69206</v>
      </c>
      <c r="D103" s="106">
        <v>103.73</v>
      </c>
      <c r="E103" s="107">
        <f t="shared" si="8"/>
        <v>68709.73</v>
      </c>
      <c r="F103" s="131" t="s">
        <v>191</v>
      </c>
      <c r="G103" s="106">
        <v>-2000</v>
      </c>
      <c r="H103" s="106">
        <v>75690.2</v>
      </c>
      <c r="I103" s="106">
        <v>14.39</v>
      </c>
      <c r="J103" s="107">
        <f t="shared" si="7"/>
        <v>73704.59</v>
      </c>
    </row>
    <row r="104" spans="1:10" ht="17.25">
      <c r="A104" s="129" t="s">
        <v>192</v>
      </c>
      <c r="B104" s="349">
        <v>148</v>
      </c>
      <c r="C104" s="106">
        <v>20430</v>
      </c>
      <c r="D104" s="106">
        <v>28.05</v>
      </c>
      <c r="E104" s="107">
        <f t="shared" si="8"/>
        <v>20606.05</v>
      </c>
      <c r="F104" s="131" t="s">
        <v>193</v>
      </c>
      <c r="G104" s="106">
        <v>739</v>
      </c>
      <c r="H104" s="106">
        <v>288875.32</v>
      </c>
      <c r="I104" s="106">
        <v>3059.74</v>
      </c>
      <c r="J104" s="107">
        <f t="shared" si="7"/>
        <v>292674.06</v>
      </c>
    </row>
    <row r="105" spans="1:10" ht="17.25">
      <c r="A105" s="129" t="s">
        <v>194</v>
      </c>
      <c r="B105" s="349">
        <v>0</v>
      </c>
      <c r="C105" s="106">
        <v>2895</v>
      </c>
      <c r="D105" s="106">
        <v>22</v>
      </c>
      <c r="E105" s="107">
        <f t="shared" si="8"/>
        <v>2917</v>
      </c>
      <c r="F105" s="131" t="s">
        <v>195</v>
      </c>
      <c r="G105" s="106">
        <v>0</v>
      </c>
      <c r="H105" s="106">
        <v>14793</v>
      </c>
      <c r="I105" s="106">
        <v>97.92</v>
      </c>
      <c r="J105" s="107">
        <f t="shared" si="7"/>
        <v>14890.92</v>
      </c>
    </row>
    <row r="106" spans="1:10" ht="17.25">
      <c r="A106" s="129" t="s">
        <v>196</v>
      </c>
      <c r="B106" s="349">
        <v>0</v>
      </c>
      <c r="C106" s="106">
        <v>27836.7</v>
      </c>
      <c r="D106" s="106">
        <v>32.59</v>
      </c>
      <c r="E106" s="107">
        <f t="shared" si="8"/>
        <v>27869.29</v>
      </c>
      <c r="F106" s="131" t="s">
        <v>197</v>
      </c>
      <c r="G106" s="106">
        <f>-G105</f>
        <v>0</v>
      </c>
      <c r="H106" s="106">
        <v>56810</v>
      </c>
      <c r="I106" s="106">
        <v>-176.94</v>
      </c>
      <c r="J106" s="107">
        <f t="shared" si="7"/>
        <v>56633.06</v>
      </c>
    </row>
    <row r="107" spans="1:10" ht="17.25">
      <c r="A107" s="129" t="s">
        <v>198</v>
      </c>
      <c r="B107" s="349">
        <v>0</v>
      </c>
      <c r="C107" s="106">
        <v>7376</v>
      </c>
      <c r="D107" s="106">
        <v>0</v>
      </c>
      <c r="E107" s="107">
        <f t="shared" si="8"/>
        <v>7376</v>
      </c>
      <c r="F107" s="131" t="s">
        <v>199</v>
      </c>
      <c r="G107" s="106">
        <v>0</v>
      </c>
      <c r="H107" s="106">
        <v>23881</v>
      </c>
      <c r="I107" s="106">
        <v>-563.49</v>
      </c>
      <c r="J107" s="107">
        <f t="shared" si="7"/>
        <v>23317.51</v>
      </c>
    </row>
    <row r="108" spans="1:10" ht="17.25">
      <c r="A108" s="129" t="s">
        <v>200</v>
      </c>
      <c r="B108" s="349">
        <v>0</v>
      </c>
      <c r="C108" s="106">
        <v>64375.74</v>
      </c>
      <c r="D108" s="106">
        <v>70.73</v>
      </c>
      <c r="E108" s="107">
        <f t="shared" si="8"/>
        <v>64446.47</v>
      </c>
      <c r="F108" s="131" t="s">
        <v>201</v>
      </c>
      <c r="G108" s="106">
        <v>406</v>
      </c>
      <c r="H108" s="106">
        <v>739140.11</v>
      </c>
      <c r="I108" s="106">
        <v>26460.9</v>
      </c>
      <c r="J108" s="107">
        <f t="shared" si="7"/>
        <v>766007.01</v>
      </c>
    </row>
    <row r="109" spans="1:10" ht="17.25">
      <c r="A109" s="129" t="s">
        <v>202</v>
      </c>
      <c r="B109" s="349">
        <v>268</v>
      </c>
      <c r="C109" s="106">
        <v>20208</v>
      </c>
      <c r="D109" s="106">
        <v>2506</v>
      </c>
      <c r="E109" s="107">
        <f t="shared" si="8"/>
        <v>22982</v>
      </c>
      <c r="F109" s="131" t="s">
        <v>203</v>
      </c>
      <c r="G109" s="106">
        <v>-4200</v>
      </c>
      <c r="H109" s="106">
        <v>181213.38</v>
      </c>
      <c r="I109" s="106">
        <v>726.7</v>
      </c>
      <c r="J109" s="107">
        <f t="shared" si="7"/>
        <v>177740.08000000002</v>
      </c>
    </row>
    <row r="110" spans="1:10" ht="17.25">
      <c r="A110" s="129" t="s">
        <v>204</v>
      </c>
      <c r="B110" s="349">
        <v>-46369</v>
      </c>
      <c r="C110" s="106">
        <v>1129675.85</v>
      </c>
      <c r="D110" s="106">
        <v>18157.95</v>
      </c>
      <c r="E110" s="107">
        <f t="shared" si="8"/>
        <v>1101464.8</v>
      </c>
      <c r="F110" s="131" t="s">
        <v>205</v>
      </c>
      <c r="G110" s="106">
        <v>-8045.85</v>
      </c>
      <c r="H110" s="106">
        <v>211549.16</v>
      </c>
      <c r="I110" s="106">
        <v>9670.99</v>
      </c>
      <c r="J110" s="107">
        <f t="shared" si="7"/>
        <v>213174.3</v>
      </c>
    </row>
    <row r="111" spans="1:10" ht="17.25">
      <c r="A111" s="129" t="s">
        <v>206</v>
      </c>
      <c r="B111" s="349">
        <v>0</v>
      </c>
      <c r="C111" s="106">
        <v>11043</v>
      </c>
      <c r="D111" s="106">
        <v>0</v>
      </c>
      <c r="E111" s="107">
        <f t="shared" si="8"/>
        <v>11043</v>
      </c>
      <c r="F111" s="129"/>
      <c r="G111" s="107"/>
      <c r="H111" s="107"/>
      <c r="I111" s="107"/>
      <c r="J111" s="111" t="s">
        <v>106</v>
      </c>
    </row>
    <row r="112" spans="1:10" ht="17.25">
      <c r="A112" s="129" t="s">
        <v>207</v>
      </c>
      <c r="B112" s="349">
        <v>0</v>
      </c>
      <c r="C112" s="106">
        <v>18940</v>
      </c>
      <c r="D112" s="106">
        <v>253</v>
      </c>
      <c r="E112" s="107">
        <f t="shared" si="8"/>
        <v>19193</v>
      </c>
      <c r="F112" s="134" t="s">
        <v>208</v>
      </c>
      <c r="G112" s="107">
        <f>SUM(B64:B112)+SUM(G64:G110)</f>
        <v>-134756.92</v>
      </c>
      <c r="H112" s="107">
        <f>SUM(C64:C112)+SUM(H64:H110)</f>
        <v>12936524.41</v>
      </c>
      <c r="I112" s="107">
        <f>SUM(D64:D112)+SUM(I64:I110)</f>
        <v>223686.63999999998</v>
      </c>
      <c r="J112" s="107">
        <f>SUM(E64:E112)+SUM(J64:J110)</f>
        <v>13025454.129999999</v>
      </c>
    </row>
    <row r="113" spans="1:10" ht="17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0.57421875" style="0" customWidth="1"/>
    <col min="3" max="3" width="20.8515625" style="0" customWidth="1"/>
    <col min="4" max="4" width="23.57421875" style="0" customWidth="1"/>
    <col min="5" max="5" width="21.00390625" style="0" customWidth="1"/>
    <col min="6" max="6" width="22.57421875" style="0" customWidth="1"/>
    <col min="7" max="7" width="17.140625" style="0" bestFit="1" customWidth="1"/>
    <col min="8" max="8" width="22.57421875" style="0" customWidth="1"/>
    <col min="9" max="9" width="22.7109375" style="0" customWidth="1"/>
    <col min="10" max="10" width="21.574218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70"/>
      <c r="B1" s="70"/>
      <c r="C1" s="70" t="s">
        <v>0</v>
      </c>
      <c r="D1" s="70"/>
      <c r="E1" s="70"/>
      <c r="F1" s="70"/>
      <c r="G1" s="71"/>
      <c r="H1" s="71"/>
      <c r="I1" s="71"/>
    </row>
    <row r="2" spans="1:9" ht="17.25">
      <c r="A2" s="70"/>
      <c r="B2" s="70"/>
      <c r="C2" s="70" t="s">
        <v>102</v>
      </c>
      <c r="D2" s="70"/>
      <c r="E2" s="70"/>
      <c r="F2" s="70"/>
      <c r="G2" s="71"/>
      <c r="H2" s="71"/>
      <c r="I2" s="71"/>
    </row>
    <row r="3" spans="1:9" ht="17.25">
      <c r="A3" s="70" t="s">
        <v>225</v>
      </c>
      <c r="B3" s="70" t="s">
        <v>226</v>
      </c>
      <c r="C3" s="70" t="s">
        <v>227</v>
      </c>
      <c r="D3" s="70" t="s">
        <v>106</v>
      </c>
      <c r="E3" s="70"/>
      <c r="F3" s="72" t="s">
        <v>228</v>
      </c>
      <c r="G3" s="71"/>
      <c r="H3" s="71"/>
      <c r="I3" s="71"/>
    </row>
    <row r="4" spans="1:9" ht="17.25">
      <c r="A4" s="73" t="s">
        <v>108</v>
      </c>
      <c r="B4" s="161" t="s">
        <v>229</v>
      </c>
      <c r="C4" s="74" t="s">
        <v>110</v>
      </c>
      <c r="D4" s="73" t="s">
        <v>108</v>
      </c>
      <c r="E4" s="92" t="str">
        <f>B4</f>
        <v>Mar-06</v>
      </c>
      <c r="F4" s="74" t="str">
        <f>C4</f>
        <v>Jul 05 - Mar 06</v>
      </c>
      <c r="G4" s="71"/>
      <c r="H4" s="75" t="s">
        <v>111</v>
      </c>
      <c r="I4" s="75" t="s">
        <v>111</v>
      </c>
    </row>
    <row r="5" spans="1:12" ht="17.25">
      <c r="A5" s="76" t="s">
        <v>112</v>
      </c>
      <c r="B5" s="77">
        <f aca="true" t="shared" si="0" ref="B5:B36">I69</f>
        <v>168535.45</v>
      </c>
      <c r="C5" s="78">
        <f aca="true" t="shared" si="1" ref="C5:C36">H5+B5</f>
        <v>932466.45</v>
      </c>
      <c r="D5" s="79" t="s">
        <v>113</v>
      </c>
      <c r="E5" s="77">
        <f aca="true" t="shared" si="2" ref="E5:E51">R69</f>
        <v>175182.34</v>
      </c>
      <c r="F5" s="78">
        <f aca="true" t="shared" si="3" ref="F5:F51">I5+E5</f>
        <v>202650.66</v>
      </c>
      <c r="G5" s="71"/>
      <c r="H5" s="78">
        <v>763931</v>
      </c>
      <c r="I5" s="78">
        <v>27468.32</v>
      </c>
      <c r="K5" s="98" t="s">
        <v>106</v>
      </c>
      <c r="L5" s="98" t="s">
        <v>106</v>
      </c>
    </row>
    <row r="6" spans="1:12" ht="17.25">
      <c r="A6" s="76" t="s">
        <v>114</v>
      </c>
      <c r="B6" s="77">
        <f t="shared" si="0"/>
        <v>5894</v>
      </c>
      <c r="C6" s="78">
        <f t="shared" si="1"/>
        <v>66023.41</v>
      </c>
      <c r="D6" s="79" t="s">
        <v>115</v>
      </c>
      <c r="E6" s="77">
        <f t="shared" si="2"/>
        <v>0</v>
      </c>
      <c r="F6" s="78">
        <f t="shared" si="3"/>
        <v>15</v>
      </c>
      <c r="G6" s="71"/>
      <c r="H6" s="78">
        <v>60129.41</v>
      </c>
      <c r="I6" s="78">
        <v>15</v>
      </c>
      <c r="K6" s="98" t="s">
        <v>106</v>
      </c>
      <c r="L6" s="98" t="s">
        <v>106</v>
      </c>
    </row>
    <row r="7" spans="1:12" ht="17.25">
      <c r="A7" s="76" t="s">
        <v>116</v>
      </c>
      <c r="B7" s="77">
        <f t="shared" si="0"/>
        <v>0</v>
      </c>
      <c r="C7" s="78">
        <f t="shared" si="1"/>
        <v>0</v>
      </c>
      <c r="D7" s="79" t="s">
        <v>117</v>
      </c>
      <c r="E7" s="77">
        <f t="shared" si="2"/>
        <v>5581.27</v>
      </c>
      <c r="F7" s="78">
        <f t="shared" si="3"/>
        <v>107605.76000000001</v>
      </c>
      <c r="G7" s="71"/>
      <c r="H7" s="78">
        <v>0</v>
      </c>
      <c r="I7" s="78">
        <v>102024.49</v>
      </c>
      <c r="K7" s="98" t="s">
        <v>106</v>
      </c>
      <c r="L7" s="98" t="s">
        <v>106</v>
      </c>
    </row>
    <row r="8" spans="1:12" ht="17.25">
      <c r="A8" s="76" t="s">
        <v>118</v>
      </c>
      <c r="B8" s="77">
        <f t="shared" si="0"/>
        <v>11.08</v>
      </c>
      <c r="C8" s="78">
        <f t="shared" si="1"/>
        <v>4735.03</v>
      </c>
      <c r="D8" s="79" t="s">
        <v>119</v>
      </c>
      <c r="E8" s="77">
        <f t="shared" si="2"/>
        <v>33212</v>
      </c>
      <c r="F8" s="78">
        <f t="shared" si="3"/>
        <v>126122.54</v>
      </c>
      <c r="G8" s="71"/>
      <c r="H8" s="78">
        <v>4723.95</v>
      </c>
      <c r="I8" s="78">
        <v>92910.54</v>
      </c>
      <c r="K8" s="98" t="s">
        <v>106</v>
      </c>
      <c r="L8" s="98" t="s">
        <v>106</v>
      </c>
    </row>
    <row r="9" spans="1:12" ht="17.25">
      <c r="A9" s="76" t="s">
        <v>120</v>
      </c>
      <c r="B9" s="77">
        <f t="shared" si="0"/>
        <v>53398.2</v>
      </c>
      <c r="C9" s="78">
        <f t="shared" si="1"/>
        <v>546206.38</v>
      </c>
      <c r="D9" s="79" t="s">
        <v>121</v>
      </c>
      <c r="E9" s="77">
        <f t="shared" si="2"/>
        <v>-40.73</v>
      </c>
      <c r="F9" s="78">
        <f t="shared" si="3"/>
        <v>138940.34</v>
      </c>
      <c r="G9" s="71"/>
      <c r="H9" s="78">
        <v>492808.18</v>
      </c>
      <c r="I9" s="78">
        <v>138981.07</v>
      </c>
      <c r="K9" s="98" t="s">
        <v>106</v>
      </c>
      <c r="L9" s="98" t="s">
        <v>106</v>
      </c>
    </row>
    <row r="10" spans="1:12" ht="17.25">
      <c r="A10" s="76" t="s">
        <v>122</v>
      </c>
      <c r="B10" s="77">
        <f t="shared" si="0"/>
        <v>37116.14</v>
      </c>
      <c r="C10" s="78">
        <f t="shared" si="1"/>
        <v>123459.03</v>
      </c>
      <c r="D10" s="79" t="s">
        <v>123</v>
      </c>
      <c r="E10" s="77">
        <f t="shared" si="2"/>
        <v>0</v>
      </c>
      <c r="F10" s="78">
        <f t="shared" si="3"/>
        <v>-718.59</v>
      </c>
      <c r="G10" s="71"/>
      <c r="H10" s="78">
        <v>86342.89</v>
      </c>
      <c r="I10" s="78">
        <v>-718.59</v>
      </c>
      <c r="K10" s="98" t="s">
        <v>106</v>
      </c>
      <c r="L10" s="98" t="s">
        <v>106</v>
      </c>
    </row>
    <row r="11" spans="1:12" ht="17.25">
      <c r="A11" s="76" t="s">
        <v>124</v>
      </c>
      <c r="B11" s="77">
        <f t="shared" si="0"/>
        <v>0</v>
      </c>
      <c r="C11" s="78">
        <f t="shared" si="1"/>
        <v>0</v>
      </c>
      <c r="D11" s="79" t="s">
        <v>125</v>
      </c>
      <c r="E11" s="77">
        <f t="shared" si="2"/>
        <v>0</v>
      </c>
      <c r="F11" s="78">
        <f t="shared" si="3"/>
        <v>31596</v>
      </c>
      <c r="G11" s="71"/>
      <c r="H11" s="78">
        <v>0</v>
      </c>
      <c r="I11" s="78">
        <v>31596</v>
      </c>
      <c r="K11" s="98" t="s">
        <v>106</v>
      </c>
      <c r="L11" s="98" t="s">
        <v>106</v>
      </c>
    </row>
    <row r="12" spans="1:12" ht="17.25">
      <c r="A12" s="76" t="s">
        <v>126</v>
      </c>
      <c r="B12" s="77">
        <f t="shared" si="0"/>
        <v>9447</v>
      </c>
      <c r="C12" s="78">
        <f t="shared" si="1"/>
        <v>15475.720000000001</v>
      </c>
      <c r="D12" s="79" t="s">
        <v>127</v>
      </c>
      <c r="E12" s="77">
        <f t="shared" si="2"/>
        <v>76236.6</v>
      </c>
      <c r="F12" s="78">
        <f t="shared" si="3"/>
        <v>26928.910000000003</v>
      </c>
      <c r="G12" s="71"/>
      <c r="H12" s="78">
        <v>6028.72</v>
      </c>
      <c r="I12" s="78">
        <v>-49307.69</v>
      </c>
      <c r="K12" s="98" t="s">
        <v>106</v>
      </c>
      <c r="L12" s="98" t="s">
        <v>106</v>
      </c>
    </row>
    <row r="13" spans="1:12" ht="17.25">
      <c r="A13" s="76" t="s">
        <v>128</v>
      </c>
      <c r="B13" s="77">
        <f t="shared" si="0"/>
        <v>0</v>
      </c>
      <c r="C13" s="78">
        <f t="shared" si="1"/>
        <v>41882.91</v>
      </c>
      <c r="D13" s="79" t="s">
        <v>129</v>
      </c>
      <c r="E13" s="77">
        <f t="shared" si="2"/>
        <v>0</v>
      </c>
      <c r="F13" s="78">
        <f t="shared" si="3"/>
        <v>4372</v>
      </c>
      <c r="G13" s="71"/>
      <c r="H13" s="78">
        <v>41882.91</v>
      </c>
      <c r="I13" s="78">
        <v>4372</v>
      </c>
      <c r="K13" s="98" t="s">
        <v>106</v>
      </c>
      <c r="L13" s="98" t="s">
        <v>106</v>
      </c>
    </row>
    <row r="14" spans="1:12" ht="17.25">
      <c r="A14" s="76" t="s">
        <v>130</v>
      </c>
      <c r="B14" s="77">
        <f t="shared" si="0"/>
        <v>0</v>
      </c>
      <c r="C14" s="78">
        <f t="shared" si="1"/>
        <v>161652.17</v>
      </c>
      <c r="D14" s="79" t="s">
        <v>131</v>
      </c>
      <c r="E14" s="77">
        <f t="shared" si="2"/>
        <v>657443.1</v>
      </c>
      <c r="F14" s="78">
        <f t="shared" si="3"/>
        <v>-1751048.2399999998</v>
      </c>
      <c r="G14" s="71"/>
      <c r="H14" s="78">
        <v>161652.17</v>
      </c>
      <c r="I14" s="78">
        <v>-2408491.34</v>
      </c>
      <c r="K14" s="98" t="s">
        <v>106</v>
      </c>
      <c r="L14" s="98" t="s">
        <v>106</v>
      </c>
    </row>
    <row r="15" spans="1:12" ht="17.25">
      <c r="A15" s="76" t="s">
        <v>132</v>
      </c>
      <c r="B15" s="77">
        <f t="shared" si="0"/>
        <v>0</v>
      </c>
      <c r="C15" s="78">
        <f t="shared" si="1"/>
        <v>0</v>
      </c>
      <c r="D15" s="79" t="s">
        <v>133</v>
      </c>
      <c r="E15" s="77">
        <f t="shared" si="2"/>
        <v>18609.760000000002</v>
      </c>
      <c r="F15" s="78">
        <f t="shared" si="3"/>
        <v>3025127.7699999996</v>
      </c>
      <c r="G15" s="71"/>
      <c r="H15" s="78">
        <v>0</v>
      </c>
      <c r="I15" s="78">
        <v>3006518.01</v>
      </c>
      <c r="K15" s="98" t="s">
        <v>106</v>
      </c>
      <c r="L15" s="98" t="s">
        <v>106</v>
      </c>
    </row>
    <row r="16" spans="1:12" ht="17.25">
      <c r="A16" s="76" t="s">
        <v>134</v>
      </c>
      <c r="B16" s="77">
        <f t="shared" si="0"/>
        <v>6495</v>
      </c>
      <c r="C16" s="78">
        <f t="shared" si="1"/>
        <v>55484.43</v>
      </c>
      <c r="D16" s="79" t="s">
        <v>135</v>
      </c>
      <c r="E16" s="77">
        <f t="shared" si="2"/>
        <v>0</v>
      </c>
      <c r="F16" s="78">
        <f t="shared" si="3"/>
        <v>66602.48</v>
      </c>
      <c r="G16" s="71"/>
      <c r="H16" s="78">
        <v>48989.43</v>
      </c>
      <c r="I16" s="78">
        <v>66602.48</v>
      </c>
      <c r="K16" s="98" t="s">
        <v>106</v>
      </c>
      <c r="L16" s="98" t="s">
        <v>106</v>
      </c>
    </row>
    <row r="17" spans="1:12" ht="17.25">
      <c r="A17" s="76" t="s">
        <v>136</v>
      </c>
      <c r="B17" s="77">
        <f t="shared" si="0"/>
        <v>0</v>
      </c>
      <c r="C17" s="78">
        <f t="shared" si="1"/>
        <v>134388.19</v>
      </c>
      <c r="D17" s="79" t="s">
        <v>137</v>
      </c>
      <c r="E17" s="77">
        <f t="shared" si="2"/>
        <v>4161</v>
      </c>
      <c r="F17" s="78">
        <f t="shared" si="3"/>
        <v>137756.01</v>
      </c>
      <c r="G17" s="71"/>
      <c r="H17" s="78">
        <v>134388.19</v>
      </c>
      <c r="I17" s="78">
        <v>133595.01</v>
      </c>
      <c r="K17" s="98" t="s">
        <v>106</v>
      </c>
      <c r="L17" s="98" t="s">
        <v>106</v>
      </c>
    </row>
    <row r="18" spans="1:12" ht="17.25">
      <c r="A18" s="76" t="s">
        <v>138</v>
      </c>
      <c r="B18" s="77">
        <f t="shared" si="0"/>
        <v>17203</v>
      </c>
      <c r="C18" s="78">
        <f t="shared" si="1"/>
        <v>50416.31</v>
      </c>
      <c r="D18" s="79" t="s">
        <v>139</v>
      </c>
      <c r="E18" s="77">
        <f t="shared" si="2"/>
        <v>22893.07</v>
      </c>
      <c r="F18" s="78">
        <f t="shared" si="3"/>
        <v>2429774.0799999996</v>
      </c>
      <c r="G18" s="71"/>
      <c r="H18" s="78">
        <v>33213.31</v>
      </c>
      <c r="I18" s="78">
        <v>2406881.01</v>
      </c>
      <c r="K18" s="98" t="s">
        <v>106</v>
      </c>
      <c r="L18" s="98" t="s">
        <v>106</v>
      </c>
    </row>
    <row r="19" spans="1:12" ht="17.25">
      <c r="A19" s="76" t="s">
        <v>140</v>
      </c>
      <c r="B19" s="77">
        <f t="shared" si="0"/>
        <v>0</v>
      </c>
      <c r="C19" s="78">
        <f t="shared" si="1"/>
        <v>22989.22</v>
      </c>
      <c r="D19" s="79" t="s">
        <v>141</v>
      </c>
      <c r="E19" s="77">
        <f t="shared" si="2"/>
        <v>0</v>
      </c>
      <c r="F19" s="78">
        <f t="shared" si="3"/>
        <v>0</v>
      </c>
      <c r="G19" s="71"/>
      <c r="H19" s="78">
        <v>22989.22</v>
      </c>
      <c r="I19" s="78">
        <v>0</v>
      </c>
      <c r="K19" s="98" t="s">
        <v>106</v>
      </c>
      <c r="L19" s="98" t="s">
        <v>106</v>
      </c>
    </row>
    <row r="20" spans="1:12" ht="17.25">
      <c r="A20" s="76" t="s">
        <v>142</v>
      </c>
      <c r="B20" s="77">
        <f t="shared" si="0"/>
        <v>5284.95</v>
      </c>
      <c r="C20" s="78">
        <f t="shared" si="1"/>
        <v>259254.54</v>
      </c>
      <c r="D20" s="79" t="s">
        <v>143</v>
      </c>
      <c r="E20" s="77">
        <f t="shared" si="2"/>
        <v>1391.5</v>
      </c>
      <c r="F20" s="78">
        <f t="shared" si="3"/>
        <v>1391.5</v>
      </c>
      <c r="G20" s="71"/>
      <c r="H20" s="78">
        <v>253969.59</v>
      </c>
      <c r="I20" s="78">
        <v>0</v>
      </c>
      <c r="K20" s="98" t="s">
        <v>106</v>
      </c>
      <c r="L20" s="98" t="s">
        <v>106</v>
      </c>
    </row>
    <row r="21" spans="1:12" ht="17.25">
      <c r="A21" s="76" t="s">
        <v>144</v>
      </c>
      <c r="B21" s="77">
        <f t="shared" si="0"/>
        <v>-2046.08</v>
      </c>
      <c r="C21" s="78">
        <f t="shared" si="1"/>
        <v>700314.24</v>
      </c>
      <c r="D21" s="79" t="s">
        <v>145</v>
      </c>
      <c r="E21" s="77">
        <f t="shared" si="2"/>
        <v>27071.39</v>
      </c>
      <c r="F21" s="78">
        <f t="shared" si="3"/>
        <v>473090.14</v>
      </c>
      <c r="G21" s="71"/>
      <c r="H21" s="78">
        <v>702360.32</v>
      </c>
      <c r="I21" s="78">
        <v>446018.75</v>
      </c>
      <c r="K21" s="98" t="s">
        <v>106</v>
      </c>
      <c r="L21" s="98" t="s">
        <v>106</v>
      </c>
    </row>
    <row r="22" spans="1:12" ht="17.25">
      <c r="A22" s="76" t="s">
        <v>146</v>
      </c>
      <c r="B22" s="77">
        <f t="shared" si="0"/>
        <v>173427.26</v>
      </c>
      <c r="C22" s="78">
        <f t="shared" si="1"/>
        <v>260382.62</v>
      </c>
      <c r="D22" s="79" t="s">
        <v>147</v>
      </c>
      <c r="E22" s="77">
        <f t="shared" si="2"/>
        <v>37372.21</v>
      </c>
      <c r="F22" s="78">
        <f t="shared" si="3"/>
        <v>95813.97</v>
      </c>
      <c r="G22" s="71"/>
      <c r="H22" s="78">
        <v>86955.36</v>
      </c>
      <c r="I22" s="78">
        <v>58441.76</v>
      </c>
      <c r="K22" s="98" t="s">
        <v>106</v>
      </c>
      <c r="L22" s="98" t="s">
        <v>106</v>
      </c>
    </row>
    <row r="23" spans="1:12" ht="17.25">
      <c r="A23" s="76" t="s">
        <v>217</v>
      </c>
      <c r="B23" s="77">
        <f t="shared" si="0"/>
        <v>921820.19</v>
      </c>
      <c r="C23" s="78">
        <f t="shared" si="1"/>
        <v>4648552.17</v>
      </c>
      <c r="D23" s="79" t="s">
        <v>149</v>
      </c>
      <c r="E23" s="77">
        <f t="shared" si="2"/>
        <v>760.43</v>
      </c>
      <c r="F23" s="78">
        <f t="shared" si="3"/>
        <v>-36590.51</v>
      </c>
      <c r="G23" s="71"/>
      <c r="H23" s="78">
        <v>3726731.98</v>
      </c>
      <c r="I23" s="78">
        <v>-37350.94</v>
      </c>
      <c r="K23" s="98" t="s">
        <v>106</v>
      </c>
      <c r="L23" s="98" t="s">
        <v>106</v>
      </c>
    </row>
    <row r="24" spans="1:12" ht="17.25">
      <c r="A24" s="76" t="s">
        <v>150</v>
      </c>
      <c r="B24" s="77">
        <f t="shared" si="0"/>
        <v>0</v>
      </c>
      <c r="C24" s="78">
        <f t="shared" si="1"/>
        <v>-375550.8</v>
      </c>
      <c r="D24" s="79" t="s">
        <v>151</v>
      </c>
      <c r="E24" s="77">
        <f t="shared" si="2"/>
        <v>0</v>
      </c>
      <c r="F24" s="78">
        <f t="shared" si="3"/>
        <v>0</v>
      </c>
      <c r="G24" s="71"/>
      <c r="H24" s="78">
        <v>-375550.8</v>
      </c>
      <c r="I24" s="78">
        <v>0</v>
      </c>
      <c r="K24" s="98" t="s">
        <v>106</v>
      </c>
      <c r="L24" s="98" t="s">
        <v>106</v>
      </c>
    </row>
    <row r="25" spans="1:12" ht="17.25">
      <c r="A25" s="76" t="s">
        <v>152</v>
      </c>
      <c r="B25" s="77">
        <f t="shared" si="0"/>
        <v>1265</v>
      </c>
      <c r="C25" s="78">
        <f t="shared" si="1"/>
        <v>375650.66</v>
      </c>
      <c r="D25" s="79" t="s">
        <v>153</v>
      </c>
      <c r="E25" s="77">
        <f t="shared" si="2"/>
        <v>2785</v>
      </c>
      <c r="F25" s="78">
        <f t="shared" si="3"/>
        <v>103815.1</v>
      </c>
      <c r="G25" s="71"/>
      <c r="H25" s="78">
        <v>374385.66</v>
      </c>
      <c r="I25" s="78">
        <v>101030.1</v>
      </c>
      <c r="K25" s="98" t="s">
        <v>106</v>
      </c>
      <c r="L25" s="98" t="s">
        <v>106</v>
      </c>
    </row>
    <row r="26" spans="1:12" ht="17.25">
      <c r="A26" s="76" t="s">
        <v>154</v>
      </c>
      <c r="B26" s="77">
        <f t="shared" si="0"/>
        <v>0</v>
      </c>
      <c r="C26" s="78">
        <f t="shared" si="1"/>
        <v>221632.98</v>
      </c>
      <c r="D26" s="79" t="s">
        <v>155</v>
      </c>
      <c r="E26" s="77">
        <f t="shared" si="2"/>
        <v>-2163.73</v>
      </c>
      <c r="F26" s="78">
        <f t="shared" si="3"/>
        <v>665456.35</v>
      </c>
      <c r="G26" s="71"/>
      <c r="H26" s="78">
        <v>221632.98</v>
      </c>
      <c r="I26" s="78">
        <v>667620.08</v>
      </c>
      <c r="K26" s="98" t="s">
        <v>106</v>
      </c>
      <c r="L26" s="98" t="s">
        <v>106</v>
      </c>
    </row>
    <row r="27" spans="1:12" ht="17.25">
      <c r="A27" s="76" t="s">
        <v>156</v>
      </c>
      <c r="B27" s="77">
        <f t="shared" si="0"/>
        <v>255831.64</v>
      </c>
      <c r="C27" s="78">
        <f t="shared" si="1"/>
        <v>309478.79000000004</v>
      </c>
      <c r="D27" s="79" t="s">
        <v>157</v>
      </c>
      <c r="E27" s="77">
        <f t="shared" si="2"/>
        <v>0</v>
      </c>
      <c r="F27" s="78">
        <f t="shared" si="3"/>
        <v>34560</v>
      </c>
      <c r="G27" s="71"/>
      <c r="H27" s="78">
        <v>53647.15</v>
      </c>
      <c r="I27" s="78">
        <v>34560</v>
      </c>
      <c r="K27" s="98" t="s">
        <v>106</v>
      </c>
      <c r="L27" s="98" t="s">
        <v>106</v>
      </c>
    </row>
    <row r="28" spans="1:12" ht="17.25">
      <c r="A28" s="76" t="s">
        <v>158</v>
      </c>
      <c r="B28" s="77">
        <f t="shared" si="0"/>
        <v>0</v>
      </c>
      <c r="C28" s="78">
        <f t="shared" si="1"/>
        <v>35949.85</v>
      </c>
      <c r="D28" s="79" t="s">
        <v>159</v>
      </c>
      <c r="E28" s="77">
        <f t="shared" si="2"/>
        <v>8838.97</v>
      </c>
      <c r="F28" s="78">
        <f t="shared" si="3"/>
        <v>191569.2</v>
      </c>
      <c r="G28" s="71"/>
      <c r="H28" s="78">
        <v>35949.85</v>
      </c>
      <c r="I28" s="78">
        <v>182730.23</v>
      </c>
      <c r="K28" s="98" t="s">
        <v>106</v>
      </c>
      <c r="L28" s="98" t="s">
        <v>106</v>
      </c>
    </row>
    <row r="29" spans="1:12" ht="17.25">
      <c r="A29" s="76" t="s">
        <v>160</v>
      </c>
      <c r="B29" s="77">
        <f t="shared" si="0"/>
        <v>0</v>
      </c>
      <c r="C29" s="78">
        <f t="shared" si="1"/>
        <v>7715.28</v>
      </c>
      <c r="D29" s="79" t="s">
        <v>161</v>
      </c>
      <c r="E29" s="77">
        <f t="shared" si="2"/>
        <v>311.46</v>
      </c>
      <c r="F29" s="78">
        <f t="shared" si="3"/>
        <v>227321.5</v>
      </c>
      <c r="G29" s="71"/>
      <c r="H29" s="78">
        <v>7715.28</v>
      </c>
      <c r="I29" s="78">
        <v>227010.04</v>
      </c>
      <c r="K29" s="98" t="s">
        <v>106</v>
      </c>
      <c r="L29" s="98" t="s">
        <v>106</v>
      </c>
    </row>
    <row r="30" spans="1:12" ht="17.25">
      <c r="A30" s="76" t="s">
        <v>162</v>
      </c>
      <c r="B30" s="77">
        <f t="shared" si="0"/>
        <v>522</v>
      </c>
      <c r="C30" s="78">
        <f t="shared" si="1"/>
        <v>120925.93</v>
      </c>
      <c r="D30" s="79" t="s">
        <v>163</v>
      </c>
      <c r="E30" s="77">
        <f t="shared" si="2"/>
        <v>250142.53999999998</v>
      </c>
      <c r="F30" s="78">
        <f t="shared" si="3"/>
        <v>971930.22</v>
      </c>
      <c r="G30" s="71"/>
      <c r="H30" s="78">
        <v>120403.93</v>
      </c>
      <c r="I30" s="78">
        <v>721787.68</v>
      </c>
      <c r="K30" s="98" t="s">
        <v>106</v>
      </c>
      <c r="L30" s="98" t="s">
        <v>106</v>
      </c>
    </row>
    <row r="31" spans="1:12" ht="17.25">
      <c r="A31" s="76" t="s">
        <v>164</v>
      </c>
      <c r="B31" s="77">
        <f t="shared" si="0"/>
        <v>0</v>
      </c>
      <c r="C31" s="78">
        <f t="shared" si="1"/>
        <v>89137.34</v>
      </c>
      <c r="D31" s="79" t="s">
        <v>165</v>
      </c>
      <c r="E31" s="77">
        <f t="shared" si="2"/>
        <v>302.25</v>
      </c>
      <c r="F31" s="78">
        <f t="shared" si="3"/>
        <v>134.77</v>
      </c>
      <c r="G31" s="71"/>
      <c r="H31" s="78">
        <v>89137.34</v>
      </c>
      <c r="I31" s="78">
        <v>-167.48</v>
      </c>
      <c r="K31" s="98" t="s">
        <v>106</v>
      </c>
      <c r="L31" s="98" t="s">
        <v>106</v>
      </c>
    </row>
    <row r="32" spans="1:12" ht="17.25">
      <c r="A32" s="76" t="s">
        <v>166</v>
      </c>
      <c r="B32" s="77">
        <f t="shared" si="0"/>
        <v>11643.42</v>
      </c>
      <c r="C32" s="78">
        <f t="shared" si="1"/>
        <v>231526.08000000002</v>
      </c>
      <c r="D32" s="79" t="s">
        <v>167</v>
      </c>
      <c r="E32" s="77">
        <f t="shared" si="2"/>
        <v>0</v>
      </c>
      <c r="F32" s="78">
        <f t="shared" si="3"/>
        <v>-25745.45</v>
      </c>
      <c r="G32" s="71"/>
      <c r="H32" s="78">
        <v>219882.66</v>
      </c>
      <c r="I32" s="78">
        <v>-25745.45</v>
      </c>
      <c r="K32" s="98" t="s">
        <v>106</v>
      </c>
      <c r="L32" s="98" t="s">
        <v>106</v>
      </c>
    </row>
    <row r="33" spans="1:12" ht="17.25">
      <c r="A33" s="76" t="s">
        <v>168</v>
      </c>
      <c r="B33" s="77">
        <f t="shared" si="0"/>
        <v>0</v>
      </c>
      <c r="C33" s="78">
        <f t="shared" si="1"/>
        <v>34909.12</v>
      </c>
      <c r="D33" s="79" t="s">
        <v>169</v>
      </c>
      <c r="E33" s="77">
        <f t="shared" si="2"/>
        <v>15303</v>
      </c>
      <c r="F33" s="78">
        <f t="shared" si="3"/>
        <v>-226702.56</v>
      </c>
      <c r="G33" s="71"/>
      <c r="H33" s="78">
        <v>34909.12</v>
      </c>
      <c r="I33" s="78">
        <v>-242005.56</v>
      </c>
      <c r="K33" s="98" t="s">
        <v>106</v>
      </c>
      <c r="L33" s="98" t="s">
        <v>106</v>
      </c>
    </row>
    <row r="34" spans="1:12" ht="17.25">
      <c r="A34" s="76" t="s">
        <v>170</v>
      </c>
      <c r="B34" s="77">
        <f t="shared" si="0"/>
        <v>116058.04999999999</v>
      </c>
      <c r="C34" s="78">
        <f t="shared" si="1"/>
        <v>737890.95</v>
      </c>
      <c r="D34" s="79" t="s">
        <v>171</v>
      </c>
      <c r="E34" s="77">
        <f t="shared" si="2"/>
        <v>841787.2100000001</v>
      </c>
      <c r="F34" s="78">
        <f t="shared" si="3"/>
        <v>18843966.53</v>
      </c>
      <c r="G34" s="71"/>
      <c r="H34" s="78">
        <v>621832.9</v>
      </c>
      <c r="I34" s="78">
        <v>18002179.32</v>
      </c>
      <c r="K34" s="98" t="s">
        <v>106</v>
      </c>
      <c r="L34" s="98" t="s">
        <v>106</v>
      </c>
    </row>
    <row r="35" spans="1:12" ht="17.25">
      <c r="A35" s="76" t="s">
        <v>172</v>
      </c>
      <c r="B35" s="77">
        <f t="shared" si="0"/>
        <v>0</v>
      </c>
      <c r="C35" s="78">
        <f t="shared" si="1"/>
        <v>0</v>
      </c>
      <c r="D35" s="79" t="s">
        <v>173</v>
      </c>
      <c r="E35" s="77">
        <f t="shared" si="2"/>
        <v>97298.44</v>
      </c>
      <c r="F35" s="78">
        <f t="shared" si="3"/>
        <v>370391.94</v>
      </c>
      <c r="G35" s="71"/>
      <c r="H35" s="78">
        <v>0</v>
      </c>
      <c r="I35" s="78">
        <v>273093.5</v>
      </c>
      <c r="K35" s="98" t="s">
        <v>106</v>
      </c>
      <c r="L35" s="98" t="s">
        <v>106</v>
      </c>
    </row>
    <row r="36" spans="1:12" ht="17.25">
      <c r="A36" s="76" t="s">
        <v>174</v>
      </c>
      <c r="B36" s="77">
        <f t="shared" si="0"/>
        <v>31537.02</v>
      </c>
      <c r="C36" s="78">
        <f t="shared" si="1"/>
        <v>196034.88999999998</v>
      </c>
      <c r="D36" s="79" t="s">
        <v>175</v>
      </c>
      <c r="E36" s="77">
        <f t="shared" si="2"/>
        <v>0</v>
      </c>
      <c r="F36" s="78">
        <f t="shared" si="3"/>
        <v>0</v>
      </c>
      <c r="G36" s="71"/>
      <c r="H36" s="78">
        <v>164497.87</v>
      </c>
      <c r="I36" s="78">
        <v>0</v>
      </c>
      <c r="K36" s="98" t="s">
        <v>106</v>
      </c>
      <c r="L36" s="98" t="s">
        <v>106</v>
      </c>
    </row>
    <row r="37" spans="1:12" ht="17.25">
      <c r="A37" s="76" t="s">
        <v>176</v>
      </c>
      <c r="B37" s="77">
        <f aca="true" t="shared" si="4" ref="B37:B53">I101</f>
        <v>233770.3</v>
      </c>
      <c r="C37" s="78">
        <f aca="true" t="shared" si="5" ref="C37:C53">H37+B37</f>
        <v>4373282.2700000005</v>
      </c>
      <c r="D37" s="79" t="s">
        <v>177</v>
      </c>
      <c r="E37" s="77">
        <f t="shared" si="2"/>
        <v>2265.15</v>
      </c>
      <c r="F37" s="78">
        <f t="shared" si="3"/>
        <v>1549052.65</v>
      </c>
      <c r="G37" s="71"/>
      <c r="H37" s="78">
        <v>4139511.97</v>
      </c>
      <c r="I37" s="78">
        <v>1546787.5</v>
      </c>
      <c r="K37" s="98" t="s">
        <v>106</v>
      </c>
      <c r="L37" s="98" t="s">
        <v>106</v>
      </c>
    </row>
    <row r="38" spans="1:12" ht="17.25">
      <c r="A38" s="76" t="s">
        <v>178</v>
      </c>
      <c r="B38" s="77">
        <f t="shared" si="4"/>
        <v>0</v>
      </c>
      <c r="C38" s="78">
        <f t="shared" si="5"/>
        <v>1232.48</v>
      </c>
      <c r="D38" s="79" t="s">
        <v>179</v>
      </c>
      <c r="E38" s="77">
        <f t="shared" si="2"/>
        <v>170580.21</v>
      </c>
      <c r="F38" s="78">
        <f t="shared" si="3"/>
        <v>194223.32</v>
      </c>
      <c r="G38" s="71"/>
      <c r="H38" s="78">
        <v>1232.48</v>
      </c>
      <c r="I38" s="78">
        <v>23643.11</v>
      </c>
      <c r="K38" s="98" t="s">
        <v>106</v>
      </c>
      <c r="L38" s="98" t="s">
        <v>106</v>
      </c>
    </row>
    <row r="39" spans="1:12" ht="17.25">
      <c r="A39" s="76" t="s">
        <v>180</v>
      </c>
      <c r="B39" s="77">
        <f t="shared" si="4"/>
        <v>0</v>
      </c>
      <c r="C39" s="78">
        <f t="shared" si="5"/>
        <v>154189.31</v>
      </c>
      <c r="D39" s="79" t="s">
        <v>181</v>
      </c>
      <c r="E39" s="77">
        <f t="shared" si="2"/>
        <v>125294</v>
      </c>
      <c r="F39" s="78">
        <f t="shared" si="3"/>
        <v>230064.08000000002</v>
      </c>
      <c r="G39" s="71"/>
      <c r="H39" s="78">
        <v>154189.31</v>
      </c>
      <c r="I39" s="78">
        <v>104770.08</v>
      </c>
      <c r="K39" s="98" t="s">
        <v>106</v>
      </c>
      <c r="L39" s="98" t="s">
        <v>106</v>
      </c>
    </row>
    <row r="40" spans="1:12" ht="17.25">
      <c r="A40" s="76" t="s">
        <v>182</v>
      </c>
      <c r="B40" s="77">
        <f t="shared" si="4"/>
        <v>816.97</v>
      </c>
      <c r="C40" s="78">
        <f t="shared" si="5"/>
        <v>19747.81</v>
      </c>
      <c r="D40" s="79" t="s">
        <v>183</v>
      </c>
      <c r="E40" s="77">
        <f t="shared" si="2"/>
        <v>0</v>
      </c>
      <c r="F40" s="78">
        <f t="shared" si="3"/>
        <v>43622</v>
      </c>
      <c r="G40" s="71"/>
      <c r="H40" s="78">
        <v>18930.84</v>
      </c>
      <c r="I40" s="78">
        <v>43622</v>
      </c>
      <c r="K40" s="98" t="s">
        <v>106</v>
      </c>
      <c r="L40" s="98" t="s">
        <v>106</v>
      </c>
    </row>
    <row r="41" spans="1:12" ht="17.25">
      <c r="A41" s="76" t="s">
        <v>184</v>
      </c>
      <c r="B41" s="77">
        <f t="shared" si="4"/>
        <v>5459.62</v>
      </c>
      <c r="C41" s="78">
        <f t="shared" si="5"/>
        <v>424757.93</v>
      </c>
      <c r="D41" s="79" t="s">
        <v>185</v>
      </c>
      <c r="E41" s="77">
        <f t="shared" si="2"/>
        <v>-160</v>
      </c>
      <c r="F41" s="78">
        <f t="shared" si="3"/>
        <v>48752</v>
      </c>
      <c r="G41" s="71"/>
      <c r="H41" s="78">
        <v>419298.31</v>
      </c>
      <c r="I41" s="78">
        <v>48912</v>
      </c>
      <c r="K41" s="98" t="s">
        <v>106</v>
      </c>
      <c r="L41" s="98" t="s">
        <v>106</v>
      </c>
    </row>
    <row r="42" spans="1:12" ht="17.25">
      <c r="A42" s="76" t="s">
        <v>186</v>
      </c>
      <c r="B42" s="77">
        <f t="shared" si="4"/>
        <v>0</v>
      </c>
      <c r="C42" s="78">
        <f t="shared" si="5"/>
        <v>162448.46</v>
      </c>
      <c r="D42" s="79" t="s">
        <v>218</v>
      </c>
      <c r="E42" s="77">
        <f t="shared" si="2"/>
        <v>0</v>
      </c>
      <c r="F42" s="78">
        <f t="shared" si="3"/>
        <v>53035</v>
      </c>
      <c r="G42" s="71"/>
      <c r="H42" s="78">
        <v>162448.46</v>
      </c>
      <c r="I42" s="78">
        <v>53035</v>
      </c>
      <c r="K42" s="98" t="s">
        <v>106</v>
      </c>
      <c r="L42" s="98" t="s">
        <v>106</v>
      </c>
    </row>
    <row r="43" spans="1:12" ht="17.25">
      <c r="A43" s="76" t="s">
        <v>188</v>
      </c>
      <c r="B43" s="77">
        <f t="shared" si="4"/>
        <v>0</v>
      </c>
      <c r="C43" s="78">
        <f t="shared" si="5"/>
        <v>1855.5</v>
      </c>
      <c r="D43" s="79" t="s">
        <v>189</v>
      </c>
      <c r="E43" s="77">
        <f t="shared" si="2"/>
        <v>0</v>
      </c>
      <c r="F43" s="78">
        <f t="shared" si="3"/>
        <v>0</v>
      </c>
      <c r="G43" s="71"/>
      <c r="H43" s="78">
        <v>1855.5</v>
      </c>
      <c r="I43" s="78">
        <v>0</v>
      </c>
      <c r="K43" s="98" t="s">
        <v>106</v>
      </c>
      <c r="L43" s="98" t="s">
        <v>106</v>
      </c>
    </row>
    <row r="44" spans="1:12" ht="17.25">
      <c r="A44" s="76" t="s">
        <v>190</v>
      </c>
      <c r="B44" s="77">
        <f t="shared" si="4"/>
        <v>9607</v>
      </c>
      <c r="C44" s="78">
        <f t="shared" si="5"/>
        <v>13826.65</v>
      </c>
      <c r="D44" s="79" t="s">
        <v>191</v>
      </c>
      <c r="E44" s="77">
        <f t="shared" si="2"/>
        <v>27894.22</v>
      </c>
      <c r="F44" s="78">
        <f t="shared" si="3"/>
        <v>209095.29</v>
      </c>
      <c r="G44" s="71"/>
      <c r="H44" s="78">
        <v>4219.65</v>
      </c>
      <c r="I44" s="78">
        <v>181201.07</v>
      </c>
      <c r="K44" s="98" t="s">
        <v>106</v>
      </c>
      <c r="L44" s="98" t="s">
        <v>106</v>
      </c>
    </row>
    <row r="45" spans="1:12" ht="17.25">
      <c r="A45" s="76" t="s">
        <v>192</v>
      </c>
      <c r="B45" s="77">
        <f t="shared" si="4"/>
        <v>4096</v>
      </c>
      <c r="C45" s="78">
        <f t="shared" si="5"/>
        <v>5714</v>
      </c>
      <c r="D45" s="79" t="s">
        <v>193</v>
      </c>
      <c r="E45" s="77">
        <f t="shared" si="2"/>
        <v>61651.5</v>
      </c>
      <c r="F45" s="78">
        <f t="shared" si="3"/>
        <v>928565.91</v>
      </c>
      <c r="G45" s="71"/>
      <c r="H45" s="78">
        <v>1618</v>
      </c>
      <c r="I45" s="78">
        <v>866914.41</v>
      </c>
      <c r="K45" s="98" t="s">
        <v>106</v>
      </c>
      <c r="L45" s="98" t="s">
        <v>106</v>
      </c>
    </row>
    <row r="46" spans="1:12" ht="17.25">
      <c r="A46" s="76" t="s">
        <v>194</v>
      </c>
      <c r="B46" s="77">
        <f t="shared" si="4"/>
        <v>0</v>
      </c>
      <c r="C46" s="78">
        <f t="shared" si="5"/>
        <v>9321.65</v>
      </c>
      <c r="D46" s="79" t="s">
        <v>195</v>
      </c>
      <c r="E46" s="77">
        <f t="shared" si="2"/>
        <v>0</v>
      </c>
      <c r="F46" s="78">
        <f t="shared" si="3"/>
        <v>0</v>
      </c>
      <c r="G46" s="71"/>
      <c r="H46" s="78">
        <v>9321.65</v>
      </c>
      <c r="I46" s="78">
        <v>0</v>
      </c>
      <c r="K46" s="98" t="s">
        <v>106</v>
      </c>
      <c r="L46" s="98" t="s">
        <v>106</v>
      </c>
    </row>
    <row r="47" spans="1:12" ht="17.25">
      <c r="A47" s="76" t="s">
        <v>196</v>
      </c>
      <c r="B47" s="77">
        <f t="shared" si="4"/>
        <v>0</v>
      </c>
      <c r="C47" s="78">
        <f t="shared" si="5"/>
        <v>15000</v>
      </c>
      <c r="D47" s="79" t="s">
        <v>197</v>
      </c>
      <c r="E47" s="77">
        <f t="shared" si="2"/>
        <v>0</v>
      </c>
      <c r="F47" s="78">
        <f t="shared" si="3"/>
        <v>8409.58</v>
      </c>
      <c r="G47" s="71"/>
      <c r="H47" s="78">
        <v>15000</v>
      </c>
      <c r="I47" s="78">
        <v>8409.58</v>
      </c>
      <c r="K47" s="98" t="s">
        <v>106</v>
      </c>
      <c r="L47" s="98" t="s">
        <v>106</v>
      </c>
    </row>
    <row r="48" spans="1:12" ht="17.25">
      <c r="A48" s="76" t="s">
        <v>198</v>
      </c>
      <c r="B48" s="77">
        <f t="shared" si="4"/>
        <v>0</v>
      </c>
      <c r="C48" s="78">
        <f t="shared" si="5"/>
        <v>250</v>
      </c>
      <c r="D48" s="79" t="s">
        <v>199</v>
      </c>
      <c r="E48" s="77">
        <f t="shared" si="2"/>
        <v>0</v>
      </c>
      <c r="F48" s="78">
        <f t="shared" si="3"/>
        <v>53864.92</v>
      </c>
      <c r="G48" s="71"/>
      <c r="H48" s="78">
        <v>250</v>
      </c>
      <c r="I48" s="78">
        <v>53864.92</v>
      </c>
      <c r="K48" s="98" t="s">
        <v>106</v>
      </c>
      <c r="L48" s="98" t="s">
        <v>106</v>
      </c>
    </row>
    <row r="49" spans="1:12" ht="17.25">
      <c r="A49" s="76" t="s">
        <v>200</v>
      </c>
      <c r="B49" s="77">
        <f t="shared" si="4"/>
        <v>0</v>
      </c>
      <c r="C49" s="78">
        <f t="shared" si="5"/>
        <v>234227.53</v>
      </c>
      <c r="D49" s="79" t="s">
        <v>201</v>
      </c>
      <c r="E49" s="77">
        <f t="shared" si="2"/>
        <v>110684.1</v>
      </c>
      <c r="F49" s="78">
        <f t="shared" si="3"/>
        <v>697485.03</v>
      </c>
      <c r="G49" s="71"/>
      <c r="H49" s="78">
        <v>234227.53</v>
      </c>
      <c r="I49" s="78">
        <v>586800.93</v>
      </c>
      <c r="K49" s="98" t="s">
        <v>106</v>
      </c>
      <c r="L49" s="98" t="s">
        <v>106</v>
      </c>
    </row>
    <row r="50" spans="1:12" ht="17.25">
      <c r="A50" s="76" t="s">
        <v>202</v>
      </c>
      <c r="B50" s="77">
        <f t="shared" si="4"/>
        <v>5828</v>
      </c>
      <c r="C50" s="78">
        <f t="shared" si="5"/>
        <v>117964.68</v>
      </c>
      <c r="D50" s="79" t="s">
        <v>203</v>
      </c>
      <c r="E50" s="77">
        <f t="shared" si="2"/>
        <v>288690.96</v>
      </c>
      <c r="F50" s="78">
        <f t="shared" si="3"/>
        <v>962997.9299999999</v>
      </c>
      <c r="G50" s="71"/>
      <c r="H50" s="78">
        <v>112136.68</v>
      </c>
      <c r="I50" s="78">
        <v>674306.97</v>
      </c>
      <c r="K50" s="98" t="s">
        <v>106</v>
      </c>
      <c r="L50" s="98" t="s">
        <v>106</v>
      </c>
    </row>
    <row r="51" spans="1:12" ht="18" thickBot="1">
      <c r="A51" s="76" t="s">
        <v>204</v>
      </c>
      <c r="B51" s="77">
        <f t="shared" si="4"/>
        <v>1023589.22</v>
      </c>
      <c r="C51" s="78">
        <f t="shared" si="5"/>
        <v>5031174.45</v>
      </c>
      <c r="D51" s="79" t="s">
        <v>205</v>
      </c>
      <c r="E51" s="95">
        <f t="shared" si="2"/>
        <v>-1772006.11</v>
      </c>
      <c r="F51" s="162">
        <f t="shared" si="3"/>
        <v>-113168.1100000001</v>
      </c>
      <c r="G51" s="71"/>
      <c r="H51" s="78">
        <v>4007585.23</v>
      </c>
      <c r="I51" s="78">
        <v>1658838</v>
      </c>
      <c r="K51" s="98" t="s">
        <v>106</v>
      </c>
      <c r="L51" s="98" t="s">
        <v>106</v>
      </c>
    </row>
    <row r="52" spans="1:12" ht="18" thickTop="1">
      <c r="A52" s="76" t="s">
        <v>206</v>
      </c>
      <c r="B52" s="77">
        <f t="shared" si="4"/>
        <v>0</v>
      </c>
      <c r="C52" s="78">
        <f t="shared" si="5"/>
        <v>11042.11</v>
      </c>
      <c r="D52" s="79"/>
      <c r="E52" s="163"/>
      <c r="F52" s="84"/>
      <c r="G52" s="71"/>
      <c r="H52" s="78">
        <v>11042.11</v>
      </c>
      <c r="I52" s="84"/>
      <c r="K52" s="98" t="s">
        <v>106</v>
      </c>
      <c r="L52" s="98" t="s">
        <v>106</v>
      </c>
    </row>
    <row r="53" spans="1:12" ht="17.25">
      <c r="A53" s="86" t="s">
        <v>207</v>
      </c>
      <c r="B53" s="77">
        <f t="shared" si="4"/>
        <v>0</v>
      </c>
      <c r="C53" s="78">
        <f t="shared" si="5"/>
        <v>95619</v>
      </c>
      <c r="D53" s="87" t="s">
        <v>208</v>
      </c>
      <c r="E53" s="88">
        <f>SUM(B5:B53)+SUM(E5:E51)</f>
        <v>4385983.54</v>
      </c>
      <c r="F53" s="88">
        <f>SUM(C5:C53)+SUM(F5:F51)</f>
        <v>51782764.739999995</v>
      </c>
      <c r="G53" s="71"/>
      <c r="H53" s="78">
        <v>95619</v>
      </c>
      <c r="I53" s="88">
        <v>0</v>
      </c>
      <c r="K53" s="98" t="s">
        <v>106</v>
      </c>
      <c r="L53" s="98" t="s">
        <v>106</v>
      </c>
    </row>
    <row r="54" spans="1:9" ht="12.75">
      <c r="A54" s="71"/>
      <c r="B54" s="85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5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5"/>
      <c r="C56" s="71"/>
      <c r="D56" s="71"/>
      <c r="E56" s="71"/>
      <c r="F56" s="85">
        <f>E53+I53</f>
        <v>4385983.54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106</v>
      </c>
      <c r="H60" s="71"/>
      <c r="I60" s="71"/>
    </row>
    <row r="61" spans="1:9" ht="12.75">
      <c r="A61" t="s">
        <v>106</v>
      </c>
      <c r="H61" s="71"/>
      <c r="I61" s="71"/>
    </row>
    <row r="62" spans="1:9" ht="12.75">
      <c r="A62" t="s">
        <v>106</v>
      </c>
      <c r="H62" s="71"/>
      <c r="I62" s="71"/>
    </row>
    <row r="63" spans="1:9" ht="12.75">
      <c r="A63" t="s">
        <v>106</v>
      </c>
      <c r="H63" s="71"/>
      <c r="I63" s="71"/>
    </row>
    <row r="64" spans="1:9" ht="12.75">
      <c r="A64" t="s">
        <v>106</v>
      </c>
      <c r="H64" s="71"/>
      <c r="I64" s="71"/>
    </row>
    <row r="65" spans="8:9" ht="12.75">
      <c r="H65" s="71"/>
      <c r="I65" s="71"/>
    </row>
    <row r="68" spans="1:18" ht="17.25">
      <c r="A68" s="101"/>
      <c r="B68" s="103">
        <v>11601</v>
      </c>
      <c r="C68" s="103" t="s">
        <v>230</v>
      </c>
      <c r="D68" s="103">
        <v>11603</v>
      </c>
      <c r="E68" s="103">
        <v>11604</v>
      </c>
      <c r="F68" s="103" t="s">
        <v>231</v>
      </c>
      <c r="G68" s="103" t="s">
        <v>232</v>
      </c>
      <c r="H68" s="103">
        <v>11607</v>
      </c>
      <c r="I68" s="103" t="s">
        <v>219</v>
      </c>
      <c r="J68" s="101"/>
      <c r="K68" s="102">
        <v>11601</v>
      </c>
      <c r="L68" s="102" t="s">
        <v>233</v>
      </c>
      <c r="M68" s="102">
        <v>11603</v>
      </c>
      <c r="N68" s="102">
        <v>11604</v>
      </c>
      <c r="O68" s="102" t="s">
        <v>231</v>
      </c>
      <c r="P68" s="102" t="s">
        <v>232</v>
      </c>
      <c r="Q68" s="102">
        <v>11607</v>
      </c>
      <c r="R68" s="103" t="s">
        <v>219</v>
      </c>
    </row>
    <row r="69" spans="1:18" ht="17.25">
      <c r="A69" s="105" t="s">
        <v>112</v>
      </c>
      <c r="B69" s="106">
        <v>184741.01</v>
      </c>
      <c r="C69" s="106">
        <v>18111.44</v>
      </c>
      <c r="D69" s="106">
        <v>0</v>
      </c>
      <c r="E69" s="106">
        <v>0</v>
      </c>
      <c r="F69" s="106">
        <v>0</v>
      </c>
      <c r="G69" s="106">
        <v>0</v>
      </c>
      <c r="H69" s="106">
        <v>-34317</v>
      </c>
      <c r="I69" s="107">
        <f aca="true" t="shared" si="6" ref="I69:I100">SUM(B69:H69)</f>
        <v>168535.45</v>
      </c>
      <c r="J69" s="108" t="s">
        <v>113</v>
      </c>
      <c r="K69" s="106">
        <v>174372.34</v>
      </c>
      <c r="L69" s="106">
        <v>15</v>
      </c>
      <c r="M69" s="106">
        <v>0</v>
      </c>
      <c r="N69" s="106">
        <v>0</v>
      </c>
      <c r="O69" s="106">
        <v>795</v>
      </c>
      <c r="P69" s="106">
        <v>0</v>
      </c>
      <c r="Q69" s="106">
        <v>0</v>
      </c>
      <c r="R69" s="107">
        <f aca="true" t="shared" si="7" ref="R69:R115">SUM(K69:Q69)</f>
        <v>175182.34</v>
      </c>
    </row>
    <row r="70" spans="1:18" ht="17.25">
      <c r="A70" s="105" t="s">
        <v>114</v>
      </c>
      <c r="B70" s="106">
        <v>0</v>
      </c>
      <c r="C70" s="106">
        <v>5894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7">
        <f t="shared" si="6"/>
        <v>5894</v>
      </c>
      <c r="J70" s="108" t="s">
        <v>115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7">
        <f t="shared" si="7"/>
        <v>0</v>
      </c>
    </row>
    <row r="71" spans="1:18" ht="17.25">
      <c r="A71" s="105" t="s">
        <v>116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f t="shared" si="6"/>
        <v>0</v>
      </c>
      <c r="J71" s="108" t="s">
        <v>117</v>
      </c>
      <c r="K71" s="106">
        <v>530.24</v>
      </c>
      <c r="L71" s="106">
        <v>3517.81</v>
      </c>
      <c r="M71" s="106">
        <v>0</v>
      </c>
      <c r="N71" s="106">
        <v>0</v>
      </c>
      <c r="O71" s="106">
        <v>1533.22</v>
      </c>
      <c r="P71" s="106">
        <v>0</v>
      </c>
      <c r="Q71" s="106">
        <v>0</v>
      </c>
      <c r="R71" s="107">
        <f t="shared" si="7"/>
        <v>5581.27</v>
      </c>
    </row>
    <row r="72" spans="1:18" ht="17.25">
      <c r="A72" s="105" t="s">
        <v>118</v>
      </c>
      <c r="B72" s="106">
        <v>0</v>
      </c>
      <c r="C72" s="106">
        <v>11.08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7">
        <f t="shared" si="6"/>
        <v>11.08</v>
      </c>
      <c r="J72" s="108" t="s">
        <v>119</v>
      </c>
      <c r="K72" s="106">
        <v>33212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7">
        <f t="shared" si="7"/>
        <v>33212</v>
      </c>
    </row>
    <row r="73" spans="1:18" ht="17.25">
      <c r="A73" s="105" t="s">
        <v>120</v>
      </c>
      <c r="B73" s="106">
        <v>26000.13</v>
      </c>
      <c r="C73" s="106">
        <v>15306.07</v>
      </c>
      <c r="D73" s="106">
        <v>0</v>
      </c>
      <c r="E73" s="106">
        <v>0</v>
      </c>
      <c r="F73" s="106">
        <v>12092</v>
      </c>
      <c r="G73" s="106">
        <v>0</v>
      </c>
      <c r="H73" s="106">
        <v>0</v>
      </c>
      <c r="I73" s="107">
        <f t="shared" si="6"/>
        <v>53398.2</v>
      </c>
      <c r="J73" s="108" t="s">
        <v>121</v>
      </c>
      <c r="K73" s="106">
        <v>-40.73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7">
        <f t="shared" si="7"/>
        <v>-40.73</v>
      </c>
    </row>
    <row r="74" spans="1:18" ht="17.25">
      <c r="A74" s="105" t="s">
        <v>122</v>
      </c>
      <c r="B74" s="106">
        <v>1346.14</v>
      </c>
      <c r="C74" s="106">
        <v>35445</v>
      </c>
      <c r="D74" s="106">
        <v>0</v>
      </c>
      <c r="E74" s="106">
        <v>0</v>
      </c>
      <c r="F74" s="106">
        <v>325</v>
      </c>
      <c r="G74" s="106">
        <v>0</v>
      </c>
      <c r="H74" s="106">
        <v>0</v>
      </c>
      <c r="I74" s="107">
        <f t="shared" si="6"/>
        <v>37116.14</v>
      </c>
      <c r="J74" s="108" t="s">
        <v>123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7">
        <f t="shared" si="7"/>
        <v>0</v>
      </c>
    </row>
    <row r="75" spans="1:18" ht="17.25">
      <c r="A75" s="105" t="s">
        <v>124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7">
        <f t="shared" si="6"/>
        <v>0</v>
      </c>
      <c r="J75" s="108" t="s">
        <v>125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7">
        <f t="shared" si="7"/>
        <v>0</v>
      </c>
    </row>
    <row r="76" spans="1:18" ht="17.25">
      <c r="A76" s="105" t="s">
        <v>126</v>
      </c>
      <c r="B76" s="106">
        <v>9447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7">
        <f t="shared" si="6"/>
        <v>9447</v>
      </c>
      <c r="J76" s="108" t="s">
        <v>127</v>
      </c>
      <c r="K76" s="106">
        <v>70470.6</v>
      </c>
      <c r="L76" s="106">
        <v>5116</v>
      </c>
      <c r="M76" s="106">
        <v>0</v>
      </c>
      <c r="N76" s="106">
        <v>0</v>
      </c>
      <c r="O76" s="106">
        <v>650</v>
      </c>
      <c r="P76" s="106">
        <v>0</v>
      </c>
      <c r="Q76" s="106">
        <v>0</v>
      </c>
      <c r="R76" s="107">
        <f t="shared" si="7"/>
        <v>76236.6</v>
      </c>
    </row>
    <row r="77" spans="1:18" ht="17.25">
      <c r="A77" s="105" t="s">
        <v>128</v>
      </c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7">
        <f t="shared" si="6"/>
        <v>0</v>
      </c>
      <c r="J77" s="108" t="s">
        <v>129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7">
        <f t="shared" si="7"/>
        <v>0</v>
      </c>
    </row>
    <row r="78" spans="1:18" ht="17.25">
      <c r="A78" s="105" t="s">
        <v>130</v>
      </c>
      <c r="B78" s="106">
        <v>0</v>
      </c>
      <c r="C78" s="106">
        <v>0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7">
        <f t="shared" si="6"/>
        <v>0</v>
      </c>
      <c r="J78" s="108" t="s">
        <v>131</v>
      </c>
      <c r="K78" s="106">
        <v>50388.12</v>
      </c>
      <c r="L78" s="106">
        <v>159.5</v>
      </c>
      <c r="M78" s="106">
        <v>609895.48</v>
      </c>
      <c r="N78" s="106">
        <v>0</v>
      </c>
      <c r="O78" s="106">
        <v>0</v>
      </c>
      <c r="P78" s="106">
        <v>0</v>
      </c>
      <c r="Q78" s="106">
        <v>-3000</v>
      </c>
      <c r="R78" s="107">
        <f t="shared" si="7"/>
        <v>657443.1</v>
      </c>
    </row>
    <row r="79" spans="1:18" ht="17.25">
      <c r="A79" s="105" t="s">
        <v>132</v>
      </c>
      <c r="B79" s="106">
        <v>0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7">
        <f t="shared" si="6"/>
        <v>0</v>
      </c>
      <c r="J79" s="108" t="s">
        <v>133</v>
      </c>
      <c r="K79" s="106">
        <v>0</v>
      </c>
      <c r="L79" s="106">
        <v>5609.76</v>
      </c>
      <c r="M79" s="106">
        <v>0</v>
      </c>
      <c r="N79" s="106">
        <v>0</v>
      </c>
      <c r="O79" s="106">
        <v>0</v>
      </c>
      <c r="P79" s="106">
        <v>0</v>
      </c>
      <c r="Q79" s="106">
        <v>13000</v>
      </c>
      <c r="R79" s="107">
        <f t="shared" si="7"/>
        <v>18609.760000000002</v>
      </c>
    </row>
    <row r="80" spans="1:18" ht="17.25">
      <c r="A80" s="105" t="s">
        <v>134</v>
      </c>
      <c r="B80" s="106">
        <v>0</v>
      </c>
      <c r="C80" s="106">
        <v>6495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7">
        <f t="shared" si="6"/>
        <v>6495</v>
      </c>
      <c r="J80" s="108" t="s">
        <v>135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7">
        <f t="shared" si="7"/>
        <v>0</v>
      </c>
    </row>
    <row r="81" spans="1:18" ht="17.25">
      <c r="A81" s="105" t="s">
        <v>136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7">
        <f t="shared" si="6"/>
        <v>0</v>
      </c>
      <c r="J81" s="108" t="s">
        <v>137</v>
      </c>
      <c r="K81" s="106">
        <v>1376</v>
      </c>
      <c r="L81" s="106">
        <v>2785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7">
        <f t="shared" si="7"/>
        <v>4161</v>
      </c>
    </row>
    <row r="82" spans="1:18" ht="17.25">
      <c r="A82" s="105" t="s">
        <v>138</v>
      </c>
      <c r="B82" s="106">
        <v>0</v>
      </c>
      <c r="C82" s="106">
        <v>17203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7">
        <f t="shared" si="6"/>
        <v>17203</v>
      </c>
      <c r="J82" s="108" t="s">
        <v>139</v>
      </c>
      <c r="K82" s="106">
        <v>9605.57</v>
      </c>
      <c r="L82" s="106">
        <v>13287.5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7">
        <f t="shared" si="7"/>
        <v>22893.07</v>
      </c>
    </row>
    <row r="83" spans="1:18" ht="17.25">
      <c r="A83" s="105" t="s">
        <v>140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7">
        <f t="shared" si="6"/>
        <v>0</v>
      </c>
      <c r="J83" s="108" t="s">
        <v>141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7">
        <f t="shared" si="7"/>
        <v>0</v>
      </c>
    </row>
    <row r="84" spans="1:18" ht="17.25">
      <c r="A84" s="105" t="s">
        <v>142</v>
      </c>
      <c r="B84" s="106">
        <v>0</v>
      </c>
      <c r="C84" s="106">
        <v>531.28</v>
      </c>
      <c r="D84" s="106">
        <v>0</v>
      </c>
      <c r="E84" s="106">
        <v>0</v>
      </c>
      <c r="F84" s="106">
        <v>4753.67</v>
      </c>
      <c r="G84" s="106">
        <v>0</v>
      </c>
      <c r="H84" s="106">
        <v>0</v>
      </c>
      <c r="I84" s="107">
        <f t="shared" si="6"/>
        <v>5284.95</v>
      </c>
      <c r="J84" s="108" t="s">
        <v>143</v>
      </c>
      <c r="K84" s="106">
        <v>0</v>
      </c>
      <c r="L84" s="106">
        <v>1391.5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7">
        <f t="shared" si="7"/>
        <v>1391.5</v>
      </c>
    </row>
    <row r="85" spans="1:18" ht="17.25">
      <c r="A85" s="105" t="s">
        <v>144</v>
      </c>
      <c r="B85" s="106">
        <v>-2046.08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7">
        <f t="shared" si="6"/>
        <v>-2046.08</v>
      </c>
      <c r="J85" s="108" t="s">
        <v>145</v>
      </c>
      <c r="K85" s="106">
        <v>22960.62</v>
      </c>
      <c r="L85" s="106">
        <v>4110.77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7">
        <f t="shared" si="7"/>
        <v>27071.39</v>
      </c>
    </row>
    <row r="86" spans="1:18" ht="17.25">
      <c r="A86" s="105" t="s">
        <v>146</v>
      </c>
      <c r="B86" s="106">
        <v>173079.88</v>
      </c>
      <c r="C86" s="106">
        <v>347.38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7">
        <f t="shared" si="6"/>
        <v>173427.26</v>
      </c>
      <c r="J86" s="108" t="s">
        <v>147</v>
      </c>
      <c r="K86" s="106">
        <v>0</v>
      </c>
      <c r="L86" s="106">
        <v>37372.21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7">
        <f t="shared" si="7"/>
        <v>37372.21</v>
      </c>
    </row>
    <row r="87" spans="1:18" ht="17.25">
      <c r="A87" s="105" t="s">
        <v>217</v>
      </c>
      <c r="B87" s="106">
        <v>971065.13</v>
      </c>
      <c r="C87" s="106">
        <v>45687.24</v>
      </c>
      <c r="D87" s="106">
        <v>-2193.11</v>
      </c>
      <c r="E87" s="106">
        <v>-5.01</v>
      </c>
      <c r="F87" s="106">
        <v>30043.94</v>
      </c>
      <c r="G87" s="106">
        <v>0</v>
      </c>
      <c r="H87" s="106">
        <v>-122778</v>
      </c>
      <c r="I87" s="107">
        <f t="shared" si="6"/>
        <v>921820.19</v>
      </c>
      <c r="J87" s="108" t="s">
        <v>149</v>
      </c>
      <c r="K87" s="106">
        <v>0</v>
      </c>
      <c r="L87" s="106">
        <v>760.43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f t="shared" si="7"/>
        <v>760.43</v>
      </c>
    </row>
    <row r="88" spans="1:18" ht="17.25">
      <c r="A88" s="105" t="s">
        <v>150</v>
      </c>
      <c r="B88" s="106">
        <v>0</v>
      </c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7">
        <f t="shared" si="6"/>
        <v>0</v>
      </c>
      <c r="J88" s="108" t="s">
        <v>151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7">
        <f t="shared" si="7"/>
        <v>0</v>
      </c>
    </row>
    <row r="89" spans="1:18" ht="17.25">
      <c r="A89" s="105" t="s">
        <v>152</v>
      </c>
      <c r="B89" s="106">
        <v>0</v>
      </c>
      <c r="C89" s="106">
        <v>1265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7">
        <f t="shared" si="6"/>
        <v>1265</v>
      </c>
      <c r="J89" s="108" t="s">
        <v>153</v>
      </c>
      <c r="K89" s="106">
        <v>0</v>
      </c>
      <c r="L89" s="106">
        <v>2785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7">
        <f t="shared" si="7"/>
        <v>2785</v>
      </c>
    </row>
    <row r="90" spans="1:18" ht="17.25">
      <c r="A90" s="105" t="s">
        <v>154</v>
      </c>
      <c r="B90" s="106">
        <v>0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7">
        <f t="shared" si="6"/>
        <v>0</v>
      </c>
      <c r="J90" s="108" t="s">
        <v>155</v>
      </c>
      <c r="K90" s="106">
        <v>-2218.73</v>
      </c>
      <c r="L90" s="106">
        <v>55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7">
        <f t="shared" si="7"/>
        <v>-2163.73</v>
      </c>
    </row>
    <row r="91" spans="1:18" ht="17.25">
      <c r="A91" s="105" t="s">
        <v>156</v>
      </c>
      <c r="B91" s="106">
        <v>254283.64</v>
      </c>
      <c r="C91" s="106">
        <v>1548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7">
        <f t="shared" si="6"/>
        <v>255831.64</v>
      </c>
      <c r="J91" s="108" t="s">
        <v>157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7">
        <f t="shared" si="7"/>
        <v>0</v>
      </c>
    </row>
    <row r="92" spans="1:18" ht="17.25">
      <c r="A92" s="105" t="s">
        <v>158</v>
      </c>
      <c r="B92" s="106"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7">
        <f t="shared" si="6"/>
        <v>0</v>
      </c>
      <c r="J92" s="108" t="s">
        <v>159</v>
      </c>
      <c r="K92" s="106">
        <v>8838.97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7">
        <f t="shared" si="7"/>
        <v>8838.97</v>
      </c>
    </row>
    <row r="93" spans="1:18" ht="17.25">
      <c r="A93" s="105" t="s">
        <v>160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f t="shared" si="6"/>
        <v>0</v>
      </c>
      <c r="J93" s="108" t="s">
        <v>161</v>
      </c>
      <c r="K93" s="106">
        <v>0</v>
      </c>
      <c r="L93" s="106">
        <v>64.46</v>
      </c>
      <c r="M93" s="106">
        <v>0</v>
      </c>
      <c r="N93" s="106">
        <v>0</v>
      </c>
      <c r="O93" s="106">
        <v>247</v>
      </c>
      <c r="P93" s="106">
        <v>0</v>
      </c>
      <c r="Q93" s="106">
        <v>0</v>
      </c>
      <c r="R93" s="107">
        <f t="shared" si="7"/>
        <v>311.46</v>
      </c>
    </row>
    <row r="94" spans="1:18" ht="17.25">
      <c r="A94" s="105" t="s">
        <v>162</v>
      </c>
      <c r="B94" s="106">
        <v>0</v>
      </c>
      <c r="C94" s="106">
        <v>522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7">
        <f t="shared" si="6"/>
        <v>522</v>
      </c>
      <c r="J94" s="108" t="s">
        <v>163</v>
      </c>
      <c r="K94" s="106">
        <v>112052.48</v>
      </c>
      <c r="L94" s="106">
        <v>10140</v>
      </c>
      <c r="M94" s="106">
        <v>0</v>
      </c>
      <c r="N94" s="106">
        <v>0</v>
      </c>
      <c r="O94" s="106">
        <v>691.22</v>
      </c>
      <c r="P94" s="106">
        <v>0</v>
      </c>
      <c r="Q94" s="106">
        <v>127258.84</v>
      </c>
      <c r="R94" s="107">
        <f t="shared" si="7"/>
        <v>250142.53999999998</v>
      </c>
    </row>
    <row r="95" spans="1:18" ht="17.25">
      <c r="A95" s="105" t="s">
        <v>164</v>
      </c>
      <c r="B95" s="106">
        <v>0</v>
      </c>
      <c r="C95" s="106">
        <v>0</v>
      </c>
      <c r="D95" s="106">
        <v>0</v>
      </c>
      <c r="E95" s="106">
        <v>0</v>
      </c>
      <c r="F95" s="106">
        <v>0</v>
      </c>
      <c r="G95" s="106">
        <v>0</v>
      </c>
      <c r="H95" s="106">
        <v>0</v>
      </c>
      <c r="I95" s="107">
        <f t="shared" si="6"/>
        <v>0</v>
      </c>
      <c r="J95" s="108" t="s">
        <v>165</v>
      </c>
      <c r="K95" s="106">
        <v>0</v>
      </c>
      <c r="L95" s="106">
        <v>0</v>
      </c>
      <c r="M95" s="106">
        <v>0</v>
      </c>
      <c r="N95" s="106">
        <v>0</v>
      </c>
      <c r="O95" s="106">
        <v>302.25</v>
      </c>
      <c r="P95" s="106">
        <v>0</v>
      </c>
      <c r="Q95" s="106">
        <v>0</v>
      </c>
      <c r="R95" s="107">
        <f t="shared" si="7"/>
        <v>302.25</v>
      </c>
    </row>
    <row r="96" spans="1:18" ht="17.25">
      <c r="A96" s="105" t="s">
        <v>166</v>
      </c>
      <c r="B96" s="106">
        <v>11643.42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7">
        <f t="shared" si="6"/>
        <v>11643.42</v>
      </c>
      <c r="J96" s="108" t="s">
        <v>167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7">
        <f t="shared" si="7"/>
        <v>0</v>
      </c>
    </row>
    <row r="97" spans="1:18" ht="17.25">
      <c r="A97" s="105" t="s">
        <v>168</v>
      </c>
      <c r="B97" s="106">
        <v>0</v>
      </c>
      <c r="C97" s="106"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7">
        <f t="shared" si="6"/>
        <v>0</v>
      </c>
      <c r="J97" s="108" t="s">
        <v>169</v>
      </c>
      <c r="K97" s="106">
        <v>0</v>
      </c>
      <c r="L97" s="106">
        <v>303</v>
      </c>
      <c r="M97" s="106">
        <v>0</v>
      </c>
      <c r="N97" s="106">
        <v>0</v>
      </c>
      <c r="O97" s="106">
        <v>0</v>
      </c>
      <c r="P97" s="106">
        <v>0</v>
      </c>
      <c r="Q97" s="106">
        <v>15000</v>
      </c>
      <c r="R97" s="107">
        <f t="shared" si="7"/>
        <v>15303</v>
      </c>
    </row>
    <row r="98" spans="1:18" ht="17.25">
      <c r="A98" s="105" t="s">
        <v>170</v>
      </c>
      <c r="B98" s="106">
        <v>8127.01</v>
      </c>
      <c r="C98" s="106">
        <v>66063.51</v>
      </c>
      <c r="D98" s="106">
        <v>0</v>
      </c>
      <c r="E98" s="106">
        <v>0</v>
      </c>
      <c r="F98" s="106">
        <v>0</v>
      </c>
      <c r="G98" s="106">
        <v>0</v>
      </c>
      <c r="H98" s="106">
        <v>41867.53</v>
      </c>
      <c r="I98" s="107">
        <f t="shared" si="6"/>
        <v>116058.04999999999</v>
      </c>
      <c r="J98" s="108" t="s">
        <v>171</v>
      </c>
      <c r="K98" s="106">
        <v>646730.04</v>
      </c>
      <c r="L98" s="106">
        <v>156204.78</v>
      </c>
      <c r="M98" s="106">
        <v>1960.41</v>
      </c>
      <c r="N98" s="106">
        <v>0</v>
      </c>
      <c r="O98" s="106">
        <v>3268.99</v>
      </c>
      <c r="P98" s="106">
        <v>0</v>
      </c>
      <c r="Q98" s="106">
        <v>33622.99</v>
      </c>
      <c r="R98" s="107">
        <f t="shared" si="7"/>
        <v>841787.2100000001</v>
      </c>
    </row>
    <row r="99" spans="1:18" ht="17.25">
      <c r="A99" s="105" t="s">
        <v>172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7">
        <f t="shared" si="6"/>
        <v>0</v>
      </c>
      <c r="J99" s="108" t="s">
        <v>173</v>
      </c>
      <c r="K99" s="106">
        <v>91322.92</v>
      </c>
      <c r="L99" s="106">
        <v>5975.52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7">
        <f t="shared" si="7"/>
        <v>97298.44</v>
      </c>
    </row>
    <row r="100" spans="1:18" ht="17.25">
      <c r="A100" s="105" t="s">
        <v>174</v>
      </c>
      <c r="B100" s="106">
        <v>0</v>
      </c>
      <c r="C100" s="106">
        <v>7.5</v>
      </c>
      <c r="D100" s="106">
        <v>0</v>
      </c>
      <c r="E100" s="106">
        <v>0</v>
      </c>
      <c r="F100" s="106">
        <v>25043.5</v>
      </c>
      <c r="G100" s="106">
        <v>0</v>
      </c>
      <c r="H100" s="106">
        <v>6486.02</v>
      </c>
      <c r="I100" s="107">
        <f t="shared" si="6"/>
        <v>31537.02</v>
      </c>
      <c r="J100" s="108" t="s">
        <v>175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7">
        <f t="shared" si="7"/>
        <v>0</v>
      </c>
    </row>
    <row r="101" spans="1:18" ht="17.25">
      <c r="A101" s="105" t="s">
        <v>176</v>
      </c>
      <c r="B101" s="106">
        <v>94351.92</v>
      </c>
      <c r="C101" s="106">
        <v>135249.63</v>
      </c>
      <c r="D101" s="106">
        <v>0</v>
      </c>
      <c r="E101" s="106">
        <v>0</v>
      </c>
      <c r="F101" s="106">
        <v>4168.75</v>
      </c>
      <c r="G101" s="106">
        <v>0</v>
      </c>
      <c r="H101" s="106">
        <v>0</v>
      </c>
      <c r="I101" s="107">
        <f aca="true" t="shared" si="8" ref="I101:I117">SUM(B101:H101)</f>
        <v>233770.3</v>
      </c>
      <c r="J101" s="108" t="s">
        <v>177</v>
      </c>
      <c r="K101" s="106">
        <v>2265.15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7">
        <f t="shared" si="7"/>
        <v>2265.15</v>
      </c>
    </row>
    <row r="102" spans="1:18" ht="17.25">
      <c r="A102" s="105" t="s">
        <v>178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7">
        <f t="shared" si="8"/>
        <v>0</v>
      </c>
      <c r="J102" s="108" t="s">
        <v>179</v>
      </c>
      <c r="K102" s="106">
        <v>151660.81</v>
      </c>
      <c r="L102" s="106">
        <v>2642.47</v>
      </c>
      <c r="M102" s="106">
        <v>16276.93</v>
      </c>
      <c r="N102" s="106">
        <v>0</v>
      </c>
      <c r="O102" s="106">
        <v>0</v>
      </c>
      <c r="P102" s="106">
        <v>0</v>
      </c>
      <c r="Q102" s="106">
        <v>0</v>
      </c>
      <c r="R102" s="107">
        <f t="shared" si="7"/>
        <v>170580.21</v>
      </c>
    </row>
    <row r="103" spans="1:18" ht="17.25">
      <c r="A103" s="105" t="s">
        <v>180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7">
        <f t="shared" si="8"/>
        <v>0</v>
      </c>
      <c r="J103" s="108" t="s">
        <v>181</v>
      </c>
      <c r="K103" s="106">
        <v>121094</v>
      </c>
      <c r="L103" s="106">
        <v>2200</v>
      </c>
      <c r="M103" s="106">
        <v>0</v>
      </c>
      <c r="N103" s="106">
        <v>0</v>
      </c>
      <c r="O103" s="106">
        <v>0</v>
      </c>
      <c r="P103" s="106">
        <v>0</v>
      </c>
      <c r="Q103" s="106">
        <v>2000</v>
      </c>
      <c r="R103" s="107">
        <f t="shared" si="7"/>
        <v>125294</v>
      </c>
    </row>
    <row r="104" spans="1:18" ht="17.25">
      <c r="A104" s="105" t="s">
        <v>182</v>
      </c>
      <c r="B104" s="106">
        <v>0</v>
      </c>
      <c r="C104" s="106">
        <v>816.97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7">
        <f t="shared" si="8"/>
        <v>816.97</v>
      </c>
      <c r="J104" s="108" t="s">
        <v>183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7">
        <f t="shared" si="7"/>
        <v>0</v>
      </c>
    </row>
    <row r="105" spans="1:18" ht="17.25">
      <c r="A105" s="105" t="s">
        <v>184</v>
      </c>
      <c r="B105" s="106">
        <v>5459.62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7">
        <f t="shared" si="8"/>
        <v>5459.62</v>
      </c>
      <c r="J105" s="108" t="s">
        <v>185</v>
      </c>
      <c r="K105" s="106">
        <v>43204</v>
      </c>
      <c r="L105" s="106">
        <v>112.75</v>
      </c>
      <c r="M105" s="106">
        <v>0</v>
      </c>
      <c r="N105" s="106">
        <v>0</v>
      </c>
      <c r="O105" s="106">
        <v>523.25</v>
      </c>
      <c r="P105" s="106">
        <v>0</v>
      </c>
      <c r="Q105" s="106">
        <v>-44000</v>
      </c>
      <c r="R105" s="107">
        <f t="shared" si="7"/>
        <v>-160</v>
      </c>
    </row>
    <row r="106" spans="1:18" ht="17.25">
      <c r="A106" s="105" t="s">
        <v>186</v>
      </c>
      <c r="B106" s="106">
        <v>0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7">
        <f t="shared" si="8"/>
        <v>0</v>
      </c>
      <c r="J106" s="108" t="s">
        <v>218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7">
        <f t="shared" si="7"/>
        <v>0</v>
      </c>
    </row>
    <row r="107" spans="1:18" ht="17.25">
      <c r="A107" s="105" t="s">
        <v>188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7">
        <f t="shared" si="8"/>
        <v>0</v>
      </c>
      <c r="J107" s="108" t="s">
        <v>189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7">
        <f t="shared" si="7"/>
        <v>0</v>
      </c>
    </row>
    <row r="108" spans="1:18" ht="17.25">
      <c r="A108" s="105" t="s">
        <v>190</v>
      </c>
      <c r="B108" s="106">
        <v>8043.12</v>
      </c>
      <c r="C108" s="106">
        <v>743.22</v>
      </c>
      <c r="D108" s="106">
        <v>820.66</v>
      </c>
      <c r="E108" s="106">
        <v>0</v>
      </c>
      <c r="F108" s="106">
        <v>0</v>
      </c>
      <c r="G108" s="106">
        <v>0</v>
      </c>
      <c r="H108" s="106">
        <v>0</v>
      </c>
      <c r="I108" s="107">
        <f t="shared" si="8"/>
        <v>9607</v>
      </c>
      <c r="J108" s="108" t="s">
        <v>191</v>
      </c>
      <c r="K108" s="106">
        <v>5082.22</v>
      </c>
      <c r="L108" s="106">
        <v>22812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7">
        <f t="shared" si="7"/>
        <v>27894.22</v>
      </c>
    </row>
    <row r="109" spans="1:18" ht="17.25">
      <c r="A109" s="105" t="s">
        <v>192</v>
      </c>
      <c r="B109" s="106">
        <v>0</v>
      </c>
      <c r="C109" s="106">
        <v>4096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7">
        <f t="shared" si="8"/>
        <v>4096</v>
      </c>
      <c r="J109" s="108" t="s">
        <v>193</v>
      </c>
      <c r="K109" s="106">
        <v>148154</v>
      </c>
      <c r="L109" s="106">
        <v>1485</v>
      </c>
      <c r="M109" s="106">
        <v>0</v>
      </c>
      <c r="N109" s="106">
        <v>0</v>
      </c>
      <c r="O109" s="106">
        <v>162.5</v>
      </c>
      <c r="P109" s="106">
        <v>0</v>
      </c>
      <c r="Q109" s="106">
        <v>-88150</v>
      </c>
      <c r="R109" s="107">
        <f t="shared" si="7"/>
        <v>61651.5</v>
      </c>
    </row>
    <row r="110" spans="1:18" ht="17.25">
      <c r="A110" s="105" t="s">
        <v>194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7">
        <f t="shared" si="8"/>
        <v>0</v>
      </c>
      <c r="J110" s="108" t="s">
        <v>195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7">
        <f t="shared" si="7"/>
        <v>0</v>
      </c>
    </row>
    <row r="111" spans="1:18" ht="17.25">
      <c r="A111" s="105" t="s">
        <v>196</v>
      </c>
      <c r="B111" s="106">
        <v>0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7">
        <f t="shared" si="8"/>
        <v>0</v>
      </c>
      <c r="J111" s="108" t="s">
        <v>197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7">
        <f t="shared" si="7"/>
        <v>0</v>
      </c>
    </row>
    <row r="112" spans="1:18" ht="17.25">
      <c r="A112" s="105" t="s">
        <v>198</v>
      </c>
      <c r="B112" s="106">
        <v>0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7">
        <f t="shared" si="8"/>
        <v>0</v>
      </c>
      <c r="J112" s="108" t="s">
        <v>199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7">
        <f t="shared" si="7"/>
        <v>0</v>
      </c>
    </row>
    <row r="113" spans="1:18" ht="17.25">
      <c r="A113" s="105" t="s">
        <v>200</v>
      </c>
      <c r="B113" s="106">
        <v>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7">
        <f t="shared" si="8"/>
        <v>0</v>
      </c>
      <c r="J113" s="108" t="s">
        <v>201</v>
      </c>
      <c r="K113" s="106">
        <v>109999.3</v>
      </c>
      <c r="L113" s="106">
        <v>417.88</v>
      </c>
      <c r="M113" s="106">
        <v>0</v>
      </c>
      <c r="N113" s="106">
        <v>0</v>
      </c>
      <c r="O113" s="106">
        <v>266.92</v>
      </c>
      <c r="P113" s="106">
        <v>0</v>
      </c>
      <c r="Q113" s="106">
        <v>0</v>
      </c>
      <c r="R113" s="107">
        <f t="shared" si="7"/>
        <v>110684.1</v>
      </c>
    </row>
    <row r="114" spans="1:18" ht="17.25">
      <c r="A114" s="105" t="s">
        <v>202</v>
      </c>
      <c r="B114" s="106">
        <v>0</v>
      </c>
      <c r="C114" s="106">
        <v>5828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7">
        <f t="shared" si="8"/>
        <v>5828</v>
      </c>
      <c r="J114" s="108" t="s">
        <v>203</v>
      </c>
      <c r="K114" s="106">
        <v>0</v>
      </c>
      <c r="L114" s="106">
        <v>29519.23</v>
      </c>
      <c r="M114" s="106">
        <v>0</v>
      </c>
      <c r="N114" s="106">
        <v>0</v>
      </c>
      <c r="O114" s="106">
        <v>374.73</v>
      </c>
      <c r="P114" s="106">
        <v>0</v>
      </c>
      <c r="Q114" s="106">
        <v>258797</v>
      </c>
      <c r="R114" s="107">
        <f t="shared" si="7"/>
        <v>288690.96</v>
      </c>
    </row>
    <row r="115" spans="1:18" ht="17.25">
      <c r="A115" s="105" t="s">
        <v>204</v>
      </c>
      <c r="B115" s="106">
        <v>1093920.54</v>
      </c>
      <c r="C115" s="106">
        <v>14352.41</v>
      </c>
      <c r="D115" s="106">
        <v>0</v>
      </c>
      <c r="E115" s="106">
        <v>0</v>
      </c>
      <c r="F115" s="106">
        <v>4166.27</v>
      </c>
      <c r="G115" s="106">
        <v>0</v>
      </c>
      <c r="H115" s="106">
        <v>-88850</v>
      </c>
      <c r="I115" s="107">
        <f t="shared" si="8"/>
        <v>1023589.22</v>
      </c>
      <c r="J115" s="108" t="s">
        <v>205</v>
      </c>
      <c r="K115" s="106">
        <v>-1698244.78</v>
      </c>
      <c r="L115" s="106">
        <v>1130.71</v>
      </c>
      <c r="M115" s="106">
        <v>-2568.76</v>
      </c>
      <c r="N115" s="106">
        <v>0</v>
      </c>
      <c r="O115" s="106">
        <v>455</v>
      </c>
      <c r="P115" s="106">
        <v>7000</v>
      </c>
      <c r="Q115" s="106">
        <v>-79778.28</v>
      </c>
      <c r="R115" s="107">
        <f t="shared" si="7"/>
        <v>-1772006.11</v>
      </c>
    </row>
    <row r="116" spans="1:18" ht="17.25">
      <c r="A116" s="105" t="s">
        <v>206</v>
      </c>
      <c r="B116" s="106">
        <v>0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7">
        <f t="shared" si="8"/>
        <v>0</v>
      </c>
      <c r="J116" s="105"/>
      <c r="K116" s="107"/>
      <c r="L116" s="107"/>
      <c r="M116" s="107"/>
      <c r="N116" s="107"/>
      <c r="O116" s="107"/>
      <c r="P116" s="107"/>
      <c r="Q116" s="107"/>
      <c r="R116" s="111" t="s">
        <v>106</v>
      </c>
    </row>
    <row r="117" spans="1:18" ht="17.25">
      <c r="A117" s="105" t="s">
        <v>207</v>
      </c>
      <c r="B117" s="106">
        <v>0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7">
        <f t="shared" si="8"/>
        <v>0</v>
      </c>
      <c r="J117" s="112" t="s">
        <v>208</v>
      </c>
      <c r="K117" s="107">
        <f aca="true" t="shared" si="9" ref="K117:R117">SUM(B69:B117)+SUM(K69:K115)</f>
        <v>2942277.62</v>
      </c>
      <c r="L117" s="107">
        <f t="shared" si="9"/>
        <v>685497.0099999999</v>
      </c>
      <c r="M117" s="107">
        <f t="shared" si="9"/>
        <v>624191.6100000001</v>
      </c>
      <c r="N117" s="107">
        <f t="shared" si="9"/>
        <v>-5.01</v>
      </c>
      <c r="O117" s="107">
        <f t="shared" si="9"/>
        <v>89863.21</v>
      </c>
      <c r="P117" s="107">
        <f t="shared" si="9"/>
        <v>7000</v>
      </c>
      <c r="Q117" s="107">
        <f t="shared" si="9"/>
        <v>37159.09999999995</v>
      </c>
      <c r="R117" s="107">
        <f t="shared" si="9"/>
        <v>4385983.54</v>
      </c>
    </row>
    <row r="118" ht="12.75">
      <c r="R118" s="98">
        <f>SUM(K117:Q117)</f>
        <v>4385983.54</v>
      </c>
    </row>
    <row r="125" spans="2:6" ht="12.75">
      <c r="B125" s="98"/>
      <c r="C125" s="98"/>
      <c r="F125" s="98"/>
    </row>
    <row r="126" spans="2:6" ht="12.75">
      <c r="B126" s="98"/>
      <c r="C126" s="98"/>
      <c r="F126" s="98"/>
    </row>
    <row r="127" spans="2:6" ht="12.75">
      <c r="B127" s="98"/>
      <c r="C127" s="98"/>
      <c r="F127" s="98"/>
    </row>
    <row r="128" spans="2:6" ht="12.75">
      <c r="B128" s="98"/>
      <c r="C128" s="98"/>
      <c r="E128" s="98"/>
      <c r="F128" s="98"/>
    </row>
    <row r="129" spans="2:6" ht="12.75">
      <c r="B129" s="98"/>
      <c r="C129" s="98"/>
      <c r="E129" s="98"/>
      <c r="F129" s="98"/>
    </row>
    <row r="130" spans="2:6" ht="12.75">
      <c r="B130" s="98"/>
      <c r="C130" s="98"/>
      <c r="E130" s="98"/>
      <c r="F130" s="98"/>
    </row>
    <row r="131" spans="2:6" ht="12.75">
      <c r="B131" s="98"/>
      <c r="C131" s="98"/>
      <c r="E131" s="98"/>
      <c r="F131" s="98"/>
    </row>
    <row r="132" spans="2:6" ht="12.75">
      <c r="B132" s="98"/>
      <c r="C132" s="98"/>
      <c r="E132" s="98"/>
      <c r="F132" s="98"/>
    </row>
    <row r="133" spans="2:6" ht="12.75">
      <c r="B133" s="98"/>
      <c r="C133" s="98"/>
      <c r="E133" s="98"/>
      <c r="F133" s="98"/>
    </row>
    <row r="134" spans="2:6" ht="12.75">
      <c r="B134" s="98"/>
      <c r="C134" s="98"/>
      <c r="E134" s="98"/>
      <c r="F134" s="98"/>
    </row>
    <row r="135" spans="2:6" ht="12.75">
      <c r="B135" s="98"/>
      <c r="C135" s="98"/>
      <c r="E135" s="98"/>
      <c r="F135" s="98"/>
    </row>
    <row r="136" spans="2:6" ht="12.75">
      <c r="B136" s="98"/>
      <c r="C136" s="98"/>
      <c r="E136" s="98"/>
      <c r="F136" s="98"/>
    </row>
    <row r="137" spans="2:6" ht="12.75">
      <c r="B137" s="98"/>
      <c r="C137" s="98"/>
      <c r="E137" s="98"/>
      <c r="F137" s="98"/>
    </row>
    <row r="138" spans="2:6" ht="12.75">
      <c r="B138" s="98"/>
      <c r="C138" s="98"/>
      <c r="E138" s="98"/>
      <c r="F138" s="98"/>
    </row>
    <row r="139" spans="2:6" ht="12.75">
      <c r="B139" s="98"/>
      <c r="C139" s="98"/>
      <c r="E139" s="98"/>
      <c r="F139" s="98"/>
    </row>
    <row r="140" spans="2:6" ht="12.75">
      <c r="B140" s="98"/>
      <c r="C140" s="98"/>
      <c r="E140" s="98"/>
      <c r="F140" s="98"/>
    </row>
    <row r="141" spans="2:6" ht="12.75">
      <c r="B141" s="98"/>
      <c r="C141" s="98"/>
      <c r="E141" s="98"/>
      <c r="F141" s="98"/>
    </row>
    <row r="142" spans="2:6" ht="12.75">
      <c r="B142" s="98"/>
      <c r="C142" s="98"/>
      <c r="E142" s="98"/>
      <c r="F142" s="98"/>
    </row>
    <row r="143" spans="2:6" ht="12.75">
      <c r="B143" s="98"/>
      <c r="C143" s="98"/>
      <c r="E143" s="98"/>
      <c r="F143" s="98"/>
    </row>
    <row r="144" spans="2:6" ht="12.75">
      <c r="B144" s="98"/>
      <c r="C144" s="98"/>
      <c r="E144" s="98"/>
      <c r="F144" s="98"/>
    </row>
    <row r="145" spans="2:6" ht="12.75">
      <c r="B145" s="98"/>
      <c r="C145" s="98"/>
      <c r="E145" s="98"/>
      <c r="F145" s="98"/>
    </row>
    <row r="146" spans="2:6" ht="12.75">
      <c r="B146" s="98"/>
      <c r="C146" s="98"/>
      <c r="E146" s="98"/>
      <c r="F146" s="98"/>
    </row>
    <row r="147" spans="2:6" ht="12.75">
      <c r="B147" s="98"/>
      <c r="C147" s="98"/>
      <c r="E147" s="98"/>
      <c r="F147" s="98"/>
    </row>
    <row r="148" spans="2:6" ht="12.75">
      <c r="B148" s="98"/>
      <c r="C148" s="98"/>
      <c r="E148" s="98"/>
      <c r="F148" s="98"/>
    </row>
    <row r="149" spans="2:6" ht="12.75">
      <c r="B149" s="98"/>
      <c r="C149" s="98"/>
      <c r="E149" s="98"/>
      <c r="F149" s="98"/>
    </row>
    <row r="150" spans="2:6" ht="12.75">
      <c r="B150" s="98"/>
      <c r="C150" s="98"/>
      <c r="E150" s="98"/>
      <c r="F150" s="98"/>
    </row>
    <row r="151" spans="2:6" ht="12.75">
      <c r="B151" s="98"/>
      <c r="C151" s="98"/>
      <c r="E151" s="98"/>
      <c r="F151" s="98"/>
    </row>
    <row r="152" spans="2:6" ht="12.75">
      <c r="B152" s="98"/>
      <c r="C152" s="98"/>
      <c r="E152" s="98"/>
      <c r="F152" s="98"/>
    </row>
    <row r="153" spans="2:6" ht="12.75">
      <c r="B153" s="98"/>
      <c r="C153" s="98"/>
      <c r="E153" s="98"/>
      <c r="F153" s="98"/>
    </row>
    <row r="154" spans="2:6" ht="12.75">
      <c r="B154" s="98"/>
      <c r="C154" s="98"/>
      <c r="E154" s="98"/>
      <c r="F154" s="98"/>
    </row>
    <row r="155" spans="2:6" ht="12.75">
      <c r="B155" s="98"/>
      <c r="C155" s="98"/>
      <c r="E155" s="98"/>
      <c r="F155" s="98"/>
    </row>
    <row r="156" spans="2:6" ht="12.75">
      <c r="B156" s="98"/>
      <c r="C156" s="98"/>
      <c r="E156" s="98"/>
      <c r="F156" s="98"/>
    </row>
    <row r="157" spans="2:6" ht="12.75">
      <c r="B157" s="98"/>
      <c r="C157" s="98"/>
      <c r="E157" s="98"/>
      <c r="F157" s="98"/>
    </row>
    <row r="158" spans="2:6" ht="12.75">
      <c r="B158" s="98"/>
      <c r="C158" s="98"/>
      <c r="E158" s="98"/>
      <c r="F158" s="98"/>
    </row>
    <row r="159" spans="2:6" ht="12.75">
      <c r="B159" s="98"/>
      <c r="C159" s="98"/>
      <c r="E159" s="98"/>
      <c r="F159" s="98"/>
    </row>
    <row r="160" spans="2:6" ht="12.75">
      <c r="B160" s="98"/>
      <c r="C160" s="98"/>
      <c r="E160" s="98"/>
      <c r="F160" s="98"/>
    </row>
    <row r="161" spans="2:6" ht="12.75">
      <c r="B161" s="98"/>
      <c r="C161" s="98"/>
      <c r="E161" s="98"/>
      <c r="F161" s="98"/>
    </row>
    <row r="162" spans="2:6" ht="12.75">
      <c r="B162" s="98"/>
      <c r="C162" s="98"/>
      <c r="E162" s="98"/>
      <c r="F162" s="98"/>
    </row>
    <row r="163" spans="2:6" ht="12.75">
      <c r="B163" s="98"/>
      <c r="C163" s="98"/>
      <c r="E163" s="98"/>
      <c r="F163" s="98"/>
    </row>
    <row r="164" spans="2:6" ht="12.75">
      <c r="B164" s="98"/>
      <c r="C164" s="98"/>
      <c r="E164" s="98"/>
      <c r="F164" s="98"/>
    </row>
    <row r="165" spans="2:6" ht="12.75">
      <c r="B165" s="98"/>
      <c r="C165" s="98"/>
      <c r="E165" s="98"/>
      <c r="F165" s="98"/>
    </row>
    <row r="166" spans="2:6" ht="12.75">
      <c r="B166" s="98"/>
      <c r="C166" s="98"/>
      <c r="E166" s="98"/>
      <c r="F166" s="98"/>
    </row>
    <row r="167" spans="2:6" ht="12.75">
      <c r="B167" s="98"/>
      <c r="C167" s="98"/>
      <c r="E167" s="98"/>
      <c r="F167" s="98"/>
    </row>
    <row r="168" spans="2:6" ht="12.75">
      <c r="B168" s="98"/>
      <c r="C168" s="98"/>
      <c r="E168" s="98"/>
      <c r="F168" s="98"/>
    </row>
    <row r="169" spans="2:6" ht="12.75">
      <c r="B169" s="98"/>
      <c r="C169" s="98"/>
      <c r="E169" s="98"/>
      <c r="F169" s="98"/>
    </row>
    <row r="170" spans="2:6" ht="12.75">
      <c r="B170" s="98"/>
      <c r="C170" s="98"/>
      <c r="E170" s="98"/>
      <c r="F170" s="98"/>
    </row>
    <row r="171" spans="2:6" ht="12.75">
      <c r="B171" s="98"/>
      <c r="C171" s="98"/>
      <c r="E171" s="98"/>
      <c r="F171" s="98"/>
    </row>
    <row r="172" spans="2:3" ht="12.75">
      <c r="B172" s="98"/>
      <c r="C172" s="98"/>
    </row>
    <row r="173" spans="2:6" ht="12.75">
      <c r="B173" s="98"/>
      <c r="C173" s="98"/>
      <c r="E173" s="98"/>
      <c r="F173" s="98"/>
    </row>
    <row r="176" ht="12.75">
      <c r="F176" s="98"/>
    </row>
    <row r="180" ht="12.75">
      <c r="A180" t="s">
        <v>234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1.57421875" style="138" customWidth="1"/>
    <col min="2" max="3" width="19.00390625" style="138" customWidth="1"/>
    <col min="4" max="4" width="23.00390625" style="138" customWidth="1"/>
    <col min="5" max="5" width="20.00390625" style="138" customWidth="1"/>
    <col min="6" max="6" width="21.28125" style="138" bestFit="1" customWidth="1"/>
    <col min="7" max="16384" width="20.28125" style="138" customWidth="1"/>
  </cols>
  <sheetData>
    <row r="1" spans="1:9" ht="17.25">
      <c r="A1" s="137"/>
      <c r="B1" s="137"/>
      <c r="C1" s="137" t="s">
        <v>0</v>
      </c>
      <c r="D1" s="137"/>
      <c r="E1" s="137"/>
      <c r="F1" s="137"/>
      <c r="G1" s="137"/>
      <c r="H1" s="137"/>
      <c r="I1" s="137"/>
    </row>
    <row r="2" spans="1:9" ht="17.25">
      <c r="A2" s="137"/>
      <c r="B2" s="137"/>
      <c r="C2" s="137" t="s">
        <v>102</v>
      </c>
      <c r="D2" s="137"/>
      <c r="E2" s="137"/>
      <c r="F2" s="137"/>
      <c r="G2" s="137"/>
      <c r="H2" s="137"/>
      <c r="I2" s="137"/>
    </row>
    <row r="3" spans="1:9" ht="17.25">
      <c r="A3" s="137" t="s">
        <v>223</v>
      </c>
      <c r="B3" s="137"/>
      <c r="C3" s="137" t="s">
        <v>105</v>
      </c>
      <c r="D3" s="137" t="s">
        <v>106</v>
      </c>
      <c r="E3" s="137"/>
      <c r="F3" s="139" t="s">
        <v>224</v>
      </c>
      <c r="G3" s="137"/>
      <c r="H3" s="137"/>
      <c r="I3" s="137"/>
    </row>
    <row r="4" spans="1:9" ht="17.25">
      <c r="A4" s="140" t="s">
        <v>108</v>
      </c>
      <c r="B4" s="141" t="s">
        <v>109</v>
      </c>
      <c r="C4" s="142" t="s">
        <v>110</v>
      </c>
      <c r="D4" s="140" t="s">
        <v>108</v>
      </c>
      <c r="E4" s="141" t="str">
        <f>B4</f>
        <v>Mar 06</v>
      </c>
      <c r="F4" s="142" t="str">
        <f>C4</f>
        <v>Jul 05 - Mar 06</v>
      </c>
      <c r="G4" s="137"/>
      <c r="H4" s="143" t="s">
        <v>111</v>
      </c>
      <c r="I4" s="143" t="s">
        <v>111</v>
      </c>
    </row>
    <row r="5" spans="1:9" ht="17.25">
      <c r="A5" s="144" t="s">
        <v>112</v>
      </c>
      <c r="B5" s="145">
        <v>265971.66</v>
      </c>
      <c r="C5" s="146">
        <f aca="true" t="shared" si="0" ref="C5:C36">B5+H5</f>
        <v>1800883.6099999999</v>
      </c>
      <c r="D5" s="144" t="s">
        <v>113</v>
      </c>
      <c r="E5" s="145">
        <v>144230.87</v>
      </c>
      <c r="F5" s="146">
        <f aca="true" t="shared" si="1" ref="F5:F51">E5+I5</f>
        <v>814480.09</v>
      </c>
      <c r="G5" s="137"/>
      <c r="H5" s="146">
        <v>1534911.95</v>
      </c>
      <c r="I5" s="146">
        <v>670249.22</v>
      </c>
    </row>
    <row r="6" spans="1:9" ht="17.25">
      <c r="A6" s="144" t="s">
        <v>114</v>
      </c>
      <c r="B6" s="145">
        <v>132868.31</v>
      </c>
      <c r="C6" s="146">
        <f t="shared" si="0"/>
        <v>1028542.8899999999</v>
      </c>
      <c r="D6" s="144" t="s">
        <v>115</v>
      </c>
      <c r="E6" s="145">
        <v>38731.47</v>
      </c>
      <c r="F6" s="146">
        <f t="shared" si="1"/>
        <v>269158.13</v>
      </c>
      <c r="G6" s="137"/>
      <c r="H6" s="146">
        <v>895674.58</v>
      </c>
      <c r="I6" s="146">
        <v>230426.66</v>
      </c>
    </row>
    <row r="7" spans="1:9" ht="17.25">
      <c r="A7" s="144" t="s">
        <v>116</v>
      </c>
      <c r="B7" s="145">
        <v>55554.53</v>
      </c>
      <c r="C7" s="146">
        <f t="shared" si="0"/>
        <v>408722.43999999994</v>
      </c>
      <c r="D7" s="144" t="s">
        <v>117</v>
      </c>
      <c r="E7" s="145">
        <v>89436.08</v>
      </c>
      <c r="F7" s="146">
        <f t="shared" si="1"/>
        <v>674060.48</v>
      </c>
      <c r="G7" s="137"/>
      <c r="H7" s="146">
        <v>353167.91</v>
      </c>
      <c r="I7" s="146">
        <v>584624.4</v>
      </c>
    </row>
    <row r="8" spans="1:9" ht="17.25">
      <c r="A8" s="144" t="s">
        <v>118</v>
      </c>
      <c r="B8" s="145">
        <v>36091.33</v>
      </c>
      <c r="C8" s="146">
        <f t="shared" si="0"/>
        <v>283443.68</v>
      </c>
      <c r="D8" s="144" t="s">
        <v>119</v>
      </c>
      <c r="E8" s="145">
        <v>167214.07</v>
      </c>
      <c r="F8" s="146">
        <f t="shared" si="1"/>
        <v>1085591.93</v>
      </c>
      <c r="G8" s="137"/>
      <c r="H8" s="146">
        <v>247352.35</v>
      </c>
      <c r="I8" s="146">
        <v>918377.86</v>
      </c>
    </row>
    <row r="9" spans="1:9" ht="17.25">
      <c r="A9" s="144" t="s">
        <v>120</v>
      </c>
      <c r="B9" s="145">
        <v>385625.78</v>
      </c>
      <c r="C9" s="146">
        <f t="shared" si="0"/>
        <v>2704161.2700000005</v>
      </c>
      <c r="D9" s="144" t="s">
        <v>121</v>
      </c>
      <c r="E9" s="145">
        <v>153237.68</v>
      </c>
      <c r="F9" s="146">
        <f t="shared" si="1"/>
        <v>1124483.45</v>
      </c>
      <c r="G9" s="137"/>
      <c r="H9" s="146">
        <v>2318535.49</v>
      </c>
      <c r="I9" s="146">
        <v>971245.77</v>
      </c>
    </row>
    <row r="10" spans="1:9" ht="17.25">
      <c r="A10" s="144" t="s">
        <v>122</v>
      </c>
      <c r="B10" s="145">
        <v>244186.52</v>
      </c>
      <c r="C10" s="146">
        <f t="shared" si="0"/>
        <v>1973627.6400000001</v>
      </c>
      <c r="D10" s="144" t="s">
        <v>123</v>
      </c>
      <c r="E10" s="145">
        <v>95867.25</v>
      </c>
      <c r="F10" s="146">
        <f t="shared" si="1"/>
        <v>523628.87</v>
      </c>
      <c r="G10" s="137"/>
      <c r="H10" s="146">
        <v>1729441.12</v>
      </c>
      <c r="I10" s="146">
        <v>427761.62</v>
      </c>
    </row>
    <row r="11" spans="1:9" ht="17.25">
      <c r="A11" s="144" t="s">
        <v>124</v>
      </c>
      <c r="B11" s="145">
        <v>93655.75</v>
      </c>
      <c r="C11" s="146">
        <f t="shared" si="0"/>
        <v>712867.89</v>
      </c>
      <c r="D11" s="144" t="s">
        <v>125</v>
      </c>
      <c r="E11" s="145">
        <v>67768.01</v>
      </c>
      <c r="F11" s="146">
        <f t="shared" si="1"/>
        <v>462782.96</v>
      </c>
      <c r="G11" s="137"/>
      <c r="H11" s="146">
        <v>619212.14</v>
      </c>
      <c r="I11" s="146">
        <v>395014.95</v>
      </c>
    </row>
    <row r="12" spans="1:9" ht="17.25">
      <c r="A12" s="144" t="s">
        <v>126</v>
      </c>
      <c r="B12" s="145">
        <v>46891.35</v>
      </c>
      <c r="C12" s="146">
        <f t="shared" si="0"/>
        <v>291005.02999999997</v>
      </c>
      <c r="D12" s="144" t="s">
        <v>127</v>
      </c>
      <c r="E12" s="145">
        <v>277897.67</v>
      </c>
      <c r="F12" s="146">
        <f t="shared" si="1"/>
        <v>2054171.3099999998</v>
      </c>
      <c r="G12" s="137"/>
      <c r="H12" s="146">
        <v>244113.68</v>
      </c>
      <c r="I12" s="146">
        <v>1776273.64</v>
      </c>
    </row>
    <row r="13" spans="1:9" ht="17.25">
      <c r="A13" s="144" t="s">
        <v>128</v>
      </c>
      <c r="B13" s="145">
        <v>71504.32</v>
      </c>
      <c r="C13" s="146">
        <f t="shared" si="0"/>
        <v>550109.74</v>
      </c>
      <c r="D13" s="144" t="s">
        <v>129</v>
      </c>
      <c r="E13" s="145">
        <v>113048.54</v>
      </c>
      <c r="F13" s="146">
        <f t="shared" si="1"/>
        <v>668441.61</v>
      </c>
      <c r="G13" s="137"/>
      <c r="H13" s="146">
        <v>478605.42</v>
      </c>
      <c r="I13" s="146">
        <v>555393.07</v>
      </c>
    </row>
    <row r="14" spans="1:9" ht="17.25">
      <c r="A14" s="144" t="s">
        <v>130</v>
      </c>
      <c r="B14" s="145">
        <v>244813.54</v>
      </c>
      <c r="C14" s="146">
        <f t="shared" si="0"/>
        <v>1198244.19</v>
      </c>
      <c r="D14" s="144" t="s">
        <v>131</v>
      </c>
      <c r="E14" s="145">
        <v>101946.57</v>
      </c>
      <c r="F14" s="146">
        <f t="shared" si="1"/>
        <v>568808.3400000001</v>
      </c>
      <c r="G14" s="137"/>
      <c r="H14" s="146">
        <v>953430.65</v>
      </c>
      <c r="I14" s="146">
        <v>466861.77</v>
      </c>
    </row>
    <row r="15" spans="1:9" ht="17.25">
      <c r="A15" s="144" t="s">
        <v>132</v>
      </c>
      <c r="B15" s="145">
        <v>88887.72</v>
      </c>
      <c r="C15" s="146">
        <f t="shared" si="0"/>
        <v>799959.59</v>
      </c>
      <c r="D15" s="144" t="s">
        <v>133</v>
      </c>
      <c r="E15" s="145">
        <v>297177.52</v>
      </c>
      <c r="F15" s="146">
        <f t="shared" si="1"/>
        <v>1659142.28</v>
      </c>
      <c r="G15" s="137"/>
      <c r="H15" s="146">
        <v>711071.87</v>
      </c>
      <c r="I15" s="146">
        <v>1361964.76</v>
      </c>
    </row>
    <row r="16" spans="1:9" ht="17.25">
      <c r="A16" s="144" t="s">
        <v>134</v>
      </c>
      <c r="B16" s="145">
        <v>45704.25</v>
      </c>
      <c r="C16" s="146">
        <f t="shared" si="0"/>
        <v>289401.47</v>
      </c>
      <c r="D16" s="144" t="s">
        <v>135</v>
      </c>
      <c r="E16" s="145">
        <v>31946.74</v>
      </c>
      <c r="F16" s="146">
        <f t="shared" si="1"/>
        <v>244224.56999999998</v>
      </c>
      <c r="G16" s="137"/>
      <c r="H16" s="146">
        <v>243697.22</v>
      </c>
      <c r="I16" s="146">
        <v>212277.83</v>
      </c>
    </row>
    <row r="17" spans="1:9" ht="17.25">
      <c r="A17" s="144" t="s">
        <v>136</v>
      </c>
      <c r="B17" s="145">
        <v>86918.3</v>
      </c>
      <c r="C17" s="146">
        <f t="shared" si="0"/>
        <v>663732</v>
      </c>
      <c r="D17" s="144" t="s">
        <v>137</v>
      </c>
      <c r="E17" s="145">
        <v>132530.27</v>
      </c>
      <c r="F17" s="146">
        <f t="shared" si="1"/>
        <v>800222.62</v>
      </c>
      <c r="G17" s="137"/>
      <c r="H17" s="146">
        <v>576813.7</v>
      </c>
      <c r="I17" s="146">
        <v>667692.35</v>
      </c>
    </row>
    <row r="18" spans="1:9" ht="17.25">
      <c r="A18" s="144" t="s">
        <v>138</v>
      </c>
      <c r="B18" s="145">
        <v>8277.53</v>
      </c>
      <c r="C18" s="146">
        <f t="shared" si="0"/>
        <v>156894.05</v>
      </c>
      <c r="D18" s="144" t="s">
        <v>139</v>
      </c>
      <c r="E18" s="145">
        <v>344192.08</v>
      </c>
      <c r="F18" s="146">
        <f t="shared" si="1"/>
        <v>2607727.08</v>
      </c>
      <c r="G18" s="137"/>
      <c r="H18" s="146">
        <v>148616.52</v>
      </c>
      <c r="I18" s="146">
        <v>2263535</v>
      </c>
    </row>
    <row r="19" spans="1:9" ht="17.25">
      <c r="A19" s="144" t="s">
        <v>140</v>
      </c>
      <c r="B19" s="145">
        <v>105370.16</v>
      </c>
      <c r="C19" s="146">
        <f t="shared" si="0"/>
        <v>756515.16</v>
      </c>
      <c r="D19" s="144" t="s">
        <v>141</v>
      </c>
      <c r="E19" s="145">
        <v>18370.55</v>
      </c>
      <c r="F19" s="146">
        <f t="shared" si="1"/>
        <v>144799.06</v>
      </c>
      <c r="G19" s="137"/>
      <c r="H19" s="146">
        <v>651145</v>
      </c>
      <c r="I19" s="146">
        <v>126428.51</v>
      </c>
    </row>
    <row r="20" spans="1:9" ht="17.25">
      <c r="A20" s="144" t="s">
        <v>142</v>
      </c>
      <c r="B20" s="145">
        <v>178707.58</v>
      </c>
      <c r="C20" s="146">
        <f t="shared" si="0"/>
        <v>1218032.93</v>
      </c>
      <c r="D20" s="144" t="s">
        <v>143</v>
      </c>
      <c r="E20" s="145">
        <v>52016.76</v>
      </c>
      <c r="F20" s="146">
        <f t="shared" si="1"/>
        <v>385107.18</v>
      </c>
      <c r="G20" s="137"/>
      <c r="H20" s="146">
        <v>1039325.35</v>
      </c>
      <c r="I20" s="146">
        <v>333090.42</v>
      </c>
    </row>
    <row r="21" spans="1:9" ht="17.25">
      <c r="A21" s="144" t="s">
        <v>144</v>
      </c>
      <c r="B21" s="145">
        <v>57313.78</v>
      </c>
      <c r="C21" s="146">
        <f t="shared" si="0"/>
        <v>283030.98</v>
      </c>
      <c r="D21" s="144" t="s">
        <v>145</v>
      </c>
      <c r="E21" s="145">
        <v>118668.43</v>
      </c>
      <c r="F21" s="146">
        <f t="shared" si="1"/>
        <v>689897.94</v>
      </c>
      <c r="G21" s="137"/>
      <c r="H21" s="146">
        <v>225717.2</v>
      </c>
      <c r="I21" s="146">
        <v>571229.51</v>
      </c>
    </row>
    <row r="22" spans="1:9" ht="17.25">
      <c r="A22" s="144" t="s">
        <v>146</v>
      </c>
      <c r="B22" s="145">
        <v>161901.57</v>
      </c>
      <c r="C22" s="146">
        <f t="shared" si="0"/>
        <v>1244669.07</v>
      </c>
      <c r="D22" s="144" t="s">
        <v>147</v>
      </c>
      <c r="E22" s="145">
        <v>73567.16</v>
      </c>
      <c r="F22" s="146">
        <f t="shared" si="1"/>
        <v>445859.29000000004</v>
      </c>
      <c r="G22" s="137"/>
      <c r="H22" s="146">
        <v>1082767.5</v>
      </c>
      <c r="I22" s="146">
        <v>372292.13</v>
      </c>
    </row>
    <row r="23" spans="1:9" ht="17.25">
      <c r="A23" s="144" t="s">
        <v>217</v>
      </c>
      <c r="B23" s="145">
        <v>1649510.98</v>
      </c>
      <c r="C23" s="146">
        <f t="shared" si="0"/>
        <v>10997670.58</v>
      </c>
      <c r="D23" s="144" t="s">
        <v>149</v>
      </c>
      <c r="E23" s="145">
        <v>24045.57</v>
      </c>
      <c r="F23" s="146">
        <f t="shared" si="1"/>
        <v>202583.15</v>
      </c>
      <c r="G23" s="137"/>
      <c r="H23" s="146">
        <v>9348159.6</v>
      </c>
      <c r="I23" s="146">
        <v>178537.58</v>
      </c>
    </row>
    <row r="24" spans="1:9" ht="17.25">
      <c r="A24" s="144" t="s">
        <v>150</v>
      </c>
      <c r="B24" s="145">
        <v>53990.68</v>
      </c>
      <c r="C24" s="146">
        <f t="shared" si="0"/>
        <v>297471.26</v>
      </c>
      <c r="D24" s="144" t="s">
        <v>151</v>
      </c>
      <c r="E24" s="145">
        <v>18692.55</v>
      </c>
      <c r="F24" s="146">
        <f t="shared" si="1"/>
        <v>132220.5</v>
      </c>
      <c r="G24" s="137"/>
      <c r="H24" s="146">
        <v>243480.58</v>
      </c>
      <c r="I24" s="146">
        <v>113527.95</v>
      </c>
    </row>
    <row r="25" spans="1:9" ht="17.25">
      <c r="A25" s="144" t="s">
        <v>152</v>
      </c>
      <c r="B25" s="145">
        <v>78880.87</v>
      </c>
      <c r="C25" s="146">
        <f t="shared" si="0"/>
        <v>455410.99</v>
      </c>
      <c r="D25" s="144" t="s">
        <v>153</v>
      </c>
      <c r="E25" s="145">
        <v>48311.04</v>
      </c>
      <c r="F25" s="146">
        <f t="shared" si="1"/>
        <v>337561.41</v>
      </c>
      <c r="G25" s="137"/>
      <c r="H25" s="146">
        <v>376530.12</v>
      </c>
      <c r="I25" s="146">
        <v>289250.37</v>
      </c>
    </row>
    <row r="26" spans="1:9" ht="17.25">
      <c r="A26" s="144" t="s">
        <v>154</v>
      </c>
      <c r="B26" s="145">
        <v>128252.95</v>
      </c>
      <c r="C26" s="146">
        <f t="shared" si="0"/>
        <v>987997.1499999999</v>
      </c>
      <c r="D26" s="144" t="s">
        <v>155</v>
      </c>
      <c r="E26" s="145">
        <v>221381.46</v>
      </c>
      <c r="F26" s="146">
        <f t="shared" si="1"/>
        <v>1577347.93</v>
      </c>
      <c r="G26" s="137"/>
      <c r="H26" s="146">
        <v>859744.2</v>
      </c>
      <c r="I26" s="146">
        <v>1355966.47</v>
      </c>
    </row>
    <row r="27" spans="1:9" ht="17.25">
      <c r="A27" s="144" t="s">
        <v>156</v>
      </c>
      <c r="B27" s="145">
        <v>145730.95</v>
      </c>
      <c r="C27" s="146">
        <f t="shared" si="0"/>
        <v>728851.1300000001</v>
      </c>
      <c r="D27" s="144" t="s">
        <v>157</v>
      </c>
      <c r="E27" s="145">
        <v>103749.11</v>
      </c>
      <c r="F27" s="146">
        <f t="shared" si="1"/>
        <v>655481.52</v>
      </c>
      <c r="G27" s="137"/>
      <c r="H27" s="146">
        <v>583120.18</v>
      </c>
      <c r="I27" s="146">
        <v>551732.41</v>
      </c>
    </row>
    <row r="28" spans="1:9" ht="17.25">
      <c r="A28" s="144" t="s">
        <v>158</v>
      </c>
      <c r="B28" s="145">
        <v>121234.8</v>
      </c>
      <c r="C28" s="146">
        <f t="shared" si="0"/>
        <v>760107.9500000001</v>
      </c>
      <c r="D28" s="144" t="s">
        <v>159</v>
      </c>
      <c r="E28" s="145">
        <v>134319.56</v>
      </c>
      <c r="F28" s="146">
        <f t="shared" si="1"/>
        <v>1050097.49</v>
      </c>
      <c r="G28" s="137"/>
      <c r="H28" s="146">
        <v>638873.15</v>
      </c>
      <c r="I28" s="146">
        <v>915777.93</v>
      </c>
    </row>
    <row r="29" spans="1:9" ht="17.25">
      <c r="A29" s="144" t="s">
        <v>160</v>
      </c>
      <c r="B29" s="145">
        <v>50481.6</v>
      </c>
      <c r="C29" s="146">
        <f t="shared" si="0"/>
        <v>378119.57999999996</v>
      </c>
      <c r="D29" s="144" t="s">
        <v>161</v>
      </c>
      <c r="E29" s="145">
        <v>219955.74</v>
      </c>
      <c r="F29" s="146">
        <f t="shared" si="1"/>
        <v>1363834.78</v>
      </c>
      <c r="G29" s="137"/>
      <c r="H29" s="146">
        <v>327637.98</v>
      </c>
      <c r="I29" s="146">
        <v>1143879.04</v>
      </c>
    </row>
    <row r="30" spans="1:9" ht="17.25">
      <c r="A30" s="144" t="s">
        <v>162</v>
      </c>
      <c r="B30" s="145">
        <v>110337.26</v>
      </c>
      <c r="C30" s="146">
        <f t="shared" si="0"/>
        <v>846883.73</v>
      </c>
      <c r="D30" s="144" t="s">
        <v>163</v>
      </c>
      <c r="E30" s="145">
        <v>582164.42</v>
      </c>
      <c r="F30" s="146">
        <f t="shared" si="1"/>
        <v>4072435.31</v>
      </c>
      <c r="G30" s="137"/>
      <c r="H30" s="146">
        <v>736546.47</v>
      </c>
      <c r="I30" s="146">
        <v>3490270.89</v>
      </c>
    </row>
    <row r="31" spans="1:9" ht="17.25">
      <c r="A31" s="144" t="s">
        <v>164</v>
      </c>
      <c r="B31" s="145">
        <v>122010.62</v>
      </c>
      <c r="C31" s="146">
        <f t="shared" si="0"/>
        <v>844012.34</v>
      </c>
      <c r="D31" s="144" t="s">
        <v>165</v>
      </c>
      <c r="E31" s="145">
        <v>103327.28</v>
      </c>
      <c r="F31" s="146">
        <f t="shared" si="1"/>
        <v>502458.53</v>
      </c>
      <c r="G31" s="137"/>
      <c r="H31" s="146">
        <v>722001.72</v>
      </c>
      <c r="I31" s="146">
        <v>399131.25</v>
      </c>
    </row>
    <row r="32" spans="1:9" ht="17.25">
      <c r="A32" s="144" t="s">
        <v>166</v>
      </c>
      <c r="B32" s="145">
        <v>125684.52</v>
      </c>
      <c r="C32" s="146">
        <f t="shared" si="0"/>
        <v>680086.62</v>
      </c>
      <c r="D32" s="144" t="s">
        <v>167</v>
      </c>
      <c r="E32" s="145">
        <v>53237.17</v>
      </c>
      <c r="F32" s="146">
        <f t="shared" si="1"/>
        <v>383502.76999999996</v>
      </c>
      <c r="G32" s="137"/>
      <c r="H32" s="146">
        <v>554402.1</v>
      </c>
      <c r="I32" s="146">
        <v>330265.6</v>
      </c>
    </row>
    <row r="33" spans="1:9" ht="17.25">
      <c r="A33" s="144" t="s">
        <v>168</v>
      </c>
      <c r="B33" s="145">
        <v>65490.7</v>
      </c>
      <c r="C33" s="146">
        <f t="shared" si="0"/>
        <v>490934.66000000003</v>
      </c>
      <c r="D33" s="144" t="s">
        <v>169</v>
      </c>
      <c r="E33" s="145">
        <v>322242.02</v>
      </c>
      <c r="F33" s="146">
        <f t="shared" si="1"/>
        <v>1950510.03</v>
      </c>
      <c r="G33" s="137"/>
      <c r="H33" s="146">
        <v>425443.96</v>
      </c>
      <c r="I33" s="146">
        <v>1628268.01</v>
      </c>
    </row>
    <row r="34" spans="1:9" ht="17.25">
      <c r="A34" s="144" t="s">
        <v>170</v>
      </c>
      <c r="B34" s="145">
        <v>210370.84</v>
      </c>
      <c r="C34" s="146">
        <f t="shared" si="0"/>
        <v>1620887.33</v>
      </c>
      <c r="D34" s="144" t="s">
        <v>171</v>
      </c>
      <c r="E34" s="145">
        <v>1438379.02</v>
      </c>
      <c r="F34" s="146">
        <f t="shared" si="1"/>
        <v>12466875.169999998</v>
      </c>
      <c r="G34" s="137"/>
      <c r="H34" s="146">
        <v>1410516.49</v>
      </c>
      <c r="I34" s="146">
        <v>11028496.149999999</v>
      </c>
    </row>
    <row r="35" spans="1:9" ht="17.25">
      <c r="A35" s="144" t="s">
        <v>172</v>
      </c>
      <c r="B35" s="145">
        <v>47177.39</v>
      </c>
      <c r="C35" s="146">
        <f t="shared" si="0"/>
        <v>340460.4</v>
      </c>
      <c r="D35" s="144" t="s">
        <v>173</v>
      </c>
      <c r="E35" s="145">
        <v>71836.93</v>
      </c>
      <c r="F35" s="146">
        <f t="shared" si="1"/>
        <v>420527.01</v>
      </c>
      <c r="G35" s="137"/>
      <c r="H35" s="146">
        <v>293283.01</v>
      </c>
      <c r="I35" s="146">
        <v>348690.08</v>
      </c>
    </row>
    <row r="36" spans="1:9" ht="17.25">
      <c r="A36" s="144" t="s">
        <v>174</v>
      </c>
      <c r="B36" s="145">
        <v>167144.26</v>
      </c>
      <c r="C36" s="146">
        <f t="shared" si="0"/>
        <v>1320724.27</v>
      </c>
      <c r="D36" s="144" t="s">
        <v>175</v>
      </c>
      <c r="E36" s="145">
        <v>44940.47</v>
      </c>
      <c r="F36" s="146">
        <f t="shared" si="1"/>
        <v>267057.24</v>
      </c>
      <c r="G36" s="137"/>
      <c r="H36" s="146">
        <v>1153580.01</v>
      </c>
      <c r="I36" s="146">
        <v>222116.77</v>
      </c>
    </row>
    <row r="37" spans="1:9" ht="17.25">
      <c r="A37" s="144" t="s">
        <v>176</v>
      </c>
      <c r="B37" s="145">
        <v>994716.13</v>
      </c>
      <c r="C37" s="146">
        <f aca="true" t="shared" si="2" ref="C37:C53">B37+H37</f>
        <v>8383352</v>
      </c>
      <c r="D37" s="144" t="s">
        <v>177</v>
      </c>
      <c r="E37" s="145">
        <v>559819.56</v>
      </c>
      <c r="F37" s="146">
        <f t="shared" si="1"/>
        <v>3360558.33</v>
      </c>
      <c r="G37" s="137"/>
      <c r="H37" s="146">
        <v>7388635.87</v>
      </c>
      <c r="I37" s="146">
        <v>2800738.77</v>
      </c>
    </row>
    <row r="38" spans="1:9" ht="17.25">
      <c r="A38" s="144" t="s">
        <v>178</v>
      </c>
      <c r="B38" s="145">
        <v>14651.15</v>
      </c>
      <c r="C38" s="146">
        <f t="shared" si="2"/>
        <v>117296.45999999999</v>
      </c>
      <c r="D38" s="144" t="s">
        <v>179</v>
      </c>
      <c r="E38" s="145">
        <v>476347.25</v>
      </c>
      <c r="F38" s="146">
        <f t="shared" si="1"/>
        <v>2720698.73</v>
      </c>
      <c r="G38" s="137"/>
      <c r="H38" s="146">
        <v>102645.31</v>
      </c>
      <c r="I38" s="146">
        <v>2244351.48</v>
      </c>
    </row>
    <row r="39" spans="1:9" ht="17.25">
      <c r="A39" s="144" t="s">
        <v>180</v>
      </c>
      <c r="B39" s="145">
        <v>78157.16</v>
      </c>
      <c r="C39" s="146">
        <f t="shared" si="2"/>
        <v>481620.47</v>
      </c>
      <c r="D39" s="144" t="s">
        <v>181</v>
      </c>
      <c r="E39" s="145">
        <v>160659.52</v>
      </c>
      <c r="F39" s="146">
        <f t="shared" si="1"/>
        <v>1133175.14</v>
      </c>
      <c r="G39" s="137"/>
      <c r="H39" s="146">
        <v>403463.31</v>
      </c>
      <c r="I39" s="146">
        <v>972515.62</v>
      </c>
    </row>
    <row r="40" spans="1:9" ht="17.25">
      <c r="A40" s="144" t="s">
        <v>182</v>
      </c>
      <c r="B40" s="145">
        <v>68715.69</v>
      </c>
      <c r="C40" s="146">
        <f t="shared" si="2"/>
        <v>556593.75</v>
      </c>
      <c r="D40" s="144" t="s">
        <v>183</v>
      </c>
      <c r="E40" s="145">
        <v>26400.76</v>
      </c>
      <c r="F40" s="146">
        <f t="shared" si="1"/>
        <v>185655.92</v>
      </c>
      <c r="G40" s="137"/>
      <c r="H40" s="146">
        <v>487878.06</v>
      </c>
      <c r="I40" s="146">
        <v>159255.16</v>
      </c>
    </row>
    <row r="41" spans="1:9" ht="17.25">
      <c r="A41" s="144" t="s">
        <v>184</v>
      </c>
      <c r="B41" s="145">
        <v>138206.52</v>
      </c>
      <c r="C41" s="146">
        <f t="shared" si="2"/>
        <v>1011157.54</v>
      </c>
      <c r="D41" s="144" t="s">
        <v>185</v>
      </c>
      <c r="E41" s="145">
        <v>52674.79</v>
      </c>
      <c r="F41" s="146">
        <f t="shared" si="1"/>
        <v>422086.44</v>
      </c>
      <c r="G41" s="137"/>
      <c r="H41" s="146">
        <v>872951.02</v>
      </c>
      <c r="I41" s="146">
        <v>369411.65</v>
      </c>
    </row>
    <row r="42" spans="1:9" ht="17.25">
      <c r="A42" s="144" t="s">
        <v>186</v>
      </c>
      <c r="B42" s="145">
        <v>47100.04</v>
      </c>
      <c r="C42" s="146">
        <f t="shared" si="2"/>
        <v>361127.51999999996</v>
      </c>
      <c r="D42" s="144" t="s">
        <v>218</v>
      </c>
      <c r="E42" s="145">
        <v>65109.03</v>
      </c>
      <c r="F42" s="146">
        <f t="shared" si="1"/>
        <v>453613.17000000004</v>
      </c>
      <c r="G42" s="137"/>
      <c r="H42" s="146">
        <v>314027.48</v>
      </c>
      <c r="I42" s="146">
        <v>388504.14</v>
      </c>
    </row>
    <row r="43" spans="1:9" ht="17.25">
      <c r="A43" s="144" t="s">
        <v>188</v>
      </c>
      <c r="B43" s="145">
        <v>102801.2</v>
      </c>
      <c r="C43" s="146">
        <f t="shared" si="2"/>
        <v>567890.0599999999</v>
      </c>
      <c r="D43" s="144" t="s">
        <v>189</v>
      </c>
      <c r="E43" s="145">
        <v>23923.17</v>
      </c>
      <c r="F43" s="146">
        <f t="shared" si="1"/>
        <v>121779.59</v>
      </c>
      <c r="G43" s="137"/>
      <c r="H43" s="146">
        <v>465088.86</v>
      </c>
      <c r="I43" s="146">
        <v>97856.42</v>
      </c>
    </row>
    <row r="44" spans="1:9" ht="17.25">
      <c r="A44" s="144" t="s">
        <v>190</v>
      </c>
      <c r="B44" s="145">
        <v>77843.62</v>
      </c>
      <c r="C44" s="146">
        <f t="shared" si="2"/>
        <v>638487.63</v>
      </c>
      <c r="D44" s="144" t="s">
        <v>191</v>
      </c>
      <c r="E44" s="145">
        <v>158557.89</v>
      </c>
      <c r="F44" s="146">
        <f t="shared" si="1"/>
        <v>918546.28</v>
      </c>
      <c r="G44" s="137"/>
      <c r="H44" s="146">
        <v>560644.01</v>
      </c>
      <c r="I44" s="146">
        <v>759988.39</v>
      </c>
    </row>
    <row r="45" spans="1:9" ht="17.25">
      <c r="A45" s="144" t="s">
        <v>192</v>
      </c>
      <c r="B45" s="145">
        <v>75373.12</v>
      </c>
      <c r="C45" s="146">
        <f t="shared" si="2"/>
        <v>471696.1</v>
      </c>
      <c r="D45" s="144" t="s">
        <v>193</v>
      </c>
      <c r="E45" s="145">
        <v>290633.76</v>
      </c>
      <c r="F45" s="146">
        <f t="shared" si="1"/>
        <v>2329144.73</v>
      </c>
      <c r="G45" s="137"/>
      <c r="H45" s="146">
        <v>396322.98</v>
      </c>
      <c r="I45" s="146">
        <v>2038510.97</v>
      </c>
    </row>
    <row r="46" spans="1:9" ht="17.25">
      <c r="A46" s="144" t="s">
        <v>194</v>
      </c>
      <c r="B46" s="145">
        <v>26655.71</v>
      </c>
      <c r="C46" s="146">
        <f t="shared" si="2"/>
        <v>161794.78999999998</v>
      </c>
      <c r="D46" s="144" t="s">
        <v>195</v>
      </c>
      <c r="E46" s="145">
        <v>47540.4</v>
      </c>
      <c r="F46" s="146">
        <f t="shared" si="1"/>
        <v>344087.76</v>
      </c>
      <c r="G46" s="137"/>
      <c r="H46" s="146">
        <v>135139.08</v>
      </c>
      <c r="I46" s="146">
        <v>296547.36</v>
      </c>
    </row>
    <row r="47" spans="1:9" ht="17.25">
      <c r="A47" s="144" t="s">
        <v>196</v>
      </c>
      <c r="B47" s="145">
        <v>72978.16</v>
      </c>
      <c r="C47" s="146">
        <f t="shared" si="2"/>
        <v>434951.20999999996</v>
      </c>
      <c r="D47" s="144" t="s">
        <v>197</v>
      </c>
      <c r="E47" s="145">
        <v>112702.19</v>
      </c>
      <c r="F47" s="146">
        <f t="shared" si="1"/>
        <v>608851.75</v>
      </c>
      <c r="G47" s="137"/>
      <c r="H47" s="146">
        <v>361973.05</v>
      </c>
      <c r="I47" s="146">
        <v>496149.56</v>
      </c>
    </row>
    <row r="48" spans="1:9" ht="17.25">
      <c r="A48" s="144" t="s">
        <v>198</v>
      </c>
      <c r="B48" s="145">
        <v>45755.89</v>
      </c>
      <c r="C48" s="146">
        <f t="shared" si="2"/>
        <v>234718.84999999998</v>
      </c>
      <c r="D48" s="144" t="s">
        <v>199</v>
      </c>
      <c r="E48" s="145">
        <v>89204.41</v>
      </c>
      <c r="F48" s="146">
        <f t="shared" si="1"/>
        <v>568549.67</v>
      </c>
      <c r="G48" s="137"/>
      <c r="H48" s="146">
        <v>188962.96</v>
      </c>
      <c r="I48" s="146">
        <v>479345.26</v>
      </c>
    </row>
    <row r="49" spans="1:9" ht="17.25">
      <c r="A49" s="144" t="s">
        <v>200</v>
      </c>
      <c r="B49" s="145">
        <v>153766.35</v>
      </c>
      <c r="C49" s="146">
        <f t="shared" si="2"/>
        <v>990300.9</v>
      </c>
      <c r="D49" s="144" t="s">
        <v>201</v>
      </c>
      <c r="E49" s="145">
        <v>468134.12</v>
      </c>
      <c r="F49" s="146">
        <f t="shared" si="1"/>
        <v>3248355.29</v>
      </c>
      <c r="G49" s="137"/>
      <c r="H49" s="146">
        <v>836534.55</v>
      </c>
      <c r="I49" s="146">
        <v>2780221.17</v>
      </c>
    </row>
    <row r="50" spans="1:9" ht="17.25">
      <c r="A50" s="144" t="s">
        <v>202</v>
      </c>
      <c r="B50" s="145">
        <v>51310.06</v>
      </c>
      <c r="C50" s="146">
        <f t="shared" si="2"/>
        <v>371924.1</v>
      </c>
      <c r="D50" s="144" t="s">
        <v>203</v>
      </c>
      <c r="E50" s="145">
        <v>404744.97</v>
      </c>
      <c r="F50" s="146">
        <f t="shared" si="1"/>
        <v>2271699.45</v>
      </c>
      <c r="G50" s="137"/>
      <c r="H50" s="146">
        <v>320614.04</v>
      </c>
      <c r="I50" s="146">
        <v>1866954.48</v>
      </c>
    </row>
    <row r="51" spans="1:9" ht="18" thickBot="1">
      <c r="A51" s="144" t="s">
        <v>204</v>
      </c>
      <c r="B51" s="145">
        <v>892061.95</v>
      </c>
      <c r="C51" s="146">
        <f t="shared" si="2"/>
        <v>8462985.56</v>
      </c>
      <c r="D51" s="147" t="s">
        <v>205</v>
      </c>
      <c r="E51" s="148">
        <v>-11969.4</v>
      </c>
      <c r="F51" s="149">
        <f t="shared" si="1"/>
        <v>-70012.05</v>
      </c>
      <c r="G51" s="137"/>
      <c r="H51" s="146">
        <v>7570923.61</v>
      </c>
      <c r="I51" s="146">
        <v>-58042.65</v>
      </c>
    </row>
    <row r="52" spans="1:9" ht="18" thickTop="1">
      <c r="A52" s="144" t="s">
        <v>206</v>
      </c>
      <c r="B52" s="145">
        <v>9422.06</v>
      </c>
      <c r="C52" s="146">
        <f t="shared" si="2"/>
        <v>87728.58</v>
      </c>
      <c r="D52" s="144"/>
      <c r="E52" s="150"/>
      <c r="F52" s="151"/>
      <c r="G52" s="137"/>
      <c r="H52" s="146">
        <v>78306.52</v>
      </c>
      <c r="I52" s="152"/>
    </row>
    <row r="53" spans="1:9" ht="17.25">
      <c r="A53" s="153" t="s">
        <v>207</v>
      </c>
      <c r="B53" s="145">
        <v>72745.65</v>
      </c>
      <c r="C53" s="146">
        <f t="shared" si="2"/>
        <v>460244.73</v>
      </c>
      <c r="D53" s="154" t="s">
        <v>208</v>
      </c>
      <c r="E53" s="155">
        <f>SUM(B1:B54)+(SUM(E1:E51))</f>
        <v>16937715.339999996</v>
      </c>
      <c r="F53" s="156">
        <f>SUM(C1:C54)+(SUM(F1:F51))</f>
        <v>120129202.10000001</v>
      </c>
      <c r="G53" s="137"/>
      <c r="H53" s="146">
        <v>387499.08</v>
      </c>
      <c r="I53" s="152">
        <f>SUM(H5:H53)+SUM(I5:I51)</f>
        <v>103191486.75999999</v>
      </c>
    </row>
    <row r="54" spans="2:9" ht="17.25">
      <c r="B54" s="157"/>
      <c r="H54" s="137"/>
      <c r="I54" s="137"/>
    </row>
    <row r="55" spans="2:4" ht="17.25">
      <c r="B55" s="157"/>
      <c r="D55" s="158" t="s">
        <v>106</v>
      </c>
    </row>
    <row r="56" spans="2:4" ht="17.25">
      <c r="B56" s="157"/>
      <c r="D56" s="157" t="s">
        <v>106</v>
      </c>
    </row>
    <row r="57" ht="17.25">
      <c r="B57" s="157"/>
    </row>
    <row r="58" spans="2:6" ht="17.25">
      <c r="B58" s="157"/>
      <c r="F58" s="157">
        <f>E53+I53</f>
        <v>120129202.1</v>
      </c>
    </row>
    <row r="59" ht="17.25">
      <c r="B59" s="157"/>
    </row>
    <row r="60" spans="2:6" ht="17.25">
      <c r="B60" s="159" t="s">
        <v>106</v>
      </c>
      <c r="F60" s="157">
        <f>F53-F58</f>
        <v>0</v>
      </c>
    </row>
    <row r="61" spans="1:2" ht="17.25">
      <c r="A61" s="160" t="s">
        <v>209</v>
      </c>
      <c r="B61" s="159" t="s">
        <v>106</v>
      </c>
    </row>
    <row r="62" ht="17.25">
      <c r="A62" s="138" t="s">
        <v>210</v>
      </c>
    </row>
    <row r="63" ht="17.25">
      <c r="A63" s="138" t="s">
        <v>211</v>
      </c>
    </row>
    <row r="64" ht="17.25">
      <c r="A64" s="138" t="s">
        <v>212</v>
      </c>
    </row>
    <row r="65" ht="17.25">
      <c r="A65" s="138" t="s">
        <v>213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0.7109375" style="0" customWidth="1"/>
    <col min="3" max="3" width="21.57421875" style="0" customWidth="1"/>
    <col min="4" max="4" width="23.57421875" style="0" customWidth="1"/>
    <col min="5" max="5" width="21.7109375" style="0" customWidth="1"/>
    <col min="6" max="6" width="23.7109375" style="0" customWidth="1"/>
    <col min="7" max="7" width="21.57421875" style="0" customWidth="1"/>
    <col min="8" max="8" width="21.00390625" style="0" customWidth="1"/>
    <col min="9" max="9" width="20.8515625" style="0" customWidth="1"/>
    <col min="10" max="10" width="22.710937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103</v>
      </c>
      <c r="B3" s="114" t="s">
        <v>220</v>
      </c>
      <c r="C3" s="114"/>
      <c r="D3" s="114"/>
      <c r="E3" s="114"/>
      <c r="F3" s="72" t="s">
        <v>221</v>
      </c>
    </row>
    <row r="4" spans="1:9" ht="17.25">
      <c r="A4" s="115" t="s">
        <v>108</v>
      </c>
      <c r="B4" s="74" t="s">
        <v>109</v>
      </c>
      <c r="C4" s="74" t="s">
        <v>110</v>
      </c>
      <c r="D4" s="116" t="s">
        <v>108</v>
      </c>
      <c r="E4" s="74" t="str">
        <f>B4</f>
        <v>Mar 06</v>
      </c>
      <c r="F4" s="74" t="str">
        <f>C4</f>
        <v>Jul 05 - Mar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E78</f>
        <v>118688</v>
      </c>
      <c r="C5" s="78">
        <f aca="true" t="shared" si="1" ref="C5:C36">H5+B5</f>
        <v>1312942.25</v>
      </c>
      <c r="D5" s="118" t="s">
        <v>113</v>
      </c>
      <c r="E5" s="78">
        <f aca="true" t="shared" si="2" ref="E5:E51">J78</f>
        <v>65710</v>
      </c>
      <c r="F5" s="78">
        <f aca="true" t="shared" si="3" ref="F5:F51">I5+E5</f>
        <v>479763.84</v>
      </c>
      <c r="G5" s="119"/>
      <c r="H5" s="78">
        <v>1194254.25</v>
      </c>
      <c r="I5" s="78">
        <v>414053.84</v>
      </c>
    </row>
    <row r="6" spans="1:9" ht="17.25">
      <c r="A6" s="117" t="s">
        <v>114</v>
      </c>
      <c r="B6" s="78">
        <f t="shared" si="0"/>
        <v>85420.5</v>
      </c>
      <c r="C6" s="78">
        <f t="shared" si="1"/>
        <v>933692.38</v>
      </c>
      <c r="D6" s="118" t="s">
        <v>115</v>
      </c>
      <c r="E6" s="78">
        <f t="shared" si="2"/>
        <v>16292.369999999999</v>
      </c>
      <c r="F6" s="78">
        <f t="shared" si="3"/>
        <v>148817.83</v>
      </c>
      <c r="G6" s="119"/>
      <c r="H6" s="78">
        <v>848271.88</v>
      </c>
      <c r="I6" s="78">
        <v>132525.46</v>
      </c>
    </row>
    <row r="7" spans="1:9" ht="17.25">
      <c r="A7" s="117" t="s">
        <v>116</v>
      </c>
      <c r="B7" s="78">
        <f t="shared" si="0"/>
        <v>2064.2700000000004</v>
      </c>
      <c r="C7" s="78">
        <f t="shared" si="1"/>
        <v>185305.84</v>
      </c>
      <c r="D7" s="118" t="s">
        <v>117</v>
      </c>
      <c r="E7" s="78">
        <f t="shared" si="2"/>
        <v>85536.64000000001</v>
      </c>
      <c r="F7" s="78">
        <f t="shared" si="3"/>
        <v>553367.01</v>
      </c>
      <c r="G7" s="119"/>
      <c r="H7" s="78">
        <v>183241.57</v>
      </c>
      <c r="I7" s="78">
        <v>467830.37</v>
      </c>
    </row>
    <row r="8" spans="1:9" ht="17.25">
      <c r="A8" s="117" t="s">
        <v>118</v>
      </c>
      <c r="B8" s="78">
        <f t="shared" si="0"/>
        <v>17483</v>
      </c>
      <c r="C8" s="78">
        <f t="shared" si="1"/>
        <v>193058.9</v>
      </c>
      <c r="D8" s="118" t="s">
        <v>119</v>
      </c>
      <c r="E8" s="78">
        <f t="shared" si="2"/>
        <v>194940</v>
      </c>
      <c r="F8" s="78">
        <f t="shared" si="3"/>
        <v>2152680.9</v>
      </c>
      <c r="G8" s="119"/>
      <c r="H8" s="78">
        <v>175575.9</v>
      </c>
      <c r="I8" s="78">
        <v>1957740.9</v>
      </c>
    </row>
    <row r="9" spans="1:9" ht="17.25">
      <c r="A9" s="117" t="s">
        <v>120</v>
      </c>
      <c r="B9" s="78">
        <f t="shared" si="0"/>
        <v>271341.66000000003</v>
      </c>
      <c r="C9" s="78">
        <f t="shared" si="1"/>
        <v>3182241.5500000003</v>
      </c>
      <c r="D9" s="118" t="s">
        <v>121</v>
      </c>
      <c r="E9" s="78">
        <f t="shared" si="2"/>
        <v>129370.75</v>
      </c>
      <c r="F9" s="78">
        <f t="shared" si="3"/>
        <v>812225.74</v>
      </c>
      <c r="G9" s="119"/>
      <c r="H9" s="78">
        <v>2910899.89</v>
      </c>
      <c r="I9" s="78">
        <v>682854.99</v>
      </c>
    </row>
    <row r="10" spans="1:9" ht="17.25">
      <c r="A10" s="117" t="s">
        <v>122</v>
      </c>
      <c r="B10" s="78">
        <f t="shared" si="0"/>
        <v>194022.94</v>
      </c>
      <c r="C10" s="78">
        <f t="shared" si="1"/>
        <v>2073089.42</v>
      </c>
      <c r="D10" s="118" t="s">
        <v>123</v>
      </c>
      <c r="E10" s="78">
        <f t="shared" si="2"/>
        <v>0</v>
      </c>
      <c r="F10" s="78">
        <f t="shared" si="3"/>
        <v>345531.21</v>
      </c>
      <c r="G10" s="119"/>
      <c r="H10" s="78">
        <v>1879066.48</v>
      </c>
      <c r="I10" s="78">
        <v>345531.21</v>
      </c>
    </row>
    <row r="11" spans="1:9" ht="17.25">
      <c r="A11" s="117" t="s">
        <v>124</v>
      </c>
      <c r="B11" s="78">
        <f t="shared" si="0"/>
        <v>68533.74</v>
      </c>
      <c r="C11" s="78">
        <f t="shared" si="1"/>
        <v>747524.65</v>
      </c>
      <c r="D11" s="118" t="s">
        <v>125</v>
      </c>
      <c r="E11" s="78">
        <f t="shared" si="2"/>
        <v>21675</v>
      </c>
      <c r="F11" s="78">
        <f t="shared" si="3"/>
        <v>241621.82</v>
      </c>
      <c r="G11" s="119"/>
      <c r="H11" s="78">
        <v>678990.91</v>
      </c>
      <c r="I11" s="78">
        <v>219946.82</v>
      </c>
    </row>
    <row r="12" spans="1:9" ht="17.25">
      <c r="A12" s="117" t="s">
        <v>126</v>
      </c>
      <c r="B12" s="78">
        <f t="shared" si="0"/>
        <v>16201.75</v>
      </c>
      <c r="C12" s="78">
        <f t="shared" si="1"/>
        <v>205978.47</v>
      </c>
      <c r="D12" s="118" t="s">
        <v>127</v>
      </c>
      <c r="E12" s="78">
        <f t="shared" si="2"/>
        <v>140798.74</v>
      </c>
      <c r="F12" s="78">
        <f t="shared" si="3"/>
        <v>2120770.77</v>
      </c>
      <c r="G12" s="119"/>
      <c r="H12" s="78">
        <v>189776.72</v>
      </c>
      <c r="I12" s="78">
        <v>1979972.03</v>
      </c>
    </row>
    <row r="13" spans="1:9" ht="17.25">
      <c r="A13" s="117" t="s">
        <v>128</v>
      </c>
      <c r="B13" s="78">
        <f t="shared" si="0"/>
        <v>29664.54</v>
      </c>
      <c r="C13" s="78">
        <f t="shared" si="1"/>
        <v>292672.77999999997</v>
      </c>
      <c r="D13" s="118" t="s">
        <v>129</v>
      </c>
      <c r="E13" s="78">
        <f t="shared" si="2"/>
        <v>61780.8</v>
      </c>
      <c r="F13" s="78">
        <f t="shared" si="3"/>
        <v>683421.7000000001</v>
      </c>
      <c r="G13" s="119"/>
      <c r="H13" s="78">
        <v>263008.24</v>
      </c>
      <c r="I13" s="78">
        <v>621640.9</v>
      </c>
    </row>
    <row r="14" spans="1:9" ht="17.25">
      <c r="A14" s="117" t="s">
        <v>130</v>
      </c>
      <c r="B14" s="78">
        <f t="shared" si="0"/>
        <v>41760</v>
      </c>
      <c r="C14" s="78">
        <f t="shared" si="1"/>
        <v>644825.62</v>
      </c>
      <c r="D14" s="118" t="s">
        <v>131</v>
      </c>
      <c r="E14" s="78">
        <f t="shared" si="2"/>
        <v>95224.42000000001</v>
      </c>
      <c r="F14" s="78">
        <f t="shared" si="3"/>
        <v>517837.57999999996</v>
      </c>
      <c r="G14" s="119"/>
      <c r="H14" s="78">
        <v>603065.62</v>
      </c>
      <c r="I14" s="78">
        <v>422613.16</v>
      </c>
    </row>
    <row r="15" spans="1:9" ht="17.25">
      <c r="A15" s="117" t="s">
        <v>132</v>
      </c>
      <c r="B15" s="78">
        <f t="shared" si="0"/>
        <v>67777.34</v>
      </c>
      <c r="C15" s="78">
        <f t="shared" si="1"/>
        <v>837254.4199999999</v>
      </c>
      <c r="D15" s="118" t="s">
        <v>133</v>
      </c>
      <c r="E15" s="78">
        <f t="shared" si="2"/>
        <v>186831.78</v>
      </c>
      <c r="F15" s="78">
        <f t="shared" si="3"/>
        <v>1849340.48</v>
      </c>
      <c r="G15" s="119"/>
      <c r="H15" s="78">
        <v>769477.08</v>
      </c>
      <c r="I15" s="78">
        <v>1662508.7</v>
      </c>
    </row>
    <row r="16" spans="1:9" ht="17.25">
      <c r="A16" s="117" t="s">
        <v>134</v>
      </c>
      <c r="B16" s="78">
        <f t="shared" si="0"/>
        <v>16554.91</v>
      </c>
      <c r="C16" s="78">
        <f t="shared" si="1"/>
        <v>154241.55000000002</v>
      </c>
      <c r="D16" s="118" t="s">
        <v>135</v>
      </c>
      <c r="E16" s="78">
        <f t="shared" si="2"/>
        <v>14851.23</v>
      </c>
      <c r="F16" s="78">
        <f t="shared" si="3"/>
        <v>215090.48</v>
      </c>
      <c r="G16" s="119"/>
      <c r="H16" s="78">
        <v>137686.64</v>
      </c>
      <c r="I16" s="78">
        <v>200239.25</v>
      </c>
    </row>
    <row r="17" spans="1:9" ht="17.25">
      <c r="A17" s="117" t="s">
        <v>136</v>
      </c>
      <c r="B17" s="78">
        <f t="shared" si="0"/>
        <v>28419</v>
      </c>
      <c r="C17" s="78">
        <f t="shared" si="1"/>
        <v>372197.31</v>
      </c>
      <c r="D17" s="118" t="s">
        <v>137</v>
      </c>
      <c r="E17" s="78">
        <f t="shared" si="2"/>
        <v>84756.82</v>
      </c>
      <c r="F17" s="78">
        <f t="shared" si="3"/>
        <v>1043398.81</v>
      </c>
      <c r="G17" s="119"/>
      <c r="H17" s="78">
        <v>343778.31</v>
      </c>
      <c r="I17" s="78">
        <v>958641.99</v>
      </c>
    </row>
    <row r="18" spans="1:9" ht="17.25">
      <c r="A18" s="117" t="s">
        <v>138</v>
      </c>
      <c r="B18" s="78">
        <f t="shared" si="0"/>
        <v>21508</v>
      </c>
      <c r="C18" s="78">
        <f t="shared" si="1"/>
        <v>120013.22</v>
      </c>
      <c r="D18" s="118" t="s">
        <v>139</v>
      </c>
      <c r="E18" s="78">
        <f t="shared" si="2"/>
        <v>284296.11</v>
      </c>
      <c r="F18" s="78">
        <f t="shared" si="3"/>
        <v>3587708.35</v>
      </c>
      <c r="G18" s="119"/>
      <c r="H18" s="78">
        <v>98505.22</v>
      </c>
      <c r="I18" s="78">
        <v>3303412.24</v>
      </c>
    </row>
    <row r="19" spans="1:9" ht="17.25">
      <c r="A19" s="117" t="s">
        <v>140</v>
      </c>
      <c r="B19" s="78">
        <f t="shared" si="0"/>
        <v>35852</v>
      </c>
      <c r="C19" s="78">
        <f t="shared" si="1"/>
        <v>436057.64</v>
      </c>
      <c r="D19" s="118" t="s">
        <v>141</v>
      </c>
      <c r="E19" s="78">
        <f t="shared" si="2"/>
        <v>8819</v>
      </c>
      <c r="F19" s="78">
        <f t="shared" si="3"/>
        <v>100551.66</v>
      </c>
      <c r="G19" s="119"/>
      <c r="H19" s="78">
        <v>400205.64</v>
      </c>
      <c r="I19" s="78">
        <v>91732.66</v>
      </c>
    </row>
    <row r="20" spans="1:9" ht="17.25">
      <c r="A20" s="117" t="s">
        <v>142</v>
      </c>
      <c r="B20" s="78">
        <f t="shared" si="0"/>
        <v>84026.77</v>
      </c>
      <c r="C20" s="78">
        <f t="shared" si="1"/>
        <v>847132.09</v>
      </c>
      <c r="D20" s="118" t="s">
        <v>143</v>
      </c>
      <c r="E20" s="78">
        <f t="shared" si="2"/>
        <v>11802.77</v>
      </c>
      <c r="F20" s="78">
        <f t="shared" si="3"/>
        <v>165272.13999999998</v>
      </c>
      <c r="G20" s="119"/>
      <c r="H20" s="78">
        <v>763105.32</v>
      </c>
      <c r="I20" s="78">
        <v>153469.37</v>
      </c>
    </row>
    <row r="21" spans="1:9" ht="17.25">
      <c r="A21" s="117" t="s">
        <v>144</v>
      </c>
      <c r="B21" s="78">
        <f t="shared" si="0"/>
        <v>12070</v>
      </c>
      <c r="C21" s="78">
        <f t="shared" si="1"/>
        <v>111882.2</v>
      </c>
      <c r="D21" s="118" t="s">
        <v>145</v>
      </c>
      <c r="E21" s="78">
        <f t="shared" si="2"/>
        <v>5968.08</v>
      </c>
      <c r="F21" s="78">
        <f t="shared" si="3"/>
        <v>355176.5</v>
      </c>
      <c r="G21" s="119"/>
      <c r="H21" s="78">
        <v>99812.2</v>
      </c>
      <c r="I21" s="78">
        <v>349208.42</v>
      </c>
    </row>
    <row r="22" spans="1:9" ht="17.25">
      <c r="A22" s="117" t="s">
        <v>146</v>
      </c>
      <c r="B22" s="78">
        <f t="shared" si="0"/>
        <v>141995</v>
      </c>
      <c r="C22" s="78">
        <f t="shared" si="1"/>
        <v>1492011.14</v>
      </c>
      <c r="D22" s="118" t="s">
        <v>147</v>
      </c>
      <c r="E22" s="78">
        <f t="shared" si="2"/>
        <v>27035.9</v>
      </c>
      <c r="F22" s="78">
        <f t="shared" si="3"/>
        <v>263020.99</v>
      </c>
      <c r="G22" s="119"/>
      <c r="H22" s="78">
        <v>1350016.14</v>
      </c>
      <c r="I22" s="78">
        <v>235985.09</v>
      </c>
    </row>
    <row r="23" spans="1:9" ht="17.25">
      <c r="A23" s="117" t="s">
        <v>217</v>
      </c>
      <c r="B23" s="78">
        <f t="shared" si="0"/>
        <v>2340350.4</v>
      </c>
      <c r="C23" s="78">
        <f t="shared" si="1"/>
        <v>22619561.349999998</v>
      </c>
      <c r="D23" s="118" t="s">
        <v>149</v>
      </c>
      <c r="E23" s="78">
        <f t="shared" si="2"/>
        <v>6350.83</v>
      </c>
      <c r="F23" s="78">
        <f t="shared" si="3"/>
        <v>103034.48</v>
      </c>
      <c r="G23" s="119"/>
      <c r="H23" s="78">
        <v>20279210.95</v>
      </c>
      <c r="I23" s="78">
        <v>96683.65</v>
      </c>
    </row>
    <row r="24" spans="1:9" ht="17.25">
      <c r="A24" s="117" t="s">
        <v>150</v>
      </c>
      <c r="B24" s="78">
        <f t="shared" si="0"/>
        <v>12771.939999999999</v>
      </c>
      <c r="C24" s="78">
        <f t="shared" si="1"/>
        <v>188083.38</v>
      </c>
      <c r="D24" s="118" t="s">
        <v>151</v>
      </c>
      <c r="E24" s="78">
        <f t="shared" si="2"/>
        <v>8245</v>
      </c>
      <c r="F24" s="78">
        <f t="shared" si="3"/>
        <v>93614.85</v>
      </c>
      <c r="G24" s="119"/>
      <c r="H24" s="78">
        <v>175311.44</v>
      </c>
      <c r="I24" s="78">
        <v>85369.85</v>
      </c>
    </row>
    <row r="25" spans="1:9" ht="17.25">
      <c r="A25" s="117" t="s">
        <v>152</v>
      </c>
      <c r="B25" s="78">
        <f t="shared" si="0"/>
        <v>40270.29</v>
      </c>
      <c r="C25" s="78">
        <f t="shared" si="1"/>
        <v>415804.41</v>
      </c>
      <c r="D25" s="118" t="s">
        <v>153</v>
      </c>
      <c r="E25" s="78">
        <f t="shared" si="2"/>
        <v>24772.83</v>
      </c>
      <c r="F25" s="78">
        <f t="shared" si="3"/>
        <v>276020.57</v>
      </c>
      <c r="G25" s="119"/>
      <c r="H25" s="78">
        <v>375534.12</v>
      </c>
      <c r="I25" s="78">
        <v>251247.74</v>
      </c>
    </row>
    <row r="26" spans="1:9" ht="17.25">
      <c r="A26" s="117" t="s">
        <v>154</v>
      </c>
      <c r="B26" s="78">
        <f t="shared" si="0"/>
        <v>98793.65000000001</v>
      </c>
      <c r="C26" s="78">
        <f t="shared" si="1"/>
        <v>904956.81</v>
      </c>
      <c r="D26" s="118" t="s">
        <v>155</v>
      </c>
      <c r="E26" s="78">
        <f t="shared" si="2"/>
        <v>95673.37999999999</v>
      </c>
      <c r="F26" s="78">
        <f t="shared" si="3"/>
        <v>1301901.5999999999</v>
      </c>
      <c r="G26" s="119"/>
      <c r="H26" s="78">
        <v>806163.16</v>
      </c>
      <c r="I26" s="78">
        <v>1206228.22</v>
      </c>
    </row>
    <row r="27" spans="1:9" ht="17.25">
      <c r="A27" s="117" t="s">
        <v>156</v>
      </c>
      <c r="B27" s="78">
        <f t="shared" si="0"/>
        <v>43099</v>
      </c>
      <c r="C27" s="78">
        <f t="shared" si="1"/>
        <v>465130.11</v>
      </c>
      <c r="D27" s="118" t="s">
        <v>157</v>
      </c>
      <c r="E27" s="78">
        <f t="shared" si="2"/>
        <v>36649.78</v>
      </c>
      <c r="F27" s="78">
        <f t="shared" si="3"/>
        <v>466746</v>
      </c>
      <c r="G27" s="119"/>
      <c r="H27" s="78">
        <v>422031.11</v>
      </c>
      <c r="I27" s="78">
        <v>430096.22</v>
      </c>
    </row>
    <row r="28" spans="1:9" ht="17.25">
      <c r="A28" s="117" t="s">
        <v>158</v>
      </c>
      <c r="B28" s="78">
        <f t="shared" si="0"/>
        <v>133134</v>
      </c>
      <c r="C28" s="78">
        <f t="shared" si="1"/>
        <v>1339160.62</v>
      </c>
      <c r="D28" s="118" t="s">
        <v>159</v>
      </c>
      <c r="E28" s="78">
        <f t="shared" si="2"/>
        <v>147132.97999999998</v>
      </c>
      <c r="F28" s="78">
        <f t="shared" si="3"/>
        <v>1145702.99</v>
      </c>
      <c r="G28" s="119"/>
      <c r="H28" s="78">
        <v>1206026.62</v>
      </c>
      <c r="I28" s="78">
        <v>998570.01</v>
      </c>
    </row>
    <row r="29" spans="1:9" ht="17.25">
      <c r="A29" s="117" t="s">
        <v>160</v>
      </c>
      <c r="B29" s="78">
        <f t="shared" si="0"/>
        <v>26792</v>
      </c>
      <c r="C29" s="78">
        <f t="shared" si="1"/>
        <v>281829.98</v>
      </c>
      <c r="D29" s="118" t="s">
        <v>161</v>
      </c>
      <c r="E29" s="78">
        <f t="shared" si="2"/>
        <v>128112.28</v>
      </c>
      <c r="F29" s="78">
        <f t="shared" si="3"/>
        <v>1412773.16</v>
      </c>
      <c r="G29" s="119"/>
      <c r="H29" s="78">
        <v>255037.98</v>
      </c>
      <c r="I29" s="78">
        <v>1284660.88</v>
      </c>
    </row>
    <row r="30" spans="1:9" ht="17.25">
      <c r="A30" s="117" t="s">
        <v>162</v>
      </c>
      <c r="B30" s="78">
        <f t="shared" si="0"/>
        <v>74026.67</v>
      </c>
      <c r="C30" s="78">
        <f t="shared" si="1"/>
        <v>826009.9600000001</v>
      </c>
      <c r="D30" s="118" t="s">
        <v>163</v>
      </c>
      <c r="E30" s="78">
        <f t="shared" si="2"/>
        <v>707648.8</v>
      </c>
      <c r="F30" s="78">
        <f t="shared" si="3"/>
        <v>8397940.23</v>
      </c>
      <c r="G30" s="119"/>
      <c r="H30" s="78">
        <v>751983.29</v>
      </c>
      <c r="I30" s="78">
        <v>7690291.430000001</v>
      </c>
    </row>
    <row r="31" spans="1:9" ht="17.25">
      <c r="A31" s="117" t="s">
        <v>164</v>
      </c>
      <c r="B31" s="78">
        <f t="shared" si="0"/>
        <v>69296.98000000001</v>
      </c>
      <c r="C31" s="78">
        <f t="shared" si="1"/>
        <v>571266.93</v>
      </c>
      <c r="D31" s="118" t="s">
        <v>165</v>
      </c>
      <c r="E31" s="78">
        <f t="shared" si="2"/>
        <v>12683</v>
      </c>
      <c r="F31" s="78">
        <f t="shared" si="3"/>
        <v>192687.2</v>
      </c>
      <c r="G31" s="119"/>
      <c r="H31" s="78">
        <v>501969.95</v>
      </c>
      <c r="I31" s="78">
        <v>180004.2</v>
      </c>
    </row>
    <row r="32" spans="1:9" ht="17.25">
      <c r="A32" s="117" t="s">
        <v>166</v>
      </c>
      <c r="B32" s="78">
        <f t="shared" si="0"/>
        <v>37373.97</v>
      </c>
      <c r="C32" s="78">
        <f t="shared" si="1"/>
        <v>384527.02</v>
      </c>
      <c r="D32" s="118" t="s">
        <v>167</v>
      </c>
      <c r="E32" s="78">
        <f t="shared" si="2"/>
        <v>57954.880000000005</v>
      </c>
      <c r="F32" s="78">
        <f t="shared" si="3"/>
        <v>354866.89</v>
      </c>
      <c r="G32" s="119"/>
      <c r="H32" s="78">
        <v>347153.05</v>
      </c>
      <c r="I32" s="78">
        <v>296912.01</v>
      </c>
    </row>
    <row r="33" spans="1:9" ht="17.25">
      <c r="A33" s="117" t="s">
        <v>168</v>
      </c>
      <c r="B33" s="78">
        <f t="shared" si="0"/>
        <v>53097</v>
      </c>
      <c r="C33" s="78">
        <f t="shared" si="1"/>
        <v>356287.92</v>
      </c>
      <c r="D33" s="118" t="s">
        <v>169</v>
      </c>
      <c r="E33" s="78">
        <f t="shared" si="2"/>
        <v>527851</v>
      </c>
      <c r="F33" s="78">
        <f t="shared" si="3"/>
        <v>5911926.2</v>
      </c>
      <c r="G33" s="119"/>
      <c r="H33" s="78">
        <v>303190.92</v>
      </c>
      <c r="I33" s="78">
        <v>5384075.2</v>
      </c>
    </row>
    <row r="34" spans="1:9" ht="17.25">
      <c r="A34" s="117" t="s">
        <v>170</v>
      </c>
      <c r="B34" s="78">
        <f t="shared" si="0"/>
        <v>79714.8</v>
      </c>
      <c r="C34" s="78">
        <f t="shared" si="1"/>
        <v>995595.91</v>
      </c>
      <c r="D34" s="118" t="s">
        <v>171</v>
      </c>
      <c r="E34" s="78">
        <f t="shared" si="2"/>
        <v>1860900.1600000001</v>
      </c>
      <c r="F34" s="78">
        <f t="shared" si="3"/>
        <v>24549046.45</v>
      </c>
      <c r="G34" s="119"/>
      <c r="H34" s="78">
        <v>915881.11</v>
      </c>
      <c r="I34" s="78">
        <v>22688146.29</v>
      </c>
    </row>
    <row r="35" spans="1:9" ht="17.25">
      <c r="A35" s="117" t="s">
        <v>172</v>
      </c>
      <c r="B35" s="78">
        <f t="shared" si="0"/>
        <v>18134</v>
      </c>
      <c r="C35" s="78">
        <f t="shared" si="1"/>
        <v>138601.66</v>
      </c>
      <c r="D35" s="118" t="s">
        <v>173</v>
      </c>
      <c r="E35" s="78">
        <f t="shared" si="2"/>
        <v>26687.739999999998</v>
      </c>
      <c r="F35" s="78">
        <f t="shared" si="3"/>
        <v>255252.50999999998</v>
      </c>
      <c r="G35" s="119"/>
      <c r="H35" s="78">
        <v>120467.66</v>
      </c>
      <c r="I35" s="78">
        <v>228564.77</v>
      </c>
    </row>
    <row r="36" spans="1:9" ht="17.25">
      <c r="A36" s="117" t="s">
        <v>174</v>
      </c>
      <c r="B36" s="78">
        <f t="shared" si="0"/>
        <v>186365</v>
      </c>
      <c r="C36" s="78">
        <f t="shared" si="1"/>
        <v>1209222.94</v>
      </c>
      <c r="D36" s="118" t="s">
        <v>175</v>
      </c>
      <c r="E36" s="78">
        <f t="shared" si="2"/>
        <v>23907</v>
      </c>
      <c r="F36" s="78">
        <f t="shared" si="3"/>
        <v>283579.23</v>
      </c>
      <c r="G36" s="119"/>
      <c r="H36" s="78">
        <v>1022857.94</v>
      </c>
      <c r="I36" s="78">
        <v>259672.23</v>
      </c>
    </row>
    <row r="37" spans="1:9" ht="17.25">
      <c r="A37" s="117" t="s">
        <v>176</v>
      </c>
      <c r="B37" s="78">
        <f aca="true" t="shared" si="4" ref="B37:B53">E110</f>
        <v>809317.74</v>
      </c>
      <c r="C37" s="78">
        <f aca="true" t="shared" si="5" ref="C37:C53">H37+B37</f>
        <v>8642953.729999999</v>
      </c>
      <c r="D37" s="118" t="s">
        <v>177</v>
      </c>
      <c r="E37" s="78">
        <f t="shared" si="2"/>
        <v>240683.05</v>
      </c>
      <c r="F37" s="78">
        <f t="shared" si="3"/>
        <v>2405670.5999999996</v>
      </c>
      <c r="G37" s="119"/>
      <c r="H37" s="78">
        <v>7833635.989999999</v>
      </c>
      <c r="I37" s="78">
        <v>2164987.55</v>
      </c>
    </row>
    <row r="38" spans="1:9" ht="17.25">
      <c r="A38" s="117" t="s">
        <v>178</v>
      </c>
      <c r="B38" s="78">
        <f t="shared" si="4"/>
        <v>5855.98</v>
      </c>
      <c r="C38" s="78">
        <f t="shared" si="5"/>
        <v>60353.869999999995</v>
      </c>
      <c r="D38" s="118" t="s">
        <v>179</v>
      </c>
      <c r="E38" s="78">
        <f t="shared" si="2"/>
        <v>432247.83</v>
      </c>
      <c r="F38" s="78">
        <f t="shared" si="3"/>
        <v>5449815.49</v>
      </c>
      <c r="G38" s="119"/>
      <c r="H38" s="78">
        <v>54497.89</v>
      </c>
      <c r="I38" s="78">
        <v>5017567.66</v>
      </c>
    </row>
    <row r="39" spans="1:9" ht="17.25">
      <c r="A39" s="117" t="s">
        <v>180</v>
      </c>
      <c r="B39" s="78">
        <f t="shared" si="4"/>
        <v>32634.51</v>
      </c>
      <c r="C39" s="78">
        <f t="shared" si="5"/>
        <v>251454.95</v>
      </c>
      <c r="D39" s="118" t="s">
        <v>181</v>
      </c>
      <c r="E39" s="78">
        <f t="shared" si="2"/>
        <v>104432</v>
      </c>
      <c r="F39" s="78">
        <f t="shared" si="3"/>
        <v>1097606.3599999999</v>
      </c>
      <c r="G39" s="119"/>
      <c r="H39" s="78">
        <v>218820.44</v>
      </c>
      <c r="I39" s="78">
        <v>993174.36</v>
      </c>
    </row>
    <row r="40" spans="1:9" ht="17.25">
      <c r="A40" s="117" t="s">
        <v>182</v>
      </c>
      <c r="B40" s="78">
        <f t="shared" si="4"/>
        <v>57843.619999999995</v>
      </c>
      <c r="C40" s="78">
        <f t="shared" si="5"/>
        <v>611398.62</v>
      </c>
      <c r="D40" s="118" t="s">
        <v>183</v>
      </c>
      <c r="E40" s="78">
        <f t="shared" si="2"/>
        <v>9740.48</v>
      </c>
      <c r="F40" s="78">
        <f t="shared" si="3"/>
        <v>107565.95</v>
      </c>
      <c r="G40" s="119"/>
      <c r="H40" s="78">
        <v>553555</v>
      </c>
      <c r="I40" s="78">
        <v>97825.47</v>
      </c>
    </row>
    <row r="41" spans="1:9" ht="17.25">
      <c r="A41" s="117" t="s">
        <v>184</v>
      </c>
      <c r="B41" s="78">
        <f t="shared" si="4"/>
        <v>65389</v>
      </c>
      <c r="C41" s="78">
        <f t="shared" si="5"/>
        <v>731703.39</v>
      </c>
      <c r="D41" s="118" t="s">
        <v>185</v>
      </c>
      <c r="E41" s="78">
        <f t="shared" si="2"/>
        <v>18018.32</v>
      </c>
      <c r="F41" s="78">
        <f t="shared" si="3"/>
        <v>178510.81</v>
      </c>
      <c r="G41" s="119"/>
      <c r="H41" s="78">
        <v>666314.39</v>
      </c>
      <c r="I41" s="78">
        <v>160492.49</v>
      </c>
    </row>
    <row r="42" spans="1:9" ht="17.25">
      <c r="A42" s="117" t="s">
        <v>186</v>
      </c>
      <c r="B42" s="78">
        <f t="shared" si="4"/>
        <v>21342.88</v>
      </c>
      <c r="C42" s="78">
        <f t="shared" si="5"/>
        <v>186177.58000000002</v>
      </c>
      <c r="D42" s="118" t="s">
        <v>218</v>
      </c>
      <c r="E42" s="78">
        <f t="shared" si="2"/>
        <v>23585</v>
      </c>
      <c r="F42" s="78">
        <f t="shared" si="3"/>
        <v>311764.84</v>
      </c>
      <c r="G42" s="119"/>
      <c r="H42" s="78">
        <v>164834.7</v>
      </c>
      <c r="I42" s="78">
        <v>288179.84</v>
      </c>
    </row>
    <row r="43" spans="1:9" ht="17.25">
      <c r="A43" s="117" t="s">
        <v>188</v>
      </c>
      <c r="B43" s="78">
        <f t="shared" si="4"/>
        <v>36094.43</v>
      </c>
      <c r="C43" s="78">
        <f t="shared" si="5"/>
        <v>274623.75</v>
      </c>
      <c r="D43" s="118" t="s">
        <v>189</v>
      </c>
      <c r="E43" s="78">
        <f t="shared" si="2"/>
        <v>20982</v>
      </c>
      <c r="F43" s="78">
        <f t="shared" si="3"/>
        <v>205790.23</v>
      </c>
      <c r="G43" s="119"/>
      <c r="H43" s="78">
        <v>238529.32</v>
      </c>
      <c r="I43" s="78">
        <v>184808.23</v>
      </c>
    </row>
    <row r="44" spans="1:9" ht="17.25">
      <c r="A44" s="117" t="s">
        <v>190</v>
      </c>
      <c r="B44" s="78">
        <f t="shared" si="4"/>
        <v>71976</v>
      </c>
      <c r="C44" s="78">
        <f t="shared" si="5"/>
        <v>522176.49</v>
      </c>
      <c r="D44" s="118" t="s">
        <v>191</v>
      </c>
      <c r="E44" s="78">
        <f t="shared" si="2"/>
        <v>45830</v>
      </c>
      <c r="F44" s="78">
        <f t="shared" si="3"/>
        <v>501804.44</v>
      </c>
      <c r="G44" s="119"/>
      <c r="H44" s="78">
        <v>450200.49</v>
      </c>
      <c r="I44" s="78">
        <v>455974.44</v>
      </c>
    </row>
    <row r="45" spans="1:9" ht="17.25">
      <c r="A45" s="117" t="s">
        <v>192</v>
      </c>
      <c r="B45" s="78">
        <f t="shared" si="4"/>
        <v>38357.78</v>
      </c>
      <c r="C45" s="78">
        <f t="shared" si="5"/>
        <v>410960.13</v>
      </c>
      <c r="D45" s="118" t="s">
        <v>193</v>
      </c>
      <c r="E45" s="78">
        <f t="shared" si="2"/>
        <v>219728.83</v>
      </c>
      <c r="F45" s="78">
        <f t="shared" si="3"/>
        <v>2749753.89</v>
      </c>
      <c r="G45" s="119"/>
      <c r="H45" s="78">
        <v>372602.35</v>
      </c>
      <c r="I45" s="78">
        <v>2530025.06</v>
      </c>
    </row>
    <row r="46" spans="1:9" ht="17.25">
      <c r="A46" s="117" t="s">
        <v>194</v>
      </c>
      <c r="B46" s="78">
        <f t="shared" si="4"/>
        <v>-12252.720000000001</v>
      </c>
      <c r="C46" s="78">
        <f t="shared" si="5"/>
        <v>131497.6</v>
      </c>
      <c r="D46" s="118" t="s">
        <v>195</v>
      </c>
      <c r="E46" s="78">
        <f t="shared" si="2"/>
        <v>15640.399999999998</v>
      </c>
      <c r="F46" s="78">
        <f t="shared" si="3"/>
        <v>158220.31</v>
      </c>
      <c r="G46" s="119"/>
      <c r="H46" s="78">
        <v>143750.32</v>
      </c>
      <c r="I46" s="78">
        <v>142579.91</v>
      </c>
    </row>
    <row r="47" spans="1:9" ht="17.25">
      <c r="A47" s="117" t="s">
        <v>196</v>
      </c>
      <c r="B47" s="78">
        <f t="shared" si="4"/>
        <v>31249.57</v>
      </c>
      <c r="C47" s="78">
        <f t="shared" si="5"/>
        <v>313309.9</v>
      </c>
      <c r="D47" s="118" t="s">
        <v>197</v>
      </c>
      <c r="E47" s="78">
        <f t="shared" si="2"/>
        <v>26033.82</v>
      </c>
      <c r="F47" s="78">
        <f t="shared" si="3"/>
        <v>292353.42</v>
      </c>
      <c r="G47" s="119"/>
      <c r="H47" s="78">
        <v>282060.33</v>
      </c>
      <c r="I47" s="78">
        <v>266319.6</v>
      </c>
    </row>
    <row r="48" spans="1:9" ht="17.25">
      <c r="A48" s="117" t="s">
        <v>198</v>
      </c>
      <c r="B48" s="78">
        <f t="shared" si="4"/>
        <v>4813.63</v>
      </c>
      <c r="C48" s="78">
        <f t="shared" si="5"/>
        <v>116818.89</v>
      </c>
      <c r="D48" s="118" t="s">
        <v>199</v>
      </c>
      <c r="E48" s="78">
        <f t="shared" si="2"/>
        <v>48785</v>
      </c>
      <c r="F48" s="78">
        <f t="shared" si="3"/>
        <v>348079.77</v>
      </c>
      <c r="G48" s="119"/>
      <c r="H48" s="78">
        <v>112005.26</v>
      </c>
      <c r="I48" s="78">
        <v>299294.77</v>
      </c>
    </row>
    <row r="49" spans="1:9" ht="17.25">
      <c r="A49" s="117" t="s">
        <v>200</v>
      </c>
      <c r="B49" s="78">
        <f t="shared" si="4"/>
        <v>125370</v>
      </c>
      <c r="C49" s="78">
        <f t="shared" si="5"/>
        <v>1174270.09</v>
      </c>
      <c r="D49" s="118" t="s">
        <v>201</v>
      </c>
      <c r="E49" s="78">
        <f t="shared" si="2"/>
        <v>1188489.84</v>
      </c>
      <c r="F49" s="78">
        <f t="shared" si="3"/>
        <v>13310262.139999999</v>
      </c>
      <c r="G49" s="119"/>
      <c r="H49" s="78">
        <v>1048900.09</v>
      </c>
      <c r="I49" s="78">
        <v>12121772.299999999</v>
      </c>
    </row>
    <row r="50" spans="1:9" ht="17.25">
      <c r="A50" s="117" t="s">
        <v>202</v>
      </c>
      <c r="B50" s="78">
        <f t="shared" si="4"/>
        <v>24556</v>
      </c>
      <c r="C50" s="78">
        <f t="shared" si="5"/>
        <v>329938.3</v>
      </c>
      <c r="D50" s="118" t="s">
        <v>203</v>
      </c>
      <c r="E50" s="78">
        <f t="shared" si="2"/>
        <v>359596</v>
      </c>
      <c r="F50" s="78">
        <f t="shared" si="3"/>
        <v>3918584.85</v>
      </c>
      <c r="G50" s="119"/>
      <c r="H50" s="78">
        <v>305382.3</v>
      </c>
      <c r="I50" s="78">
        <v>3558988.85</v>
      </c>
    </row>
    <row r="51" spans="1:9" ht="18" thickBot="1">
      <c r="A51" s="117" t="s">
        <v>204</v>
      </c>
      <c r="B51" s="78">
        <f t="shared" si="4"/>
        <v>1345294.98</v>
      </c>
      <c r="C51" s="78">
        <f t="shared" si="5"/>
        <v>12794941.760000002</v>
      </c>
      <c r="D51" s="118" t="s">
        <v>205</v>
      </c>
      <c r="E51" s="78">
        <f t="shared" si="2"/>
        <v>593475.19</v>
      </c>
      <c r="F51" s="78">
        <f t="shared" si="3"/>
        <v>4979908.1899999995</v>
      </c>
      <c r="G51" s="119"/>
      <c r="H51" s="78">
        <v>11449646.780000001</v>
      </c>
      <c r="I51" s="78">
        <v>4386433</v>
      </c>
    </row>
    <row r="52" spans="1:9" ht="18" thickTop="1">
      <c r="A52" s="117" t="s">
        <v>206</v>
      </c>
      <c r="B52" s="78">
        <f t="shared" si="4"/>
        <v>5671.54</v>
      </c>
      <c r="C52" s="78">
        <f t="shared" si="5"/>
        <v>45442.55</v>
      </c>
      <c r="D52" s="120"/>
      <c r="E52" s="121" t="s">
        <v>106</v>
      </c>
      <c r="F52" s="122"/>
      <c r="G52" s="119"/>
      <c r="H52" s="78">
        <v>39771.01</v>
      </c>
      <c r="I52" s="122"/>
    </row>
    <row r="53" spans="1:9" ht="17.25">
      <c r="A53" s="123" t="s">
        <v>207</v>
      </c>
      <c r="B53" s="78">
        <f t="shared" si="4"/>
        <v>15028.45</v>
      </c>
      <c r="C53" s="78">
        <f t="shared" si="5"/>
        <v>162533.29</v>
      </c>
      <c r="D53" s="124" t="s">
        <v>208</v>
      </c>
      <c r="E53" s="125">
        <f>SUM(B5:B53)+SUM(E5:E51)</f>
        <v>15592674.340000004</v>
      </c>
      <c r="F53" s="125">
        <f>SUM(C5:C53)+SUM(F5:F51)</f>
        <v>167995096.78</v>
      </c>
      <c r="G53" s="119"/>
      <c r="H53" s="78">
        <v>147504.84</v>
      </c>
      <c r="I53" s="125">
        <v>0</v>
      </c>
    </row>
    <row r="55" spans="3:7" ht="12.75">
      <c r="C55" s="90" t="s">
        <v>106</v>
      </c>
      <c r="F55" s="90" t="s">
        <v>106</v>
      </c>
      <c r="G55" s="90" t="s">
        <v>106</v>
      </c>
    </row>
    <row r="56" spans="2:6" ht="12.75">
      <c r="B56" s="90" t="s">
        <v>106</v>
      </c>
      <c r="F56" s="90" t="s">
        <v>106</v>
      </c>
    </row>
    <row r="57" ht="12.75">
      <c r="B57" s="90" t="s">
        <v>106</v>
      </c>
    </row>
    <row r="58" ht="12.75">
      <c r="B58" s="90" t="s">
        <v>106</v>
      </c>
    </row>
    <row r="59" ht="12.75">
      <c r="B59" s="90" t="s">
        <v>106</v>
      </c>
    </row>
    <row r="60" ht="12.75">
      <c r="B60" s="90" t="s">
        <v>106</v>
      </c>
    </row>
    <row r="61" spans="1:2" ht="12.75">
      <c r="A61" s="90" t="s">
        <v>209</v>
      </c>
      <c r="B61" s="90" t="s">
        <v>106</v>
      </c>
    </row>
    <row r="62" spans="1:2" ht="12.75">
      <c r="A62" t="s">
        <v>210</v>
      </c>
      <c r="B62" s="90" t="s">
        <v>106</v>
      </c>
    </row>
    <row r="63" spans="1:2" ht="12.75">
      <c r="A63" t="s">
        <v>211</v>
      </c>
      <c r="B63" s="90" t="s">
        <v>106</v>
      </c>
    </row>
    <row r="64" spans="1:2" ht="12.75">
      <c r="A64" t="s">
        <v>212</v>
      </c>
      <c r="B64" s="90" t="s">
        <v>106</v>
      </c>
    </row>
    <row r="65" ht="12.75">
      <c r="A65" t="s">
        <v>213</v>
      </c>
    </row>
    <row r="77" spans="1:10" ht="17.25">
      <c r="A77" s="126"/>
      <c r="B77" s="127">
        <v>10701</v>
      </c>
      <c r="C77" s="127">
        <v>10716</v>
      </c>
      <c r="D77" s="127">
        <v>10717</v>
      </c>
      <c r="E77" s="128" t="s">
        <v>219</v>
      </c>
      <c r="F77" s="126"/>
      <c r="G77" s="127">
        <v>10701</v>
      </c>
      <c r="H77" s="127">
        <v>10716</v>
      </c>
      <c r="I77" s="127">
        <v>10717</v>
      </c>
      <c r="J77" s="128" t="s">
        <v>219</v>
      </c>
    </row>
    <row r="78" spans="1:10" ht="17.25">
      <c r="A78" s="129" t="s">
        <v>112</v>
      </c>
      <c r="B78" s="130">
        <v>79851.15</v>
      </c>
      <c r="C78" s="130">
        <v>38836.85</v>
      </c>
      <c r="D78" s="130">
        <v>0</v>
      </c>
      <c r="E78" s="107">
        <f aca="true" t="shared" si="6" ref="E78:E109">SUM(B78:D78)</f>
        <v>118688</v>
      </c>
      <c r="F78" s="131" t="s">
        <v>113</v>
      </c>
      <c r="G78" s="130">
        <v>53968.75</v>
      </c>
      <c r="H78" s="130">
        <v>11741.25</v>
      </c>
      <c r="I78" s="130">
        <v>0</v>
      </c>
      <c r="J78" s="107">
        <f aca="true" t="shared" si="7" ref="J78:J124">SUM(G78:I78)</f>
        <v>65710</v>
      </c>
    </row>
    <row r="79" spans="1:10" ht="17.25">
      <c r="A79" s="129" t="s">
        <v>114</v>
      </c>
      <c r="B79" s="130">
        <v>54152.39</v>
      </c>
      <c r="C79" s="130">
        <v>31268.11</v>
      </c>
      <c r="D79" s="130">
        <v>0</v>
      </c>
      <c r="E79" s="107">
        <f t="shared" si="6"/>
        <v>85420.5</v>
      </c>
      <c r="F79" s="131" t="s">
        <v>115</v>
      </c>
      <c r="G79" s="130">
        <v>12658.5</v>
      </c>
      <c r="H79" s="130">
        <v>3633.87</v>
      </c>
      <c r="I79" s="130">
        <v>0</v>
      </c>
      <c r="J79" s="107">
        <f t="shared" si="7"/>
        <v>16292.369999999999</v>
      </c>
    </row>
    <row r="80" spans="1:10" ht="17.25">
      <c r="A80" s="129" t="s">
        <v>116</v>
      </c>
      <c r="B80" s="130">
        <v>18201.09</v>
      </c>
      <c r="C80" s="130">
        <v>-16136.82</v>
      </c>
      <c r="D80" s="130">
        <v>0</v>
      </c>
      <c r="E80" s="107">
        <f t="shared" si="6"/>
        <v>2064.2700000000004</v>
      </c>
      <c r="F80" s="131" t="s">
        <v>117</v>
      </c>
      <c r="G80" s="130">
        <v>71123.07</v>
      </c>
      <c r="H80" s="130">
        <v>14413.57</v>
      </c>
      <c r="I80" s="130">
        <v>0</v>
      </c>
      <c r="J80" s="107">
        <f t="shared" si="7"/>
        <v>85536.64000000001</v>
      </c>
    </row>
    <row r="81" spans="1:10" ht="17.25">
      <c r="A81" s="129" t="s">
        <v>118</v>
      </c>
      <c r="B81" s="130">
        <v>13329.16</v>
      </c>
      <c r="C81" s="130">
        <v>4153.84</v>
      </c>
      <c r="D81" s="130">
        <v>0</v>
      </c>
      <c r="E81" s="107">
        <f t="shared" si="6"/>
        <v>17483</v>
      </c>
      <c r="F81" s="131" t="s">
        <v>119</v>
      </c>
      <c r="G81" s="130">
        <v>137891.94</v>
      </c>
      <c r="H81" s="130">
        <v>57048.06</v>
      </c>
      <c r="I81" s="130">
        <v>0</v>
      </c>
      <c r="J81" s="107">
        <f t="shared" si="7"/>
        <v>194940</v>
      </c>
    </row>
    <row r="82" spans="1:10" ht="17.25">
      <c r="A82" s="129" t="s">
        <v>120</v>
      </c>
      <c r="B82" s="130">
        <v>175730.75</v>
      </c>
      <c r="C82" s="130">
        <v>95610.91</v>
      </c>
      <c r="D82" s="130">
        <v>0</v>
      </c>
      <c r="E82" s="107">
        <f t="shared" si="6"/>
        <v>271341.66000000003</v>
      </c>
      <c r="F82" s="131" t="s">
        <v>121</v>
      </c>
      <c r="G82" s="130">
        <v>62748.99</v>
      </c>
      <c r="H82" s="130">
        <v>66621.76</v>
      </c>
      <c r="I82" s="130">
        <v>0</v>
      </c>
      <c r="J82" s="107">
        <f t="shared" si="7"/>
        <v>129370.75</v>
      </c>
    </row>
    <row r="83" spans="1:10" ht="17.25">
      <c r="A83" s="129" t="s">
        <v>122</v>
      </c>
      <c r="B83" s="130">
        <v>124920.47</v>
      </c>
      <c r="C83" s="130">
        <v>69102.47</v>
      </c>
      <c r="D83" s="130">
        <v>0</v>
      </c>
      <c r="E83" s="107">
        <f t="shared" si="6"/>
        <v>194022.94</v>
      </c>
      <c r="F83" s="131" t="s">
        <v>123</v>
      </c>
      <c r="G83" s="130">
        <v>0</v>
      </c>
      <c r="H83" s="130">
        <v>0</v>
      </c>
      <c r="I83" s="130">
        <v>0</v>
      </c>
      <c r="J83" s="107">
        <f t="shared" si="7"/>
        <v>0</v>
      </c>
    </row>
    <row r="84" spans="1:10" ht="17.25">
      <c r="A84" s="129" t="s">
        <v>124</v>
      </c>
      <c r="B84" s="130">
        <v>51438.12</v>
      </c>
      <c r="C84" s="130">
        <v>17095.62</v>
      </c>
      <c r="D84" s="130">
        <v>0</v>
      </c>
      <c r="E84" s="107">
        <f t="shared" si="6"/>
        <v>68533.74</v>
      </c>
      <c r="F84" s="131" t="s">
        <v>125</v>
      </c>
      <c r="G84" s="130">
        <v>14989.4</v>
      </c>
      <c r="H84" s="130">
        <v>6685.6</v>
      </c>
      <c r="I84" s="130">
        <v>0</v>
      </c>
      <c r="J84" s="107">
        <f t="shared" si="7"/>
        <v>21675</v>
      </c>
    </row>
    <row r="85" spans="1:10" ht="17.25">
      <c r="A85" s="129" t="s">
        <v>126</v>
      </c>
      <c r="B85" s="130">
        <v>11973.94</v>
      </c>
      <c r="C85" s="130">
        <v>4227.81</v>
      </c>
      <c r="D85" s="130">
        <v>0</v>
      </c>
      <c r="E85" s="107">
        <f t="shared" si="6"/>
        <v>16201.75</v>
      </c>
      <c r="F85" s="131" t="s">
        <v>127</v>
      </c>
      <c r="G85" s="130">
        <v>89720.75</v>
      </c>
      <c r="H85" s="130">
        <v>51077.99</v>
      </c>
      <c r="I85" s="130">
        <v>0</v>
      </c>
      <c r="J85" s="107">
        <f t="shared" si="7"/>
        <v>140798.74</v>
      </c>
    </row>
    <row r="86" spans="1:10" ht="17.25">
      <c r="A86" s="129" t="s">
        <v>128</v>
      </c>
      <c r="B86" s="130">
        <v>22242.06</v>
      </c>
      <c r="C86" s="130">
        <v>7422.48</v>
      </c>
      <c r="D86" s="130">
        <v>0</v>
      </c>
      <c r="E86" s="107">
        <f t="shared" si="6"/>
        <v>29664.54</v>
      </c>
      <c r="F86" s="131" t="s">
        <v>129</v>
      </c>
      <c r="G86" s="130">
        <v>31254.45</v>
      </c>
      <c r="H86" s="130">
        <v>30526.35</v>
      </c>
      <c r="I86" s="130">
        <v>0</v>
      </c>
      <c r="J86" s="107">
        <f t="shared" si="7"/>
        <v>61780.8</v>
      </c>
    </row>
    <row r="87" spans="1:10" ht="17.25">
      <c r="A87" s="129" t="s">
        <v>130</v>
      </c>
      <c r="B87" s="130">
        <v>28497.17</v>
      </c>
      <c r="C87" s="130">
        <v>13262.83</v>
      </c>
      <c r="D87" s="130">
        <v>0</v>
      </c>
      <c r="E87" s="107">
        <f t="shared" si="6"/>
        <v>41760</v>
      </c>
      <c r="F87" s="131" t="s">
        <v>131</v>
      </c>
      <c r="G87" s="130">
        <v>46565.94</v>
      </c>
      <c r="H87" s="130">
        <v>48658.48</v>
      </c>
      <c r="I87" s="130">
        <v>0</v>
      </c>
      <c r="J87" s="107">
        <f t="shared" si="7"/>
        <v>95224.42000000001</v>
      </c>
    </row>
    <row r="88" spans="1:10" ht="17.25">
      <c r="A88" s="129" t="s">
        <v>132</v>
      </c>
      <c r="B88" s="130">
        <v>44909.66</v>
      </c>
      <c r="C88" s="130">
        <v>22867.68</v>
      </c>
      <c r="D88" s="130">
        <v>0</v>
      </c>
      <c r="E88" s="107">
        <f t="shared" si="6"/>
        <v>67777.34</v>
      </c>
      <c r="F88" s="131" t="s">
        <v>133</v>
      </c>
      <c r="G88" s="130">
        <v>137661.87</v>
      </c>
      <c r="H88" s="130">
        <v>49169.91</v>
      </c>
      <c r="I88" s="130">
        <v>0</v>
      </c>
      <c r="J88" s="107">
        <f t="shared" si="7"/>
        <v>186831.78</v>
      </c>
    </row>
    <row r="89" spans="1:10" ht="17.25">
      <c r="A89" s="129" t="s">
        <v>134</v>
      </c>
      <c r="B89" s="130">
        <v>11712.97</v>
      </c>
      <c r="C89" s="130">
        <v>4841.94</v>
      </c>
      <c r="D89" s="130">
        <v>0</v>
      </c>
      <c r="E89" s="107">
        <f t="shared" si="6"/>
        <v>16554.91</v>
      </c>
      <c r="F89" s="131" t="s">
        <v>135</v>
      </c>
      <c r="G89" s="130">
        <v>9844.5</v>
      </c>
      <c r="H89" s="130">
        <v>5006.73</v>
      </c>
      <c r="I89" s="130">
        <v>0</v>
      </c>
      <c r="J89" s="107">
        <f t="shared" si="7"/>
        <v>14851.23</v>
      </c>
    </row>
    <row r="90" spans="1:10" ht="17.25">
      <c r="A90" s="129" t="s">
        <v>136</v>
      </c>
      <c r="B90" s="130">
        <v>18931.36</v>
      </c>
      <c r="C90" s="130">
        <v>9487.64</v>
      </c>
      <c r="D90" s="130">
        <v>0</v>
      </c>
      <c r="E90" s="107">
        <f t="shared" si="6"/>
        <v>28419</v>
      </c>
      <c r="F90" s="131" t="s">
        <v>137</v>
      </c>
      <c r="G90" s="130">
        <v>59387.65</v>
      </c>
      <c r="H90" s="130">
        <v>25369.17</v>
      </c>
      <c r="I90" s="130">
        <v>0</v>
      </c>
      <c r="J90" s="107">
        <f t="shared" si="7"/>
        <v>84756.82</v>
      </c>
    </row>
    <row r="91" spans="1:10" ht="17.25">
      <c r="A91" s="129" t="s">
        <v>138</v>
      </c>
      <c r="B91" s="130">
        <v>13639.53</v>
      </c>
      <c r="C91" s="130">
        <v>7868.47</v>
      </c>
      <c r="D91" s="130">
        <v>0</v>
      </c>
      <c r="E91" s="107">
        <f t="shared" si="6"/>
        <v>21508</v>
      </c>
      <c r="F91" s="131" t="s">
        <v>139</v>
      </c>
      <c r="G91" s="130">
        <v>204630.68</v>
      </c>
      <c r="H91" s="130">
        <v>79665.43</v>
      </c>
      <c r="I91" s="130">
        <v>0</v>
      </c>
      <c r="J91" s="107">
        <f t="shared" si="7"/>
        <v>284296.11</v>
      </c>
    </row>
    <row r="92" spans="1:10" ht="17.25">
      <c r="A92" s="129" t="s">
        <v>140</v>
      </c>
      <c r="B92" s="130">
        <v>27210.59</v>
      </c>
      <c r="C92" s="130">
        <v>8641.41</v>
      </c>
      <c r="D92" s="130">
        <v>0</v>
      </c>
      <c r="E92" s="107">
        <f t="shared" si="6"/>
        <v>35852</v>
      </c>
      <c r="F92" s="131" t="s">
        <v>141</v>
      </c>
      <c r="G92" s="130">
        <v>7149.09</v>
      </c>
      <c r="H92" s="130">
        <v>1669.91</v>
      </c>
      <c r="I92" s="130">
        <v>0</v>
      </c>
      <c r="J92" s="107">
        <f t="shared" si="7"/>
        <v>8819</v>
      </c>
    </row>
    <row r="93" spans="1:10" ht="17.25">
      <c r="A93" s="129" t="s">
        <v>142</v>
      </c>
      <c r="B93" s="130">
        <v>58087.62</v>
      </c>
      <c r="C93" s="130">
        <v>25939.15</v>
      </c>
      <c r="D93" s="130">
        <v>0</v>
      </c>
      <c r="E93" s="107">
        <f t="shared" si="6"/>
        <v>84026.77</v>
      </c>
      <c r="F93" s="131" t="s">
        <v>143</v>
      </c>
      <c r="G93" s="130">
        <v>9213.44</v>
      </c>
      <c r="H93" s="130">
        <v>2589.33</v>
      </c>
      <c r="I93" s="130">
        <v>0</v>
      </c>
      <c r="J93" s="107">
        <f t="shared" si="7"/>
        <v>11802.77</v>
      </c>
    </row>
    <row r="94" spans="1:10" ht="17.25">
      <c r="A94" s="129" t="s">
        <v>144</v>
      </c>
      <c r="B94" s="130">
        <v>8078.22</v>
      </c>
      <c r="C94" s="130">
        <v>3991.78</v>
      </c>
      <c r="D94" s="130">
        <v>0</v>
      </c>
      <c r="E94" s="107">
        <f t="shared" si="6"/>
        <v>12070</v>
      </c>
      <c r="F94" s="131" t="s">
        <v>145</v>
      </c>
      <c r="G94" s="130">
        <v>17563.96</v>
      </c>
      <c r="H94" s="130">
        <v>-11595.88</v>
      </c>
      <c r="I94" s="130">
        <v>0</v>
      </c>
      <c r="J94" s="107">
        <f t="shared" si="7"/>
        <v>5968.08</v>
      </c>
    </row>
    <row r="95" spans="1:10" ht="17.25">
      <c r="A95" s="129" t="s">
        <v>146</v>
      </c>
      <c r="B95" s="130">
        <v>105113.99</v>
      </c>
      <c r="C95" s="130">
        <v>36881.01</v>
      </c>
      <c r="D95" s="130">
        <v>0</v>
      </c>
      <c r="E95" s="107">
        <f t="shared" si="6"/>
        <v>141995</v>
      </c>
      <c r="F95" s="131" t="s">
        <v>147</v>
      </c>
      <c r="G95" s="130">
        <v>19528.31</v>
      </c>
      <c r="H95" s="130">
        <v>7507.59</v>
      </c>
      <c r="I95" s="130">
        <v>0</v>
      </c>
      <c r="J95" s="107">
        <f t="shared" si="7"/>
        <v>27035.9</v>
      </c>
    </row>
    <row r="96" spans="1:10" ht="17.25">
      <c r="A96" s="129" t="s">
        <v>217</v>
      </c>
      <c r="B96" s="130">
        <v>1590961.98</v>
      </c>
      <c r="C96" s="130">
        <v>749388.42</v>
      </c>
      <c r="D96" s="130">
        <v>0</v>
      </c>
      <c r="E96" s="107">
        <f t="shared" si="6"/>
        <v>2340350.4</v>
      </c>
      <c r="F96" s="131" t="s">
        <v>149</v>
      </c>
      <c r="G96" s="130">
        <v>4815.58</v>
      </c>
      <c r="H96" s="130">
        <v>1535.25</v>
      </c>
      <c r="I96" s="130">
        <v>0</v>
      </c>
      <c r="J96" s="107">
        <f t="shared" si="7"/>
        <v>6350.83</v>
      </c>
    </row>
    <row r="97" spans="1:10" ht="17.25">
      <c r="A97" s="129" t="s">
        <v>150</v>
      </c>
      <c r="B97" s="130">
        <v>9754.15</v>
      </c>
      <c r="C97" s="130">
        <v>3017.79</v>
      </c>
      <c r="D97" s="130">
        <v>0</v>
      </c>
      <c r="E97" s="107">
        <f t="shared" si="6"/>
        <v>12771.939999999999</v>
      </c>
      <c r="F97" s="132" t="s">
        <v>222</v>
      </c>
      <c r="G97" s="130">
        <v>6288.18</v>
      </c>
      <c r="H97" s="130">
        <v>1956.82</v>
      </c>
      <c r="I97" s="130">
        <v>0</v>
      </c>
      <c r="J97" s="107">
        <f t="shared" si="7"/>
        <v>8245</v>
      </c>
    </row>
    <row r="98" spans="1:10" ht="17.25">
      <c r="A98" s="129" t="s">
        <v>152</v>
      </c>
      <c r="B98" s="130">
        <v>26161.05</v>
      </c>
      <c r="C98" s="130">
        <v>14109.24</v>
      </c>
      <c r="D98" s="130">
        <v>0</v>
      </c>
      <c r="E98" s="107">
        <f t="shared" si="6"/>
        <v>40270.29</v>
      </c>
      <c r="F98" s="131" t="s">
        <v>153</v>
      </c>
      <c r="G98" s="130">
        <v>17223.47</v>
      </c>
      <c r="H98" s="130">
        <v>7549.36</v>
      </c>
      <c r="I98" s="130">
        <v>0</v>
      </c>
      <c r="J98" s="107">
        <f t="shared" si="7"/>
        <v>24772.83</v>
      </c>
    </row>
    <row r="99" spans="1:10" ht="17.25">
      <c r="A99" s="129" t="s">
        <v>154</v>
      </c>
      <c r="B99" s="130">
        <v>67338.46</v>
      </c>
      <c r="C99" s="130">
        <v>31455.19</v>
      </c>
      <c r="D99" s="130">
        <v>0</v>
      </c>
      <c r="E99" s="107">
        <f t="shared" si="6"/>
        <v>98793.65000000001</v>
      </c>
      <c r="F99" s="131" t="s">
        <v>155</v>
      </c>
      <c r="G99" s="130">
        <v>65773.62</v>
      </c>
      <c r="H99" s="130">
        <v>29899.76</v>
      </c>
      <c r="I99" s="130">
        <v>0</v>
      </c>
      <c r="J99" s="107">
        <f t="shared" si="7"/>
        <v>95673.37999999999</v>
      </c>
    </row>
    <row r="100" spans="1:10" ht="17.25">
      <c r="A100" s="129" t="s">
        <v>156</v>
      </c>
      <c r="B100" s="130">
        <v>31069.85</v>
      </c>
      <c r="C100" s="130">
        <v>12029.15</v>
      </c>
      <c r="D100" s="130">
        <v>0</v>
      </c>
      <c r="E100" s="107">
        <f t="shared" si="6"/>
        <v>43099</v>
      </c>
      <c r="F100" s="131" t="s">
        <v>157</v>
      </c>
      <c r="G100" s="130">
        <v>25016.83</v>
      </c>
      <c r="H100" s="130">
        <v>11632.95</v>
      </c>
      <c r="I100" s="130">
        <v>0</v>
      </c>
      <c r="J100" s="107">
        <f t="shared" si="7"/>
        <v>36649.78</v>
      </c>
    </row>
    <row r="101" spans="1:10" ht="17.25">
      <c r="A101" s="129" t="s">
        <v>158</v>
      </c>
      <c r="B101" s="130">
        <v>79424.8</v>
      </c>
      <c r="C101" s="130">
        <v>53709.2</v>
      </c>
      <c r="D101" s="130">
        <v>0</v>
      </c>
      <c r="E101" s="107">
        <f t="shared" si="6"/>
        <v>133134</v>
      </c>
      <c r="F101" s="131" t="s">
        <v>159</v>
      </c>
      <c r="G101" s="130">
        <v>104216.31</v>
      </c>
      <c r="H101" s="130">
        <v>42916.67</v>
      </c>
      <c r="I101" s="130">
        <v>0</v>
      </c>
      <c r="J101" s="107">
        <f t="shared" si="7"/>
        <v>147132.97999999998</v>
      </c>
    </row>
    <row r="102" spans="1:10" ht="17.25">
      <c r="A102" s="129" t="s">
        <v>160</v>
      </c>
      <c r="B102" s="130">
        <v>19352.98</v>
      </c>
      <c r="C102" s="130">
        <v>7439.02</v>
      </c>
      <c r="D102" s="130">
        <v>0</v>
      </c>
      <c r="E102" s="107">
        <f t="shared" si="6"/>
        <v>26792</v>
      </c>
      <c r="F102" s="131" t="s">
        <v>161</v>
      </c>
      <c r="G102" s="130">
        <v>85184.03</v>
      </c>
      <c r="H102" s="130">
        <v>42928.25</v>
      </c>
      <c r="I102" s="130">
        <v>0</v>
      </c>
      <c r="J102" s="107">
        <f t="shared" si="7"/>
        <v>128112.28</v>
      </c>
    </row>
    <row r="103" spans="1:10" ht="17.25">
      <c r="A103" s="129" t="s">
        <v>162</v>
      </c>
      <c r="B103" s="130">
        <v>53090.49</v>
      </c>
      <c r="C103" s="130">
        <v>20936.18</v>
      </c>
      <c r="D103" s="130">
        <v>0</v>
      </c>
      <c r="E103" s="107">
        <f t="shared" si="6"/>
        <v>74026.67</v>
      </c>
      <c r="F103" s="131" t="s">
        <v>163</v>
      </c>
      <c r="G103" s="130">
        <v>474503.87</v>
      </c>
      <c r="H103" s="130">
        <v>233144.93</v>
      </c>
      <c r="I103" s="130">
        <v>0</v>
      </c>
      <c r="J103" s="107">
        <f t="shared" si="7"/>
        <v>707648.8</v>
      </c>
    </row>
    <row r="104" spans="1:10" ht="17.25">
      <c r="A104" s="129" t="s">
        <v>164</v>
      </c>
      <c r="B104" s="130">
        <v>53469.19</v>
      </c>
      <c r="C104" s="130">
        <v>15827.79</v>
      </c>
      <c r="D104" s="130">
        <v>0</v>
      </c>
      <c r="E104" s="107">
        <f t="shared" si="6"/>
        <v>69296.98000000001</v>
      </c>
      <c r="F104" s="131" t="s">
        <v>165</v>
      </c>
      <c r="G104" s="130">
        <v>7334.57</v>
      </c>
      <c r="H104" s="130">
        <v>5348.43</v>
      </c>
      <c r="I104" s="130">
        <v>0</v>
      </c>
      <c r="J104" s="107">
        <f t="shared" si="7"/>
        <v>12683</v>
      </c>
    </row>
    <row r="105" spans="1:10" ht="17.25">
      <c r="A105" s="129" t="s">
        <v>166</v>
      </c>
      <c r="B105" s="130">
        <v>27326.05</v>
      </c>
      <c r="C105" s="130">
        <v>10047.92</v>
      </c>
      <c r="D105" s="130">
        <v>0</v>
      </c>
      <c r="E105" s="107">
        <f t="shared" si="6"/>
        <v>37373.97</v>
      </c>
      <c r="F105" s="131" t="s">
        <v>167</v>
      </c>
      <c r="G105" s="130">
        <v>46521.04</v>
      </c>
      <c r="H105" s="130">
        <v>11433.84</v>
      </c>
      <c r="I105" s="130">
        <v>0</v>
      </c>
      <c r="J105" s="107">
        <f t="shared" si="7"/>
        <v>57954.880000000005</v>
      </c>
    </row>
    <row r="106" spans="1:10" ht="17.25">
      <c r="A106" s="129" t="s">
        <v>168</v>
      </c>
      <c r="B106" s="130">
        <v>45335.9</v>
      </c>
      <c r="C106" s="130">
        <v>7761.1</v>
      </c>
      <c r="D106" s="130">
        <v>0</v>
      </c>
      <c r="E106" s="107">
        <f t="shared" si="6"/>
        <v>53097</v>
      </c>
      <c r="F106" s="131" t="s">
        <v>169</v>
      </c>
      <c r="G106" s="130">
        <v>364748.73</v>
      </c>
      <c r="H106" s="130">
        <v>163102.27</v>
      </c>
      <c r="I106" s="130">
        <v>0</v>
      </c>
      <c r="J106" s="107">
        <f t="shared" si="7"/>
        <v>527851</v>
      </c>
    </row>
    <row r="107" spans="1:10" ht="17.25">
      <c r="A107" s="129" t="s">
        <v>170</v>
      </c>
      <c r="B107" s="130">
        <v>57764.56</v>
      </c>
      <c r="C107" s="130">
        <v>21950.24</v>
      </c>
      <c r="D107" s="130">
        <v>0</v>
      </c>
      <c r="E107" s="107">
        <f t="shared" si="6"/>
        <v>79714.8</v>
      </c>
      <c r="F107" s="131" t="s">
        <v>171</v>
      </c>
      <c r="G107" s="130">
        <v>1231304.03</v>
      </c>
      <c r="H107" s="130">
        <v>629596.13</v>
      </c>
      <c r="I107" s="130">
        <v>0</v>
      </c>
      <c r="J107" s="107">
        <f t="shared" si="7"/>
        <v>1860900.1600000001</v>
      </c>
    </row>
    <row r="108" spans="1:10" ht="17.25">
      <c r="A108" s="129" t="s">
        <v>172</v>
      </c>
      <c r="B108" s="130">
        <v>13545.84</v>
      </c>
      <c r="C108" s="130">
        <v>4588.16</v>
      </c>
      <c r="D108" s="130">
        <v>0</v>
      </c>
      <c r="E108" s="107">
        <f t="shared" si="6"/>
        <v>18134</v>
      </c>
      <c r="F108" s="131" t="s">
        <v>173</v>
      </c>
      <c r="G108" s="130">
        <v>20098.76</v>
      </c>
      <c r="H108" s="130">
        <v>6588.98</v>
      </c>
      <c r="I108" s="130">
        <v>0</v>
      </c>
      <c r="J108" s="107">
        <f t="shared" si="7"/>
        <v>26687.739999999998</v>
      </c>
    </row>
    <row r="109" spans="1:10" ht="17.25">
      <c r="A109" s="129" t="s">
        <v>174</v>
      </c>
      <c r="B109" s="130">
        <v>155134.99</v>
      </c>
      <c r="C109" s="130">
        <v>31230.01</v>
      </c>
      <c r="D109" s="130">
        <v>0</v>
      </c>
      <c r="E109" s="107">
        <f t="shared" si="6"/>
        <v>186365</v>
      </c>
      <c r="F109" s="131" t="s">
        <v>175</v>
      </c>
      <c r="G109" s="130">
        <v>18596.61</v>
      </c>
      <c r="H109" s="130">
        <v>5310.39</v>
      </c>
      <c r="I109" s="130">
        <v>0</v>
      </c>
      <c r="J109" s="107">
        <f t="shared" si="7"/>
        <v>23907</v>
      </c>
    </row>
    <row r="110" spans="1:10" ht="17.25">
      <c r="A110" s="129" t="s">
        <v>176</v>
      </c>
      <c r="B110" s="130">
        <v>498950.72</v>
      </c>
      <c r="C110" s="130">
        <v>310367.02</v>
      </c>
      <c r="D110" s="130">
        <v>0</v>
      </c>
      <c r="E110" s="107">
        <f aca="true" t="shared" si="8" ref="E110:E126">SUM(B110:D110)</f>
        <v>809317.74</v>
      </c>
      <c r="F110" s="131" t="s">
        <v>177</v>
      </c>
      <c r="G110" s="130">
        <v>160318.77</v>
      </c>
      <c r="H110" s="130">
        <v>80364.28</v>
      </c>
      <c r="I110" s="130">
        <v>0</v>
      </c>
      <c r="J110" s="107">
        <f t="shared" si="7"/>
        <v>240683.05</v>
      </c>
    </row>
    <row r="111" spans="1:10" ht="17.25">
      <c r="A111" s="129" t="s">
        <v>178</v>
      </c>
      <c r="B111" s="130">
        <v>4798</v>
      </c>
      <c r="C111" s="130">
        <v>1057.98</v>
      </c>
      <c r="D111" s="130">
        <v>0</v>
      </c>
      <c r="E111" s="107">
        <f t="shared" si="8"/>
        <v>5855.98</v>
      </c>
      <c r="F111" s="131" t="s">
        <v>179</v>
      </c>
      <c r="G111" s="130">
        <v>285995.21</v>
      </c>
      <c r="H111" s="130">
        <v>146252.62</v>
      </c>
      <c r="I111" s="130">
        <v>0</v>
      </c>
      <c r="J111" s="107">
        <f t="shared" si="7"/>
        <v>432247.83</v>
      </c>
    </row>
    <row r="112" spans="1:10" ht="17.25">
      <c r="A112" s="129" t="s">
        <v>180</v>
      </c>
      <c r="B112" s="130">
        <v>24794.3</v>
      </c>
      <c r="C112" s="130">
        <v>7840.21</v>
      </c>
      <c r="D112" s="130">
        <v>0</v>
      </c>
      <c r="E112" s="107">
        <f t="shared" si="8"/>
        <v>32634.51</v>
      </c>
      <c r="F112" s="131" t="s">
        <v>181</v>
      </c>
      <c r="G112" s="130">
        <v>65708.22</v>
      </c>
      <c r="H112" s="130">
        <v>38723.78</v>
      </c>
      <c r="I112" s="130">
        <v>0</v>
      </c>
      <c r="J112" s="107">
        <f t="shared" si="7"/>
        <v>104432</v>
      </c>
    </row>
    <row r="113" spans="1:10" ht="17.25">
      <c r="A113" s="129" t="s">
        <v>182</v>
      </c>
      <c r="B113" s="130">
        <v>41707.14</v>
      </c>
      <c r="C113" s="130">
        <v>16136.48</v>
      </c>
      <c r="D113" s="130">
        <v>0</v>
      </c>
      <c r="E113" s="107">
        <f t="shared" si="8"/>
        <v>57843.619999999995</v>
      </c>
      <c r="F113" s="131" t="s">
        <v>183</v>
      </c>
      <c r="G113" s="130">
        <v>6962.51</v>
      </c>
      <c r="H113" s="130">
        <v>2777.97</v>
      </c>
      <c r="I113" s="130">
        <v>0</v>
      </c>
      <c r="J113" s="107">
        <f t="shared" si="7"/>
        <v>9740.48</v>
      </c>
    </row>
    <row r="114" spans="1:10" ht="17.25">
      <c r="A114" s="129" t="s">
        <v>184</v>
      </c>
      <c r="B114" s="130">
        <v>46479.02</v>
      </c>
      <c r="C114" s="130">
        <v>18909.98</v>
      </c>
      <c r="D114" s="130">
        <v>0</v>
      </c>
      <c r="E114" s="107">
        <f t="shared" si="8"/>
        <v>65389</v>
      </c>
      <c r="F114" s="131" t="s">
        <v>185</v>
      </c>
      <c r="G114" s="130">
        <v>13570.33</v>
      </c>
      <c r="H114" s="130">
        <v>4447.99</v>
      </c>
      <c r="I114" s="130">
        <v>0</v>
      </c>
      <c r="J114" s="107">
        <f t="shared" si="7"/>
        <v>18018.32</v>
      </c>
    </row>
    <row r="115" spans="1:10" ht="17.25">
      <c r="A115" s="129" t="s">
        <v>186</v>
      </c>
      <c r="B115" s="130">
        <v>15350.32</v>
      </c>
      <c r="C115" s="130">
        <v>5992.56</v>
      </c>
      <c r="D115" s="130">
        <v>0</v>
      </c>
      <c r="E115" s="107">
        <f t="shared" si="8"/>
        <v>21342.88</v>
      </c>
      <c r="F115" s="131" t="s">
        <v>218</v>
      </c>
      <c r="G115" s="130">
        <v>15932.2</v>
      </c>
      <c r="H115" s="130">
        <v>7652.8</v>
      </c>
      <c r="I115" s="130">
        <v>0</v>
      </c>
      <c r="J115" s="107">
        <f t="shared" si="7"/>
        <v>23585</v>
      </c>
    </row>
    <row r="116" spans="1:10" ht="17.25">
      <c r="A116" s="129" t="s">
        <v>188</v>
      </c>
      <c r="B116" s="130">
        <v>23908.74</v>
      </c>
      <c r="C116" s="130">
        <v>12185.69</v>
      </c>
      <c r="D116" s="130">
        <v>0</v>
      </c>
      <c r="E116" s="107">
        <f t="shared" si="8"/>
        <v>36094.43</v>
      </c>
      <c r="F116" s="131" t="s">
        <v>189</v>
      </c>
      <c r="G116" s="130">
        <v>15701.85</v>
      </c>
      <c r="H116" s="130">
        <v>5280.15</v>
      </c>
      <c r="I116" s="130">
        <v>0</v>
      </c>
      <c r="J116" s="107">
        <f t="shared" si="7"/>
        <v>20982</v>
      </c>
    </row>
    <row r="117" spans="1:10" ht="17.25">
      <c r="A117" s="129" t="s">
        <v>190</v>
      </c>
      <c r="B117" s="130">
        <v>56056.49</v>
      </c>
      <c r="C117" s="130">
        <v>15919.51</v>
      </c>
      <c r="D117" s="130">
        <v>0</v>
      </c>
      <c r="E117" s="107">
        <f t="shared" si="8"/>
        <v>71976</v>
      </c>
      <c r="F117" s="131" t="s">
        <v>191</v>
      </c>
      <c r="G117" s="130">
        <v>35069.61</v>
      </c>
      <c r="H117" s="130">
        <v>10760.39</v>
      </c>
      <c r="I117" s="130">
        <v>0</v>
      </c>
      <c r="J117" s="107">
        <f t="shared" si="7"/>
        <v>45830</v>
      </c>
    </row>
    <row r="118" spans="1:10" ht="17.25">
      <c r="A118" s="129" t="s">
        <v>192</v>
      </c>
      <c r="B118" s="130">
        <v>28828.12</v>
      </c>
      <c r="C118" s="130">
        <v>9529.66</v>
      </c>
      <c r="D118" s="130">
        <v>0</v>
      </c>
      <c r="E118" s="107">
        <f t="shared" si="8"/>
        <v>38357.78</v>
      </c>
      <c r="F118" s="131" t="s">
        <v>193</v>
      </c>
      <c r="G118" s="130">
        <v>136424.3</v>
      </c>
      <c r="H118" s="130">
        <v>83304.53</v>
      </c>
      <c r="I118" s="130">
        <v>0</v>
      </c>
      <c r="J118" s="107">
        <f t="shared" si="7"/>
        <v>219728.83</v>
      </c>
    </row>
    <row r="119" spans="1:10" ht="17.25">
      <c r="A119" s="129" t="s">
        <v>194</v>
      </c>
      <c r="B119" s="130">
        <v>5371.44</v>
      </c>
      <c r="C119" s="130">
        <v>-17624.16</v>
      </c>
      <c r="D119" s="130">
        <v>0</v>
      </c>
      <c r="E119" s="107">
        <f t="shared" si="8"/>
        <v>-12252.720000000001</v>
      </c>
      <c r="F119" s="131" t="s">
        <v>195</v>
      </c>
      <c r="G119" s="130">
        <v>11346.71</v>
      </c>
      <c r="H119" s="130">
        <v>4293.69</v>
      </c>
      <c r="I119" s="130">
        <v>0</v>
      </c>
      <c r="J119" s="107">
        <f t="shared" si="7"/>
        <v>15640.399999999998</v>
      </c>
    </row>
    <row r="120" spans="1:10" ht="17.25">
      <c r="A120" s="129" t="s">
        <v>196</v>
      </c>
      <c r="B120" s="130">
        <v>21907.3</v>
      </c>
      <c r="C120" s="130">
        <v>9342.27</v>
      </c>
      <c r="D120" s="130">
        <v>0</v>
      </c>
      <c r="E120" s="107">
        <f t="shared" si="8"/>
        <v>31249.57</v>
      </c>
      <c r="F120" s="131" t="s">
        <v>197</v>
      </c>
      <c r="G120" s="130">
        <v>18468.85</v>
      </c>
      <c r="H120" s="130">
        <v>7564.97</v>
      </c>
      <c r="I120" s="130">
        <v>0</v>
      </c>
      <c r="J120" s="107">
        <f t="shared" si="7"/>
        <v>26033.82</v>
      </c>
    </row>
    <row r="121" spans="1:10" ht="17.25">
      <c r="A121" s="129" t="s">
        <v>198</v>
      </c>
      <c r="B121" s="130">
        <v>2661.55</v>
      </c>
      <c r="C121" s="130">
        <v>2152.08</v>
      </c>
      <c r="D121" s="130">
        <v>0</v>
      </c>
      <c r="E121" s="107">
        <f t="shared" si="8"/>
        <v>4813.63</v>
      </c>
      <c r="F121" s="131" t="s">
        <v>199</v>
      </c>
      <c r="G121" s="130">
        <v>37200.94</v>
      </c>
      <c r="H121" s="130">
        <v>11584.06</v>
      </c>
      <c r="I121" s="130">
        <v>0</v>
      </c>
      <c r="J121" s="107">
        <f t="shared" si="7"/>
        <v>48785</v>
      </c>
    </row>
    <row r="122" spans="1:10" ht="17.25">
      <c r="A122" s="129" t="s">
        <v>200</v>
      </c>
      <c r="B122" s="130">
        <v>97342.24</v>
      </c>
      <c r="C122" s="130">
        <v>28027.76</v>
      </c>
      <c r="D122" s="130">
        <v>0</v>
      </c>
      <c r="E122" s="107">
        <f t="shared" si="8"/>
        <v>125370</v>
      </c>
      <c r="F122" s="131" t="s">
        <v>201</v>
      </c>
      <c r="G122" s="130">
        <v>836467.14</v>
      </c>
      <c r="H122" s="130">
        <v>352022.7</v>
      </c>
      <c r="I122" s="130">
        <v>0</v>
      </c>
      <c r="J122" s="107">
        <f t="shared" si="7"/>
        <v>1188489.84</v>
      </c>
    </row>
    <row r="123" spans="1:10" ht="17.25">
      <c r="A123" s="129" t="s">
        <v>202</v>
      </c>
      <c r="B123" s="130">
        <v>17787.48</v>
      </c>
      <c r="C123" s="130">
        <v>6768.52</v>
      </c>
      <c r="D123" s="130">
        <v>0</v>
      </c>
      <c r="E123" s="107">
        <f t="shared" si="8"/>
        <v>24556</v>
      </c>
      <c r="F123" s="131" t="s">
        <v>203</v>
      </c>
      <c r="G123" s="130">
        <v>232862.56</v>
      </c>
      <c r="H123" s="130">
        <v>126733.44</v>
      </c>
      <c r="I123" s="130">
        <v>0</v>
      </c>
      <c r="J123" s="107">
        <f t="shared" si="7"/>
        <v>359596</v>
      </c>
    </row>
    <row r="124" spans="1:10" ht="18" thickBot="1">
      <c r="A124" s="129" t="s">
        <v>204</v>
      </c>
      <c r="B124" s="130">
        <v>917167.7</v>
      </c>
      <c r="C124" s="130">
        <v>428127.28</v>
      </c>
      <c r="D124" s="130">
        <v>0</v>
      </c>
      <c r="E124" s="107">
        <f t="shared" si="8"/>
        <v>1345294.98</v>
      </c>
      <c r="F124" s="131" t="s">
        <v>205</v>
      </c>
      <c r="G124" s="130">
        <v>0</v>
      </c>
      <c r="H124" s="130">
        <v>0</v>
      </c>
      <c r="I124" s="130">
        <v>593475.19</v>
      </c>
      <c r="J124" s="133">
        <f t="shared" si="7"/>
        <v>593475.19</v>
      </c>
    </row>
    <row r="125" spans="1:10" ht="18" thickTop="1">
      <c r="A125" s="129" t="s">
        <v>206</v>
      </c>
      <c r="B125" s="130">
        <v>5303.59</v>
      </c>
      <c r="C125" s="130">
        <v>367.95</v>
      </c>
      <c r="D125" s="130">
        <v>0</v>
      </c>
      <c r="E125" s="107">
        <f t="shared" si="8"/>
        <v>5671.54</v>
      </c>
      <c r="F125" s="129"/>
      <c r="G125" s="107"/>
      <c r="H125" s="107"/>
      <c r="I125" s="107"/>
      <c r="J125" s="111" t="s">
        <v>106</v>
      </c>
    </row>
    <row r="126" spans="1:10" ht="17.25">
      <c r="A126" s="129" t="s">
        <v>207</v>
      </c>
      <c r="B126" s="130">
        <v>9134.39</v>
      </c>
      <c r="C126" s="130">
        <v>5894.06</v>
      </c>
      <c r="D126" s="130">
        <v>0</v>
      </c>
      <c r="E126" s="107">
        <f t="shared" si="8"/>
        <v>15028.45</v>
      </c>
      <c r="F126" s="134" t="s">
        <v>208</v>
      </c>
      <c r="G126" s="107">
        <f>SUM(B78:B126)+SUM(G78:G124)</f>
        <v>10244855.189999998</v>
      </c>
      <c r="H126" s="107">
        <f>SUM(C78:C126)+SUM(H78:H124)</f>
        <v>4754343.959999999</v>
      </c>
      <c r="I126" s="107">
        <f>SUM(D78:D126)+SUM(I78:I124)</f>
        <v>593475.19</v>
      </c>
      <c r="J126" s="107">
        <f>SUM(E78:E126)+SUM(J78:J124)</f>
        <v>15592674.340000004</v>
      </c>
    </row>
    <row r="127" spans="1:10" ht="17.25">
      <c r="A127" s="119"/>
      <c r="B127" s="135"/>
      <c r="C127" s="135"/>
      <c r="D127" s="119"/>
      <c r="E127" s="119"/>
      <c r="F127" s="119"/>
      <c r="G127" s="119"/>
      <c r="H127" s="119"/>
      <c r="I127" s="119"/>
      <c r="J127" s="136">
        <f>SUM(G126:I126)</f>
        <v>15592674.339999996</v>
      </c>
    </row>
    <row r="128" spans="2:3" ht="17.25">
      <c r="B128" s="135"/>
      <c r="C128" s="135"/>
    </row>
    <row r="129" ht="17.25">
      <c r="B129" s="135"/>
    </row>
    <row r="130" ht="12.75">
      <c r="B130" s="90"/>
    </row>
    <row r="131" ht="12.75">
      <c r="B131" s="90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2.28125" style="0" customWidth="1"/>
    <col min="3" max="3" width="21.140625" style="0" customWidth="1"/>
    <col min="4" max="4" width="23.57421875" style="0" customWidth="1"/>
    <col min="5" max="5" width="20.7109375" style="0" customWidth="1"/>
    <col min="6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9.7109375" style="0" customWidth="1"/>
    <col min="12" max="12" width="21.7109375" style="0" customWidth="1"/>
    <col min="13" max="13" width="20.00390625" style="0" customWidth="1"/>
    <col min="14" max="14" width="23.57421875" style="0" customWidth="1"/>
  </cols>
  <sheetData>
    <row r="1" spans="1:6" ht="17.25">
      <c r="A1" s="90"/>
      <c r="B1" s="83"/>
      <c r="C1" s="83" t="s">
        <v>0</v>
      </c>
      <c r="D1" s="83"/>
      <c r="E1" s="83"/>
      <c r="F1" s="83"/>
    </row>
    <row r="2" spans="1:6" ht="17.25">
      <c r="A2" s="83"/>
      <c r="B2" s="83"/>
      <c r="C2" s="83" t="s">
        <v>102</v>
      </c>
      <c r="D2" s="83"/>
      <c r="E2" s="83"/>
      <c r="F2" s="83"/>
    </row>
    <row r="3" spans="1:6" ht="17.25">
      <c r="A3" s="83" t="s">
        <v>103</v>
      </c>
      <c r="B3" s="83" t="s">
        <v>214</v>
      </c>
      <c r="C3" s="83" t="s">
        <v>105</v>
      </c>
      <c r="D3" s="83" t="s">
        <v>106</v>
      </c>
      <c r="E3" s="83"/>
      <c r="F3" s="72" t="s">
        <v>215</v>
      </c>
    </row>
    <row r="4" spans="1:9" ht="17.25">
      <c r="A4" s="91" t="s">
        <v>108</v>
      </c>
      <c r="B4" s="92" t="s">
        <v>216</v>
      </c>
      <c r="C4" s="74" t="s">
        <v>110</v>
      </c>
      <c r="D4" s="91" t="s">
        <v>108</v>
      </c>
      <c r="E4" s="92" t="str">
        <f>B4</f>
        <v>Mar  06</v>
      </c>
      <c r="F4" s="74" t="str">
        <f>C4</f>
        <v>Jul 05 - Mar 06</v>
      </c>
      <c r="H4" s="90" t="s">
        <v>111</v>
      </c>
      <c r="I4" s="90" t="s">
        <v>111</v>
      </c>
    </row>
    <row r="5" spans="1:9" ht="17.25">
      <c r="A5" s="93" t="s">
        <v>112</v>
      </c>
      <c r="B5" s="77">
        <f>G69</f>
        <v>4871666.72</v>
      </c>
      <c r="C5" s="78">
        <f aca="true" t="shared" si="0" ref="C5:C36">B5+H5</f>
        <v>48382159.370000005</v>
      </c>
      <c r="D5" s="94" t="s">
        <v>113</v>
      </c>
      <c r="E5" s="77">
        <f>N69</f>
        <v>1806979.54</v>
      </c>
      <c r="F5" s="78">
        <f aca="true" t="shared" si="1" ref="F5:F51">E5+I5</f>
        <v>18007221.19</v>
      </c>
      <c r="H5" s="78">
        <v>43510492.650000006</v>
      </c>
      <c r="I5" s="78">
        <v>16200241.65</v>
      </c>
    </row>
    <row r="6" spans="1:9" ht="17.25">
      <c r="A6" s="93" t="s">
        <v>114</v>
      </c>
      <c r="B6" s="77">
        <f aca="true" t="shared" si="2" ref="B6:B53">G70</f>
        <v>2198566.71</v>
      </c>
      <c r="C6" s="78">
        <f t="shared" si="0"/>
        <v>21112050.99</v>
      </c>
      <c r="D6" s="94" t="s">
        <v>115</v>
      </c>
      <c r="E6" s="77">
        <f aca="true" t="shared" si="3" ref="E6:E50">N70</f>
        <v>319930.58</v>
      </c>
      <c r="F6" s="78">
        <f t="shared" si="1"/>
        <v>3198309.7</v>
      </c>
      <c r="H6" s="78">
        <v>18913484.279999997</v>
      </c>
      <c r="I6" s="78">
        <v>2878379.12</v>
      </c>
    </row>
    <row r="7" spans="1:9" ht="17.25">
      <c r="A7" s="93" t="s">
        <v>116</v>
      </c>
      <c r="B7" s="77">
        <f t="shared" si="2"/>
        <v>591742.65</v>
      </c>
      <c r="C7" s="78">
        <f t="shared" si="0"/>
        <v>6183695.790000001</v>
      </c>
      <c r="D7" s="94" t="s">
        <v>117</v>
      </c>
      <c r="E7" s="77">
        <f t="shared" si="3"/>
        <v>1345472.2</v>
      </c>
      <c r="F7" s="78">
        <f t="shared" si="1"/>
        <v>13686399.61</v>
      </c>
      <c r="H7" s="78">
        <v>5591953.140000001</v>
      </c>
      <c r="I7" s="78">
        <v>12340927.41</v>
      </c>
    </row>
    <row r="8" spans="1:9" ht="17.25">
      <c r="A8" s="93" t="s">
        <v>118</v>
      </c>
      <c r="B8" s="77">
        <f t="shared" si="2"/>
        <v>167999.02</v>
      </c>
      <c r="C8" s="78">
        <f t="shared" si="0"/>
        <v>1689985.74</v>
      </c>
      <c r="D8" s="94" t="s">
        <v>119</v>
      </c>
      <c r="E8" s="77">
        <f t="shared" si="3"/>
        <v>2455934.91</v>
      </c>
      <c r="F8" s="78">
        <f t="shared" si="1"/>
        <v>24080997.080000002</v>
      </c>
      <c r="H8" s="78">
        <v>1521986.72</v>
      </c>
      <c r="I8" s="78">
        <v>21625062.17</v>
      </c>
    </row>
    <row r="9" spans="1:9" ht="17.25">
      <c r="A9" s="93" t="s">
        <v>120</v>
      </c>
      <c r="B9" s="77">
        <f t="shared" si="2"/>
        <v>8081739.5</v>
      </c>
      <c r="C9" s="78">
        <f t="shared" si="0"/>
        <v>82137972.41</v>
      </c>
      <c r="D9" s="94" t="s">
        <v>121</v>
      </c>
      <c r="E9" s="77">
        <f t="shared" si="3"/>
        <v>2809551.8</v>
      </c>
      <c r="F9" s="78">
        <f t="shared" si="1"/>
        <v>27416553.91</v>
      </c>
      <c r="H9" s="78">
        <v>74056232.91</v>
      </c>
      <c r="I9" s="78">
        <v>24607002.11</v>
      </c>
    </row>
    <row r="10" spans="1:9" ht="17.25">
      <c r="A10" s="93" t="s">
        <v>122</v>
      </c>
      <c r="B10" s="77">
        <f t="shared" si="2"/>
        <v>5583065.79</v>
      </c>
      <c r="C10" s="78">
        <f t="shared" si="0"/>
        <v>55238306.93</v>
      </c>
      <c r="D10" s="94" t="s">
        <v>123</v>
      </c>
      <c r="E10" s="77">
        <f t="shared" si="3"/>
        <v>772579.67</v>
      </c>
      <c r="F10" s="78">
        <f t="shared" si="1"/>
        <v>7840727.4799999995</v>
      </c>
      <c r="H10" s="78">
        <v>49655241.14</v>
      </c>
      <c r="I10" s="78">
        <v>7068147.81</v>
      </c>
    </row>
    <row r="11" spans="1:9" ht="17.25">
      <c r="A11" s="93" t="s">
        <v>124</v>
      </c>
      <c r="B11" s="77">
        <f t="shared" si="2"/>
        <v>1433295.19</v>
      </c>
      <c r="C11" s="78">
        <f t="shared" si="0"/>
        <v>15114310.11</v>
      </c>
      <c r="D11" s="94" t="s">
        <v>125</v>
      </c>
      <c r="E11" s="77">
        <f t="shared" si="3"/>
        <v>752976.4099999999</v>
      </c>
      <c r="F11" s="78">
        <f t="shared" si="1"/>
        <v>7512496.18</v>
      </c>
      <c r="H11" s="78">
        <v>13681014.92</v>
      </c>
      <c r="I11" s="78">
        <v>6759519.77</v>
      </c>
    </row>
    <row r="12" spans="1:9" ht="17.25">
      <c r="A12" s="93" t="s">
        <v>126</v>
      </c>
      <c r="B12" s="77">
        <f t="shared" si="2"/>
        <v>245882.26</v>
      </c>
      <c r="C12" s="78">
        <f t="shared" si="0"/>
        <v>2520676.3600000003</v>
      </c>
      <c r="D12" s="94" t="s">
        <v>127</v>
      </c>
      <c r="E12" s="77">
        <f t="shared" si="3"/>
        <v>9009961.89</v>
      </c>
      <c r="F12" s="78">
        <f t="shared" si="1"/>
        <v>89304577.33</v>
      </c>
      <c r="H12" s="78">
        <v>2274794.1</v>
      </c>
      <c r="I12" s="78">
        <v>80294615.44</v>
      </c>
    </row>
    <row r="13" spans="1:9" ht="17.25">
      <c r="A13" s="93" t="s">
        <v>128</v>
      </c>
      <c r="B13" s="77">
        <f t="shared" si="2"/>
        <v>933744.87</v>
      </c>
      <c r="C13" s="78">
        <f t="shared" si="0"/>
        <v>8788912.46</v>
      </c>
      <c r="D13" s="94" t="s">
        <v>129</v>
      </c>
      <c r="E13" s="77">
        <f t="shared" si="3"/>
        <v>1445193.8699999999</v>
      </c>
      <c r="F13" s="78">
        <f t="shared" si="1"/>
        <v>14456238.209999997</v>
      </c>
      <c r="H13" s="78">
        <v>7855167.590000001</v>
      </c>
      <c r="I13" s="78">
        <v>13011044.339999998</v>
      </c>
    </row>
    <row r="14" spans="1:9" ht="17.25">
      <c r="A14" s="93" t="s">
        <v>130</v>
      </c>
      <c r="B14" s="77">
        <f t="shared" si="2"/>
        <v>2003228.77</v>
      </c>
      <c r="C14" s="78">
        <f t="shared" si="0"/>
        <v>20255333.47</v>
      </c>
      <c r="D14" s="94" t="s">
        <v>131</v>
      </c>
      <c r="E14" s="77">
        <f t="shared" si="3"/>
        <v>1206848.0699999998</v>
      </c>
      <c r="F14" s="78">
        <f t="shared" si="1"/>
        <v>11862216.569999998</v>
      </c>
      <c r="H14" s="78">
        <v>18252104.7</v>
      </c>
      <c r="I14" s="78">
        <v>10655368.499999998</v>
      </c>
    </row>
    <row r="15" spans="1:9" ht="17.25">
      <c r="A15" s="93" t="s">
        <v>132</v>
      </c>
      <c r="B15" s="77">
        <f t="shared" si="2"/>
        <v>1033610.5399999999</v>
      </c>
      <c r="C15" s="78">
        <f t="shared" si="0"/>
        <v>10400264.939999998</v>
      </c>
      <c r="D15" s="94" t="s">
        <v>133</v>
      </c>
      <c r="E15" s="77">
        <f t="shared" si="3"/>
        <v>4370324.8</v>
      </c>
      <c r="F15" s="78">
        <f t="shared" si="1"/>
        <v>42263219.379999995</v>
      </c>
      <c r="H15" s="78">
        <v>9366654.399999999</v>
      </c>
      <c r="I15" s="78">
        <v>37892894.58</v>
      </c>
    </row>
    <row r="16" spans="1:9" ht="17.25">
      <c r="A16" s="93" t="s">
        <v>134</v>
      </c>
      <c r="B16" s="77">
        <f t="shared" si="2"/>
        <v>535436.04</v>
      </c>
      <c r="C16" s="78">
        <f t="shared" si="0"/>
        <v>5614941.14</v>
      </c>
      <c r="D16" s="94" t="s">
        <v>135</v>
      </c>
      <c r="E16" s="77">
        <f t="shared" si="3"/>
        <v>280090.5</v>
      </c>
      <c r="F16" s="78">
        <f t="shared" si="1"/>
        <v>2891536.34</v>
      </c>
      <c r="H16" s="78">
        <v>5079505.1</v>
      </c>
      <c r="I16" s="78">
        <v>2611445.84</v>
      </c>
    </row>
    <row r="17" spans="1:9" ht="17.25">
      <c r="A17" s="93" t="s">
        <v>136</v>
      </c>
      <c r="B17" s="77">
        <f t="shared" si="2"/>
        <v>781054.54</v>
      </c>
      <c r="C17" s="78">
        <f t="shared" si="0"/>
        <v>7871091.96</v>
      </c>
      <c r="D17" s="94" t="s">
        <v>137</v>
      </c>
      <c r="E17" s="77">
        <f t="shared" si="3"/>
        <v>1958736.41</v>
      </c>
      <c r="F17" s="78">
        <f t="shared" si="1"/>
        <v>19454930.91</v>
      </c>
      <c r="H17" s="78">
        <v>7090037.42</v>
      </c>
      <c r="I17" s="78">
        <v>17496194.5</v>
      </c>
    </row>
    <row r="18" spans="1:9" ht="17.25">
      <c r="A18" s="93" t="s">
        <v>138</v>
      </c>
      <c r="B18" s="77">
        <f t="shared" si="2"/>
        <v>191605.43</v>
      </c>
      <c r="C18" s="78">
        <f t="shared" si="0"/>
        <v>2155015.47</v>
      </c>
      <c r="D18" s="94" t="s">
        <v>139</v>
      </c>
      <c r="E18" s="77">
        <f t="shared" si="3"/>
        <v>8723422.540000001</v>
      </c>
      <c r="F18" s="78">
        <f t="shared" si="1"/>
        <v>90276170.77</v>
      </c>
      <c r="H18" s="78">
        <v>1963410.04</v>
      </c>
      <c r="I18" s="78">
        <v>81552748.22999999</v>
      </c>
    </row>
    <row r="19" spans="1:9" ht="17.25">
      <c r="A19" s="93" t="s">
        <v>140</v>
      </c>
      <c r="B19" s="77">
        <f t="shared" si="2"/>
        <v>1494353.19</v>
      </c>
      <c r="C19" s="78">
        <f t="shared" si="0"/>
        <v>14419330.959999997</v>
      </c>
      <c r="D19" s="94" t="s">
        <v>141</v>
      </c>
      <c r="E19" s="77">
        <f t="shared" si="3"/>
        <v>83282.97</v>
      </c>
      <c r="F19" s="78">
        <f t="shared" si="1"/>
        <v>1029575.84</v>
      </c>
      <c r="H19" s="78">
        <v>12924977.769999998</v>
      </c>
      <c r="I19" s="78">
        <v>946292.87</v>
      </c>
    </row>
    <row r="20" spans="1:9" ht="17.25">
      <c r="A20" s="93" t="s">
        <v>142</v>
      </c>
      <c r="B20" s="77">
        <f t="shared" si="2"/>
        <v>5662939.86</v>
      </c>
      <c r="C20" s="78">
        <f t="shared" si="0"/>
        <v>41460912.589999996</v>
      </c>
      <c r="D20" s="94" t="s">
        <v>143</v>
      </c>
      <c r="E20" s="77">
        <f t="shared" si="3"/>
        <v>226214.83000000002</v>
      </c>
      <c r="F20" s="78">
        <f t="shared" si="1"/>
        <v>2313102.23</v>
      </c>
      <c r="H20" s="78">
        <v>35797972.73</v>
      </c>
      <c r="I20" s="78">
        <v>2086887.4</v>
      </c>
    </row>
    <row r="21" spans="1:9" ht="17.25">
      <c r="A21" s="93" t="s">
        <v>144</v>
      </c>
      <c r="B21" s="77">
        <f t="shared" si="2"/>
        <v>244046.63</v>
      </c>
      <c r="C21" s="78">
        <f t="shared" si="0"/>
        <v>2278685.3</v>
      </c>
      <c r="D21" s="94" t="s">
        <v>145</v>
      </c>
      <c r="E21" s="77">
        <f t="shared" si="3"/>
        <v>1759618.36</v>
      </c>
      <c r="F21" s="78">
        <f t="shared" si="1"/>
        <v>18765804.369999997</v>
      </c>
      <c r="H21" s="78">
        <v>2034638.67</v>
      </c>
      <c r="I21" s="78">
        <v>17006186.009999998</v>
      </c>
    </row>
    <row r="22" spans="1:9" ht="17.25">
      <c r="A22" s="93" t="s">
        <v>146</v>
      </c>
      <c r="B22" s="77">
        <f t="shared" si="2"/>
        <v>2895467.7800000003</v>
      </c>
      <c r="C22" s="78">
        <f t="shared" si="0"/>
        <v>31050494.49</v>
      </c>
      <c r="D22" s="94" t="s">
        <v>147</v>
      </c>
      <c r="E22" s="77">
        <f t="shared" si="3"/>
        <v>601973.37</v>
      </c>
      <c r="F22" s="78">
        <f t="shared" si="1"/>
        <v>6093886.000000001</v>
      </c>
      <c r="H22" s="78">
        <v>28155026.709999997</v>
      </c>
      <c r="I22" s="78">
        <v>5491912.630000001</v>
      </c>
    </row>
    <row r="23" spans="1:9" ht="17.25">
      <c r="A23" s="93" t="s">
        <v>217</v>
      </c>
      <c r="B23" s="77">
        <f t="shared" si="2"/>
        <v>66897205.440000005</v>
      </c>
      <c r="C23" s="78">
        <f t="shared" si="0"/>
        <v>666745310.76</v>
      </c>
      <c r="D23" s="94" t="s">
        <v>149</v>
      </c>
      <c r="E23" s="77">
        <f t="shared" si="3"/>
        <v>160978.76</v>
      </c>
      <c r="F23" s="78">
        <f t="shared" si="1"/>
        <v>1794452.98</v>
      </c>
      <c r="H23" s="78">
        <v>599848105.3199999</v>
      </c>
      <c r="I23" s="78">
        <v>1633474.22</v>
      </c>
    </row>
    <row r="24" spans="1:9" ht="17.25">
      <c r="A24" s="93" t="s">
        <v>150</v>
      </c>
      <c r="B24" s="77">
        <f t="shared" si="2"/>
        <v>385168.17</v>
      </c>
      <c r="C24" s="78">
        <f t="shared" si="0"/>
        <v>4184830.88</v>
      </c>
      <c r="D24" s="94" t="s">
        <v>151</v>
      </c>
      <c r="E24" s="77">
        <f t="shared" si="3"/>
        <v>107912.21999999999</v>
      </c>
      <c r="F24" s="78">
        <f t="shared" si="1"/>
        <v>1467902.47</v>
      </c>
      <c r="H24" s="78">
        <v>3799662.71</v>
      </c>
      <c r="I24" s="78">
        <v>1359990.25</v>
      </c>
    </row>
    <row r="25" spans="1:9" ht="17.25">
      <c r="A25" s="93" t="s">
        <v>152</v>
      </c>
      <c r="B25" s="77">
        <f t="shared" si="2"/>
        <v>649825.2199999999</v>
      </c>
      <c r="C25" s="78">
        <f t="shared" si="0"/>
        <v>6337482.919999999</v>
      </c>
      <c r="D25" s="94" t="s">
        <v>153</v>
      </c>
      <c r="E25" s="77">
        <f t="shared" si="3"/>
        <v>327188.01</v>
      </c>
      <c r="F25" s="78">
        <f t="shared" si="1"/>
        <v>3883735.1100000003</v>
      </c>
      <c r="H25" s="78">
        <v>5687657.699999999</v>
      </c>
      <c r="I25" s="78">
        <v>3556547.1</v>
      </c>
    </row>
    <row r="26" spans="1:9" ht="17.25">
      <c r="A26" s="93" t="s">
        <v>154</v>
      </c>
      <c r="B26" s="77">
        <f t="shared" si="2"/>
        <v>2902812.33</v>
      </c>
      <c r="C26" s="78">
        <f t="shared" si="0"/>
        <v>29369843.369999997</v>
      </c>
      <c r="D26" s="94" t="s">
        <v>155</v>
      </c>
      <c r="E26" s="77">
        <f t="shared" si="3"/>
        <v>5560583.199999999</v>
      </c>
      <c r="F26" s="78">
        <f t="shared" si="1"/>
        <v>55139585.239999995</v>
      </c>
      <c r="H26" s="78">
        <v>26467031.04</v>
      </c>
      <c r="I26" s="78">
        <v>49579002.03999999</v>
      </c>
    </row>
    <row r="27" spans="1:9" ht="17.25">
      <c r="A27" s="93" t="s">
        <v>156</v>
      </c>
      <c r="B27" s="77">
        <f t="shared" si="2"/>
        <v>2181334.7199999997</v>
      </c>
      <c r="C27" s="78">
        <f t="shared" si="0"/>
        <v>20855808.009999998</v>
      </c>
      <c r="D27" s="94" t="s">
        <v>157</v>
      </c>
      <c r="E27" s="77">
        <f t="shared" si="3"/>
        <v>1094059</v>
      </c>
      <c r="F27" s="78">
        <f t="shared" si="1"/>
        <v>10644133.889999999</v>
      </c>
      <c r="H27" s="78">
        <v>18674473.29</v>
      </c>
      <c r="I27" s="78">
        <v>9550074.889999999</v>
      </c>
    </row>
    <row r="28" spans="1:9" ht="17.25">
      <c r="A28" s="93" t="s">
        <v>158</v>
      </c>
      <c r="B28" s="77">
        <f t="shared" si="2"/>
        <v>808946.7</v>
      </c>
      <c r="C28" s="78">
        <f t="shared" si="0"/>
        <v>8379464.350000001</v>
      </c>
      <c r="D28" s="94" t="s">
        <v>159</v>
      </c>
      <c r="E28" s="77">
        <f t="shared" si="3"/>
        <v>2804111.9500000007</v>
      </c>
      <c r="F28" s="78">
        <f t="shared" si="1"/>
        <v>30223959.56</v>
      </c>
      <c r="H28" s="78">
        <v>7570517.65</v>
      </c>
      <c r="I28" s="78">
        <v>27419847.61</v>
      </c>
    </row>
    <row r="29" spans="1:9" ht="17.25">
      <c r="A29" s="93" t="s">
        <v>160</v>
      </c>
      <c r="B29" s="77">
        <f t="shared" si="2"/>
        <v>542235.65</v>
      </c>
      <c r="C29" s="78">
        <f t="shared" si="0"/>
        <v>5428256.83</v>
      </c>
      <c r="D29" s="94" t="s">
        <v>161</v>
      </c>
      <c r="E29" s="77">
        <f t="shared" si="3"/>
        <v>2721826.32</v>
      </c>
      <c r="F29" s="78">
        <f t="shared" si="1"/>
        <v>27288767.490000002</v>
      </c>
      <c r="H29" s="78">
        <v>4886021.18</v>
      </c>
      <c r="I29" s="78">
        <v>24566941.17</v>
      </c>
    </row>
    <row r="30" spans="1:9" ht="17.25">
      <c r="A30" s="93" t="s">
        <v>162</v>
      </c>
      <c r="B30" s="77">
        <f t="shared" si="2"/>
        <v>1666533.27</v>
      </c>
      <c r="C30" s="78">
        <f t="shared" si="0"/>
        <v>16185120.399999999</v>
      </c>
      <c r="D30" s="94" t="s">
        <v>163</v>
      </c>
      <c r="E30" s="77">
        <f t="shared" si="3"/>
        <v>16034416.089999998</v>
      </c>
      <c r="F30" s="78">
        <f t="shared" si="1"/>
        <v>157321091.23</v>
      </c>
      <c r="H30" s="78">
        <v>14518587.129999999</v>
      </c>
      <c r="I30" s="78">
        <v>141286675.14</v>
      </c>
    </row>
    <row r="31" spans="1:9" ht="17.25">
      <c r="A31" s="93" t="s">
        <v>164</v>
      </c>
      <c r="B31" s="77">
        <f t="shared" si="2"/>
        <v>2179615.2600000002</v>
      </c>
      <c r="C31" s="78">
        <f t="shared" si="0"/>
        <v>18264364.83</v>
      </c>
      <c r="D31" s="94" t="s">
        <v>165</v>
      </c>
      <c r="E31" s="77">
        <f t="shared" si="3"/>
        <v>797924.37</v>
      </c>
      <c r="F31" s="78">
        <f t="shared" si="1"/>
        <v>7859564.5</v>
      </c>
      <c r="H31" s="78">
        <v>16084749.569999998</v>
      </c>
      <c r="I31" s="78">
        <v>7061640.13</v>
      </c>
    </row>
    <row r="32" spans="1:9" ht="17.25">
      <c r="A32" s="93" t="s">
        <v>166</v>
      </c>
      <c r="B32" s="77">
        <f t="shared" si="2"/>
        <v>1338468.73</v>
      </c>
      <c r="C32" s="78">
        <f t="shared" si="0"/>
        <v>12901491.39</v>
      </c>
      <c r="D32" s="94" t="s">
        <v>167</v>
      </c>
      <c r="E32" s="77">
        <f t="shared" si="3"/>
        <v>413376.21</v>
      </c>
      <c r="F32" s="78">
        <f t="shared" si="1"/>
        <v>4224624.5</v>
      </c>
      <c r="H32" s="78">
        <v>11563022.66</v>
      </c>
      <c r="I32" s="78">
        <v>3811248.29</v>
      </c>
    </row>
    <row r="33" spans="1:9" ht="17.25">
      <c r="A33" s="93" t="s">
        <v>168</v>
      </c>
      <c r="B33" s="77">
        <f t="shared" si="2"/>
        <v>341139.4</v>
      </c>
      <c r="C33" s="78">
        <f t="shared" si="0"/>
        <v>3432662.05</v>
      </c>
      <c r="D33" s="94" t="s">
        <v>169</v>
      </c>
      <c r="E33" s="77">
        <f t="shared" si="3"/>
        <v>10026491.26</v>
      </c>
      <c r="F33" s="78">
        <f t="shared" si="1"/>
        <v>135389903.97</v>
      </c>
      <c r="H33" s="78">
        <v>3091522.65</v>
      </c>
      <c r="I33" s="78">
        <v>125363412.71</v>
      </c>
    </row>
    <row r="34" spans="1:9" ht="17.25">
      <c r="A34" s="93" t="s">
        <v>170</v>
      </c>
      <c r="B34" s="77">
        <f t="shared" si="2"/>
        <v>3150692.93</v>
      </c>
      <c r="C34" s="78">
        <f t="shared" si="0"/>
        <v>30664474.83</v>
      </c>
      <c r="D34" s="94" t="s">
        <v>171</v>
      </c>
      <c r="E34" s="77">
        <f t="shared" si="3"/>
        <v>67417571.36</v>
      </c>
      <c r="F34" s="78">
        <f t="shared" si="1"/>
        <v>674097597.4899999</v>
      </c>
      <c r="H34" s="78">
        <v>27513781.9</v>
      </c>
      <c r="I34" s="78">
        <v>606680026.1299999</v>
      </c>
    </row>
    <row r="35" spans="1:9" ht="17.25">
      <c r="A35" s="93" t="s">
        <v>172</v>
      </c>
      <c r="B35" s="77">
        <f t="shared" si="2"/>
        <v>289797.74</v>
      </c>
      <c r="C35" s="78">
        <f t="shared" si="0"/>
        <v>2814614.1399999997</v>
      </c>
      <c r="D35" s="94" t="s">
        <v>173</v>
      </c>
      <c r="E35" s="77">
        <f t="shared" si="3"/>
        <v>669012.08</v>
      </c>
      <c r="F35" s="78">
        <f t="shared" si="1"/>
        <v>6255817.77</v>
      </c>
      <c r="H35" s="78">
        <v>2524816.4</v>
      </c>
      <c r="I35" s="78">
        <v>5586805.6899999995</v>
      </c>
    </row>
    <row r="36" spans="1:9" ht="17.25">
      <c r="A36" s="93" t="s">
        <v>174</v>
      </c>
      <c r="B36" s="77">
        <f t="shared" si="2"/>
        <v>4760214.37</v>
      </c>
      <c r="C36" s="78">
        <f t="shared" si="0"/>
        <v>47819049.24</v>
      </c>
      <c r="D36" s="94" t="s">
        <v>175</v>
      </c>
      <c r="E36" s="77">
        <f t="shared" si="3"/>
        <v>281326.13</v>
      </c>
      <c r="F36" s="78">
        <f t="shared" si="1"/>
        <v>3261064.34</v>
      </c>
      <c r="H36" s="78">
        <v>43058834.870000005</v>
      </c>
      <c r="I36" s="78">
        <v>2979738.21</v>
      </c>
    </row>
    <row r="37" spans="1:9" ht="17.25">
      <c r="A37" s="93" t="s">
        <v>176</v>
      </c>
      <c r="B37" s="77">
        <f t="shared" si="2"/>
        <v>26375813.37</v>
      </c>
      <c r="C37" s="78">
        <f aca="true" t="shared" si="4" ref="C37:C53">B37+H37</f>
        <v>259915091.37</v>
      </c>
      <c r="D37" s="94" t="s">
        <v>177</v>
      </c>
      <c r="E37" s="77">
        <f t="shared" si="3"/>
        <v>10342143.82</v>
      </c>
      <c r="F37" s="78">
        <f t="shared" si="1"/>
        <v>109127964.66</v>
      </c>
      <c r="H37" s="78">
        <v>233539278</v>
      </c>
      <c r="I37" s="78">
        <v>98785820.84</v>
      </c>
    </row>
    <row r="38" spans="1:9" ht="17.25">
      <c r="A38" s="93" t="s">
        <v>178</v>
      </c>
      <c r="B38" s="77">
        <f t="shared" si="2"/>
        <v>92018.75</v>
      </c>
      <c r="C38" s="78">
        <f t="shared" si="4"/>
        <v>845720.35</v>
      </c>
      <c r="D38" s="94" t="s">
        <v>179</v>
      </c>
      <c r="E38" s="77">
        <f t="shared" si="3"/>
        <v>6751726.62</v>
      </c>
      <c r="F38" s="78">
        <f t="shared" si="1"/>
        <v>65241377.73</v>
      </c>
      <c r="H38" s="78">
        <v>753701.6</v>
      </c>
      <c r="I38" s="78">
        <v>58489651.11</v>
      </c>
    </row>
    <row r="39" spans="1:9" ht="17.25">
      <c r="A39" s="93" t="s">
        <v>180</v>
      </c>
      <c r="B39" s="77">
        <f t="shared" si="2"/>
        <v>721949.78</v>
      </c>
      <c r="C39" s="78">
        <f t="shared" si="4"/>
        <v>7294556.94</v>
      </c>
      <c r="D39" s="94" t="s">
        <v>181</v>
      </c>
      <c r="E39" s="77">
        <f t="shared" si="3"/>
        <v>1580295.45</v>
      </c>
      <c r="F39" s="78">
        <f t="shared" si="1"/>
        <v>15186453.39</v>
      </c>
      <c r="H39" s="78">
        <v>6572607.16</v>
      </c>
      <c r="I39" s="78">
        <v>13606157.940000001</v>
      </c>
    </row>
    <row r="40" spans="1:9" ht="17.25">
      <c r="A40" s="93" t="s">
        <v>182</v>
      </c>
      <c r="B40" s="77">
        <f t="shared" si="2"/>
        <v>1333553.0699999998</v>
      </c>
      <c r="C40" s="78">
        <f t="shared" si="4"/>
        <v>13852892.260000002</v>
      </c>
      <c r="D40" s="94" t="s">
        <v>183</v>
      </c>
      <c r="E40" s="77">
        <f t="shared" si="3"/>
        <v>167902.21</v>
      </c>
      <c r="F40" s="78">
        <f t="shared" si="1"/>
        <v>1590802.8699999999</v>
      </c>
      <c r="H40" s="78">
        <v>12519339.190000001</v>
      </c>
      <c r="I40" s="78">
        <v>1422900.66</v>
      </c>
    </row>
    <row r="41" spans="1:9" ht="17.25">
      <c r="A41" s="93" t="s">
        <v>184</v>
      </c>
      <c r="B41" s="77">
        <f t="shared" si="2"/>
        <v>1455854.87</v>
      </c>
      <c r="C41" s="78">
        <f t="shared" si="4"/>
        <v>15134383.759999998</v>
      </c>
      <c r="D41" s="94" t="s">
        <v>185</v>
      </c>
      <c r="E41" s="77">
        <f t="shared" si="3"/>
        <v>481155.43</v>
      </c>
      <c r="F41" s="78">
        <f t="shared" si="1"/>
        <v>4821339.96</v>
      </c>
      <c r="H41" s="78">
        <v>13678528.889999999</v>
      </c>
      <c r="I41" s="78">
        <v>4340184.53</v>
      </c>
    </row>
    <row r="42" spans="1:9" ht="17.25">
      <c r="A42" s="93" t="s">
        <v>186</v>
      </c>
      <c r="B42" s="77">
        <f t="shared" si="2"/>
        <v>612200.02</v>
      </c>
      <c r="C42" s="78">
        <f t="shared" si="4"/>
        <v>5875057.029999999</v>
      </c>
      <c r="D42" s="94" t="s">
        <v>218</v>
      </c>
      <c r="E42" s="77">
        <f t="shared" si="3"/>
        <v>305865.79</v>
      </c>
      <c r="F42" s="78">
        <f t="shared" si="1"/>
        <v>3137324.74</v>
      </c>
      <c r="H42" s="78">
        <v>5262857.01</v>
      </c>
      <c r="I42" s="78">
        <v>2831458.95</v>
      </c>
    </row>
    <row r="43" spans="1:9" ht="17.25">
      <c r="A43" s="93" t="s">
        <v>188</v>
      </c>
      <c r="B43" s="77">
        <f t="shared" si="2"/>
        <v>1296917.7700000003</v>
      </c>
      <c r="C43" s="78">
        <f t="shared" si="4"/>
        <v>12421712.729999999</v>
      </c>
      <c r="D43" s="94" t="s">
        <v>189</v>
      </c>
      <c r="E43" s="77">
        <f t="shared" si="3"/>
        <v>62477.06999999999</v>
      </c>
      <c r="F43" s="78">
        <f t="shared" si="1"/>
        <v>843432.3899999999</v>
      </c>
      <c r="H43" s="78">
        <v>11124794.959999999</v>
      </c>
      <c r="I43" s="78">
        <v>780955.32</v>
      </c>
    </row>
    <row r="44" spans="1:9" ht="17.25">
      <c r="A44" s="93" t="s">
        <v>190</v>
      </c>
      <c r="B44" s="77">
        <f t="shared" si="2"/>
        <v>1875555.78</v>
      </c>
      <c r="C44" s="78">
        <f t="shared" si="4"/>
        <v>19010330.700000003</v>
      </c>
      <c r="D44" s="94" t="s">
        <v>191</v>
      </c>
      <c r="E44" s="77">
        <f t="shared" si="3"/>
        <v>1869409.0400000003</v>
      </c>
      <c r="F44" s="78">
        <f t="shared" si="1"/>
        <v>18474623.62</v>
      </c>
      <c r="H44" s="78">
        <v>17134774.92</v>
      </c>
      <c r="I44" s="78">
        <v>16605214.58</v>
      </c>
    </row>
    <row r="45" spans="1:9" ht="17.25">
      <c r="A45" s="93" t="s">
        <v>192</v>
      </c>
      <c r="B45" s="77">
        <f t="shared" si="2"/>
        <v>479161.63</v>
      </c>
      <c r="C45" s="78">
        <f t="shared" si="4"/>
        <v>4674073.03</v>
      </c>
      <c r="D45" s="94" t="s">
        <v>193</v>
      </c>
      <c r="E45" s="77">
        <f t="shared" si="3"/>
        <v>8911201.8</v>
      </c>
      <c r="F45" s="78">
        <f t="shared" si="1"/>
        <v>90672492.7</v>
      </c>
      <c r="H45" s="78">
        <v>4194911.4</v>
      </c>
      <c r="I45" s="78">
        <v>81761290.9</v>
      </c>
    </row>
    <row r="46" spans="1:9" ht="17.25">
      <c r="A46" s="93" t="s">
        <v>194</v>
      </c>
      <c r="B46" s="77">
        <f t="shared" si="2"/>
        <v>157678.3</v>
      </c>
      <c r="C46" s="78">
        <f t="shared" si="4"/>
        <v>1541996.84</v>
      </c>
      <c r="D46" s="94" t="s">
        <v>195</v>
      </c>
      <c r="E46" s="77">
        <f t="shared" si="3"/>
        <v>342239.85</v>
      </c>
      <c r="F46" s="78">
        <f t="shared" si="1"/>
        <v>3409640.95</v>
      </c>
      <c r="H46" s="78">
        <v>1384318.54</v>
      </c>
      <c r="I46" s="78">
        <v>3067401.1</v>
      </c>
    </row>
    <row r="47" spans="1:9" ht="17.25">
      <c r="A47" s="93" t="s">
        <v>196</v>
      </c>
      <c r="B47" s="77">
        <f t="shared" si="2"/>
        <v>691299.75</v>
      </c>
      <c r="C47" s="78">
        <f t="shared" si="4"/>
        <v>6972220.180000001</v>
      </c>
      <c r="D47" s="94" t="s">
        <v>197</v>
      </c>
      <c r="E47" s="77">
        <f t="shared" si="3"/>
        <v>1146697.33</v>
      </c>
      <c r="F47" s="78">
        <f t="shared" si="1"/>
        <v>11053272.840000002</v>
      </c>
      <c r="H47" s="78">
        <v>6280920.430000001</v>
      </c>
      <c r="I47" s="78">
        <v>9906575.510000002</v>
      </c>
    </row>
    <row r="48" spans="1:9" ht="17.25">
      <c r="A48" s="93" t="s">
        <v>198</v>
      </c>
      <c r="B48" s="77">
        <f t="shared" si="2"/>
        <v>140697.62</v>
      </c>
      <c r="C48" s="78">
        <f t="shared" si="4"/>
        <v>1448826.2799999998</v>
      </c>
      <c r="D48" s="94" t="s">
        <v>199</v>
      </c>
      <c r="E48" s="77">
        <f t="shared" si="3"/>
        <v>956592.88</v>
      </c>
      <c r="F48" s="78">
        <f t="shared" si="1"/>
        <v>9687634.71</v>
      </c>
      <c r="H48" s="78">
        <v>1308128.66</v>
      </c>
      <c r="I48" s="78">
        <v>8731041.83</v>
      </c>
    </row>
    <row r="49" spans="1:9" ht="17.25">
      <c r="A49" s="93" t="s">
        <v>200</v>
      </c>
      <c r="B49" s="77">
        <f t="shared" si="2"/>
        <v>1737503.4199999997</v>
      </c>
      <c r="C49" s="78">
        <f t="shared" si="4"/>
        <v>17023816.319999997</v>
      </c>
      <c r="D49" s="94" t="s">
        <v>201</v>
      </c>
      <c r="E49" s="77">
        <f t="shared" si="3"/>
        <v>16324923.309999999</v>
      </c>
      <c r="F49" s="78">
        <f t="shared" si="1"/>
        <v>170340277.19</v>
      </c>
      <c r="H49" s="78">
        <v>15286312.899999999</v>
      </c>
      <c r="I49" s="78">
        <v>154015353.88</v>
      </c>
    </row>
    <row r="50" spans="1:9" ht="17.25">
      <c r="A50" s="93" t="s">
        <v>202</v>
      </c>
      <c r="B50" s="77">
        <f t="shared" si="2"/>
        <v>419282.99</v>
      </c>
      <c r="C50" s="78">
        <f t="shared" si="4"/>
        <v>4392085.9</v>
      </c>
      <c r="D50" s="94" t="s">
        <v>203</v>
      </c>
      <c r="E50" s="77">
        <f t="shared" si="3"/>
        <v>5533988.360000001</v>
      </c>
      <c r="F50" s="78">
        <f t="shared" si="1"/>
        <v>56871281.65</v>
      </c>
      <c r="H50" s="78">
        <v>3972802.91</v>
      </c>
      <c r="I50" s="78">
        <v>51337293.29</v>
      </c>
    </row>
    <row r="51" spans="1:9" ht="18" thickBot="1">
      <c r="A51" s="93" t="s">
        <v>204</v>
      </c>
      <c r="B51" s="77">
        <f t="shared" si="2"/>
        <v>39988628.81</v>
      </c>
      <c r="C51" s="78">
        <f t="shared" si="4"/>
        <v>397008183.07</v>
      </c>
      <c r="D51" s="94" t="s">
        <v>205</v>
      </c>
      <c r="E51" s="95">
        <f>N115</f>
        <v>74162808.91999999</v>
      </c>
      <c r="F51" s="96">
        <f t="shared" si="1"/>
        <v>726950091.3199998</v>
      </c>
      <c r="H51" s="78">
        <v>357019554.26</v>
      </c>
      <c r="I51" s="78">
        <v>652787282.3999999</v>
      </c>
    </row>
    <row r="52" spans="1:9" ht="18" thickTop="1">
      <c r="A52" s="93" t="s">
        <v>206</v>
      </c>
      <c r="B52" s="77">
        <f t="shared" si="2"/>
        <v>123131.95999999999</v>
      </c>
      <c r="C52" s="78">
        <f t="shared" si="4"/>
        <v>1130788.87</v>
      </c>
      <c r="D52" s="94"/>
      <c r="E52" s="97" t="s">
        <v>106</v>
      </c>
      <c r="F52" s="97" t="s">
        <v>106</v>
      </c>
      <c r="H52" s="78">
        <v>1007656.91</v>
      </c>
      <c r="I52" s="98" t="s">
        <v>106</v>
      </c>
    </row>
    <row r="53" spans="1:9" ht="17.25">
      <c r="A53" s="99" t="s">
        <v>207</v>
      </c>
      <c r="B53" s="77">
        <f t="shared" si="2"/>
        <v>757640.01</v>
      </c>
      <c r="C53" s="78">
        <f t="shared" si="4"/>
        <v>6725506.34</v>
      </c>
      <c r="D53" s="100" t="s">
        <v>208</v>
      </c>
      <c r="E53" s="89">
        <f>SUM(B5:B53)+SUM(E5:E51)</f>
        <v>482587620.88000005</v>
      </c>
      <c r="F53" s="89">
        <f>SUM(C5:C53)+SUM(F5:F51)</f>
        <v>4832038330.809999</v>
      </c>
      <c r="H53" s="78">
        <v>5967866.33</v>
      </c>
      <c r="I53" s="98">
        <f>SUM(H5:H53)+SUM(I5:I52)</f>
        <v>4349450709.93</v>
      </c>
    </row>
    <row r="54" spans="6:9" ht="12.75">
      <c r="F54" s="98" t="s">
        <v>106</v>
      </c>
      <c r="I54" t="s">
        <v>106</v>
      </c>
    </row>
    <row r="55" spans="5:9" ht="12.75">
      <c r="E55" t="s">
        <v>106</v>
      </c>
      <c r="F55" s="98">
        <f>I53+E53</f>
        <v>4832038330.81</v>
      </c>
      <c r="I55">
        <v>4143213131.8499994</v>
      </c>
    </row>
    <row r="57" ht="12.75">
      <c r="B57" t="s">
        <v>106</v>
      </c>
    </row>
    <row r="58" ht="12.75">
      <c r="B58" t="s">
        <v>106</v>
      </c>
    </row>
    <row r="61" ht="12.75">
      <c r="A61" s="90" t="s">
        <v>106</v>
      </c>
    </row>
    <row r="62" ht="12.75">
      <c r="A62" s="90" t="s">
        <v>106</v>
      </c>
    </row>
    <row r="63" ht="12.75">
      <c r="A63" s="90" t="s">
        <v>106</v>
      </c>
    </row>
    <row r="64" ht="12.75">
      <c r="A64" s="90" t="s">
        <v>106</v>
      </c>
    </row>
    <row r="65" ht="12.75">
      <c r="A65" s="90" t="s">
        <v>106</v>
      </c>
    </row>
    <row r="68" spans="1:14" ht="17.25">
      <c r="A68" s="101"/>
      <c r="B68" s="102">
        <v>10101</v>
      </c>
      <c r="C68" s="102">
        <v>10102</v>
      </c>
      <c r="D68" s="102">
        <v>10103</v>
      </c>
      <c r="E68" s="103">
        <v>10104</v>
      </c>
      <c r="F68" s="104">
        <v>10105</v>
      </c>
      <c r="G68" s="103" t="s">
        <v>219</v>
      </c>
      <c r="H68" s="101"/>
      <c r="I68" s="102">
        <v>10101</v>
      </c>
      <c r="J68" s="102">
        <v>10102</v>
      </c>
      <c r="K68" s="102">
        <v>10103</v>
      </c>
      <c r="L68" s="102">
        <v>10104</v>
      </c>
      <c r="M68" s="102">
        <v>10105</v>
      </c>
      <c r="N68" s="103" t="s">
        <v>219</v>
      </c>
    </row>
    <row r="69" spans="1:14" ht="17.25">
      <c r="A69" s="105" t="s">
        <v>112</v>
      </c>
      <c r="B69" s="77">
        <v>4221706.12</v>
      </c>
      <c r="C69" s="106">
        <v>17899.92</v>
      </c>
      <c r="D69" s="106">
        <v>0</v>
      </c>
      <c r="E69" s="106">
        <v>584159.08</v>
      </c>
      <c r="F69" s="106">
        <v>47901.6</v>
      </c>
      <c r="G69" s="107">
        <f>SUM(B69:F69)</f>
        <v>4871666.72</v>
      </c>
      <c r="H69" s="108" t="s">
        <v>113</v>
      </c>
      <c r="I69" s="77">
        <v>1554455.31</v>
      </c>
      <c r="J69" s="106">
        <v>8433</v>
      </c>
      <c r="K69" s="106">
        <v>0</v>
      </c>
      <c r="L69" s="106">
        <v>221704.05</v>
      </c>
      <c r="M69" s="106">
        <v>22387.18</v>
      </c>
      <c r="N69" s="107">
        <f>SUM(I69:M69)</f>
        <v>1806979.54</v>
      </c>
    </row>
    <row r="70" spans="1:14" ht="17.25">
      <c r="A70" s="109" t="s">
        <v>114</v>
      </c>
      <c r="B70" s="77">
        <v>1902004.63</v>
      </c>
      <c r="C70" s="106">
        <v>10953</v>
      </c>
      <c r="D70" s="106">
        <v>0</v>
      </c>
      <c r="E70" s="106">
        <v>264927.83</v>
      </c>
      <c r="F70" s="106">
        <v>20681.25</v>
      </c>
      <c r="G70" s="107">
        <f aca="true" t="shared" si="5" ref="G70:G117">SUM(B70:F70)</f>
        <v>2198566.71</v>
      </c>
      <c r="H70" s="108" t="s">
        <v>115</v>
      </c>
      <c r="I70" s="77">
        <v>281037.24</v>
      </c>
      <c r="J70" s="106">
        <v>140.88</v>
      </c>
      <c r="K70" s="106">
        <v>0</v>
      </c>
      <c r="L70" s="106">
        <v>36798.14</v>
      </c>
      <c r="M70" s="106">
        <v>1954.32</v>
      </c>
      <c r="N70" s="107">
        <f aca="true" t="shared" si="6" ref="N70:N115">SUM(I70:M70)</f>
        <v>319930.58</v>
      </c>
    </row>
    <row r="71" spans="1:14" ht="17.25">
      <c r="A71" s="105" t="s">
        <v>116</v>
      </c>
      <c r="B71" s="77">
        <v>513429.76</v>
      </c>
      <c r="C71" s="106">
        <v>96.54</v>
      </c>
      <c r="D71" s="106">
        <v>0</v>
      </c>
      <c r="E71" s="106">
        <v>72824.45</v>
      </c>
      <c r="F71" s="106">
        <v>5391.9</v>
      </c>
      <c r="G71" s="107">
        <f t="shared" si="5"/>
        <v>591742.65</v>
      </c>
      <c r="H71" s="108" t="s">
        <v>117</v>
      </c>
      <c r="I71" s="77">
        <v>1161479.53</v>
      </c>
      <c r="J71" s="106">
        <v>3295</v>
      </c>
      <c r="K71" s="106">
        <v>0</v>
      </c>
      <c r="L71" s="106">
        <v>165369.42</v>
      </c>
      <c r="M71" s="106">
        <v>15328.25</v>
      </c>
      <c r="N71" s="107">
        <f t="shared" si="6"/>
        <v>1345472.2</v>
      </c>
    </row>
    <row r="72" spans="1:14" ht="17.25">
      <c r="A72" s="105" t="s">
        <v>118</v>
      </c>
      <c r="B72" s="77">
        <v>147059.52</v>
      </c>
      <c r="C72" s="106">
        <v>0</v>
      </c>
      <c r="D72" s="106">
        <v>0</v>
      </c>
      <c r="E72" s="106">
        <v>19100.43</v>
      </c>
      <c r="F72" s="106">
        <v>1839.07</v>
      </c>
      <c r="G72" s="107">
        <f t="shared" si="5"/>
        <v>167999.02</v>
      </c>
      <c r="H72" s="108" t="s">
        <v>119</v>
      </c>
      <c r="I72" s="77">
        <v>2114875.62</v>
      </c>
      <c r="J72" s="106">
        <v>21358</v>
      </c>
      <c r="K72" s="106">
        <v>0</v>
      </c>
      <c r="L72" s="106">
        <v>297697.53</v>
      </c>
      <c r="M72" s="106">
        <v>22003.76</v>
      </c>
      <c r="N72" s="107">
        <f t="shared" si="6"/>
        <v>2455934.91</v>
      </c>
    </row>
    <row r="73" spans="1:14" ht="17.25">
      <c r="A73" s="105" t="s">
        <v>120</v>
      </c>
      <c r="B73" s="77">
        <v>6911660</v>
      </c>
      <c r="C73" s="106">
        <v>50150.69</v>
      </c>
      <c r="D73" s="106">
        <v>1.38</v>
      </c>
      <c r="E73" s="106">
        <v>1033256.18</v>
      </c>
      <c r="F73" s="106">
        <v>86671.25</v>
      </c>
      <c r="G73" s="107">
        <f t="shared" si="5"/>
        <v>8081739.5</v>
      </c>
      <c r="H73" s="108" t="s">
        <v>121</v>
      </c>
      <c r="I73" s="77">
        <v>2438148.76</v>
      </c>
      <c r="J73" s="106">
        <v>9408.6</v>
      </c>
      <c r="K73" s="106">
        <v>0</v>
      </c>
      <c r="L73" s="106">
        <v>337886.86</v>
      </c>
      <c r="M73" s="106">
        <v>24107.58</v>
      </c>
      <c r="N73" s="107">
        <f t="shared" si="6"/>
        <v>2809551.8</v>
      </c>
    </row>
    <row r="74" spans="1:14" ht="17.25">
      <c r="A74" s="105" t="s">
        <v>122</v>
      </c>
      <c r="B74" s="77">
        <v>4822526.25</v>
      </c>
      <c r="C74" s="106">
        <v>0</v>
      </c>
      <c r="D74" s="106">
        <v>0</v>
      </c>
      <c r="E74" s="106">
        <v>706252.64</v>
      </c>
      <c r="F74" s="106">
        <v>54286.9</v>
      </c>
      <c r="G74" s="107">
        <f t="shared" si="5"/>
        <v>5583065.79</v>
      </c>
      <c r="H74" s="108" t="s">
        <v>123</v>
      </c>
      <c r="I74" s="77">
        <v>668789.23</v>
      </c>
      <c r="J74" s="106">
        <v>0</v>
      </c>
      <c r="K74" s="106">
        <v>0</v>
      </c>
      <c r="L74" s="106">
        <v>94088.42</v>
      </c>
      <c r="M74" s="106">
        <v>9702.02</v>
      </c>
      <c r="N74" s="107">
        <f t="shared" si="6"/>
        <v>772579.67</v>
      </c>
    </row>
    <row r="75" spans="1:14" ht="17.25">
      <c r="A75" s="105" t="s">
        <v>124</v>
      </c>
      <c r="B75" s="77">
        <v>1241641.55</v>
      </c>
      <c r="C75" s="106">
        <v>7725.27</v>
      </c>
      <c r="D75" s="106">
        <v>0</v>
      </c>
      <c r="E75" s="106">
        <v>173883.49</v>
      </c>
      <c r="F75" s="106">
        <v>10044.88</v>
      </c>
      <c r="G75" s="107">
        <f t="shared" si="5"/>
        <v>1433295.19</v>
      </c>
      <c r="H75" s="108" t="s">
        <v>125</v>
      </c>
      <c r="I75" s="77">
        <v>656638.86</v>
      </c>
      <c r="J75" s="106">
        <v>767.83</v>
      </c>
      <c r="K75" s="106">
        <v>0</v>
      </c>
      <c r="L75" s="106">
        <v>89314.24</v>
      </c>
      <c r="M75" s="106">
        <v>6255.48</v>
      </c>
      <c r="N75" s="107">
        <f t="shared" si="6"/>
        <v>752976.4099999999</v>
      </c>
    </row>
    <row r="76" spans="1:14" ht="17.25">
      <c r="A76" s="105" t="s">
        <v>126</v>
      </c>
      <c r="B76" s="77">
        <v>212474.32</v>
      </c>
      <c r="C76" s="106">
        <v>683.21</v>
      </c>
      <c r="D76" s="106">
        <v>0</v>
      </c>
      <c r="E76" s="106">
        <v>29284.32</v>
      </c>
      <c r="F76" s="106">
        <v>3440.41</v>
      </c>
      <c r="G76" s="107">
        <f t="shared" si="5"/>
        <v>245882.26</v>
      </c>
      <c r="H76" s="108" t="s">
        <v>127</v>
      </c>
      <c r="I76" s="77">
        <v>7712421.04</v>
      </c>
      <c r="J76" s="106">
        <v>53560.04</v>
      </c>
      <c r="K76" s="106">
        <v>0</v>
      </c>
      <c r="L76" s="106">
        <v>1171427.51</v>
      </c>
      <c r="M76" s="106">
        <v>72553.3</v>
      </c>
      <c r="N76" s="107">
        <f t="shared" si="6"/>
        <v>9009961.89</v>
      </c>
    </row>
    <row r="77" spans="1:14" ht="17.25">
      <c r="A77" s="105" t="s">
        <v>128</v>
      </c>
      <c r="B77" s="77">
        <v>816801.71</v>
      </c>
      <c r="C77" s="106">
        <v>0</v>
      </c>
      <c r="D77" s="106">
        <v>0</v>
      </c>
      <c r="E77" s="106">
        <v>107849.78</v>
      </c>
      <c r="F77" s="106">
        <v>9093.38</v>
      </c>
      <c r="G77" s="107">
        <f t="shared" si="5"/>
        <v>933744.87</v>
      </c>
      <c r="H77" s="108" t="s">
        <v>129</v>
      </c>
      <c r="I77" s="77">
        <v>1245036.93</v>
      </c>
      <c r="J77" s="106">
        <v>18509</v>
      </c>
      <c r="K77" s="106">
        <v>0</v>
      </c>
      <c r="L77" s="106">
        <v>174045.18</v>
      </c>
      <c r="M77" s="106">
        <v>7602.76</v>
      </c>
      <c r="N77" s="107">
        <f t="shared" si="6"/>
        <v>1445193.8699999999</v>
      </c>
    </row>
    <row r="78" spans="1:14" ht="17.25">
      <c r="A78" s="105" t="s">
        <v>130</v>
      </c>
      <c r="B78" s="77">
        <v>1737853.08</v>
      </c>
      <c r="C78" s="106">
        <v>0</v>
      </c>
      <c r="D78" s="106">
        <v>0</v>
      </c>
      <c r="E78" s="106">
        <v>242205.94</v>
      </c>
      <c r="F78" s="106">
        <v>23169.75</v>
      </c>
      <c r="G78" s="107">
        <f t="shared" si="5"/>
        <v>2003228.77</v>
      </c>
      <c r="H78" s="108" t="s">
        <v>131</v>
      </c>
      <c r="I78" s="77">
        <v>1049997.69</v>
      </c>
      <c r="J78" s="106">
        <v>2990</v>
      </c>
      <c r="K78" s="106">
        <v>0</v>
      </c>
      <c r="L78" s="106">
        <v>145088.71</v>
      </c>
      <c r="M78" s="106">
        <v>8771.67</v>
      </c>
      <c r="N78" s="107">
        <f t="shared" si="6"/>
        <v>1206848.0699999998</v>
      </c>
    </row>
    <row r="79" spans="1:14" ht="17.25">
      <c r="A79" s="105" t="s">
        <v>132</v>
      </c>
      <c r="B79" s="77">
        <v>900918.94</v>
      </c>
      <c r="C79" s="106">
        <v>1104</v>
      </c>
      <c r="D79" s="106">
        <v>0</v>
      </c>
      <c r="E79" s="106">
        <v>122726.73</v>
      </c>
      <c r="F79" s="106">
        <v>8860.87</v>
      </c>
      <c r="G79" s="107">
        <f t="shared" si="5"/>
        <v>1033610.5399999999</v>
      </c>
      <c r="H79" s="110" t="s">
        <v>133</v>
      </c>
      <c r="I79" s="77">
        <v>3741513.61</v>
      </c>
      <c r="J79" s="106">
        <v>38720</v>
      </c>
      <c r="K79" s="106">
        <v>0</v>
      </c>
      <c r="L79" s="106">
        <v>548539.35</v>
      </c>
      <c r="M79" s="106">
        <v>41551.84</v>
      </c>
      <c r="N79" s="107">
        <f t="shared" si="6"/>
        <v>4370324.8</v>
      </c>
    </row>
    <row r="80" spans="1:14" ht="17.25">
      <c r="A80" s="105" t="s">
        <v>134</v>
      </c>
      <c r="B80" s="77">
        <v>455251.31</v>
      </c>
      <c r="C80" s="106">
        <v>3142</v>
      </c>
      <c r="D80" s="106">
        <v>0</v>
      </c>
      <c r="E80" s="106">
        <v>67201.97</v>
      </c>
      <c r="F80" s="106">
        <v>9840.76</v>
      </c>
      <c r="G80" s="107">
        <f t="shared" si="5"/>
        <v>535436.04</v>
      </c>
      <c r="H80" s="108" t="s">
        <v>135</v>
      </c>
      <c r="I80" s="77">
        <v>243161.36</v>
      </c>
      <c r="J80" s="106">
        <v>0</v>
      </c>
      <c r="K80" s="106">
        <v>21</v>
      </c>
      <c r="L80" s="106">
        <v>34226.63</v>
      </c>
      <c r="M80" s="106">
        <v>2681.51</v>
      </c>
      <c r="N80" s="107">
        <f t="shared" si="6"/>
        <v>280090.5</v>
      </c>
    </row>
    <row r="81" spans="1:14" ht="17.25">
      <c r="A81" s="105" t="s">
        <v>136</v>
      </c>
      <c r="B81" s="77">
        <v>678118.96</v>
      </c>
      <c r="C81" s="106">
        <v>0</v>
      </c>
      <c r="D81" s="106">
        <v>0</v>
      </c>
      <c r="E81" s="106">
        <v>95578.79</v>
      </c>
      <c r="F81" s="106">
        <v>7356.79</v>
      </c>
      <c r="G81" s="107">
        <f t="shared" si="5"/>
        <v>781054.54</v>
      </c>
      <c r="H81" s="108" t="s">
        <v>137</v>
      </c>
      <c r="I81" s="77">
        <v>1658797.46</v>
      </c>
      <c r="J81" s="106">
        <v>48416.76</v>
      </c>
      <c r="K81" s="106">
        <v>0</v>
      </c>
      <c r="L81" s="106">
        <v>232060.54</v>
      </c>
      <c r="M81" s="106">
        <v>19461.65</v>
      </c>
      <c r="N81" s="107">
        <f t="shared" si="6"/>
        <v>1958736.41</v>
      </c>
    </row>
    <row r="82" spans="1:14" ht="17.25">
      <c r="A82" s="105" t="s">
        <v>138</v>
      </c>
      <c r="B82" s="77">
        <v>159928.31</v>
      </c>
      <c r="C82" s="106">
        <v>2905.95</v>
      </c>
      <c r="D82" s="106">
        <v>0</v>
      </c>
      <c r="E82" s="106">
        <v>23066.84</v>
      </c>
      <c r="F82" s="106">
        <v>5704.33</v>
      </c>
      <c r="G82" s="107">
        <f t="shared" si="5"/>
        <v>191605.43</v>
      </c>
      <c r="H82" s="108" t="s">
        <v>139</v>
      </c>
      <c r="I82" s="77">
        <v>7437082.57</v>
      </c>
      <c r="J82" s="106">
        <v>83453</v>
      </c>
      <c r="K82" s="106">
        <v>0</v>
      </c>
      <c r="L82" s="106">
        <v>1095694.91</v>
      </c>
      <c r="M82" s="106">
        <v>107192.06</v>
      </c>
      <c r="N82" s="107">
        <f t="shared" si="6"/>
        <v>8723422.540000001</v>
      </c>
    </row>
    <row r="83" spans="1:14" ht="17.25">
      <c r="A83" s="105" t="s">
        <v>140</v>
      </c>
      <c r="B83" s="77">
        <v>1306416.21</v>
      </c>
      <c r="C83" s="106">
        <v>1280.34</v>
      </c>
      <c r="D83" s="106">
        <v>0</v>
      </c>
      <c r="E83" s="106">
        <v>177351.76</v>
      </c>
      <c r="F83" s="106">
        <v>9304.88</v>
      </c>
      <c r="G83" s="107">
        <f t="shared" si="5"/>
        <v>1494353.19</v>
      </c>
      <c r="H83" s="108" t="s">
        <v>141</v>
      </c>
      <c r="I83" s="77">
        <v>72100.31</v>
      </c>
      <c r="J83" s="106">
        <v>370</v>
      </c>
      <c r="K83" s="106">
        <v>0</v>
      </c>
      <c r="L83" s="106">
        <v>9975.33</v>
      </c>
      <c r="M83" s="106">
        <v>837.33</v>
      </c>
      <c r="N83" s="107">
        <f t="shared" si="6"/>
        <v>83282.97</v>
      </c>
    </row>
    <row r="84" spans="1:14" ht="17.25">
      <c r="A84" s="105" t="s">
        <v>142</v>
      </c>
      <c r="B84" s="77">
        <v>4850844.87</v>
      </c>
      <c r="C84" s="106">
        <v>23801</v>
      </c>
      <c r="D84" s="106">
        <v>0</v>
      </c>
      <c r="E84" s="106">
        <v>744796.46</v>
      </c>
      <c r="F84" s="106">
        <v>43497.53</v>
      </c>
      <c r="G84" s="107">
        <f t="shared" si="5"/>
        <v>5662939.86</v>
      </c>
      <c r="H84" s="108" t="s">
        <v>143</v>
      </c>
      <c r="I84" s="77">
        <v>199122.48</v>
      </c>
      <c r="J84" s="106">
        <v>0</v>
      </c>
      <c r="K84" s="106">
        <v>0</v>
      </c>
      <c r="L84" s="106">
        <v>24774.7</v>
      </c>
      <c r="M84" s="106">
        <v>2317.65</v>
      </c>
      <c r="N84" s="107">
        <f t="shared" si="6"/>
        <v>226214.83000000002</v>
      </c>
    </row>
    <row r="85" spans="1:14" ht="17.25">
      <c r="A85" s="105" t="s">
        <v>144</v>
      </c>
      <c r="B85" s="77">
        <v>211880.98</v>
      </c>
      <c r="C85" s="106">
        <v>0</v>
      </c>
      <c r="D85" s="106">
        <v>0</v>
      </c>
      <c r="E85" s="106">
        <v>28726.99</v>
      </c>
      <c r="F85" s="106">
        <v>3438.66</v>
      </c>
      <c r="G85" s="107">
        <f t="shared" si="5"/>
        <v>244046.63</v>
      </c>
      <c r="H85" s="108" t="s">
        <v>145</v>
      </c>
      <c r="I85" s="77">
        <v>1486924.1</v>
      </c>
      <c r="J85" s="106">
        <v>38384</v>
      </c>
      <c r="K85" s="106">
        <v>0</v>
      </c>
      <c r="L85" s="106">
        <v>212325.99</v>
      </c>
      <c r="M85" s="106">
        <v>21984.27</v>
      </c>
      <c r="N85" s="107">
        <f t="shared" si="6"/>
        <v>1759618.36</v>
      </c>
    </row>
    <row r="86" spans="1:14" ht="17.25">
      <c r="A86" s="105" t="s">
        <v>146</v>
      </c>
      <c r="B86" s="77">
        <v>2500123.04</v>
      </c>
      <c r="C86" s="106">
        <v>9027.89</v>
      </c>
      <c r="D86" s="106">
        <v>0</v>
      </c>
      <c r="E86" s="106">
        <v>359106.6</v>
      </c>
      <c r="F86" s="106">
        <v>27210.25</v>
      </c>
      <c r="G86" s="107">
        <f t="shared" si="5"/>
        <v>2895467.7800000003</v>
      </c>
      <c r="H86" s="108" t="s">
        <v>147</v>
      </c>
      <c r="I86" s="77">
        <v>517497.91</v>
      </c>
      <c r="J86" s="106">
        <v>4510.31</v>
      </c>
      <c r="K86" s="106">
        <v>0</v>
      </c>
      <c r="L86" s="106">
        <v>72769.47</v>
      </c>
      <c r="M86" s="106">
        <v>7195.68</v>
      </c>
      <c r="N86" s="107">
        <f t="shared" si="6"/>
        <v>601973.37</v>
      </c>
    </row>
    <row r="87" spans="1:14" ht="17.25">
      <c r="A87" s="105" t="s">
        <v>217</v>
      </c>
      <c r="B87" s="77">
        <v>57119083.44</v>
      </c>
      <c r="C87" s="106">
        <v>505613.84</v>
      </c>
      <c r="D87" s="106">
        <v>440</v>
      </c>
      <c r="E87" s="106">
        <v>8780520.21</v>
      </c>
      <c r="F87" s="106">
        <v>491547.95</v>
      </c>
      <c r="G87" s="107">
        <f t="shared" si="5"/>
        <v>66897205.440000005</v>
      </c>
      <c r="H87" s="108" t="s">
        <v>149</v>
      </c>
      <c r="I87" s="77">
        <v>139418.7</v>
      </c>
      <c r="J87" s="106">
        <v>0</v>
      </c>
      <c r="K87" s="106">
        <v>0</v>
      </c>
      <c r="L87" s="106">
        <v>19513.28</v>
      </c>
      <c r="M87" s="106">
        <v>2046.78</v>
      </c>
      <c r="N87" s="107">
        <f t="shared" si="6"/>
        <v>160978.76</v>
      </c>
    </row>
    <row r="88" spans="1:14" ht="17.25">
      <c r="A88" s="105" t="s">
        <v>150</v>
      </c>
      <c r="B88" s="77">
        <v>333449.83</v>
      </c>
      <c r="C88" s="106">
        <v>0</v>
      </c>
      <c r="D88" s="106">
        <v>0</v>
      </c>
      <c r="E88" s="106">
        <v>47136.23</v>
      </c>
      <c r="F88" s="106">
        <v>4582.11</v>
      </c>
      <c r="G88" s="107">
        <f t="shared" si="5"/>
        <v>385168.17</v>
      </c>
      <c r="H88" s="108" t="s">
        <v>151</v>
      </c>
      <c r="I88" s="77">
        <v>92849.68</v>
      </c>
      <c r="J88" s="106">
        <v>0</v>
      </c>
      <c r="K88" s="106">
        <v>0</v>
      </c>
      <c r="L88" s="106">
        <v>13564.39</v>
      </c>
      <c r="M88" s="106">
        <v>1498.15</v>
      </c>
      <c r="N88" s="107">
        <f t="shared" si="6"/>
        <v>107912.21999999999</v>
      </c>
    </row>
    <row r="89" spans="1:14" ht="17.25">
      <c r="A89" s="105" t="s">
        <v>152</v>
      </c>
      <c r="B89" s="77">
        <v>565225.72</v>
      </c>
      <c r="C89" s="106">
        <v>3988.19</v>
      </c>
      <c r="D89" s="106">
        <v>0</v>
      </c>
      <c r="E89" s="106">
        <v>72462.99</v>
      </c>
      <c r="F89" s="106">
        <v>8148.32</v>
      </c>
      <c r="G89" s="107">
        <f t="shared" si="5"/>
        <v>649825.2199999999</v>
      </c>
      <c r="H89" s="108" t="s">
        <v>153</v>
      </c>
      <c r="I89" s="77">
        <v>286217.87</v>
      </c>
      <c r="J89" s="106">
        <v>0</v>
      </c>
      <c r="K89" s="106">
        <v>0</v>
      </c>
      <c r="L89" s="106">
        <v>36798.61</v>
      </c>
      <c r="M89" s="106">
        <v>4171.53</v>
      </c>
      <c r="N89" s="107">
        <f t="shared" si="6"/>
        <v>327188.01</v>
      </c>
    </row>
    <row r="90" spans="1:14" ht="17.25">
      <c r="A90" s="105" t="s">
        <v>154</v>
      </c>
      <c r="B90" s="77">
        <v>2510271.52</v>
      </c>
      <c r="C90" s="106">
        <v>7662.89</v>
      </c>
      <c r="D90" s="106">
        <v>0</v>
      </c>
      <c r="E90" s="106">
        <v>358383.36</v>
      </c>
      <c r="F90" s="106">
        <v>26494.56</v>
      </c>
      <c r="G90" s="107">
        <f t="shared" si="5"/>
        <v>2902812.33</v>
      </c>
      <c r="H90" s="108" t="s">
        <v>155</v>
      </c>
      <c r="I90" s="77">
        <v>4772481.43</v>
      </c>
      <c r="J90" s="106">
        <v>30674</v>
      </c>
      <c r="K90" s="106">
        <v>0</v>
      </c>
      <c r="L90" s="106">
        <v>710151.22</v>
      </c>
      <c r="M90" s="106">
        <v>47276.55</v>
      </c>
      <c r="N90" s="107">
        <f t="shared" si="6"/>
        <v>5560583.199999999</v>
      </c>
    </row>
    <row r="91" spans="1:14" ht="17.25">
      <c r="A91" s="105" t="s">
        <v>156</v>
      </c>
      <c r="B91" s="77">
        <v>1882521.14</v>
      </c>
      <c r="C91" s="106">
        <v>7342</v>
      </c>
      <c r="D91" s="106">
        <v>0</v>
      </c>
      <c r="E91" s="106">
        <v>269039.78</v>
      </c>
      <c r="F91" s="106">
        <v>22431.8</v>
      </c>
      <c r="G91" s="107">
        <f t="shared" si="5"/>
        <v>2181334.7199999997</v>
      </c>
      <c r="H91" s="108" t="s">
        <v>157</v>
      </c>
      <c r="I91" s="77">
        <v>953488.01</v>
      </c>
      <c r="J91" s="106">
        <v>1487</v>
      </c>
      <c r="K91" s="106">
        <v>0</v>
      </c>
      <c r="L91" s="106">
        <v>130062.83</v>
      </c>
      <c r="M91" s="106">
        <v>9021.16</v>
      </c>
      <c r="N91" s="107">
        <f t="shared" si="6"/>
        <v>1094059</v>
      </c>
    </row>
    <row r="92" spans="1:14" ht="17.25">
      <c r="A92" s="105" t="s">
        <v>158</v>
      </c>
      <c r="B92" s="77">
        <v>700728.47</v>
      </c>
      <c r="C92" s="106">
        <v>4657</v>
      </c>
      <c r="D92" s="106">
        <v>0</v>
      </c>
      <c r="E92" s="106">
        <v>96831.24</v>
      </c>
      <c r="F92" s="106">
        <v>6729.99</v>
      </c>
      <c r="G92" s="107">
        <f t="shared" si="5"/>
        <v>808946.7</v>
      </c>
      <c r="H92" s="108" t="s">
        <v>159</v>
      </c>
      <c r="I92" s="77">
        <v>2410815.7</v>
      </c>
      <c r="J92" s="106">
        <v>9183.93</v>
      </c>
      <c r="K92" s="106">
        <v>0.09</v>
      </c>
      <c r="L92" s="106">
        <v>357581.01</v>
      </c>
      <c r="M92" s="106">
        <v>26531.22</v>
      </c>
      <c r="N92" s="107">
        <f t="shared" si="6"/>
        <v>2804111.9500000007</v>
      </c>
    </row>
    <row r="93" spans="1:14" ht="17.25">
      <c r="A93" s="105" t="s">
        <v>160</v>
      </c>
      <c r="B93" s="77">
        <v>472634.83</v>
      </c>
      <c r="C93" s="106">
        <v>0</v>
      </c>
      <c r="D93" s="106">
        <v>0</v>
      </c>
      <c r="E93" s="106">
        <v>64721.99</v>
      </c>
      <c r="F93" s="106">
        <v>4878.83</v>
      </c>
      <c r="G93" s="107">
        <f t="shared" si="5"/>
        <v>542235.65</v>
      </c>
      <c r="H93" s="108" t="s">
        <v>161</v>
      </c>
      <c r="I93" s="77">
        <v>2361682.15</v>
      </c>
      <c r="J93" s="106">
        <v>6842.56</v>
      </c>
      <c r="K93" s="106">
        <v>1.11</v>
      </c>
      <c r="L93" s="106">
        <v>330298.61</v>
      </c>
      <c r="M93" s="106">
        <v>23001.89</v>
      </c>
      <c r="N93" s="107">
        <f t="shared" si="6"/>
        <v>2721826.32</v>
      </c>
    </row>
    <row r="94" spans="1:14" ht="17.25">
      <c r="A94" s="105" t="s">
        <v>162</v>
      </c>
      <c r="B94" s="77">
        <v>1440821.33</v>
      </c>
      <c r="C94" s="106">
        <v>5858.8</v>
      </c>
      <c r="D94" s="106">
        <v>0</v>
      </c>
      <c r="E94" s="106">
        <v>203289.15</v>
      </c>
      <c r="F94" s="106">
        <v>16563.99</v>
      </c>
      <c r="G94" s="107">
        <f t="shared" si="5"/>
        <v>1666533.27</v>
      </c>
      <c r="H94" s="108" t="s">
        <v>163</v>
      </c>
      <c r="I94" s="77">
        <v>13783785.52</v>
      </c>
      <c r="J94" s="106">
        <v>46421.85</v>
      </c>
      <c r="K94" s="106">
        <v>0</v>
      </c>
      <c r="L94" s="106">
        <v>2033472.52</v>
      </c>
      <c r="M94" s="106">
        <v>170736.2</v>
      </c>
      <c r="N94" s="107">
        <f t="shared" si="6"/>
        <v>16034416.089999998</v>
      </c>
    </row>
    <row r="95" spans="1:14" ht="17.25">
      <c r="A95" s="105" t="s">
        <v>164</v>
      </c>
      <c r="B95" s="77">
        <v>1886587.95</v>
      </c>
      <c r="C95" s="106">
        <v>9617.21</v>
      </c>
      <c r="D95" s="106">
        <v>0</v>
      </c>
      <c r="E95" s="106">
        <v>260197.9</v>
      </c>
      <c r="F95" s="106">
        <v>23212.2</v>
      </c>
      <c r="G95" s="107">
        <f t="shared" si="5"/>
        <v>2179615.2600000002</v>
      </c>
      <c r="H95" s="108" t="s">
        <v>165</v>
      </c>
      <c r="I95" s="77">
        <v>694756.91</v>
      </c>
      <c r="J95" s="106">
        <v>0</v>
      </c>
      <c r="K95" s="106">
        <v>0</v>
      </c>
      <c r="L95" s="106">
        <v>96379.71</v>
      </c>
      <c r="M95" s="106">
        <v>6787.75</v>
      </c>
      <c r="N95" s="107">
        <f t="shared" si="6"/>
        <v>797924.37</v>
      </c>
    </row>
    <row r="96" spans="1:14" ht="17.25">
      <c r="A96" s="105" t="s">
        <v>166</v>
      </c>
      <c r="B96" s="77">
        <v>1158124.21</v>
      </c>
      <c r="C96" s="106">
        <v>4876</v>
      </c>
      <c r="D96" s="106">
        <v>0</v>
      </c>
      <c r="E96" s="106">
        <v>164005.5</v>
      </c>
      <c r="F96" s="106">
        <v>11463.02</v>
      </c>
      <c r="G96" s="107">
        <f t="shared" si="5"/>
        <v>1338468.73</v>
      </c>
      <c r="H96" s="108" t="s">
        <v>167</v>
      </c>
      <c r="I96" s="77">
        <v>358016.5</v>
      </c>
      <c r="J96" s="106">
        <v>0</v>
      </c>
      <c r="K96" s="106">
        <v>0</v>
      </c>
      <c r="L96" s="106">
        <v>50590.66</v>
      </c>
      <c r="M96" s="106">
        <v>4769.05</v>
      </c>
      <c r="N96" s="107">
        <f t="shared" si="6"/>
        <v>413376.21</v>
      </c>
    </row>
    <row r="97" spans="1:14" ht="17.25">
      <c r="A97" s="105" t="s">
        <v>168</v>
      </c>
      <c r="B97" s="77">
        <v>296988.2</v>
      </c>
      <c r="C97" s="106">
        <v>0</v>
      </c>
      <c r="D97" s="106">
        <v>0</v>
      </c>
      <c r="E97" s="106">
        <v>39739.64</v>
      </c>
      <c r="F97" s="106">
        <v>4411.56</v>
      </c>
      <c r="G97" s="107">
        <f t="shared" si="5"/>
        <v>341139.4</v>
      </c>
      <c r="H97" s="108" t="s">
        <v>169</v>
      </c>
      <c r="I97" s="77">
        <v>8627049.36</v>
      </c>
      <c r="J97" s="106">
        <v>41576.55</v>
      </c>
      <c r="K97" s="106">
        <v>0</v>
      </c>
      <c r="L97" s="106">
        <v>1321125.23</v>
      </c>
      <c r="M97" s="106">
        <v>36740.12</v>
      </c>
      <c r="N97" s="107">
        <f t="shared" si="6"/>
        <v>10026491.26</v>
      </c>
    </row>
    <row r="98" spans="1:14" ht="17.25">
      <c r="A98" s="105" t="s">
        <v>170</v>
      </c>
      <c r="B98" s="77">
        <v>2734861.91</v>
      </c>
      <c r="C98" s="106">
        <v>0</v>
      </c>
      <c r="D98" s="106">
        <v>421.92</v>
      </c>
      <c r="E98" s="106">
        <v>386002.7</v>
      </c>
      <c r="F98" s="106">
        <v>29406.4</v>
      </c>
      <c r="G98" s="107">
        <f t="shared" si="5"/>
        <v>3150692.93</v>
      </c>
      <c r="H98" s="108" t="s">
        <v>171</v>
      </c>
      <c r="I98" s="77">
        <v>58043913.4</v>
      </c>
      <c r="J98" s="106">
        <v>158749</v>
      </c>
      <c r="K98" s="106">
        <v>12390</v>
      </c>
      <c r="L98" s="106">
        <v>8726779.25</v>
      </c>
      <c r="M98" s="106">
        <v>475739.71</v>
      </c>
      <c r="N98" s="107">
        <f t="shared" si="6"/>
        <v>67417571.36</v>
      </c>
    </row>
    <row r="99" spans="1:14" ht="17.25">
      <c r="A99" s="105" t="s">
        <v>172</v>
      </c>
      <c r="B99" s="77">
        <v>250888.41</v>
      </c>
      <c r="C99" s="106">
        <v>2613</v>
      </c>
      <c r="D99" s="106">
        <v>0</v>
      </c>
      <c r="E99" s="106">
        <v>33637.38</v>
      </c>
      <c r="F99" s="106">
        <v>2658.95</v>
      </c>
      <c r="G99" s="107">
        <f t="shared" si="5"/>
        <v>289797.74</v>
      </c>
      <c r="H99" s="108" t="s">
        <v>173</v>
      </c>
      <c r="I99" s="77">
        <v>577453.34</v>
      </c>
      <c r="J99" s="106">
        <v>2036.8</v>
      </c>
      <c r="K99" s="106">
        <v>0</v>
      </c>
      <c r="L99" s="106">
        <v>80801.82</v>
      </c>
      <c r="M99" s="106">
        <v>8720.12</v>
      </c>
      <c r="N99" s="107">
        <f t="shared" si="6"/>
        <v>669012.08</v>
      </c>
    </row>
    <row r="100" spans="1:14" ht="17.25">
      <c r="A100" s="105" t="s">
        <v>174</v>
      </c>
      <c r="B100" s="77">
        <v>4054834.56</v>
      </c>
      <c r="C100" s="106">
        <v>54636</v>
      </c>
      <c r="D100" s="106">
        <v>0</v>
      </c>
      <c r="E100" s="106">
        <v>595863</v>
      </c>
      <c r="F100" s="106">
        <v>54880.81</v>
      </c>
      <c r="G100" s="107">
        <f t="shared" si="5"/>
        <v>4760214.37</v>
      </c>
      <c r="H100" s="108" t="s">
        <v>175</v>
      </c>
      <c r="I100" s="77">
        <v>242028.88</v>
      </c>
      <c r="J100" s="106">
        <v>0</v>
      </c>
      <c r="K100" s="106">
        <v>0</v>
      </c>
      <c r="L100" s="106">
        <v>36036.52</v>
      </c>
      <c r="M100" s="106">
        <v>3260.73</v>
      </c>
      <c r="N100" s="107">
        <f t="shared" si="6"/>
        <v>281326.13</v>
      </c>
    </row>
    <row r="101" spans="1:14" ht="17.25">
      <c r="A101" s="105" t="s">
        <v>176</v>
      </c>
      <c r="B101" s="77">
        <v>22708210.69</v>
      </c>
      <c r="C101" s="106">
        <v>74742.97</v>
      </c>
      <c r="D101" s="106">
        <v>693.71</v>
      </c>
      <c r="E101" s="106">
        <v>3412859.43</v>
      </c>
      <c r="F101" s="106">
        <v>179306.57</v>
      </c>
      <c r="G101" s="107">
        <f t="shared" si="5"/>
        <v>26375813.37</v>
      </c>
      <c r="H101" s="108" t="s">
        <v>177</v>
      </c>
      <c r="I101" s="77">
        <v>8814937.43</v>
      </c>
      <c r="J101" s="106">
        <v>137704</v>
      </c>
      <c r="K101" s="106">
        <v>1.05</v>
      </c>
      <c r="L101" s="106">
        <v>1289274.64</v>
      </c>
      <c r="M101" s="106">
        <v>100226.7</v>
      </c>
      <c r="N101" s="107">
        <f t="shared" si="6"/>
        <v>10342143.82</v>
      </c>
    </row>
    <row r="102" spans="1:14" ht="17.25">
      <c r="A102" s="105" t="s">
        <v>178</v>
      </c>
      <c r="B102" s="77">
        <v>80295.11</v>
      </c>
      <c r="C102" s="106">
        <v>0</v>
      </c>
      <c r="D102" s="106">
        <v>0</v>
      </c>
      <c r="E102" s="106">
        <v>10939.08</v>
      </c>
      <c r="F102" s="106">
        <v>784.56</v>
      </c>
      <c r="G102" s="107">
        <f t="shared" si="5"/>
        <v>92018.75</v>
      </c>
      <c r="H102" s="108" t="s">
        <v>179</v>
      </c>
      <c r="I102" s="77">
        <v>5832295.12</v>
      </c>
      <c r="J102" s="106">
        <v>28256.42</v>
      </c>
      <c r="K102" s="106">
        <v>61</v>
      </c>
      <c r="L102" s="106">
        <v>827711.94</v>
      </c>
      <c r="M102" s="106">
        <v>63402.14</v>
      </c>
      <c r="N102" s="107">
        <f t="shared" si="6"/>
        <v>6751726.62</v>
      </c>
    </row>
    <row r="103" spans="1:14" ht="17.25">
      <c r="A103" s="105" t="s">
        <v>180</v>
      </c>
      <c r="B103" s="77">
        <v>629963.71</v>
      </c>
      <c r="C103" s="106">
        <v>0</v>
      </c>
      <c r="D103" s="106">
        <v>0</v>
      </c>
      <c r="E103" s="106">
        <v>85647.4</v>
      </c>
      <c r="F103" s="106">
        <v>6338.67</v>
      </c>
      <c r="G103" s="107">
        <f t="shared" si="5"/>
        <v>721949.78</v>
      </c>
      <c r="H103" s="108" t="s">
        <v>181</v>
      </c>
      <c r="I103" s="77">
        <v>1364318.6</v>
      </c>
      <c r="J103" s="106">
        <v>0</v>
      </c>
      <c r="K103" s="106">
        <v>0</v>
      </c>
      <c r="L103" s="106">
        <v>195634.19</v>
      </c>
      <c r="M103" s="106">
        <v>20342.66</v>
      </c>
      <c r="N103" s="107">
        <f t="shared" si="6"/>
        <v>1580295.45</v>
      </c>
    </row>
    <row r="104" spans="1:14" ht="17.25">
      <c r="A104" s="105" t="s">
        <v>182</v>
      </c>
      <c r="B104" s="77">
        <v>1147377.38</v>
      </c>
      <c r="C104" s="106">
        <v>10668</v>
      </c>
      <c r="D104" s="106">
        <v>0</v>
      </c>
      <c r="E104" s="106">
        <v>161356.93</v>
      </c>
      <c r="F104" s="106">
        <v>14150.76</v>
      </c>
      <c r="G104" s="107">
        <f t="shared" si="5"/>
        <v>1333553.0699999998</v>
      </c>
      <c r="H104" s="108" t="s">
        <v>183</v>
      </c>
      <c r="I104" s="77">
        <v>145398.4</v>
      </c>
      <c r="J104" s="106">
        <v>0</v>
      </c>
      <c r="K104" s="106">
        <v>0</v>
      </c>
      <c r="L104" s="106">
        <v>19854.76</v>
      </c>
      <c r="M104" s="106">
        <v>2649.05</v>
      </c>
      <c r="N104" s="107">
        <f t="shared" si="6"/>
        <v>167902.21</v>
      </c>
    </row>
    <row r="105" spans="1:14" ht="17.25">
      <c r="A105" s="105" t="s">
        <v>184</v>
      </c>
      <c r="B105" s="77">
        <v>1274871.09</v>
      </c>
      <c r="C105" s="106">
        <v>0</v>
      </c>
      <c r="D105" s="106">
        <v>0</v>
      </c>
      <c r="E105" s="106">
        <v>171908.68</v>
      </c>
      <c r="F105" s="106">
        <v>9075.1</v>
      </c>
      <c r="G105" s="107">
        <f t="shared" si="5"/>
        <v>1455854.87</v>
      </c>
      <c r="H105" s="108" t="s">
        <v>185</v>
      </c>
      <c r="I105" s="77">
        <v>417517</v>
      </c>
      <c r="J105" s="106">
        <v>0</v>
      </c>
      <c r="K105" s="106">
        <v>0</v>
      </c>
      <c r="L105" s="106">
        <v>55669.44</v>
      </c>
      <c r="M105" s="106">
        <v>7968.99</v>
      </c>
      <c r="N105" s="107">
        <f t="shared" si="6"/>
        <v>481155.43</v>
      </c>
    </row>
    <row r="106" spans="1:14" ht="17.25">
      <c r="A106" s="105" t="s">
        <v>186</v>
      </c>
      <c r="B106" s="77">
        <v>534788.24</v>
      </c>
      <c r="C106" s="106">
        <v>0</v>
      </c>
      <c r="D106" s="106">
        <v>0</v>
      </c>
      <c r="E106" s="106">
        <v>72870.48</v>
      </c>
      <c r="F106" s="106">
        <v>4541.3</v>
      </c>
      <c r="G106" s="107">
        <f t="shared" si="5"/>
        <v>612200.02</v>
      </c>
      <c r="H106" s="108" t="s">
        <v>218</v>
      </c>
      <c r="I106" s="77">
        <v>263425.35</v>
      </c>
      <c r="J106" s="106">
        <v>38.99</v>
      </c>
      <c r="K106" s="106">
        <v>0</v>
      </c>
      <c r="L106" s="106">
        <v>38888.41</v>
      </c>
      <c r="M106" s="106">
        <v>3513.04</v>
      </c>
      <c r="N106" s="107">
        <f t="shared" si="6"/>
        <v>305865.79</v>
      </c>
    </row>
    <row r="107" spans="1:14" ht="17.25">
      <c r="A107" s="105" t="s">
        <v>188</v>
      </c>
      <c r="B107" s="77">
        <v>1117374.05</v>
      </c>
      <c r="C107" s="106">
        <v>8605</v>
      </c>
      <c r="D107" s="106">
        <v>0</v>
      </c>
      <c r="E107" s="106">
        <v>156944.6</v>
      </c>
      <c r="F107" s="106">
        <v>13994.12</v>
      </c>
      <c r="G107" s="107">
        <f t="shared" si="5"/>
        <v>1296917.7700000003</v>
      </c>
      <c r="H107" s="108" t="s">
        <v>189</v>
      </c>
      <c r="I107" s="77">
        <v>54385.74</v>
      </c>
      <c r="J107" s="106">
        <v>461</v>
      </c>
      <c r="K107" s="106">
        <v>0</v>
      </c>
      <c r="L107" s="106">
        <v>7400.45</v>
      </c>
      <c r="M107" s="106">
        <v>229.88</v>
      </c>
      <c r="N107" s="107">
        <f t="shared" si="6"/>
        <v>62477.06999999999</v>
      </c>
    </row>
    <row r="108" spans="1:14" ht="17.25">
      <c r="A108" s="105" t="s">
        <v>190</v>
      </c>
      <c r="B108" s="77">
        <v>1617898.23</v>
      </c>
      <c r="C108" s="106">
        <v>0</v>
      </c>
      <c r="D108" s="106">
        <v>0</v>
      </c>
      <c r="E108" s="106">
        <v>235139.22</v>
      </c>
      <c r="F108" s="106">
        <v>22518.33</v>
      </c>
      <c r="G108" s="107">
        <f t="shared" si="5"/>
        <v>1875555.78</v>
      </c>
      <c r="H108" s="108" t="s">
        <v>191</v>
      </c>
      <c r="I108" s="77">
        <v>1616178.07</v>
      </c>
      <c r="J108" s="106">
        <v>9150</v>
      </c>
      <c r="K108" s="106">
        <v>0</v>
      </c>
      <c r="L108" s="106">
        <v>227754.88</v>
      </c>
      <c r="M108" s="106">
        <v>16326.09</v>
      </c>
      <c r="N108" s="107">
        <f t="shared" si="6"/>
        <v>1869409.0400000003</v>
      </c>
    </row>
    <row r="109" spans="1:14" ht="17.25">
      <c r="A109" s="105" t="s">
        <v>192</v>
      </c>
      <c r="B109" s="77">
        <v>415332.51</v>
      </c>
      <c r="C109" s="106">
        <v>496</v>
      </c>
      <c r="D109" s="106">
        <v>0</v>
      </c>
      <c r="E109" s="106">
        <v>58169.48</v>
      </c>
      <c r="F109" s="106">
        <v>5163.64</v>
      </c>
      <c r="G109" s="107">
        <f t="shared" si="5"/>
        <v>479161.63</v>
      </c>
      <c r="H109" s="108" t="s">
        <v>193</v>
      </c>
      <c r="I109" s="77">
        <v>7614310.9</v>
      </c>
      <c r="J109" s="106">
        <v>84341.08</v>
      </c>
      <c r="K109" s="106">
        <v>0</v>
      </c>
      <c r="L109" s="106">
        <v>1141230.96</v>
      </c>
      <c r="M109" s="106">
        <v>71318.86</v>
      </c>
      <c r="N109" s="107">
        <f t="shared" si="6"/>
        <v>8911201.8</v>
      </c>
    </row>
    <row r="110" spans="1:14" ht="17.25">
      <c r="A110" s="105" t="s">
        <v>194</v>
      </c>
      <c r="B110" s="77">
        <v>136636.75</v>
      </c>
      <c r="C110" s="106">
        <v>1149</v>
      </c>
      <c r="D110" s="106">
        <v>0</v>
      </c>
      <c r="E110" s="106">
        <v>17698.02</v>
      </c>
      <c r="F110" s="106">
        <v>2194.53</v>
      </c>
      <c r="G110" s="107">
        <f t="shared" si="5"/>
        <v>157678.3</v>
      </c>
      <c r="H110" s="108" t="s">
        <v>195</v>
      </c>
      <c r="I110" s="77">
        <v>300667.22</v>
      </c>
      <c r="J110" s="106">
        <v>0</v>
      </c>
      <c r="K110" s="106">
        <v>0</v>
      </c>
      <c r="L110" s="106">
        <v>40116.29</v>
      </c>
      <c r="M110" s="106">
        <v>1456.34</v>
      </c>
      <c r="N110" s="107">
        <f t="shared" si="6"/>
        <v>342239.85</v>
      </c>
    </row>
    <row r="111" spans="1:14" ht="17.25">
      <c r="A111" s="105" t="s">
        <v>196</v>
      </c>
      <c r="B111" s="77">
        <v>608289.03</v>
      </c>
      <c r="C111" s="106">
        <v>0</v>
      </c>
      <c r="D111" s="106">
        <v>0.04</v>
      </c>
      <c r="E111" s="106">
        <v>79961.84</v>
      </c>
      <c r="F111" s="106">
        <v>3048.84</v>
      </c>
      <c r="G111" s="107">
        <f t="shared" si="5"/>
        <v>691299.75</v>
      </c>
      <c r="H111" s="108" t="s">
        <v>197</v>
      </c>
      <c r="I111" s="77">
        <v>994960.59</v>
      </c>
      <c r="J111" s="106">
        <v>11693.11</v>
      </c>
      <c r="K111" s="106">
        <v>0</v>
      </c>
      <c r="L111" s="106">
        <v>130452.04</v>
      </c>
      <c r="M111" s="106">
        <v>9591.59</v>
      </c>
      <c r="N111" s="107">
        <f t="shared" si="6"/>
        <v>1146697.33</v>
      </c>
    </row>
    <row r="112" spans="1:14" ht="17.25">
      <c r="A112" s="105" t="s">
        <v>198</v>
      </c>
      <c r="B112" s="77">
        <v>122263.32</v>
      </c>
      <c r="C112" s="106">
        <v>548</v>
      </c>
      <c r="D112" s="106">
        <v>0</v>
      </c>
      <c r="E112" s="106">
        <v>16537.97</v>
      </c>
      <c r="F112" s="106">
        <v>1348.33</v>
      </c>
      <c r="G112" s="107">
        <f t="shared" si="5"/>
        <v>140697.62</v>
      </c>
      <c r="H112" s="108" t="s">
        <v>199</v>
      </c>
      <c r="I112" s="77">
        <v>824119.05</v>
      </c>
      <c r="J112" s="106">
        <v>4837</v>
      </c>
      <c r="K112" s="106">
        <v>0</v>
      </c>
      <c r="L112" s="106">
        <v>115225.18</v>
      </c>
      <c r="M112" s="106">
        <v>12411.65</v>
      </c>
      <c r="N112" s="107">
        <f t="shared" si="6"/>
        <v>956592.88</v>
      </c>
    </row>
    <row r="113" spans="1:14" ht="17.25">
      <c r="A113" s="105" t="s">
        <v>200</v>
      </c>
      <c r="B113" s="77">
        <v>1519048.52</v>
      </c>
      <c r="C113" s="106">
        <v>1102.13</v>
      </c>
      <c r="D113" s="106">
        <v>2.42</v>
      </c>
      <c r="E113" s="106">
        <v>205032.96</v>
      </c>
      <c r="F113" s="106">
        <v>12317.39</v>
      </c>
      <c r="G113" s="107">
        <f t="shared" si="5"/>
        <v>1737503.4199999997</v>
      </c>
      <c r="H113" s="108" t="s">
        <v>201</v>
      </c>
      <c r="I113" s="77">
        <v>14055420.34</v>
      </c>
      <c r="J113" s="106">
        <v>39239.53</v>
      </c>
      <c r="K113" s="106">
        <v>0</v>
      </c>
      <c r="L113" s="106">
        <v>2104526.87</v>
      </c>
      <c r="M113" s="106">
        <v>125736.57</v>
      </c>
      <c r="N113" s="107">
        <f t="shared" si="6"/>
        <v>16324923.309999999</v>
      </c>
    </row>
    <row r="114" spans="1:14" ht="17.25">
      <c r="A114" s="105" t="s">
        <v>202</v>
      </c>
      <c r="B114" s="77">
        <v>365950.22</v>
      </c>
      <c r="C114" s="106">
        <v>0</v>
      </c>
      <c r="D114" s="106">
        <v>0</v>
      </c>
      <c r="E114" s="106">
        <v>48588.82</v>
      </c>
      <c r="F114" s="106">
        <v>4743.95</v>
      </c>
      <c r="G114" s="107">
        <f t="shared" si="5"/>
        <v>419282.99</v>
      </c>
      <c r="H114" s="108" t="s">
        <v>203</v>
      </c>
      <c r="I114" s="77">
        <v>4754118.9</v>
      </c>
      <c r="J114" s="106">
        <v>32262.36</v>
      </c>
      <c r="K114" s="106">
        <v>0</v>
      </c>
      <c r="L114" s="106">
        <v>708025.49</v>
      </c>
      <c r="M114" s="106">
        <v>39581.61</v>
      </c>
      <c r="N114" s="107">
        <f t="shared" si="6"/>
        <v>5533988.360000001</v>
      </c>
    </row>
    <row r="115" spans="1:14" ht="17.25">
      <c r="A115" s="105" t="s">
        <v>204</v>
      </c>
      <c r="B115" s="77">
        <v>34277275.68</v>
      </c>
      <c r="C115" s="106">
        <v>240180.25</v>
      </c>
      <c r="D115" s="106">
        <v>1031.11</v>
      </c>
      <c r="E115" s="106">
        <v>5178535.95</v>
      </c>
      <c r="F115" s="106">
        <v>291605.82</v>
      </c>
      <c r="G115" s="107">
        <f t="shared" si="5"/>
        <v>39988628.81</v>
      </c>
      <c r="H115" s="108" t="s">
        <v>205</v>
      </c>
      <c r="I115" s="77">
        <v>60861611.26</v>
      </c>
      <c r="J115" s="106">
        <v>898972.08</v>
      </c>
      <c r="K115" s="106">
        <v>2450715.11</v>
      </c>
      <c r="L115" s="106">
        <v>9647352.26</v>
      </c>
      <c r="M115" s="106">
        <v>304158.21</v>
      </c>
      <c r="N115" s="107">
        <f t="shared" si="6"/>
        <v>74162808.91999999</v>
      </c>
    </row>
    <row r="116" spans="1:14" ht="17.25">
      <c r="A116" s="105" t="s">
        <v>206</v>
      </c>
      <c r="B116" s="77">
        <v>107698.33</v>
      </c>
      <c r="C116" s="106">
        <v>0</v>
      </c>
      <c r="D116" s="106">
        <v>0</v>
      </c>
      <c r="E116" s="106">
        <v>14354.32</v>
      </c>
      <c r="F116" s="106">
        <v>1079.31</v>
      </c>
      <c r="G116" s="107">
        <f t="shared" si="5"/>
        <v>123131.95999999999</v>
      </c>
      <c r="H116" s="105"/>
      <c r="I116" s="77"/>
      <c r="J116" s="106"/>
      <c r="K116" s="106"/>
      <c r="L116" s="106"/>
      <c r="M116" s="106"/>
      <c r="N116" s="111" t="s">
        <v>106</v>
      </c>
    </row>
    <row r="117" spans="1:14" ht="17.25">
      <c r="A117" s="105" t="s">
        <v>207</v>
      </c>
      <c r="B117" s="77">
        <v>665994.51</v>
      </c>
      <c r="C117" s="106">
        <v>0</v>
      </c>
      <c r="D117" s="106">
        <v>0</v>
      </c>
      <c r="E117" s="106">
        <v>87450.08</v>
      </c>
      <c r="F117" s="106">
        <v>4195.42</v>
      </c>
      <c r="G117" s="107">
        <f t="shared" si="5"/>
        <v>757640.01</v>
      </c>
      <c r="H117" s="112" t="s">
        <v>208</v>
      </c>
      <c r="I117" s="107">
        <f aca="true" t="shared" si="7" ref="I117:N117">SUM(B69:B117)+SUM(I69:I115)</f>
        <v>411823629.88</v>
      </c>
      <c r="J117" s="107">
        <f t="shared" si="7"/>
        <v>2949369.7699999996</v>
      </c>
      <c r="K117" s="107">
        <f t="shared" si="7"/>
        <v>2465779.94</v>
      </c>
      <c r="L117" s="107">
        <f t="shared" si="7"/>
        <v>61694187.05</v>
      </c>
      <c r="M117" s="107">
        <f t="shared" si="7"/>
        <v>3654654.2400000007</v>
      </c>
      <c r="N117" s="107">
        <f t="shared" si="7"/>
        <v>482587620.88000005</v>
      </c>
    </row>
    <row r="118" spans="3:6" ht="17.25">
      <c r="C118" s="113"/>
      <c r="F118" s="113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-March 2006</dc:title>
  <dc:subject>Monthly Collections -March 2006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2024-03-28T19:54:01Z</dcterms:modified>
  <cp:category/>
  <cp:version/>
  <cp:contentType/>
  <cp:contentStatus/>
</cp:coreProperties>
</file>