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206" sheetId="1" r:id="rId1"/>
    <sheet name="P02-0206" sheetId="2" r:id="rId2"/>
    <sheet name="P03-0206" sheetId="3" r:id="rId3"/>
    <sheet name="P06-0206" sheetId="4" r:id="rId4"/>
    <sheet name="P09-0206" sheetId="5" r:id="rId5"/>
    <sheet name="P10-0206" sheetId="6" r:id="rId6"/>
    <sheet name="P11-0206" sheetId="7" r:id="rId7"/>
    <sheet name="P12-0206" sheetId="8" r:id="rId8"/>
    <sheet name="P13-0206" sheetId="9" r:id="rId9"/>
    <sheet name="P14-0206" sheetId="10" r:id="rId10"/>
    <sheet name="P15-0206" sheetId="11" r:id="rId11"/>
    <sheet name="P16-0206" sheetId="12" r:id="rId12"/>
  </sheets>
  <definedNames>
    <definedName name="\Z" localSheetId="0">'P01-0206'!$A$48:$A$55</definedName>
    <definedName name="\Z" localSheetId="1">'P02-0206'!$A$48:$A$55</definedName>
    <definedName name="\Z" localSheetId="4">'P09-0206'!$A$58:$A$59</definedName>
    <definedName name="\Z" localSheetId="5">'P10-0206'!$A$61:$A$64</definedName>
    <definedName name="\Z" localSheetId="6">'P11-0206'!$A$62:$A$65</definedName>
    <definedName name="\Z" localSheetId="7">'P12-0206'!$A$61:$A$67</definedName>
    <definedName name="\Z" localSheetId="8">'P13-0206'!$A$62:$A$65</definedName>
    <definedName name="\Z">'P14-0206'!$A$62:$A$65</definedName>
    <definedName name="_xlnm.Print_Area" localSheetId="10">'P15-0206'!$A$1:$E$59</definedName>
    <definedName name="_xlnm.Print_Area" localSheetId="11">'P16-0206'!$A$1:$E$57</definedName>
  </definedNames>
  <calcPr fullCalcOnLoad="1"/>
</workbook>
</file>

<file path=xl/sharedStrings.xml><?xml version="1.0" encoding="utf-8"?>
<sst xmlns="http://schemas.openxmlformats.org/spreadsheetml/2006/main" count="2210" uniqueCount="523">
  <si>
    <t>TENNESSEE DEPARTMENT OF REVENUE</t>
  </si>
  <si>
    <t>SALES AND USE  TAX BY CLASSIFICATION</t>
  </si>
  <si>
    <t>FISCAL YEAR 2005-2006</t>
  </si>
  <si>
    <t>Page # 16</t>
  </si>
  <si>
    <t>FEBRUARY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</si>
  <si>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</si>
  <si>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</si>
  <si>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</si>
  <si>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</si>
  <si>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</si>
  <si>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</si>
  <si>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</si>
  <si>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</si>
  <si>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</si>
  <si>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</si>
  <si>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</si>
  <si>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</si>
  <si>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</si>
  <si>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</si>
  <si>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</si>
  <si>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</si>
  <si>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</si>
  <si>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</si>
  <si>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</si>
  <si>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</si>
  <si>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</si>
  <si>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</si>
  <si>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</si>
  <si>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</si>
  <si>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</si>
  <si>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</si>
  <si>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</si>
  <si>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</si>
  <si>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</si>
  <si>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</si>
  <si>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</si>
  <si>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</si>
  <si>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</si>
  <si>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</si>
  <si>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</si>
  <si>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</si>
  <si>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</si>
  <si>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</si>
  <si>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</si>
  <si>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</si>
  <si>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</si>
  <si>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</si>
  <si>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</si>
  <si>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</si>
  <si>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</si>
  <si>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</si>
  <si>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</si>
  <si>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</si>
  <si>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</si>
  <si>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</si>
  <si>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</si>
  <si>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</si>
  <si>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</si>
  <si>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</si>
  <si>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</si>
  <si>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</si>
  <si>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</si>
  <si>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</si>
  <si>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</si>
  <si>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</si>
  <si>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</si>
  <si>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</si>
  <si>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</si>
  <si>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</si>
  <si>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</si>
  <si>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</si>
  <si>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</si>
  <si>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</si>
  <si>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</si>
  <si>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</si>
  <si>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</si>
  <si>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</si>
  <si>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</si>
  <si>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</si>
  <si>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</si>
  <si>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</si>
  <si>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</si>
  <si>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</si>
  <si>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</si>
  <si>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</si>
  <si>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</si>
  <si>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</si>
  <si>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</si>
  <si>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</si>
  <si>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</si>
  <si>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</si>
  <si>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</si>
  <si>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</si>
  <si>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</si>
  <si>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</si>
  <si>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</si>
  <si>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</si>
  <si>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</si>
  <si>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</si>
  <si>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</si>
  <si>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</si>
  <si>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</si>
  <si>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</si>
  <si>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</si>
  <si>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</si>
  <si>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</si>
  <si>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</si>
  <si>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 14</t>
  </si>
  <si>
    <t>COUNTIES</t>
  </si>
  <si>
    <t>Feb 06</t>
  </si>
  <si>
    <t>Jul 05 - Feb 06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</si>
  <si>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</si>
  <si>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</si>
  <si>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</si>
  <si>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</si>
  <si>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</si>
  <si>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</si>
  <si>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</si>
  <si>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</si>
  <si>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</si>
  <si>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</si>
  <si>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</si>
  <si>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</si>
  <si>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</si>
  <si>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</si>
  <si>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</si>
  <si>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</si>
  <si>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</si>
  <si>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</si>
  <si>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</si>
  <si>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</si>
  <si>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</si>
  <si>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</si>
  <si>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</si>
  <si>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</si>
  <si>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</si>
  <si>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</si>
  <si>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</si>
  <si>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</si>
  <si>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</si>
  <si>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</si>
  <si>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</si>
  <si>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</si>
  <si>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</si>
  <si>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</si>
  <si>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</si>
  <si>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</si>
  <si>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</si>
  <si>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</si>
  <si>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</si>
  <si>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</si>
  <si>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</si>
  <si>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</si>
  <si>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</si>
  <si>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</si>
  <si>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</si>
  <si>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</si>
  <si>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</si>
  <si>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</si>
  <si>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</si>
  <si>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</si>
  <si>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</si>
  <si>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</si>
  <si>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</si>
  <si>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</si>
  <si>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</si>
  <si>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</si>
  <si>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</si>
  <si>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</si>
  <si>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</si>
  <si>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</si>
  <si>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</si>
  <si>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</si>
  <si>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</si>
  <si>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</si>
  <si>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</si>
  <si>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</si>
  <si>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</si>
  <si>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</si>
  <si>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</si>
  <si>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</si>
  <si>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</si>
  <si>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</si>
  <si>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</si>
  <si>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</si>
  <si>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</si>
  <si>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</si>
  <si>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</si>
  <si>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</si>
  <si>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</si>
  <si>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</si>
  <si>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</si>
  <si>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</si>
  <si>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</si>
  <si>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</si>
  <si>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</si>
  <si>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</si>
  <si>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</si>
  <si>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</si>
  <si>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</si>
  <si>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</si>
  <si>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</si>
  <si>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</si>
  <si>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</si>
  <si>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</si>
  <si>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</si>
  <si>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</si>
  <si>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</si>
  <si>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</si>
  <si>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</si>
  <si>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</si>
  <si>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</si>
  <si>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</si>
  <si>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</si>
  <si>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</si>
  <si>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 13</t>
  </si>
  <si>
    <t>Feb  06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</si>
  <si>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</si>
  <si>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</si>
  <si>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</si>
  <si>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</si>
  <si>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</si>
  <si>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</si>
  <si>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Class of Tax   MOTOR VEHICLE</t>
  </si>
  <si>
    <t>PAGE #    11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</si>
  <si>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</si>
  <si>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</si>
  <si>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</si>
  <si>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</si>
  <si>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</si>
  <si>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</si>
  <si>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</si>
  <si>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</si>
  <si>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</si>
  <si>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</si>
  <si>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</si>
  <si>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</si>
  <si>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 xml:space="preserve">          SUMMARY OF COLLECTIONS </t>
  </si>
  <si>
    <t>July  2005 - February 2006</t>
  </si>
  <si>
    <t>PAGE # 6</t>
  </si>
  <si>
    <t>CLASS OF TAX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</si>
  <si>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</si>
  <si>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</si>
  <si>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</si>
  <si>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</si>
  <si>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</si>
  <si>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</si>
  <si>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</si>
  <si>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</si>
  <si>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</si>
  <si>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</si>
  <si>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</si>
  <si>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</si>
  <si>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</si>
  <si>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</si>
  <si>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</si>
  <si>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</si>
  <si>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</si>
  <si>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</si>
  <si>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</si>
  <si>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</si>
  <si>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</si>
  <si>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</si>
  <si>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</si>
  <si>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</si>
  <si>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</si>
  <si>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</si>
  <si>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</si>
  <si>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</si>
  <si>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</si>
  <si>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</si>
  <si>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</si>
  <si>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</si>
  <si>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</si>
  <si>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</si>
  <si>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</si>
  <si>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</si>
  <si>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</si>
  <si>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</si>
  <si>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</si>
  <si>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</si>
  <si>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</si>
  <si>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</si>
  <si>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</si>
  <si>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</si>
  <si>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</si>
  <si>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</si>
  <si>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</si>
  <si>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</si>
  <si>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</si>
  <si>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</si>
  <si>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</si>
  <si>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</si>
  <si>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</si>
  <si>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</si>
  <si>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</si>
  <si>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</si>
  <si>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</si>
  <si>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</si>
  <si>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</si>
  <si>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</si>
  <si>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</si>
  <si>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</si>
  <si>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</si>
  <si>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</si>
  <si>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</si>
  <si>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</si>
  <si>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</si>
  <si>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</si>
  <si>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</si>
  <si>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</si>
  <si>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</si>
  <si>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</si>
  <si>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</si>
  <si>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</si>
  <si>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</si>
  <si>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</si>
  <si>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</si>
  <si>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</si>
  <si>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</si>
  <si>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</si>
  <si>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</si>
  <si>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</si>
  <si>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</si>
  <si>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</si>
  <si>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</si>
  <si>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</si>
  <si>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</si>
  <si>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</si>
  <si>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</si>
  <si>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</si>
  <si>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</si>
  <si>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</si>
  <si>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</si>
  <si>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</si>
  <si>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</si>
  <si>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</si>
  <si>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</si>
  <si>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</si>
  <si>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</si>
  <si>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</si>
  <si>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</si>
  <si>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</si>
  <si>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</si>
  <si>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</si>
  <si>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</si>
  <si>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</si>
  <si>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</si>
  <si>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</si>
  <si>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</si>
  <si>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</si>
  <si>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</si>
  <si>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</si>
  <si>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 xml:space="preserve">10735 Litigation 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</si>
  <si>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</si>
  <si>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</si>
  <si>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</si>
  <si>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</si>
  <si>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</si>
  <si>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</si>
  <si>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</si>
  <si>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</si>
  <si>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</si>
  <si>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</si>
  <si>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</si>
  <si>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</si>
  <si>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</si>
  <si>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</si>
  <si>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</si>
  <si>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</si>
  <si>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</si>
  <si>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</si>
  <si>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</si>
  <si>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</si>
  <si>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</si>
  <si>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</si>
  <si>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</si>
  <si>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</si>
  <si>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</si>
  <si>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</si>
  <si>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</si>
  <si>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</si>
  <si>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</si>
  <si>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</si>
  <si>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</si>
  <si>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</si>
  <si>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</si>
  <si>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</si>
  <si>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</si>
  <si>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</si>
  <si>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</si>
  <si>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</si>
  <si>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</si>
  <si>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</si>
  <si>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</si>
  <si>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</si>
  <si>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</si>
  <si>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</si>
  <si>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</si>
  <si>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</si>
  <si>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</si>
  <si>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</si>
  <si>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</si>
  <si>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</si>
  <si>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</si>
  <si>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</si>
  <si>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</si>
  <si>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</si>
  <si>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</si>
  <si>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</si>
  <si>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</si>
  <si>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</si>
  <si>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</si>
  <si>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</si>
  <si>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</si>
  <si>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</si>
  <si>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</si>
  <si>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</si>
  <si>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</si>
  <si>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</si>
  <si>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</si>
  <si>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</si>
  <si>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</si>
  <si>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</si>
  <si>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</si>
  <si>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</si>
  <si>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</si>
  <si>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</si>
  <si>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</si>
  <si>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</si>
  <si>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</si>
  <si>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</si>
  <si>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</si>
  <si>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</si>
  <si>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</si>
  <si>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</si>
  <si>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</si>
  <si>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</si>
  <si>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</si>
  <si>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</si>
  <si>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</si>
  <si>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</si>
  <si>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</si>
  <si>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</si>
  <si>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</si>
  <si>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</si>
  <si>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</si>
  <si>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</si>
  <si>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</si>
  <si>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</si>
  <si>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</si>
  <si>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</si>
  <si>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</si>
  <si>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</si>
  <si>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</si>
  <si>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</si>
  <si>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</si>
  <si>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</si>
  <si>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</si>
  <si>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r>
      <t>Unauthorized Substance-</t>
    </r>
    <r>
      <rPr>
        <sz val="12"/>
        <color indexed="8"/>
        <rFont val="Helvetica-Narrow"/>
        <family val="2"/>
      </rPr>
      <t>14801 Marijuana</t>
    </r>
  </si>
  <si>
    <t xml:space="preserve"> February 2006</t>
  </si>
  <si>
    <t>PAGE # 3</t>
  </si>
  <si>
    <t>PAGE # 4</t>
  </si>
  <si>
    <t>10735 Litigation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</si>
  <si>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</si>
  <si>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</si>
  <si>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</si>
  <si>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</si>
  <si>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</si>
  <si>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</si>
  <si>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05 - February 06</t>
  </si>
  <si>
    <t xml:space="preserve">   </t>
  </si>
  <si>
    <t>PAGE # 2</t>
  </si>
  <si>
    <t>YTD    FEB 2006</t>
  </si>
  <si>
    <t>DO NOT INCLUDE start 07/00</t>
  </si>
  <si>
    <t>Monthly</t>
  </si>
  <si>
    <t>2004 CHANGE 2005</t>
  </si>
  <si>
    <t>%</t>
  </si>
  <si>
    <t>2005 CHANGE 2006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</si>
  <si>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</si>
  <si>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</si>
  <si>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</si>
  <si>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</si>
  <si>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</si>
  <si>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</si>
  <si>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</si>
  <si>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</si>
  <si>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</si>
  <si>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</si>
  <si>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</si>
  <si>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</si>
  <si>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</si>
  <si>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</si>
  <si>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</si>
  <si>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</si>
  <si>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</si>
  <si>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</si>
  <si>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</si>
  <si>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</si>
  <si>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</si>
  <si>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</si>
  <si>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</si>
  <si>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</si>
  <si>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</si>
  <si>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</si>
  <si>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</si>
  <si>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</si>
  <si>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Unauthorized Substance</t>
  </si>
  <si>
    <t>N/A</t>
  </si>
  <si>
    <t xml:space="preserve">Unauthorized Substance 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</si>
  <si>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</si>
  <si>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</si>
  <si>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</si>
  <si>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</si>
  <si>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</si>
  <si>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</si>
  <si>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</si>
  <si>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</si>
  <si>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</si>
  <si>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</si>
  <si>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</si>
  <si>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PAGE # 1</t>
  </si>
  <si>
    <t xml:space="preserve">       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</si>
</sst>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[$-409]dddd\,\ mmmm\ dd\,\ yyyy"/>
    <numFmt numFmtId="173" formatCode="[$-409]mmmm\-yy;@"/>
    <numFmt numFmtId="174" formatCode="[$€-2]\ #,##0.00_);[Red]\([$€-2]\ #,##0.00\)"/>
  </numFmts>
  <fonts count="57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12"/>
      <color indexed="8"/>
      <name val="Helvetica-Narrow"/>
      <family val="2"/>
    </font>
    <font>
      <b/>
      <sz val="12"/>
      <color indexed="8"/>
      <name val="Helvetica-Narrow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6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3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19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22" xfId="63" applyNumberFormat="1" applyFont="1" applyBorder="1" applyAlignment="1">
      <alignment/>
      <protection/>
    </xf>
    <xf numFmtId="3" fontId="7" fillId="0" borderId="23" xfId="63" applyNumberFormat="1" applyFont="1" applyBorder="1" applyAlignme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>
      <alignment horizontal="centerContinuous"/>
      <protection/>
    </xf>
    <xf numFmtId="0" fontId="1" fillId="0" borderId="0" xfId="62" applyAlignment="1">
      <alignment/>
      <protection/>
    </xf>
    <xf numFmtId="0" fontId="3" fillId="0" borderId="0" xfId="62" applyNumberFormat="1" applyFont="1" applyAlignment="1">
      <alignment horizontal="centerContinuous"/>
      <protection/>
    </xf>
    <xf numFmtId="0" fontId="4" fillId="0" borderId="0" xfId="62" applyNumberFormat="1" applyFont="1" applyAlignment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0" fontId="1" fillId="0" borderId="0" xfId="62" applyNumberFormat="1" applyFont="1" applyAlignment="1" applyProtection="1">
      <alignment/>
      <protection locked="0"/>
    </xf>
    <xf numFmtId="0" fontId="5" fillId="0" borderId="0" xfId="62" applyNumberFormat="1" applyFont="1" applyAlignment="1">
      <alignment/>
      <protection/>
    </xf>
    <xf numFmtId="0" fontId="4" fillId="0" borderId="0" xfId="62" applyNumberFormat="1" applyFont="1" applyAlignment="1">
      <alignment/>
      <protection/>
    </xf>
    <xf numFmtId="0" fontId="6" fillId="0" borderId="10" xfId="62" applyNumberFormat="1" applyFont="1" applyBorder="1" applyAlignment="1">
      <alignment/>
      <protection/>
    </xf>
    <xf numFmtId="0" fontId="6" fillId="0" borderId="10" xfId="62" applyNumberFormat="1" applyFont="1" applyBorder="1" applyAlignment="1">
      <alignment horizontal="centerContinuous" vertical="center"/>
      <protection/>
    </xf>
    <xf numFmtId="0" fontId="6" fillId="0" borderId="11" xfId="62" applyNumberFormat="1" applyFont="1" applyBorder="1" applyAlignment="1">
      <alignment horizontal="centerContinuous" vertical="center"/>
      <protection/>
    </xf>
    <xf numFmtId="0" fontId="1" fillId="0" borderId="12" xfId="62" applyNumberFormat="1" applyFont="1" applyBorder="1" applyAlignment="1">
      <alignment horizontal="centerContinuous"/>
      <protection/>
    </xf>
    <xf numFmtId="0" fontId="6" fillId="0" borderId="10" xfId="62" applyNumberFormat="1" applyFont="1" applyBorder="1" applyAlignment="1">
      <alignment horizontal="center"/>
      <protection/>
    </xf>
    <xf numFmtId="0" fontId="6" fillId="0" borderId="13" xfId="62" applyNumberFormat="1" applyFont="1" applyBorder="1" applyAlignment="1">
      <alignment horizontal="center"/>
      <protection/>
    </xf>
    <xf numFmtId="0" fontId="6" fillId="0" borderId="14" xfId="62" applyNumberFormat="1" applyFont="1" applyBorder="1" applyAlignment="1">
      <alignment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15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/>
      <protection/>
    </xf>
    <xf numFmtId="0" fontId="1" fillId="0" borderId="13" xfId="62" applyNumberFormat="1" applyFont="1" applyBorder="1" applyAlignment="1">
      <alignment/>
      <protection/>
    </xf>
    <xf numFmtId="0" fontId="1" fillId="0" borderId="14" xfId="62" applyNumberFormat="1" applyFont="1" applyBorder="1" applyAlignment="1">
      <alignment/>
      <protection/>
    </xf>
    <xf numFmtId="0" fontId="1" fillId="0" borderId="15" xfId="62" applyNumberFormat="1" applyFont="1" applyBorder="1" applyAlignment="1">
      <alignment/>
      <protection/>
    </xf>
    <xf numFmtId="3" fontId="7" fillId="0" borderId="16" xfId="62" applyNumberFormat="1" applyFont="1" applyFill="1" applyBorder="1">
      <alignment/>
      <protection/>
    </xf>
    <xf numFmtId="10" fontId="1" fillId="0" borderId="14" xfId="62" applyNumberFormat="1" applyFont="1" applyBorder="1" applyAlignment="1">
      <alignment/>
      <protection/>
    </xf>
    <xf numFmtId="10" fontId="1" fillId="0" borderId="17" xfId="62" applyNumberFormat="1" applyFont="1" applyBorder="1" applyAlignment="1">
      <alignment/>
      <protection/>
    </xf>
    <xf numFmtId="3" fontId="1" fillId="0" borderId="0" xfId="62" applyNumberFormat="1" applyAlignment="1">
      <alignment/>
      <protection/>
    </xf>
    <xf numFmtId="10" fontId="1" fillId="0" borderId="21" xfId="62" applyNumberFormat="1" applyFont="1" applyBorder="1" applyAlignment="1">
      <alignment/>
      <protection/>
    </xf>
    <xf numFmtId="3" fontId="1" fillId="0" borderId="10" xfId="62" applyNumberFormat="1" applyFont="1" applyBorder="1" applyAlignment="1">
      <alignment/>
      <protection/>
    </xf>
    <xf numFmtId="10" fontId="1" fillId="0" borderId="10" xfId="62" applyNumberFormat="1" applyFont="1" applyBorder="1" applyAlignment="1">
      <alignment/>
      <protection/>
    </xf>
    <xf numFmtId="10" fontId="1" fillId="0" borderId="13" xfId="62" applyNumberFormat="1" applyFont="1" applyBorder="1" applyAlignment="1">
      <alignment/>
      <protection/>
    </xf>
    <xf numFmtId="3" fontId="7" fillId="0" borderId="16" xfId="62" applyNumberFormat="1" applyFont="1" applyBorder="1" applyAlignment="1">
      <alignment/>
      <protection/>
    </xf>
    <xf numFmtId="10" fontId="1" fillId="0" borderId="20" xfId="62" applyNumberFormat="1" applyFont="1" applyBorder="1" applyAlignment="1">
      <alignment/>
      <protection/>
    </xf>
    <xf numFmtId="0" fontId="6" fillId="0" borderId="19" xfId="62" applyNumberFormat="1" applyFont="1" applyBorder="1" applyAlignment="1">
      <alignment/>
      <protection/>
    </xf>
    <xf numFmtId="3" fontId="7" fillId="0" borderId="18" xfId="62" applyNumberFormat="1" applyFont="1" applyBorder="1" applyAlignment="1">
      <alignment/>
      <protection/>
    </xf>
    <xf numFmtId="10" fontId="1" fillId="0" borderId="24" xfId="62" applyNumberFormat="1" applyFont="1" applyBorder="1" applyAlignment="1">
      <alignment/>
      <protection/>
    </xf>
    <xf numFmtId="3" fontId="7" fillId="0" borderId="24" xfId="62" applyNumberFormat="1" applyFont="1" applyBorder="1" applyAlignment="1">
      <alignment/>
      <protection/>
    </xf>
    <xf numFmtId="3" fontId="10" fillId="0" borderId="0" xfId="62" applyNumberFormat="1" applyFont="1" applyAlignment="1">
      <alignment/>
      <protection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39" fontId="13" fillId="0" borderId="25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6" xfId="0" applyNumberFormat="1" applyFont="1" applyBorder="1" applyAlignment="1" applyProtection="1">
      <alignment/>
      <protection locked="0"/>
    </xf>
    <xf numFmtId="39" fontId="13" fillId="0" borderId="27" xfId="0" applyNumberFormat="1" applyFont="1" applyBorder="1" applyAlignment="1" applyProtection="1">
      <alignment/>
      <protection/>
    </xf>
    <xf numFmtId="0" fontId="11" fillId="34" borderId="28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39" fontId="11" fillId="0" borderId="13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9" xfId="0" applyFont="1" applyFill="1" applyBorder="1" applyAlignment="1" applyProtection="1">
      <alignment/>
      <protection locked="0"/>
    </xf>
    <xf numFmtId="0" fontId="11" fillId="34" borderId="30" xfId="0" applyFont="1" applyFill="1" applyBorder="1" applyAlignment="1" applyProtection="1">
      <alignment horizontal="center"/>
      <protection locked="0"/>
    </xf>
    <xf numFmtId="39" fontId="11" fillId="0" borderId="31" xfId="0" applyNumberFormat="1" applyFont="1" applyBorder="1" applyAlignment="1" applyProtection="1">
      <alignment/>
      <protection locked="0"/>
    </xf>
    <xf numFmtId="39" fontId="13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34" borderId="25" xfId="0" applyFont="1" applyFill="1" applyBorder="1" applyAlignment="1">
      <alignment horizontal="center"/>
    </xf>
    <xf numFmtId="170" fontId="11" fillId="0" borderId="25" xfId="0" applyNumberFormat="1" applyFont="1" applyBorder="1" applyAlignment="1" applyProtection="1" quotePrefix="1">
      <alignment horizontal="center"/>
      <protection locked="0"/>
    </xf>
    <xf numFmtId="0" fontId="13" fillId="34" borderId="14" xfId="0" applyFont="1" applyFill="1" applyBorder="1" applyAlignment="1">
      <alignment/>
    </xf>
    <xf numFmtId="0" fontId="13" fillId="34" borderId="0" xfId="0" applyFont="1" applyFill="1" applyAlignment="1">
      <alignment/>
    </xf>
    <xf numFmtId="39" fontId="11" fillId="0" borderId="32" xfId="0" applyNumberFormat="1" applyFont="1" applyBorder="1" applyAlignment="1" applyProtection="1">
      <alignment/>
      <protection locked="0"/>
    </xf>
    <xf numFmtId="39" fontId="14" fillId="35" borderId="32" xfId="0" applyNumberFormat="1" applyFont="1" applyFill="1" applyBorder="1" applyAlignment="1" applyProtection="1">
      <alignment/>
      <protection/>
    </xf>
    <xf numFmtId="39" fontId="13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9" xfId="0" applyFont="1" applyFill="1" applyBorder="1" applyAlignment="1">
      <alignment/>
    </xf>
    <xf numFmtId="0" fontId="13" fillId="34" borderId="3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3" fillId="0" borderId="29" xfId="0" applyFont="1" applyBorder="1" applyAlignment="1">
      <alignment/>
    </xf>
    <xf numFmtId="39" fontId="16" fillId="0" borderId="34" xfId="0" applyNumberFormat="1" applyFont="1" applyBorder="1" applyAlignment="1" applyProtection="1">
      <alignment/>
      <protection locked="0"/>
    </xf>
    <xf numFmtId="39" fontId="15" fillId="0" borderId="34" xfId="0" applyNumberFormat="1" applyFont="1" applyBorder="1" applyAlignment="1" applyProtection="1">
      <alignment/>
      <protection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5" xfId="0" applyFont="1" applyBorder="1" applyAlignment="1" quotePrefix="1">
      <alignment horizontal="left"/>
    </xf>
    <xf numFmtId="39" fontId="15" fillId="0" borderId="34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39" fontId="16" fillId="0" borderId="28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/>
      <protection/>
    </xf>
    <xf numFmtId="0" fontId="13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3" fillId="34" borderId="29" xfId="0" applyFont="1" applyFill="1" applyBorder="1" applyAlignment="1" applyProtection="1">
      <alignment/>
      <protection/>
    </xf>
    <xf numFmtId="0" fontId="13" fillId="34" borderId="34" xfId="0" applyFont="1" applyFill="1" applyBorder="1" applyAlignment="1" applyProtection="1">
      <alignment horizontal="center"/>
      <protection/>
    </xf>
    <xf numFmtId="39" fontId="13" fillId="0" borderId="34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0" fontId="15" fillId="0" borderId="33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/>
      <protection/>
    </xf>
    <xf numFmtId="39" fontId="11" fillId="0" borderId="25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39" fontId="13" fillId="0" borderId="25" xfId="0" applyNumberFormat="1" applyFont="1" applyBorder="1" applyAlignment="1" applyProtection="1" quotePrefix="1">
      <alignment/>
      <protection/>
    </xf>
    <xf numFmtId="39" fontId="15" fillId="0" borderId="37" xfId="0" applyNumberFormat="1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39" fontId="11" fillId="0" borderId="15" xfId="0" applyNumberFormat="1" applyFont="1" applyFill="1" applyBorder="1" applyAlignment="1" applyProtection="1">
      <alignment/>
      <protection/>
    </xf>
    <xf numFmtId="39" fontId="15" fillId="0" borderId="0" xfId="0" applyNumberFormat="1" applyFont="1" applyAlignment="1" applyProtection="1">
      <alignment/>
      <protection/>
    </xf>
    <xf numFmtId="0" fontId="11" fillId="0" borderId="0" xfId="61" applyFont="1" applyProtection="1">
      <alignment/>
      <protection locked="0"/>
    </xf>
    <xf numFmtId="0" fontId="13" fillId="0" borderId="0" xfId="61" applyFont="1" applyProtection="1">
      <alignment/>
      <protection/>
    </xf>
    <xf numFmtId="0" fontId="11" fillId="0" borderId="0" xfId="61" applyFont="1" applyAlignment="1" applyProtection="1" quotePrefix="1">
      <alignment horizontal="right"/>
      <protection locked="0"/>
    </xf>
    <xf numFmtId="0" fontId="11" fillId="34" borderId="25" xfId="61" applyFont="1" applyFill="1" applyBorder="1" applyAlignment="1" applyProtection="1">
      <alignment horizontal="center"/>
      <protection locked="0"/>
    </xf>
    <xf numFmtId="170" fontId="11" fillId="0" borderId="25" xfId="61" applyNumberFormat="1" applyFont="1" applyBorder="1" applyAlignment="1" applyProtection="1" quotePrefix="1">
      <alignment horizontal="center"/>
      <protection locked="0"/>
    </xf>
    <xf numFmtId="0" fontId="11" fillId="0" borderId="25" xfId="61" applyFont="1" applyBorder="1" applyAlignment="1" applyProtection="1" quotePrefix="1">
      <alignment horizontal="center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34" borderId="15" xfId="61" applyFont="1" applyFill="1" applyBorder="1" applyProtection="1">
      <alignment/>
      <protection locked="0"/>
    </xf>
    <xf numFmtId="39" fontId="11" fillId="0" borderId="25" xfId="61" applyNumberFormat="1" applyFont="1" applyBorder="1" applyProtection="1">
      <alignment/>
      <protection locked="0"/>
    </xf>
    <xf numFmtId="39" fontId="13" fillId="0" borderId="25" xfId="61" applyNumberFormat="1" applyFont="1" applyBorder="1" applyProtection="1">
      <alignment/>
      <protection/>
    </xf>
    <xf numFmtId="0" fontId="11" fillId="34" borderId="14" xfId="61" applyFont="1" applyFill="1" applyBorder="1" applyProtection="1">
      <alignment/>
      <protection locked="0"/>
    </xf>
    <xf numFmtId="39" fontId="13" fillId="0" borderId="32" xfId="61" applyNumberFormat="1" applyFont="1" applyBorder="1" applyProtection="1">
      <alignment/>
      <protection/>
    </xf>
    <xf numFmtId="39" fontId="13" fillId="0" borderId="38" xfId="61" applyNumberFormat="1" applyFont="1" applyBorder="1" applyProtection="1">
      <alignment/>
      <protection/>
    </xf>
    <xf numFmtId="0" fontId="11" fillId="0" borderId="15" xfId="61" applyFont="1" applyBorder="1" applyProtection="1">
      <alignment/>
      <protection locked="0"/>
    </xf>
    <xf numFmtId="0" fontId="13" fillId="0" borderId="15" xfId="61" applyFont="1" applyBorder="1" applyProtection="1">
      <alignment/>
      <protection/>
    </xf>
    <xf numFmtId="39" fontId="11" fillId="0" borderId="0" xfId="61" applyNumberFormat="1" applyFont="1" applyProtection="1">
      <alignment/>
      <protection locked="0"/>
    </xf>
    <xf numFmtId="0" fontId="11" fillId="34" borderId="31" xfId="61" applyFont="1" applyFill="1" applyBorder="1" applyProtection="1">
      <alignment/>
      <protection locked="0"/>
    </xf>
    <xf numFmtId="0" fontId="11" fillId="34" borderId="31" xfId="61" applyFont="1" applyFill="1" applyBorder="1" applyAlignment="1" applyProtection="1">
      <alignment horizontal="center"/>
      <protection locked="0"/>
    </xf>
    <xf numFmtId="39" fontId="14" fillId="35" borderId="31" xfId="61" applyNumberFormat="1" applyFont="1" applyFill="1" applyBorder="1" applyProtection="1">
      <alignment/>
      <protection locked="0"/>
    </xf>
    <xf numFmtId="39" fontId="14" fillId="35" borderId="31" xfId="61" applyNumberFormat="1" applyFont="1" applyFill="1" applyBorder="1" applyProtection="1">
      <alignment/>
      <protection/>
    </xf>
    <xf numFmtId="39" fontId="13" fillId="0" borderId="0" xfId="61" applyNumberFormat="1" applyFont="1" applyProtection="1">
      <alignment/>
      <protection/>
    </xf>
    <xf numFmtId="43" fontId="13" fillId="0" borderId="0" xfId="42" applyFont="1" applyAlignment="1" applyProtection="1">
      <alignment/>
      <protection/>
    </xf>
    <xf numFmtId="39" fontId="13" fillId="0" borderId="0" xfId="61" applyNumberFormat="1" applyFont="1" applyAlignment="1" applyProtection="1">
      <alignment horizontal="center"/>
      <protection/>
    </xf>
    <xf numFmtId="0" fontId="13" fillId="0" borderId="0" xfId="61" applyFont="1" applyAlignment="1" applyProtection="1">
      <alignment horizontal="center"/>
      <protection/>
    </xf>
    <xf numFmtId="39" fontId="13" fillId="0" borderId="32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0" fontId="13" fillId="34" borderId="25" xfId="0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4" borderId="30" xfId="0" applyFont="1" applyFill="1" applyBorder="1" applyAlignment="1" applyProtection="1">
      <alignment horizontal="center"/>
      <protection/>
    </xf>
    <xf numFmtId="39" fontId="0" fillId="32" borderId="0" xfId="60" applyNumberFormat="1">
      <alignment/>
      <protection/>
    </xf>
    <xf numFmtId="39" fontId="17" fillId="32" borderId="0" xfId="60" applyNumberFormat="1" applyFont="1">
      <alignment/>
      <protection/>
    </xf>
    <xf numFmtId="39" fontId="14" fillId="32" borderId="0" xfId="60" applyNumberFormat="1" applyFont="1">
      <alignment/>
      <protection/>
    </xf>
    <xf numFmtId="39" fontId="18" fillId="32" borderId="0" xfId="60" applyNumberFormat="1" applyFont="1">
      <alignment/>
      <protection/>
    </xf>
    <xf numFmtId="17" fontId="17" fillId="32" borderId="0" xfId="60" applyNumberFormat="1" applyFont="1" applyAlignment="1" applyProtection="1">
      <alignment horizontal="left"/>
      <protection locked="0"/>
    </xf>
    <xf numFmtId="39" fontId="17" fillId="32" borderId="0" xfId="60" applyNumberFormat="1" applyFont="1" applyProtection="1">
      <alignment/>
      <protection locked="0"/>
    </xf>
    <xf numFmtId="7" fontId="17" fillId="32" borderId="25" xfId="60" applyNumberFormat="1" applyFont="1" applyBorder="1" applyAlignment="1">
      <alignment horizontal="center"/>
      <protection/>
    </xf>
    <xf numFmtId="0" fontId="17" fillId="32" borderId="25" xfId="60" applyNumberFormat="1" applyFont="1" applyBorder="1" applyAlignment="1">
      <alignment horizontal="center"/>
      <protection/>
    </xf>
    <xf numFmtId="0" fontId="17" fillId="32" borderId="25" xfId="60" applyNumberFormat="1" applyFont="1" applyFill="1" applyBorder="1" applyAlignment="1">
      <alignment horizontal="center"/>
      <protection/>
    </xf>
    <xf numFmtId="7" fontId="18" fillId="32" borderId="0" xfId="60" applyNumberFormat="1" applyFont="1">
      <alignment/>
      <protection/>
    </xf>
    <xf numFmtId="39" fontId="17" fillId="32" borderId="14" xfId="60" applyNumberFormat="1" applyFont="1" applyBorder="1">
      <alignment/>
      <protection/>
    </xf>
    <xf numFmtId="39" fontId="14" fillId="32" borderId="14" xfId="60" applyNumberFormat="1" applyFont="1" applyBorder="1">
      <alignment/>
      <protection/>
    </xf>
    <xf numFmtId="39" fontId="14" fillId="32" borderId="15" xfId="60" applyNumberFormat="1" applyFont="1" applyBorder="1">
      <alignment/>
      <protection/>
    </xf>
    <xf numFmtId="39" fontId="14" fillId="32" borderId="14" xfId="60" applyNumberFormat="1" applyFont="1" applyBorder="1" applyProtection="1">
      <alignment/>
      <protection locked="0"/>
    </xf>
    <xf numFmtId="39" fontId="14" fillId="32" borderId="39" xfId="60" applyNumberFormat="1" applyFont="1" applyBorder="1" applyAlignment="1">
      <alignment horizontal="center"/>
      <protection/>
    </xf>
    <xf numFmtId="39" fontId="14" fillId="32" borderId="32" xfId="60" applyNumberFormat="1" applyFont="1" applyBorder="1">
      <alignment/>
      <protection/>
    </xf>
    <xf numFmtId="10" fontId="14" fillId="32" borderId="32" xfId="60" applyNumberFormat="1" applyFont="1" applyBorder="1">
      <alignment/>
      <protection/>
    </xf>
    <xf numFmtId="10" fontId="14" fillId="32" borderId="15" xfId="60" applyNumberFormat="1" applyFont="1" applyBorder="1">
      <alignment/>
      <protection/>
    </xf>
    <xf numFmtId="39" fontId="14" fillId="32" borderId="26" xfId="60" applyNumberFormat="1" applyFont="1" applyBorder="1">
      <alignment/>
      <protection/>
    </xf>
    <xf numFmtId="39" fontId="14" fillId="32" borderId="29" xfId="60" applyNumberFormat="1" applyFont="1" applyBorder="1" applyProtection="1">
      <alignment/>
      <protection locked="0"/>
    </xf>
    <xf numFmtId="39" fontId="14" fillId="32" borderId="25" xfId="60" applyNumberFormat="1" applyFont="1" applyBorder="1">
      <alignment/>
      <protection/>
    </xf>
    <xf numFmtId="10" fontId="14" fillId="32" borderId="25" xfId="60" applyNumberFormat="1" applyFont="1" applyBorder="1">
      <alignment/>
      <protection/>
    </xf>
    <xf numFmtId="39" fontId="14" fillId="32" borderId="40" xfId="60" applyNumberFormat="1" applyFont="1" applyBorder="1" applyProtection="1">
      <alignment/>
      <protection locked="0"/>
    </xf>
    <xf numFmtId="39" fontId="14" fillId="32" borderId="41" xfId="60" applyNumberFormat="1" applyFont="1" applyBorder="1">
      <alignment/>
      <protection/>
    </xf>
    <xf numFmtId="10" fontId="14" fillId="32" borderId="41" xfId="60" applyNumberFormat="1" applyFont="1" applyBorder="1">
      <alignment/>
      <protection/>
    </xf>
    <xf numFmtId="39" fontId="14" fillId="32" borderId="42" xfId="60" applyNumberFormat="1" applyFont="1" applyBorder="1" applyAlignment="1">
      <alignment horizontal="center"/>
      <protection/>
    </xf>
    <xf numFmtId="39" fontId="14" fillId="32" borderId="43" xfId="60" applyNumberFormat="1" applyFont="1" applyBorder="1">
      <alignment/>
      <protection/>
    </xf>
    <xf numFmtId="10" fontId="14" fillId="32" borderId="43" xfId="60" applyNumberFormat="1" applyFont="1" applyBorder="1">
      <alignment/>
      <protection/>
    </xf>
    <xf numFmtId="39" fontId="14" fillId="32" borderId="29" xfId="60" applyNumberFormat="1" applyFont="1" applyBorder="1">
      <alignment/>
      <protection/>
    </xf>
    <xf numFmtId="39" fontId="14" fillId="32" borderId="31" xfId="60" applyNumberFormat="1" applyFont="1" applyBorder="1">
      <alignment/>
      <protection/>
    </xf>
    <xf numFmtId="39" fontId="14" fillId="32" borderId="39" xfId="60" applyNumberFormat="1" applyFont="1" applyBorder="1">
      <alignment/>
      <protection/>
    </xf>
    <xf numFmtId="10" fontId="14" fillId="32" borderId="44" xfId="60" applyNumberFormat="1" applyFont="1" applyBorder="1">
      <alignment/>
      <protection/>
    </xf>
    <xf numFmtId="39" fontId="17" fillId="32" borderId="0" xfId="60" applyNumberFormat="1" applyFont="1" applyFill="1">
      <alignment/>
      <protection/>
    </xf>
    <xf numFmtId="39" fontId="14" fillId="32" borderId="39" xfId="60" applyNumberFormat="1" applyFont="1" applyFill="1" applyBorder="1">
      <alignment/>
      <protection/>
    </xf>
    <xf numFmtId="10" fontId="14" fillId="32" borderId="31" xfId="60" applyNumberFormat="1" applyFont="1" applyBorder="1">
      <alignment/>
      <protection/>
    </xf>
    <xf numFmtId="39" fontId="14" fillId="32" borderId="14" xfId="60" applyNumberFormat="1" applyFont="1" applyBorder="1" applyAlignment="1" quotePrefix="1">
      <alignment horizontal="left"/>
      <protection/>
    </xf>
    <xf numFmtId="39" fontId="14" fillId="32" borderId="14" xfId="60" applyNumberFormat="1" applyFont="1" applyBorder="1" applyAlignment="1">
      <alignment horizontal="left"/>
      <protection/>
    </xf>
    <xf numFmtId="39" fontId="14" fillId="32" borderId="45" xfId="60" applyNumberFormat="1" applyFont="1" applyBorder="1">
      <alignment/>
      <protection/>
    </xf>
    <xf numFmtId="39" fontId="14" fillId="32" borderId="0" xfId="60" applyNumberFormat="1" applyFont="1" applyBorder="1" applyProtection="1">
      <alignment/>
      <protection locked="0"/>
    </xf>
    <xf numFmtId="39" fontId="14" fillId="32" borderId="13" xfId="60" applyNumberFormat="1" applyFont="1" applyBorder="1">
      <alignment/>
      <protection/>
    </xf>
    <xf numFmtId="39" fontId="14" fillId="32" borderId="46" xfId="60" applyNumberFormat="1" applyFont="1" applyBorder="1" applyProtection="1">
      <alignment/>
      <protection locked="0"/>
    </xf>
    <xf numFmtId="39" fontId="14" fillId="32" borderId="45" xfId="60" applyNumberFormat="1" applyFont="1" applyBorder="1" applyProtection="1">
      <alignment/>
      <protection locked="0"/>
    </xf>
    <xf numFmtId="39" fontId="14" fillId="32" borderId="44" xfId="60" applyNumberFormat="1" applyFont="1" applyBorder="1">
      <alignment/>
      <protection/>
    </xf>
    <xf numFmtId="10" fontId="14" fillId="32" borderId="38" xfId="60" applyNumberFormat="1" applyFont="1" applyBorder="1">
      <alignment/>
      <protection/>
    </xf>
    <xf numFmtId="39" fontId="14" fillId="32" borderId="47" xfId="60" applyNumberFormat="1" applyFont="1" applyBorder="1">
      <alignment/>
      <protection/>
    </xf>
    <xf numFmtId="10" fontId="14" fillId="32" borderId="26" xfId="60" applyNumberFormat="1" applyFont="1" applyBorder="1">
      <alignment/>
      <protection/>
    </xf>
    <xf numFmtId="39" fontId="17" fillId="32" borderId="14" xfId="60" applyNumberFormat="1" applyFont="1" applyBorder="1">
      <alignment/>
      <protection/>
    </xf>
    <xf numFmtId="39" fontId="14" fillId="32" borderId="14" xfId="60" applyNumberFormat="1" applyFont="1" applyBorder="1" applyAlignment="1">
      <alignment horizontal="center"/>
      <protection/>
    </xf>
    <xf numFmtId="39" fontId="17" fillId="32" borderId="14" xfId="60" applyNumberFormat="1" applyFont="1" applyBorder="1" applyAlignment="1" quotePrefix="1">
      <alignment horizontal="left"/>
      <protection/>
    </xf>
    <xf numFmtId="39" fontId="20" fillId="32" borderId="14" xfId="60" applyNumberFormat="1" applyFont="1" applyBorder="1" applyAlignment="1">
      <alignment horizontal="left"/>
      <protection/>
    </xf>
    <xf numFmtId="39" fontId="14" fillId="32" borderId="14" xfId="60" applyNumberFormat="1" applyFont="1" applyBorder="1" quotePrefix="1">
      <alignment/>
      <protection/>
    </xf>
    <xf numFmtId="39" fontId="17" fillId="32" borderId="32" xfId="60" applyNumberFormat="1" applyFont="1" applyBorder="1">
      <alignment/>
      <protection/>
    </xf>
    <xf numFmtId="10" fontId="17" fillId="32" borderId="32" xfId="60" applyNumberFormat="1" applyFont="1" applyBorder="1">
      <alignment/>
      <protection/>
    </xf>
    <xf numFmtId="39" fontId="0" fillId="32" borderId="0" xfId="60" applyNumberFormat="1" applyFill="1">
      <alignment/>
      <protection/>
    </xf>
    <xf numFmtId="39" fontId="0" fillId="32" borderId="0" xfId="60" applyNumberFormat="1" applyProtection="1">
      <alignment/>
      <protection locked="0"/>
    </xf>
    <xf numFmtId="39" fontId="0" fillId="32" borderId="0" xfId="59" applyNumberFormat="1">
      <alignment/>
      <protection/>
    </xf>
    <xf numFmtId="39" fontId="17" fillId="32" borderId="0" xfId="59" applyNumberFormat="1" applyFont="1">
      <alignment/>
      <protection/>
    </xf>
    <xf numFmtId="39" fontId="14" fillId="32" borderId="0" xfId="59" applyNumberFormat="1" applyFont="1">
      <alignment/>
      <protection/>
    </xf>
    <xf numFmtId="39" fontId="18" fillId="32" borderId="0" xfId="59" applyNumberFormat="1" applyFont="1">
      <alignment/>
      <protection/>
    </xf>
    <xf numFmtId="17" fontId="17" fillId="32" borderId="0" xfId="59" applyNumberFormat="1" applyFont="1" applyAlignment="1" applyProtection="1" quotePrefix="1">
      <alignment horizontal="left"/>
      <protection locked="0"/>
    </xf>
    <xf numFmtId="39" fontId="17" fillId="32" borderId="0" xfId="59" applyNumberFormat="1" applyFont="1" applyProtection="1">
      <alignment/>
      <protection locked="0"/>
    </xf>
    <xf numFmtId="7" fontId="17" fillId="32" borderId="25" xfId="59" applyNumberFormat="1" applyFont="1" applyBorder="1" applyAlignment="1">
      <alignment horizontal="center"/>
      <protection/>
    </xf>
    <xf numFmtId="0" fontId="17" fillId="32" borderId="25" xfId="59" applyNumberFormat="1" applyFont="1" applyBorder="1" applyAlignment="1">
      <alignment horizontal="center"/>
      <protection/>
    </xf>
    <xf numFmtId="0" fontId="17" fillId="32" borderId="25" xfId="59" applyNumberFormat="1" applyFont="1" applyFill="1" applyBorder="1" applyAlignment="1">
      <alignment horizontal="center"/>
      <protection/>
    </xf>
    <xf numFmtId="7" fontId="18" fillId="32" borderId="0" xfId="59" applyNumberFormat="1" applyFont="1">
      <alignment/>
      <protection/>
    </xf>
    <xf numFmtId="39" fontId="17" fillId="32" borderId="14" xfId="59" applyNumberFormat="1" applyFont="1" applyBorder="1">
      <alignment/>
      <protection/>
    </xf>
    <xf numFmtId="39" fontId="14" fillId="32" borderId="14" xfId="59" applyNumberFormat="1" applyFont="1" applyBorder="1">
      <alignment/>
      <protection/>
    </xf>
    <xf numFmtId="39" fontId="14" fillId="32" borderId="15" xfId="59" applyNumberFormat="1" applyFont="1" applyBorder="1">
      <alignment/>
      <protection/>
    </xf>
    <xf numFmtId="39" fontId="14" fillId="32" borderId="14" xfId="59" applyNumberFormat="1" applyFont="1" applyBorder="1" applyProtection="1">
      <alignment/>
      <protection locked="0"/>
    </xf>
    <xf numFmtId="39" fontId="14" fillId="32" borderId="39" xfId="59" applyNumberFormat="1" applyFont="1" applyBorder="1" applyAlignment="1">
      <alignment horizontal="center"/>
      <protection/>
    </xf>
    <xf numFmtId="39" fontId="14" fillId="32" borderId="32" xfId="59" applyNumberFormat="1" applyFont="1" applyBorder="1">
      <alignment/>
      <protection/>
    </xf>
    <xf numFmtId="10" fontId="14" fillId="32" borderId="32" xfId="59" applyNumberFormat="1" applyFont="1" applyBorder="1">
      <alignment/>
      <protection/>
    </xf>
    <xf numFmtId="10" fontId="14" fillId="32" borderId="15" xfId="59" applyNumberFormat="1" applyFont="1" applyBorder="1">
      <alignment/>
      <protection/>
    </xf>
    <xf numFmtId="39" fontId="14" fillId="32" borderId="26" xfId="59" applyNumberFormat="1" applyFont="1" applyBorder="1">
      <alignment/>
      <protection/>
    </xf>
    <xf numFmtId="39" fontId="14" fillId="32" borderId="29" xfId="59" applyNumberFormat="1" applyFont="1" applyBorder="1" applyProtection="1">
      <alignment/>
      <protection locked="0"/>
    </xf>
    <xf numFmtId="39" fontId="14" fillId="32" borderId="25" xfId="59" applyNumberFormat="1" applyFont="1" applyBorder="1">
      <alignment/>
      <protection/>
    </xf>
    <xf numFmtId="10" fontId="14" fillId="32" borderId="25" xfId="59" applyNumberFormat="1" applyFont="1" applyBorder="1">
      <alignment/>
      <protection/>
    </xf>
    <xf numFmtId="39" fontId="14" fillId="32" borderId="40" xfId="59" applyNumberFormat="1" applyFont="1" applyBorder="1" applyProtection="1">
      <alignment/>
      <protection locked="0"/>
    </xf>
    <xf numFmtId="39" fontId="14" fillId="32" borderId="41" xfId="59" applyNumberFormat="1" applyFont="1" applyBorder="1">
      <alignment/>
      <protection/>
    </xf>
    <xf numFmtId="10" fontId="14" fillId="32" borderId="41" xfId="59" applyNumberFormat="1" applyFont="1" applyBorder="1">
      <alignment/>
      <protection/>
    </xf>
    <xf numFmtId="39" fontId="14" fillId="32" borderId="42" xfId="59" applyNumberFormat="1" applyFont="1" applyBorder="1" applyAlignment="1">
      <alignment horizontal="center"/>
      <protection/>
    </xf>
    <xf numFmtId="39" fontId="14" fillId="32" borderId="43" xfId="59" applyNumberFormat="1" applyFont="1" applyBorder="1">
      <alignment/>
      <protection/>
    </xf>
    <xf numFmtId="10" fontId="14" fillId="32" borderId="43" xfId="59" applyNumberFormat="1" applyFont="1" applyBorder="1">
      <alignment/>
      <protection/>
    </xf>
    <xf numFmtId="39" fontId="14" fillId="32" borderId="29" xfId="59" applyNumberFormat="1" applyFont="1" applyBorder="1">
      <alignment/>
      <protection/>
    </xf>
    <xf numFmtId="39" fontId="14" fillId="32" borderId="31" xfId="59" applyNumberFormat="1" applyFont="1" applyBorder="1">
      <alignment/>
      <protection/>
    </xf>
    <xf numFmtId="39" fontId="14" fillId="32" borderId="39" xfId="59" applyNumberFormat="1" applyFont="1" applyBorder="1">
      <alignment/>
      <protection/>
    </xf>
    <xf numFmtId="10" fontId="14" fillId="32" borderId="44" xfId="59" applyNumberFormat="1" applyFont="1" applyBorder="1">
      <alignment/>
      <protection/>
    </xf>
    <xf numFmtId="39" fontId="17" fillId="32" borderId="0" xfId="59" applyNumberFormat="1" applyFont="1" applyFill="1">
      <alignment/>
      <protection/>
    </xf>
    <xf numFmtId="39" fontId="14" fillId="32" borderId="39" xfId="59" applyNumberFormat="1" applyFont="1" applyFill="1" applyBorder="1">
      <alignment/>
      <protection/>
    </xf>
    <xf numFmtId="10" fontId="14" fillId="32" borderId="31" xfId="59" applyNumberFormat="1" applyFont="1" applyBorder="1">
      <alignment/>
      <protection/>
    </xf>
    <xf numFmtId="39" fontId="14" fillId="32" borderId="14" xfId="59" applyNumberFormat="1" applyFont="1" applyBorder="1" applyAlignment="1" quotePrefix="1">
      <alignment horizontal="left"/>
      <protection/>
    </xf>
    <xf numFmtId="39" fontId="14" fillId="32" borderId="14" xfId="59" applyNumberFormat="1" applyFont="1" applyBorder="1" applyAlignment="1">
      <alignment horizontal="left"/>
      <protection/>
    </xf>
    <xf numFmtId="39" fontId="14" fillId="32" borderId="45" xfId="59" applyNumberFormat="1" applyFont="1" applyBorder="1">
      <alignment/>
      <protection/>
    </xf>
    <xf numFmtId="39" fontId="14" fillId="32" borderId="0" xfId="59" applyNumberFormat="1" applyFont="1" applyBorder="1" applyProtection="1">
      <alignment/>
      <protection locked="0"/>
    </xf>
    <xf numFmtId="39" fontId="14" fillId="32" borderId="13" xfId="59" applyNumberFormat="1" applyFont="1" applyBorder="1">
      <alignment/>
      <protection/>
    </xf>
    <xf numFmtId="39" fontId="14" fillId="32" borderId="46" xfId="59" applyNumberFormat="1" applyFont="1" applyBorder="1" applyProtection="1">
      <alignment/>
      <protection locked="0"/>
    </xf>
    <xf numFmtId="39" fontId="14" fillId="32" borderId="45" xfId="59" applyNumberFormat="1" applyFont="1" applyBorder="1" applyProtection="1">
      <alignment/>
      <protection locked="0"/>
    </xf>
    <xf numFmtId="39" fontId="14" fillId="32" borderId="44" xfId="59" applyNumberFormat="1" applyFont="1" applyBorder="1">
      <alignment/>
      <protection/>
    </xf>
    <xf numFmtId="10" fontId="14" fillId="32" borderId="38" xfId="59" applyNumberFormat="1" applyFont="1" applyBorder="1">
      <alignment/>
      <protection/>
    </xf>
    <xf numFmtId="39" fontId="14" fillId="32" borderId="47" xfId="59" applyNumberFormat="1" applyFont="1" applyBorder="1">
      <alignment/>
      <protection/>
    </xf>
    <xf numFmtId="10" fontId="14" fillId="32" borderId="26" xfId="59" applyNumberFormat="1" applyFont="1" applyBorder="1">
      <alignment/>
      <protection/>
    </xf>
    <xf numFmtId="39" fontId="17" fillId="32" borderId="14" xfId="59" applyNumberFormat="1" applyFont="1" applyBorder="1">
      <alignment/>
      <protection/>
    </xf>
    <xf numFmtId="39" fontId="14" fillId="32" borderId="14" xfId="59" applyNumberFormat="1" applyFont="1" applyBorder="1" applyAlignment="1">
      <alignment horizontal="center"/>
      <protection/>
    </xf>
    <xf numFmtId="39" fontId="17" fillId="32" borderId="14" xfId="59" applyNumberFormat="1" applyFont="1" applyBorder="1" applyAlignment="1" quotePrefix="1">
      <alignment horizontal="left"/>
      <protection/>
    </xf>
    <xf numFmtId="39" fontId="20" fillId="32" borderId="14" xfId="59" applyNumberFormat="1" applyFont="1" applyBorder="1" applyAlignment="1">
      <alignment horizontal="left"/>
      <protection/>
    </xf>
    <xf numFmtId="39" fontId="14" fillId="32" borderId="14" xfId="59" applyNumberFormat="1" applyFont="1" applyBorder="1" quotePrefix="1">
      <alignment/>
      <protection/>
    </xf>
    <xf numFmtId="39" fontId="17" fillId="32" borderId="32" xfId="59" applyNumberFormat="1" applyFont="1" applyBorder="1">
      <alignment/>
      <protection/>
    </xf>
    <xf numFmtId="10" fontId="17" fillId="32" borderId="32" xfId="59" applyNumberFormat="1" applyFont="1" applyBorder="1">
      <alignment/>
      <protection/>
    </xf>
    <xf numFmtId="39" fontId="0" fillId="32" borderId="0" xfId="59" applyNumberFormat="1" applyFill="1">
      <alignment/>
      <protection/>
    </xf>
    <xf numFmtId="39" fontId="0" fillId="32" borderId="0" xfId="59" applyNumberFormat="1" applyProtection="1">
      <alignment/>
      <protection locked="0"/>
    </xf>
    <xf numFmtId="0" fontId="0" fillId="32" borderId="0" xfId="58" applyNumberFormat="1">
      <alignment/>
      <protection/>
    </xf>
    <xf numFmtId="0" fontId="21" fillId="32" borderId="0" xfId="58" applyNumberFormat="1" applyFont="1">
      <alignment/>
      <protection/>
    </xf>
    <xf numFmtId="0" fontId="14" fillId="32" borderId="0" xfId="58" applyNumberFormat="1" applyFont="1">
      <alignment/>
      <protection/>
    </xf>
    <xf numFmtId="0" fontId="17" fillId="32" borderId="0" xfId="58" applyNumberFormat="1" applyFont="1">
      <alignment/>
      <protection/>
    </xf>
    <xf numFmtId="0" fontId="18" fillId="32" borderId="0" xfId="58" applyNumberFormat="1" applyFont="1">
      <alignment/>
      <protection/>
    </xf>
    <xf numFmtId="0" fontId="17" fillId="32" borderId="0" xfId="58" applyNumberFormat="1" applyFont="1" applyProtection="1">
      <alignment/>
      <protection locked="0"/>
    </xf>
    <xf numFmtId="17" fontId="14" fillId="32" borderId="0" xfId="58" applyNumberFormat="1" applyFont="1" applyProtection="1">
      <alignment/>
      <protection locked="0"/>
    </xf>
    <xf numFmtId="0" fontId="22" fillId="32" borderId="0" xfId="58" applyNumberFormat="1" applyFont="1" applyProtection="1">
      <alignment/>
      <protection locked="0"/>
    </xf>
    <xf numFmtId="0" fontId="14" fillId="32" borderId="0" xfId="58" applyNumberFormat="1" applyFont="1" applyFill="1">
      <alignment/>
      <protection/>
    </xf>
    <xf numFmtId="0" fontId="22" fillId="32" borderId="0" xfId="58" applyNumberFormat="1" applyFont="1" applyAlignment="1">
      <alignment horizontal="center"/>
      <protection/>
    </xf>
    <xf numFmtId="0" fontId="17" fillId="32" borderId="25" xfId="58" applyNumberFormat="1" applyFont="1" applyBorder="1">
      <alignment/>
      <protection/>
    </xf>
    <xf numFmtId="0" fontId="17" fillId="32" borderId="25" xfId="58" applyNumberFormat="1" applyFont="1" applyBorder="1" applyAlignment="1" applyProtection="1">
      <alignment horizontal="center"/>
      <protection locked="0"/>
    </xf>
    <xf numFmtId="0" fontId="17" fillId="32" borderId="25" xfId="58" applyNumberFormat="1" applyFont="1" applyFill="1" applyBorder="1" applyAlignment="1" applyProtection="1">
      <alignment horizontal="center"/>
      <protection locked="0"/>
    </xf>
    <xf numFmtId="0" fontId="14" fillId="32" borderId="25" xfId="58" applyNumberFormat="1" applyFont="1" applyBorder="1">
      <alignment/>
      <protection/>
    </xf>
    <xf numFmtId="0" fontId="14" fillId="32" borderId="25" xfId="58" applyNumberFormat="1" applyFont="1" applyBorder="1" applyAlignment="1">
      <alignment horizontal="center"/>
      <protection/>
    </xf>
    <xf numFmtId="0" fontId="14" fillId="32" borderId="25" xfId="58" applyNumberFormat="1" applyFont="1" applyFill="1" applyBorder="1" applyAlignment="1">
      <alignment horizontal="center"/>
      <protection/>
    </xf>
    <xf numFmtId="0" fontId="14" fillId="32" borderId="29" xfId="58" applyNumberFormat="1" applyFont="1" applyBorder="1">
      <alignment/>
      <protection/>
    </xf>
    <xf numFmtId="39" fontId="14" fillId="32" borderId="25" xfId="58" applyNumberFormat="1" applyFont="1" applyFill="1" applyBorder="1">
      <alignment/>
      <protection/>
    </xf>
    <xf numFmtId="39" fontId="14" fillId="32" borderId="25" xfId="58" applyNumberFormat="1" applyFont="1" applyBorder="1">
      <alignment/>
      <protection/>
    </xf>
    <xf numFmtId="10" fontId="14" fillId="32" borderId="25" xfId="58" applyNumberFormat="1" applyFont="1" applyBorder="1">
      <alignment/>
      <protection/>
    </xf>
    <xf numFmtId="10" fontId="14" fillId="32" borderId="25" xfId="58" applyNumberFormat="1" applyFont="1" applyFill="1" applyBorder="1">
      <alignment/>
      <protection/>
    </xf>
    <xf numFmtId="39" fontId="14" fillId="32" borderId="25" xfId="58" applyNumberFormat="1" applyFont="1" applyBorder="1" applyProtection="1">
      <alignment/>
      <protection locked="0"/>
    </xf>
    <xf numFmtId="0" fontId="14" fillId="32" borderId="48" xfId="58" applyNumberFormat="1" applyFont="1" applyBorder="1">
      <alignment/>
      <protection/>
    </xf>
    <xf numFmtId="10" fontId="14" fillId="32" borderId="25" xfId="58" applyNumberFormat="1" applyFont="1" applyBorder="1" applyAlignment="1">
      <alignment horizontal="center"/>
      <protection/>
    </xf>
    <xf numFmtId="39" fontId="17" fillId="32" borderId="39" xfId="58" applyNumberFormat="1" applyFont="1" applyBorder="1">
      <alignment/>
      <protection/>
    </xf>
    <xf numFmtId="39" fontId="17" fillId="32" borderId="32" xfId="58" applyNumberFormat="1" applyFont="1" applyBorder="1">
      <alignment/>
      <protection/>
    </xf>
    <xf numFmtId="10" fontId="17" fillId="32" borderId="32" xfId="58" applyNumberFormat="1" applyFont="1" applyBorder="1">
      <alignment/>
      <protection/>
    </xf>
    <xf numFmtId="10" fontId="17" fillId="32" borderId="32" xfId="58" applyNumberFormat="1" applyFont="1" applyFill="1" applyBorder="1">
      <alignment/>
      <protection/>
    </xf>
    <xf numFmtId="0" fontId="17" fillId="32" borderId="32" xfId="58" applyNumberFormat="1" applyFont="1" applyBorder="1">
      <alignment/>
      <protection/>
    </xf>
    <xf numFmtId="39" fontId="17" fillId="32" borderId="32" xfId="58" applyNumberFormat="1" applyFont="1" applyFill="1" applyBorder="1">
      <alignment/>
      <protection/>
    </xf>
    <xf numFmtId="0" fontId="14" fillId="32" borderId="0" xfId="58" applyNumberFormat="1" applyFont="1" applyProtection="1">
      <alignment/>
      <protection locked="0"/>
    </xf>
    <xf numFmtId="39" fontId="14" fillId="32" borderId="0" xfId="58" applyNumberFormat="1" applyFont="1">
      <alignment/>
      <protection/>
    </xf>
    <xf numFmtId="39" fontId="18" fillId="32" borderId="0" xfId="58" applyNumberFormat="1" applyFont="1">
      <alignment/>
      <protection/>
    </xf>
    <xf numFmtId="0" fontId="18" fillId="32" borderId="0" xfId="58" applyNumberFormat="1" applyFont="1" applyProtection="1">
      <alignment/>
      <protection locked="0"/>
    </xf>
    <xf numFmtId="0" fontId="0" fillId="32" borderId="0" xfId="58" applyNumberFormat="1" applyProtection="1">
      <alignment/>
      <protection locked="0"/>
    </xf>
    <xf numFmtId="0" fontId="0" fillId="32" borderId="0" xfId="57" applyNumberFormat="1">
      <alignment/>
      <protection/>
    </xf>
    <xf numFmtId="0" fontId="21" fillId="32" borderId="0" xfId="57" applyNumberFormat="1" applyFont="1">
      <alignment/>
      <protection/>
    </xf>
    <xf numFmtId="0" fontId="14" fillId="32" borderId="0" xfId="57" applyNumberFormat="1" applyFont="1">
      <alignment/>
      <protection/>
    </xf>
    <xf numFmtId="0" fontId="17" fillId="32" borderId="0" xfId="57" applyNumberFormat="1" applyFont="1">
      <alignment/>
      <protection/>
    </xf>
    <xf numFmtId="0" fontId="18" fillId="32" borderId="0" xfId="57" applyNumberFormat="1" applyFont="1">
      <alignment/>
      <protection/>
    </xf>
    <xf numFmtId="173" fontId="17" fillId="32" borderId="0" xfId="57" applyNumberFormat="1" applyFont="1" applyAlignment="1" applyProtection="1">
      <alignment horizontal="left"/>
      <protection locked="0"/>
    </xf>
    <xf numFmtId="17" fontId="14" fillId="32" borderId="0" xfId="57" applyNumberFormat="1" applyFont="1" applyProtection="1">
      <alignment/>
      <protection locked="0"/>
    </xf>
    <xf numFmtId="0" fontId="22" fillId="32" borderId="0" xfId="57" applyNumberFormat="1" applyFont="1" applyProtection="1">
      <alignment/>
      <protection locked="0"/>
    </xf>
    <xf numFmtId="0" fontId="14" fillId="32" borderId="0" xfId="57" applyNumberFormat="1" applyFont="1" applyFill="1">
      <alignment/>
      <protection/>
    </xf>
    <xf numFmtId="0" fontId="22" fillId="32" borderId="0" xfId="57" applyNumberFormat="1" applyFont="1" applyAlignment="1">
      <alignment horizontal="center"/>
      <protection/>
    </xf>
    <xf numFmtId="0" fontId="17" fillId="32" borderId="25" xfId="57" applyNumberFormat="1" applyFont="1" applyBorder="1">
      <alignment/>
      <protection/>
    </xf>
    <xf numFmtId="0" fontId="17" fillId="32" borderId="25" xfId="57" applyNumberFormat="1" applyFont="1" applyBorder="1" applyAlignment="1" applyProtection="1">
      <alignment horizontal="center"/>
      <protection locked="0"/>
    </xf>
    <xf numFmtId="0" fontId="17" fillId="32" borderId="25" xfId="57" applyNumberFormat="1" applyFont="1" applyFill="1" applyBorder="1" applyAlignment="1" applyProtection="1">
      <alignment horizontal="center"/>
      <protection locked="0"/>
    </xf>
    <xf numFmtId="0" fontId="14" fillId="32" borderId="25" xfId="57" applyNumberFormat="1" applyFont="1" applyBorder="1">
      <alignment/>
      <protection/>
    </xf>
    <xf numFmtId="0" fontId="14" fillId="32" borderId="25" xfId="57" applyNumberFormat="1" applyFont="1" applyBorder="1" applyAlignment="1">
      <alignment horizontal="center"/>
      <protection/>
    </xf>
    <xf numFmtId="0" fontId="14" fillId="32" borderId="25" xfId="57" applyNumberFormat="1" applyFont="1" applyFill="1" applyBorder="1" applyAlignment="1">
      <alignment horizontal="center"/>
      <protection/>
    </xf>
    <xf numFmtId="0" fontId="14" fillId="32" borderId="29" xfId="57" applyNumberFormat="1" applyFont="1" applyBorder="1">
      <alignment/>
      <protection/>
    </xf>
    <xf numFmtId="39" fontId="14" fillId="32" borderId="25" xfId="57" applyNumberFormat="1" applyFont="1" applyFill="1" applyBorder="1">
      <alignment/>
      <protection/>
    </xf>
    <xf numFmtId="39" fontId="14" fillId="32" borderId="25" xfId="57" applyNumberFormat="1" applyFont="1" applyBorder="1">
      <alignment/>
      <protection/>
    </xf>
    <xf numFmtId="10" fontId="14" fillId="32" borderId="25" xfId="57" applyNumberFormat="1" applyFont="1" applyBorder="1">
      <alignment/>
      <protection/>
    </xf>
    <xf numFmtId="10" fontId="14" fillId="32" borderId="25" xfId="57" applyNumberFormat="1" applyFont="1" applyFill="1" applyBorder="1">
      <alignment/>
      <protection/>
    </xf>
    <xf numFmtId="39" fontId="14" fillId="32" borderId="25" xfId="57" applyNumberFormat="1" applyFont="1" applyBorder="1" applyProtection="1">
      <alignment/>
      <protection locked="0"/>
    </xf>
    <xf numFmtId="0" fontId="14" fillId="32" borderId="48" xfId="57" applyNumberFormat="1" applyFont="1" applyBorder="1">
      <alignment/>
      <protection/>
    </xf>
    <xf numFmtId="10" fontId="14" fillId="32" borderId="25" xfId="57" applyNumberFormat="1" applyFont="1" applyBorder="1" applyAlignment="1">
      <alignment horizontal="center"/>
      <protection/>
    </xf>
    <xf numFmtId="39" fontId="17" fillId="32" borderId="39" xfId="57" applyNumberFormat="1" applyFont="1" applyBorder="1">
      <alignment/>
      <protection/>
    </xf>
    <xf numFmtId="39" fontId="17" fillId="32" borderId="32" xfId="57" applyNumberFormat="1" applyFont="1" applyBorder="1">
      <alignment/>
      <protection/>
    </xf>
    <xf numFmtId="10" fontId="17" fillId="32" borderId="32" xfId="57" applyNumberFormat="1" applyFont="1" applyBorder="1">
      <alignment/>
      <protection/>
    </xf>
    <xf numFmtId="10" fontId="17" fillId="32" borderId="32" xfId="57" applyNumberFormat="1" applyFont="1" applyFill="1" applyBorder="1">
      <alignment/>
      <protection/>
    </xf>
    <xf numFmtId="0" fontId="14" fillId="32" borderId="32" xfId="57" applyNumberFormat="1" applyFont="1" applyBorder="1">
      <alignment/>
      <protection/>
    </xf>
    <xf numFmtId="39" fontId="14" fillId="32" borderId="32" xfId="57" applyNumberFormat="1" applyFont="1" applyFill="1" applyBorder="1">
      <alignment/>
      <protection/>
    </xf>
    <xf numFmtId="0" fontId="14" fillId="32" borderId="0" xfId="57" applyNumberFormat="1" applyFont="1" applyProtection="1">
      <alignment/>
      <protection locked="0"/>
    </xf>
    <xf numFmtId="39" fontId="14" fillId="32" borderId="0" xfId="57" applyNumberFormat="1" applyFont="1">
      <alignment/>
      <protection/>
    </xf>
    <xf numFmtId="39" fontId="18" fillId="32" borderId="0" xfId="57" applyNumberFormat="1" applyFont="1">
      <alignment/>
      <protection/>
    </xf>
    <xf numFmtId="0" fontId="18" fillId="32" borderId="0" xfId="57" applyNumberFormat="1" applyFont="1" applyProtection="1">
      <alignment/>
      <protection locked="0"/>
    </xf>
    <xf numFmtId="0" fontId="0" fillId="32" borderId="0" xfId="57" applyNumberFormat="1" applyProtection="1">
      <alignment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206" xfId="57"/>
    <cellStyle name="Normal_P02-0206" xfId="58"/>
    <cellStyle name="Normal_P03-0206" xfId="59"/>
    <cellStyle name="Normal_P06-0206" xfId="60"/>
    <cellStyle name="Normal_P11-0206" xfId="61"/>
    <cellStyle name="Normal_p15-0206" xfId="62"/>
    <cellStyle name="Normal_p16-020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1562100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33350"/>
          <a:ext cx="1323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29.140625" style="312" customWidth="1"/>
    <col min="2" max="2" width="25.7109375" style="312" customWidth="1"/>
    <col min="3" max="3" width="23.421875" style="312" customWidth="1"/>
    <col min="4" max="4" width="23.7109375" style="312" customWidth="1"/>
    <col min="5" max="5" width="25.7109375" style="312" customWidth="1"/>
    <col min="6" max="6" width="15.7109375" style="312" customWidth="1"/>
    <col min="7" max="7" width="25.7109375" style="312" customWidth="1"/>
    <col min="8" max="8" width="15.7109375" style="312" customWidth="1"/>
    <col min="9" max="16384" width="25.7109375" style="312" customWidth="1"/>
  </cols>
  <sheetData>
    <row r="1" ht="19.5" customHeight="1">
      <c r="A1" s="312" t="s">
        <v>465</v>
      </c>
    </row>
    <row r="2" ht="19.5" customHeight="1">
      <c r="C2" s="312" t="s">
        <v>106</v>
      </c>
    </row>
    <row r="3" spans="3:4" ht="19.5" customHeight="1">
      <c r="C3" s="312" t="s">
        <v>106</v>
      </c>
      <c r="D3" s="312" t="s">
        <v>106</v>
      </c>
    </row>
    <row r="4" ht="19.5" customHeight="1">
      <c r="C4" s="312" t="s">
        <v>106</v>
      </c>
    </row>
    <row r="7" spans="1:13" ht="19.5" customHeight="1">
      <c r="A7" s="313" t="s">
        <v>465</v>
      </c>
      <c r="B7" s="314" t="s">
        <v>465</v>
      </c>
      <c r="C7" s="315" t="s">
        <v>466</v>
      </c>
      <c r="D7" s="315"/>
      <c r="E7" s="315"/>
      <c r="F7" s="314"/>
      <c r="G7" s="314"/>
      <c r="H7" s="314"/>
      <c r="I7" s="316"/>
      <c r="J7" s="314"/>
      <c r="K7" s="315" t="s">
        <v>467</v>
      </c>
      <c r="L7" s="315"/>
      <c r="M7" s="314"/>
    </row>
    <row r="8" spans="1:13" ht="19.5" customHeight="1">
      <c r="A8" s="312" t="s">
        <v>465</v>
      </c>
      <c r="B8" s="314"/>
      <c r="C8" s="315" t="s">
        <v>468</v>
      </c>
      <c r="D8" s="315"/>
      <c r="E8" s="315"/>
      <c r="F8" s="314"/>
      <c r="G8" s="314"/>
      <c r="H8" s="314"/>
      <c r="I8" s="316"/>
      <c r="J8" s="314"/>
      <c r="K8" s="315" t="s">
        <v>469</v>
      </c>
      <c r="L8" s="315"/>
      <c r="M8" s="314"/>
    </row>
    <row r="9" spans="1:14" ht="19.5" customHeight="1">
      <c r="A9" s="317">
        <v>38749</v>
      </c>
      <c r="B9" s="314" t="s">
        <v>465</v>
      </c>
      <c r="C9" s="315"/>
      <c r="D9" s="315" t="s">
        <v>471</v>
      </c>
      <c r="E9" s="315"/>
      <c r="F9" s="314"/>
      <c r="G9" s="314"/>
      <c r="H9" s="315" t="s">
        <v>521</v>
      </c>
      <c r="I9" s="316"/>
      <c r="J9" s="318">
        <v>38749</v>
      </c>
      <c r="K9" s="314" t="s">
        <v>105</v>
      </c>
      <c r="L9" s="314" t="s">
        <v>106</v>
      </c>
      <c r="M9" s="319" t="s">
        <v>474</v>
      </c>
      <c r="N9" s="312" t="s">
        <v>106</v>
      </c>
    </row>
    <row r="10" spans="1:13" ht="19.5" customHeight="1">
      <c r="A10" s="314" t="s">
        <v>465</v>
      </c>
      <c r="B10" s="314"/>
      <c r="C10" s="314"/>
      <c r="D10" s="320"/>
      <c r="E10" s="314"/>
      <c r="F10" s="314"/>
      <c r="G10" s="314"/>
      <c r="H10" s="314"/>
      <c r="I10" s="316"/>
      <c r="J10" s="314"/>
      <c r="K10" s="314"/>
      <c r="L10" s="314"/>
      <c r="M10" s="321" t="s">
        <v>475</v>
      </c>
    </row>
    <row r="11" spans="1:13" ht="19.5" customHeight="1">
      <c r="A11" s="322" t="s">
        <v>240</v>
      </c>
      <c r="B11" s="323">
        <v>2004</v>
      </c>
      <c r="C11" s="323">
        <v>2005</v>
      </c>
      <c r="D11" s="324">
        <v>2006</v>
      </c>
      <c r="E11" s="323" t="s">
        <v>476</v>
      </c>
      <c r="F11" s="323" t="s">
        <v>477</v>
      </c>
      <c r="G11" s="324" t="s">
        <v>478</v>
      </c>
      <c r="H11" s="324" t="s">
        <v>477</v>
      </c>
      <c r="I11" s="316"/>
      <c r="J11" s="325"/>
      <c r="K11" s="326" t="s">
        <v>479</v>
      </c>
      <c r="L11" s="326" t="s">
        <v>480</v>
      </c>
      <c r="M11" s="327" t="s">
        <v>481</v>
      </c>
    </row>
    <row r="12" spans="1:13" ht="19.5" customHeight="1">
      <c r="A12" s="328" t="s">
        <v>482</v>
      </c>
      <c r="B12" s="329">
        <v>2649306.59</v>
      </c>
      <c r="C12" s="329">
        <v>9813581.76</v>
      </c>
      <c r="D12" s="329">
        <f aca="true" t="shared" si="0" ref="D12:D31">M13</f>
        <v>12537397.7</v>
      </c>
      <c r="E12" s="330">
        <f aca="true" t="shared" si="1" ref="E12:E32">-B12+C12</f>
        <v>7164275.17</v>
      </c>
      <c r="F12" s="331">
        <f>E12/B12</f>
        <v>2.704207658351841</v>
      </c>
      <c r="G12" s="329">
        <f aca="true" t="shared" si="2" ref="G12:G32">-C12+D12</f>
        <v>2723815.9399999995</v>
      </c>
      <c r="H12" s="332">
        <f aca="true" t="shared" si="3" ref="H12:H31">G12/C12</f>
        <v>0.27755573924112287</v>
      </c>
      <c r="I12" s="316"/>
      <c r="J12" s="325" t="s">
        <v>240</v>
      </c>
      <c r="K12" s="326" t="s">
        <v>483</v>
      </c>
      <c r="L12" s="326" t="s">
        <v>483</v>
      </c>
      <c r="M12" s="327" t="s">
        <v>483</v>
      </c>
    </row>
    <row r="13" spans="1:13" ht="19.5" customHeight="1">
      <c r="A13" s="328" t="s">
        <v>484</v>
      </c>
      <c r="B13" s="329">
        <v>20815683.98</v>
      </c>
      <c r="C13" s="329">
        <v>24763796.45</v>
      </c>
      <c r="D13" s="329">
        <f t="shared" si="0"/>
        <v>3790946.1</v>
      </c>
      <c r="E13" s="330">
        <f t="shared" si="1"/>
        <v>3948112.469999999</v>
      </c>
      <c r="F13" s="331">
        <f>E13/B13</f>
        <v>0.18967008116540396</v>
      </c>
      <c r="G13" s="329">
        <f t="shared" si="2"/>
        <v>-20972850.349999998</v>
      </c>
      <c r="H13" s="332">
        <f t="shared" si="3"/>
        <v>-0.8469157946902766</v>
      </c>
      <c r="I13" s="316"/>
      <c r="J13" s="325" t="s">
        <v>482</v>
      </c>
      <c r="K13" s="333">
        <v>12537397.7</v>
      </c>
      <c r="L13" s="333"/>
      <c r="M13" s="329">
        <f aca="true" t="shared" si="4" ref="M13:M33">K13+L13</f>
        <v>12537397.7</v>
      </c>
    </row>
    <row r="14" spans="1:13" ht="19.5" customHeight="1">
      <c r="A14" s="328" t="s">
        <v>485</v>
      </c>
      <c r="B14" s="329">
        <v>1662555.6</v>
      </c>
      <c r="C14" s="329">
        <v>1739800.45</v>
      </c>
      <c r="D14" s="329">
        <f t="shared" si="0"/>
        <v>2674354.55</v>
      </c>
      <c r="E14" s="330">
        <f t="shared" si="1"/>
        <v>77244.84999999986</v>
      </c>
      <c r="F14" s="331">
        <f>E14/B14</f>
        <v>0.04646151382846977</v>
      </c>
      <c r="G14" s="329">
        <f t="shared" si="2"/>
        <v>934554.0999999999</v>
      </c>
      <c r="H14" s="332">
        <f t="shared" si="3"/>
        <v>0.5371616612698312</v>
      </c>
      <c r="I14" s="316"/>
      <c r="J14" s="325" t="s">
        <v>484</v>
      </c>
      <c r="K14" s="333">
        <v>3790946.1</v>
      </c>
      <c r="L14" s="333"/>
      <c r="M14" s="329">
        <f t="shared" si="4"/>
        <v>3790946.1</v>
      </c>
    </row>
    <row r="15" spans="1:13" ht="19.5" customHeight="1">
      <c r="A15" s="328" t="s">
        <v>486</v>
      </c>
      <c r="B15" s="329">
        <v>9171948.24</v>
      </c>
      <c r="C15" s="329">
        <v>7854619.85</v>
      </c>
      <c r="D15" s="329">
        <f t="shared" si="0"/>
        <v>4365725.48</v>
      </c>
      <c r="E15" s="330">
        <f t="shared" si="1"/>
        <v>-1317328.3900000006</v>
      </c>
      <c r="F15" s="331">
        <f aca="true" t="shared" si="5" ref="F15:F32">E15/B15</f>
        <v>-0.1436257985250035</v>
      </c>
      <c r="G15" s="329">
        <f t="shared" si="2"/>
        <v>-3488894.369999999</v>
      </c>
      <c r="H15" s="332">
        <f t="shared" si="3"/>
        <v>-0.4441837334750197</v>
      </c>
      <c r="I15" s="316"/>
      <c r="J15" s="325" t="s">
        <v>487</v>
      </c>
      <c r="K15" s="333">
        <v>2674354.55</v>
      </c>
      <c r="L15" s="333"/>
      <c r="M15" s="329">
        <f t="shared" si="4"/>
        <v>2674354.55</v>
      </c>
    </row>
    <row r="16" spans="1:13" ht="19.5" customHeight="1">
      <c r="A16" s="328" t="s">
        <v>488</v>
      </c>
      <c r="B16" s="329">
        <v>46081059.73</v>
      </c>
      <c r="C16" s="329">
        <v>51140571.95</v>
      </c>
      <c r="D16" s="329">
        <f t="shared" si="0"/>
        <v>46911319.29</v>
      </c>
      <c r="E16" s="330">
        <f t="shared" si="1"/>
        <v>5059512.220000006</v>
      </c>
      <c r="F16" s="331">
        <f t="shared" si="5"/>
        <v>0.10979591723030903</v>
      </c>
      <c r="G16" s="329">
        <f t="shared" si="2"/>
        <v>-4229252.660000004</v>
      </c>
      <c r="H16" s="332">
        <f t="shared" si="3"/>
        <v>-0.08269857959615572</v>
      </c>
      <c r="I16" s="316"/>
      <c r="J16" s="325" t="s">
        <v>489</v>
      </c>
      <c r="K16" s="333">
        <v>4365725.48</v>
      </c>
      <c r="L16" s="333"/>
      <c r="M16" s="329">
        <f t="shared" si="4"/>
        <v>4365725.48</v>
      </c>
    </row>
    <row r="17" spans="1:13" ht="19.5" customHeight="1">
      <c r="A17" s="328" t="s">
        <v>490</v>
      </c>
      <c r="B17" s="329">
        <v>4967012.98</v>
      </c>
      <c r="C17" s="329">
        <v>5194581.18</v>
      </c>
      <c r="D17" s="329">
        <f t="shared" si="0"/>
        <v>5077626.02</v>
      </c>
      <c r="E17" s="330">
        <f t="shared" si="1"/>
        <v>227568.19999999925</v>
      </c>
      <c r="F17" s="331">
        <f t="shared" si="5"/>
        <v>0.04581590604178353</v>
      </c>
      <c r="G17" s="329">
        <f t="shared" si="2"/>
        <v>-116955.16000000015</v>
      </c>
      <c r="H17" s="332">
        <f t="shared" si="3"/>
        <v>-0.0225148392040338</v>
      </c>
      <c r="I17" s="316"/>
      <c r="J17" s="325" t="s">
        <v>488</v>
      </c>
      <c r="K17" s="333">
        <v>46911319.29</v>
      </c>
      <c r="L17" s="333"/>
      <c r="M17" s="329">
        <f t="shared" si="4"/>
        <v>46911319.29</v>
      </c>
    </row>
    <row r="18" spans="1:13" ht="19.5" customHeight="1">
      <c r="A18" s="328" t="s">
        <v>491</v>
      </c>
      <c r="B18" s="329">
        <v>9007233.91</v>
      </c>
      <c r="C18" s="329">
        <v>7771162</v>
      </c>
      <c r="D18" s="329">
        <f t="shared" si="0"/>
        <v>10979709.56</v>
      </c>
      <c r="E18" s="330">
        <f t="shared" si="1"/>
        <v>-1236071.9100000001</v>
      </c>
      <c r="F18" s="331">
        <f t="shared" si="5"/>
        <v>-0.13723102146017213</v>
      </c>
      <c r="G18" s="329">
        <f t="shared" si="2"/>
        <v>3208547.5600000005</v>
      </c>
      <c r="H18" s="332">
        <f t="shared" si="3"/>
        <v>0.41287873808318504</v>
      </c>
      <c r="I18" s="316"/>
      <c r="J18" s="325" t="s">
        <v>490</v>
      </c>
      <c r="K18" s="333">
        <v>5077626.02</v>
      </c>
      <c r="L18" s="333"/>
      <c r="M18" s="329">
        <f t="shared" si="4"/>
        <v>5077626.02</v>
      </c>
    </row>
    <row r="19" spans="1:13" ht="19.5" customHeight="1">
      <c r="A19" s="328" t="s">
        <v>492</v>
      </c>
      <c r="B19" s="329">
        <v>1331636.07</v>
      </c>
      <c r="C19" s="329">
        <v>1318904.58</v>
      </c>
      <c r="D19" s="329">
        <f t="shared" si="0"/>
        <v>1355181</v>
      </c>
      <c r="E19" s="330">
        <f t="shared" si="1"/>
        <v>-12731.48999999999</v>
      </c>
      <c r="F19" s="331">
        <f t="shared" si="5"/>
        <v>-0.009560787881031181</v>
      </c>
      <c r="G19" s="329">
        <f t="shared" si="2"/>
        <v>36276.419999999925</v>
      </c>
      <c r="H19" s="332">
        <f t="shared" si="3"/>
        <v>0.027504961731196598</v>
      </c>
      <c r="I19" s="316"/>
      <c r="J19" s="325" t="s">
        <v>491</v>
      </c>
      <c r="K19" s="333">
        <v>10979709.56</v>
      </c>
      <c r="L19" s="333"/>
      <c r="M19" s="329">
        <f t="shared" si="4"/>
        <v>10979709.56</v>
      </c>
    </row>
    <row r="20" spans="1:13" ht="19.5" customHeight="1">
      <c r="A20" s="325" t="s">
        <v>493</v>
      </c>
      <c r="B20" s="329">
        <v>19171553.76</v>
      </c>
      <c r="C20" s="329">
        <v>22456309.2</v>
      </c>
      <c r="D20" s="329">
        <f t="shared" si="0"/>
        <v>22357500.1</v>
      </c>
      <c r="E20" s="330">
        <f t="shared" si="1"/>
        <v>3284755.4399999976</v>
      </c>
      <c r="F20" s="331">
        <f t="shared" si="5"/>
        <v>0.1713348579421555</v>
      </c>
      <c r="G20" s="329">
        <f t="shared" si="2"/>
        <v>-98809.09999999776</v>
      </c>
      <c r="H20" s="332">
        <f t="shared" si="3"/>
        <v>-0.004400059650051388</v>
      </c>
      <c r="I20" s="316"/>
      <c r="J20" s="325" t="s">
        <v>492</v>
      </c>
      <c r="K20" s="333">
        <v>1355181</v>
      </c>
      <c r="L20" s="333"/>
      <c r="M20" s="329">
        <f t="shared" si="4"/>
        <v>1355181</v>
      </c>
    </row>
    <row r="21" spans="1:13" ht="19.5" customHeight="1">
      <c r="A21" s="328" t="s">
        <v>494</v>
      </c>
      <c r="B21" s="329">
        <v>845772.34</v>
      </c>
      <c r="C21" s="329">
        <v>896135.5</v>
      </c>
      <c r="D21" s="329">
        <f t="shared" si="0"/>
        <v>844211.25</v>
      </c>
      <c r="E21" s="330">
        <f t="shared" si="1"/>
        <v>50363.16000000003</v>
      </c>
      <c r="F21" s="331">
        <f t="shared" si="5"/>
        <v>0.059546946167570385</v>
      </c>
      <c r="G21" s="329">
        <f t="shared" si="2"/>
        <v>-51924.25</v>
      </c>
      <c r="H21" s="332">
        <f t="shared" si="3"/>
        <v>-0.05794240937893879</v>
      </c>
      <c r="I21" s="316"/>
      <c r="J21" s="325" t="s">
        <v>493</v>
      </c>
      <c r="K21" s="333">
        <v>22357500.1</v>
      </c>
      <c r="L21" s="333"/>
      <c r="M21" s="329">
        <f t="shared" si="4"/>
        <v>22357500.1</v>
      </c>
    </row>
    <row r="22" spans="1:13" ht="19.5" customHeight="1">
      <c r="A22" s="325" t="s">
        <v>495</v>
      </c>
      <c r="B22" s="329">
        <v>3136812.46</v>
      </c>
      <c r="C22" s="329">
        <v>3325412.96</v>
      </c>
      <c r="D22" s="329">
        <f t="shared" si="0"/>
        <v>4015964.39</v>
      </c>
      <c r="E22" s="330">
        <f t="shared" si="1"/>
        <v>188600.5</v>
      </c>
      <c r="F22" s="331">
        <f t="shared" si="5"/>
        <v>0.06012488869034906</v>
      </c>
      <c r="G22" s="329">
        <f t="shared" si="2"/>
        <v>690551.4300000002</v>
      </c>
      <c r="H22" s="332">
        <f t="shared" si="3"/>
        <v>0.20765884968464193</v>
      </c>
      <c r="I22" s="316"/>
      <c r="J22" s="325" t="s">
        <v>494</v>
      </c>
      <c r="K22" s="333">
        <v>844211.25</v>
      </c>
      <c r="L22" s="333"/>
      <c r="M22" s="329">
        <f t="shared" si="4"/>
        <v>844211.25</v>
      </c>
    </row>
    <row r="23" spans="1:13" ht="19.5" customHeight="1">
      <c r="A23" s="328" t="s">
        <v>496</v>
      </c>
      <c r="B23" s="329">
        <v>403797.35</v>
      </c>
      <c r="C23" s="329">
        <v>823407.72</v>
      </c>
      <c r="D23" s="329">
        <f t="shared" si="0"/>
        <v>1736890.29</v>
      </c>
      <c r="E23" s="330">
        <f t="shared" si="1"/>
        <v>419610.37</v>
      </c>
      <c r="F23" s="331">
        <f t="shared" si="5"/>
        <v>1.0391607820110758</v>
      </c>
      <c r="G23" s="329">
        <f t="shared" si="2"/>
        <v>913482.5700000001</v>
      </c>
      <c r="H23" s="332">
        <f t="shared" si="3"/>
        <v>1.1093927683845375</v>
      </c>
      <c r="I23" s="316"/>
      <c r="J23" s="325" t="s">
        <v>495</v>
      </c>
      <c r="K23" s="333">
        <v>4015964.39</v>
      </c>
      <c r="L23" s="333"/>
      <c r="M23" s="329">
        <f t="shared" si="4"/>
        <v>4015964.39</v>
      </c>
    </row>
    <row r="24" spans="1:13" ht="19.5" customHeight="1">
      <c r="A24" s="328" t="s">
        <v>497</v>
      </c>
      <c r="B24" s="329">
        <v>15337361.1</v>
      </c>
      <c r="C24" s="329">
        <v>15947285.51</v>
      </c>
      <c r="D24" s="329">
        <f t="shared" si="0"/>
        <v>19866525.68</v>
      </c>
      <c r="E24" s="330">
        <f t="shared" si="1"/>
        <v>609924.4100000001</v>
      </c>
      <c r="F24" s="331">
        <f t="shared" si="5"/>
        <v>0.03976723283903123</v>
      </c>
      <c r="G24" s="329">
        <f t="shared" si="2"/>
        <v>3919240.17</v>
      </c>
      <c r="H24" s="332">
        <f t="shared" si="3"/>
        <v>0.2457622124807622</v>
      </c>
      <c r="I24" s="316"/>
      <c r="J24" s="325" t="s">
        <v>496</v>
      </c>
      <c r="K24" s="333">
        <v>1736890.29</v>
      </c>
      <c r="L24" s="333"/>
      <c r="M24" s="329">
        <f t="shared" si="4"/>
        <v>1736890.29</v>
      </c>
    </row>
    <row r="25" spans="1:13" ht="19.5" customHeight="1">
      <c r="A25" s="328" t="s">
        <v>498</v>
      </c>
      <c r="B25" s="329">
        <v>164241.61</v>
      </c>
      <c r="C25" s="329">
        <v>34671.16</v>
      </c>
      <c r="D25" s="329">
        <f t="shared" si="0"/>
        <v>199298.1</v>
      </c>
      <c r="E25" s="330">
        <f t="shared" si="1"/>
        <v>-129570.44999999998</v>
      </c>
      <c r="F25" s="331">
        <f t="shared" si="5"/>
        <v>-0.7889014848307928</v>
      </c>
      <c r="G25" s="329">
        <f t="shared" si="2"/>
        <v>164626.94</v>
      </c>
      <c r="H25" s="332">
        <f t="shared" si="3"/>
        <v>4.748238593689972</v>
      </c>
      <c r="I25" s="316"/>
      <c r="J25" s="325" t="s">
        <v>497</v>
      </c>
      <c r="K25" s="333">
        <v>19866525.68</v>
      </c>
      <c r="L25" s="333"/>
      <c r="M25" s="329">
        <f t="shared" si="4"/>
        <v>19866525.68</v>
      </c>
    </row>
    <row r="26" spans="1:13" ht="19.5" customHeight="1">
      <c r="A26" s="334" t="s">
        <v>499</v>
      </c>
      <c r="B26" s="329">
        <v>16755782</v>
      </c>
      <c r="C26" s="329">
        <v>18066751</v>
      </c>
      <c r="D26" s="329">
        <f t="shared" si="0"/>
        <v>18344253.32</v>
      </c>
      <c r="E26" s="330">
        <f t="shared" si="1"/>
        <v>1310969</v>
      </c>
      <c r="F26" s="331">
        <f t="shared" si="5"/>
        <v>0.07823979805896257</v>
      </c>
      <c r="G26" s="329">
        <f t="shared" si="2"/>
        <v>277502.3200000003</v>
      </c>
      <c r="H26" s="332">
        <f t="shared" si="3"/>
        <v>0.01535983531294588</v>
      </c>
      <c r="I26" s="316"/>
      <c r="J26" s="325" t="s">
        <v>498</v>
      </c>
      <c r="K26" s="333">
        <v>199298.1</v>
      </c>
      <c r="L26" s="333"/>
      <c r="M26" s="329">
        <f t="shared" si="4"/>
        <v>199298.1</v>
      </c>
    </row>
    <row r="27" spans="1:13" ht="19.5" customHeight="1">
      <c r="A27" s="328" t="s">
        <v>500</v>
      </c>
      <c r="B27" s="329">
        <v>2103437.78</v>
      </c>
      <c r="C27" s="329">
        <v>2150620.26</v>
      </c>
      <c r="D27" s="329">
        <f t="shared" si="0"/>
        <v>2380101.7</v>
      </c>
      <c r="E27" s="330">
        <f t="shared" si="1"/>
        <v>47182.47999999998</v>
      </c>
      <c r="F27" s="331">
        <f t="shared" si="5"/>
        <v>0.02243112700961375</v>
      </c>
      <c r="G27" s="329">
        <f t="shared" si="2"/>
        <v>229481.4400000004</v>
      </c>
      <c r="H27" s="332">
        <f t="shared" si="3"/>
        <v>0.10670476990670609</v>
      </c>
      <c r="I27" s="316"/>
      <c r="J27" s="325" t="s">
        <v>501</v>
      </c>
      <c r="K27" s="333">
        <v>18344253.32</v>
      </c>
      <c r="L27" s="333"/>
      <c r="M27" s="329">
        <f t="shared" si="4"/>
        <v>18344253.32</v>
      </c>
    </row>
    <row r="28" spans="1:13" ht="19.5" customHeight="1">
      <c r="A28" s="328" t="s">
        <v>502</v>
      </c>
      <c r="B28" s="329">
        <v>426392955.49</v>
      </c>
      <c r="C28" s="329">
        <v>446985950.06</v>
      </c>
      <c r="D28" s="329">
        <f t="shared" si="0"/>
        <v>483846493.26</v>
      </c>
      <c r="E28" s="330">
        <f t="shared" si="1"/>
        <v>20592994.569999993</v>
      </c>
      <c r="F28" s="331">
        <f t="shared" si="5"/>
        <v>0.0482958132981701</v>
      </c>
      <c r="G28" s="329">
        <f t="shared" si="2"/>
        <v>36860543.19999999</v>
      </c>
      <c r="H28" s="332">
        <f t="shared" si="3"/>
        <v>0.08246465732323825</v>
      </c>
      <c r="I28" s="316"/>
      <c r="J28" s="325" t="s">
        <v>500</v>
      </c>
      <c r="K28" s="333">
        <v>2380101.7</v>
      </c>
      <c r="L28" s="333"/>
      <c r="M28" s="329">
        <f t="shared" si="4"/>
        <v>2380101.7</v>
      </c>
    </row>
    <row r="29" spans="1:13" ht="19.5" customHeight="1">
      <c r="A29" s="328" t="s">
        <v>503</v>
      </c>
      <c r="B29" s="329">
        <v>11499867.34</v>
      </c>
      <c r="C29" s="329">
        <v>14467691.72</v>
      </c>
      <c r="D29" s="329">
        <f t="shared" si="0"/>
        <v>15459309.21</v>
      </c>
      <c r="E29" s="330">
        <f t="shared" si="1"/>
        <v>2967824.380000001</v>
      </c>
      <c r="F29" s="331">
        <f t="shared" si="5"/>
        <v>0.2580746622769303</v>
      </c>
      <c r="G29" s="329">
        <f t="shared" si="2"/>
        <v>991617.4900000002</v>
      </c>
      <c r="H29" s="332">
        <f t="shared" si="3"/>
        <v>0.06854013129331457</v>
      </c>
      <c r="I29" s="316"/>
      <c r="J29" s="325" t="s">
        <v>502</v>
      </c>
      <c r="K29" s="333">
        <v>483846493.26</v>
      </c>
      <c r="L29" s="333"/>
      <c r="M29" s="329">
        <f t="shared" si="4"/>
        <v>483846493.26</v>
      </c>
    </row>
    <row r="30" spans="1:13" ht="19.5" customHeight="1">
      <c r="A30" s="328" t="s">
        <v>504</v>
      </c>
      <c r="B30" s="329">
        <v>44743</v>
      </c>
      <c r="C30" s="329">
        <v>48704</v>
      </c>
      <c r="D30" s="329">
        <f t="shared" si="0"/>
        <v>56958</v>
      </c>
      <c r="E30" s="330">
        <f t="shared" si="1"/>
        <v>3961</v>
      </c>
      <c r="F30" s="331">
        <f t="shared" si="5"/>
        <v>0.08852781440672285</v>
      </c>
      <c r="G30" s="329">
        <f t="shared" si="2"/>
        <v>8254</v>
      </c>
      <c r="H30" s="332">
        <f t="shared" si="3"/>
        <v>0.1694727332457293</v>
      </c>
      <c r="I30" s="316"/>
      <c r="J30" s="325" t="s">
        <v>503</v>
      </c>
      <c r="K30" s="333">
        <v>15459309.21</v>
      </c>
      <c r="L30" s="333"/>
      <c r="M30" s="329">
        <f t="shared" si="4"/>
        <v>15459309.21</v>
      </c>
    </row>
    <row r="31" spans="1:13" ht="19.5" customHeight="1">
      <c r="A31" s="325" t="s">
        <v>505</v>
      </c>
      <c r="B31" s="329">
        <v>47974.81</v>
      </c>
      <c r="C31" s="329">
        <v>67153.17</v>
      </c>
      <c r="D31" s="329">
        <f t="shared" si="0"/>
        <v>85607.28</v>
      </c>
      <c r="E31" s="330">
        <f t="shared" si="1"/>
        <v>19178.36</v>
      </c>
      <c r="F31" s="331">
        <f t="shared" si="5"/>
        <v>0.3997589568358895</v>
      </c>
      <c r="G31" s="329">
        <f t="shared" si="2"/>
        <v>18454.11</v>
      </c>
      <c r="H31" s="332">
        <f t="shared" si="3"/>
        <v>0.2748062377397821</v>
      </c>
      <c r="I31" s="316"/>
      <c r="J31" s="325" t="s">
        <v>504</v>
      </c>
      <c r="K31" s="333">
        <v>56958</v>
      </c>
      <c r="L31" s="333"/>
      <c r="M31" s="329">
        <f t="shared" si="4"/>
        <v>56958</v>
      </c>
    </row>
    <row r="32" spans="1:13" ht="19.5" customHeight="1">
      <c r="A32" s="328" t="s">
        <v>506</v>
      </c>
      <c r="B32" s="329">
        <v>10130</v>
      </c>
      <c r="C32" s="329">
        <v>0</v>
      </c>
      <c r="D32" s="329">
        <f>M33</f>
        <v>1670</v>
      </c>
      <c r="E32" s="330">
        <f t="shared" si="1"/>
        <v>-10130</v>
      </c>
      <c r="F32" s="331">
        <f t="shared" si="5"/>
        <v>-1</v>
      </c>
      <c r="G32" s="329">
        <f t="shared" si="2"/>
        <v>1670</v>
      </c>
      <c r="H32" s="332">
        <v>1</v>
      </c>
      <c r="I32" s="316"/>
      <c r="J32" s="325" t="s">
        <v>505</v>
      </c>
      <c r="K32" s="333">
        <v>85607.28</v>
      </c>
      <c r="L32" s="333"/>
      <c r="M32" s="329">
        <f t="shared" si="4"/>
        <v>85607.28</v>
      </c>
    </row>
    <row r="33" spans="1:13" ht="19.5" customHeight="1">
      <c r="A33" s="328" t="s">
        <v>507</v>
      </c>
      <c r="B33" s="329">
        <v>0</v>
      </c>
      <c r="C33" s="329">
        <v>0</v>
      </c>
      <c r="D33" s="329">
        <f>M34</f>
        <v>110773.82</v>
      </c>
      <c r="E33" s="330">
        <f>-B33+C33</f>
        <v>0</v>
      </c>
      <c r="F33" s="335" t="s">
        <v>522</v>
      </c>
      <c r="G33" s="329">
        <f>-C33+D33</f>
        <v>110773.82</v>
      </c>
      <c r="H33" s="332">
        <v>1</v>
      </c>
      <c r="I33" s="316"/>
      <c r="J33" s="325" t="s">
        <v>506</v>
      </c>
      <c r="K33" s="333">
        <v>1670</v>
      </c>
      <c r="L33" s="333"/>
      <c r="M33" s="329">
        <f t="shared" si="4"/>
        <v>1670</v>
      </c>
    </row>
    <row r="34" spans="1:13" ht="19.5" customHeight="1" thickBot="1">
      <c r="A34" s="336" t="s">
        <v>219</v>
      </c>
      <c r="B34" s="337">
        <f>SUM(B12:B33)</f>
        <v>591600866.14</v>
      </c>
      <c r="C34" s="337">
        <f>SUM(C12:C33)</f>
        <v>634867110.48</v>
      </c>
      <c r="D34" s="337">
        <f>SUM(D12:D33)</f>
        <v>656997816.1</v>
      </c>
      <c r="E34" s="337">
        <f>SUM(E12:E33)</f>
        <v>43266244.339999996</v>
      </c>
      <c r="F34" s="338">
        <f>E34/B34</f>
        <v>0.07313418018181402</v>
      </c>
      <c r="G34" s="337">
        <f>SUM(G12:G33)</f>
        <v>22130705.619999997</v>
      </c>
      <c r="H34" s="339">
        <f>G34/C34</f>
        <v>0.03485879998298821</v>
      </c>
      <c r="I34" s="316"/>
      <c r="J34" s="325" t="s">
        <v>509</v>
      </c>
      <c r="K34" s="333">
        <v>110773.82</v>
      </c>
      <c r="L34" s="333">
        <v>0</v>
      </c>
      <c r="M34" s="329">
        <f>K34+L34</f>
        <v>110773.82</v>
      </c>
    </row>
    <row r="35" spans="1:13" ht="19.5" customHeight="1" thickBot="1" thickTop="1">
      <c r="A35" s="328" t="s">
        <v>510</v>
      </c>
      <c r="B35" s="330"/>
      <c r="C35" s="329"/>
      <c r="D35" s="329"/>
      <c r="E35" s="330" t="s">
        <v>106</v>
      </c>
      <c r="F35" s="331" t="s">
        <v>471</v>
      </c>
      <c r="G35" s="329" t="s">
        <v>106</v>
      </c>
      <c r="H35" s="332" t="s">
        <v>106</v>
      </c>
      <c r="I35" s="316"/>
      <c r="J35" s="340" t="s">
        <v>219</v>
      </c>
      <c r="K35" s="341">
        <f>SUM(K12:K34)</f>
        <v>656997816.1</v>
      </c>
      <c r="L35" s="341">
        <f>SUM(L12:L34)</f>
        <v>0</v>
      </c>
      <c r="M35" s="341">
        <f>SUM(M12:M34)</f>
        <v>656997816.1</v>
      </c>
    </row>
    <row r="36" spans="1:13" ht="19.5" customHeight="1" thickTop="1">
      <c r="A36" s="328" t="s">
        <v>511</v>
      </c>
      <c r="B36" s="329">
        <v>115480365.49</v>
      </c>
      <c r="C36" s="329">
        <v>122763274.12</v>
      </c>
      <c r="D36" s="329">
        <f>M37</f>
        <v>134448140.47</v>
      </c>
      <c r="E36" s="330">
        <f>-B36+C36</f>
        <v>7282908.63000001</v>
      </c>
      <c r="F36" s="331">
        <f>E36/B36</f>
        <v>0.06306620696165594</v>
      </c>
      <c r="G36" s="329">
        <f>-C36+D36</f>
        <v>11684866.349999994</v>
      </c>
      <c r="H36" s="332">
        <f>G36/C36</f>
        <v>0.09518210094802572</v>
      </c>
      <c r="I36" s="316"/>
      <c r="J36" s="325" t="s">
        <v>510</v>
      </c>
      <c r="K36" s="330"/>
      <c r="L36" s="330"/>
      <c r="M36" s="329" t="s">
        <v>106</v>
      </c>
    </row>
    <row r="37" spans="1:13" ht="19.5" customHeight="1">
      <c r="A37" s="328" t="s">
        <v>512</v>
      </c>
      <c r="B37" s="329">
        <v>362416.81</v>
      </c>
      <c r="C37" s="329">
        <v>466243.81</v>
      </c>
      <c r="D37" s="329">
        <f>M38</f>
        <v>448902.52</v>
      </c>
      <c r="E37" s="330">
        <f>-B37+C37</f>
        <v>103827</v>
      </c>
      <c r="F37" s="331">
        <f>E37/B37</f>
        <v>0.2864850557014726</v>
      </c>
      <c r="G37" s="329">
        <f>-C37+D37</f>
        <v>-17341.28999999998</v>
      </c>
      <c r="H37" s="332">
        <f>G37/C37</f>
        <v>-0.03719360906904046</v>
      </c>
      <c r="I37" s="316"/>
      <c r="J37" s="325" t="s">
        <v>511</v>
      </c>
      <c r="K37" s="333">
        <v>134448140.47</v>
      </c>
      <c r="L37" s="333"/>
      <c r="M37" s="329">
        <f>K37+L37</f>
        <v>134448140.47</v>
      </c>
    </row>
    <row r="38" spans="1:13" ht="19.5" customHeight="1">
      <c r="A38" s="328" t="s">
        <v>106</v>
      </c>
      <c r="B38" s="333"/>
      <c r="C38" s="329"/>
      <c r="D38" s="329" t="s">
        <v>106</v>
      </c>
      <c r="E38" s="330" t="s">
        <v>106</v>
      </c>
      <c r="F38" s="331" t="s">
        <v>106</v>
      </c>
      <c r="G38" s="329" t="s">
        <v>106</v>
      </c>
      <c r="H38" s="332" t="s">
        <v>106</v>
      </c>
      <c r="I38" s="316"/>
      <c r="J38" s="325" t="s">
        <v>512</v>
      </c>
      <c r="K38" s="333">
        <v>448902.52</v>
      </c>
      <c r="L38" s="333"/>
      <c r="M38" s="329">
        <f>K38+L38</f>
        <v>448902.52</v>
      </c>
    </row>
    <row r="39" spans="1:9" ht="19.5" customHeight="1">
      <c r="A39" s="342" t="s">
        <v>465</v>
      </c>
      <c r="B39" s="342"/>
      <c r="C39" s="342"/>
      <c r="D39" s="314"/>
      <c r="E39" s="314"/>
      <c r="F39" s="314"/>
      <c r="G39" s="314"/>
      <c r="H39" s="314"/>
      <c r="I39" s="316"/>
    </row>
    <row r="40" spans="1:13" ht="19.5" customHeight="1">
      <c r="A40" s="342" t="s">
        <v>106</v>
      </c>
      <c r="B40" s="342"/>
      <c r="C40" s="342"/>
      <c r="D40" s="314"/>
      <c r="E40" s="343" t="s">
        <v>106</v>
      </c>
      <c r="F40" s="314"/>
      <c r="G40" s="314"/>
      <c r="H40" s="314"/>
      <c r="I40" s="316"/>
      <c r="J40" s="316"/>
      <c r="K40" s="316"/>
      <c r="L40" s="316"/>
      <c r="M40" s="316"/>
    </row>
    <row r="41" spans="1:13" ht="19.5" customHeight="1">
      <c r="A41" s="316" t="s">
        <v>106</v>
      </c>
      <c r="B41" s="316"/>
      <c r="C41" s="316"/>
      <c r="D41" s="316"/>
      <c r="E41" s="344" t="s">
        <v>106</v>
      </c>
      <c r="F41" s="316"/>
      <c r="G41" s="316"/>
      <c r="H41" s="316"/>
      <c r="I41" s="316"/>
      <c r="J41" s="316"/>
      <c r="K41" s="316"/>
      <c r="L41" s="316"/>
      <c r="M41" s="316"/>
    </row>
    <row r="42" spans="1:13" ht="19.5" customHeight="1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</row>
    <row r="43" spans="1:13" ht="19.5" customHeight="1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</row>
    <row r="44" spans="1:13" ht="19.5" customHeight="1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</row>
    <row r="45" spans="1:13" ht="19.5" customHeight="1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</row>
    <row r="46" spans="2:13" ht="19.5" customHeight="1"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</row>
    <row r="47" spans="1:9" ht="19.5" customHeight="1">
      <c r="A47" s="345" t="s">
        <v>209</v>
      </c>
      <c r="B47" s="316"/>
      <c r="C47" s="316"/>
      <c r="D47" s="316"/>
      <c r="E47" s="316"/>
      <c r="F47" s="316"/>
      <c r="G47" s="316"/>
      <c r="H47" s="316"/>
      <c r="I47" s="316"/>
    </row>
    <row r="48" spans="1:8" ht="19.5" customHeight="1">
      <c r="A48" s="345" t="s">
        <v>513</v>
      </c>
      <c r="B48" s="316"/>
      <c r="C48" s="316"/>
      <c r="D48" s="316"/>
      <c r="E48" s="316"/>
      <c r="F48" s="316"/>
      <c r="G48" s="316"/>
      <c r="H48" s="316"/>
    </row>
    <row r="49" ht="19.5" customHeight="1">
      <c r="A49" s="345" t="s">
        <v>514</v>
      </c>
    </row>
    <row r="50" ht="19.5" customHeight="1">
      <c r="A50" s="345" t="s">
        <v>515</v>
      </c>
    </row>
    <row r="51" spans="1:2" ht="19.5" customHeight="1">
      <c r="A51" s="345" t="s">
        <v>516</v>
      </c>
      <c r="B51" s="312" t="s">
        <v>465</v>
      </c>
    </row>
    <row r="52" ht="19.5" customHeight="1">
      <c r="A52" s="345" t="s">
        <v>517</v>
      </c>
    </row>
    <row r="53" ht="19.5" customHeight="1">
      <c r="A53" s="345" t="s">
        <v>518</v>
      </c>
    </row>
    <row r="54" ht="19.5" customHeight="1">
      <c r="A54" s="345" t="s">
        <v>519</v>
      </c>
    </row>
    <row r="55" ht="19.5" customHeight="1">
      <c r="A55" s="345" t="s">
        <v>520</v>
      </c>
    </row>
    <row r="56" ht="19.5" customHeight="1">
      <c r="A56" s="346" t="s">
        <v>106</v>
      </c>
    </row>
    <row r="57" ht="19.5" customHeight="1">
      <c r="A57" s="346" t="s">
        <v>106</v>
      </c>
    </row>
    <row r="58" ht="19.5" customHeight="1">
      <c r="A58" s="346" t="s">
        <v>106</v>
      </c>
    </row>
    <row r="59" ht="19.5" customHeight="1">
      <c r="A59" s="346" t="s">
        <v>106</v>
      </c>
    </row>
    <row r="60" ht="19.5" customHeight="1">
      <c r="A60" s="346" t="s">
        <v>106</v>
      </c>
    </row>
    <row r="61" ht="19.5" customHeight="1">
      <c r="A61" s="346" t="s">
        <v>106</v>
      </c>
    </row>
    <row r="62" ht="19.5" customHeight="1">
      <c r="A62" s="346" t="s">
        <v>106</v>
      </c>
    </row>
    <row r="63" ht="19.5" customHeight="1">
      <c r="A63" s="346" t="s">
        <v>106</v>
      </c>
    </row>
    <row r="64" ht="19.5" customHeight="1">
      <c r="A64" s="346" t="s">
        <v>106</v>
      </c>
    </row>
    <row r="65" ht="19.5" customHeight="1">
      <c r="A65" s="346" t="s">
        <v>106</v>
      </c>
    </row>
    <row r="66" ht="19.5" customHeight="1">
      <c r="A66" s="346" t="s">
        <v>106</v>
      </c>
    </row>
    <row r="67" ht="19.5" customHeight="1">
      <c r="A67" s="346" t="s">
        <v>106</v>
      </c>
    </row>
    <row r="68" ht="19.5" customHeight="1">
      <c r="A68" s="346" t="s">
        <v>105</v>
      </c>
    </row>
    <row r="69" ht="19.5" customHeight="1">
      <c r="A69" s="346" t="s">
        <v>106</v>
      </c>
    </row>
    <row r="70" ht="19.5" customHeight="1">
      <c r="A70" s="346" t="s">
        <v>106</v>
      </c>
    </row>
    <row r="71" ht="19.5" customHeight="1">
      <c r="A71" s="346" t="s">
        <v>106</v>
      </c>
    </row>
    <row r="72" ht="19.5" customHeight="1">
      <c r="A72" s="346" t="s">
        <v>106</v>
      </c>
    </row>
    <row r="73" ht="19.5" customHeight="1">
      <c r="A73" s="346" t="s">
        <v>106</v>
      </c>
    </row>
    <row r="74" ht="19.5" customHeight="1">
      <c r="A74" s="346" t="s">
        <v>106</v>
      </c>
    </row>
    <row r="75" ht="19.5" customHeight="1">
      <c r="A75" s="346" t="s">
        <v>106</v>
      </c>
    </row>
    <row r="76" ht="19.5" customHeight="1">
      <c r="A76" s="346" t="s">
        <v>106</v>
      </c>
    </row>
    <row r="77" ht="19.5" customHeight="1">
      <c r="A77" s="346" t="s">
        <v>105</v>
      </c>
    </row>
    <row r="78" ht="19.5" customHeight="1">
      <c r="A78" s="346" t="s">
        <v>106</v>
      </c>
    </row>
    <row r="79" ht="19.5" customHeight="1">
      <c r="A79" s="346" t="s">
        <v>106</v>
      </c>
    </row>
    <row r="80" ht="19.5" customHeight="1">
      <c r="A80" s="346" t="s">
        <v>106</v>
      </c>
    </row>
    <row r="81" ht="19.5" customHeight="1">
      <c r="A81" s="346" t="s">
        <v>106</v>
      </c>
    </row>
    <row r="82" ht="19.5" customHeight="1">
      <c r="A82" s="346" t="s">
        <v>106</v>
      </c>
    </row>
    <row r="83" ht="19.5" customHeight="1">
      <c r="A83" s="346" t="s">
        <v>106</v>
      </c>
    </row>
    <row r="84" ht="19.5" customHeight="1">
      <c r="A84" s="346" t="s">
        <v>106</v>
      </c>
    </row>
    <row r="85" ht="19.5" customHeight="1">
      <c r="A85" s="346" t="s">
        <v>106</v>
      </c>
    </row>
    <row r="86" ht="19.5" customHeight="1">
      <c r="A86" s="346" t="s">
        <v>106</v>
      </c>
    </row>
    <row r="87" ht="19.5" customHeight="1">
      <c r="A87" s="346" t="s">
        <v>106</v>
      </c>
    </row>
    <row r="88" ht="19.5" customHeight="1">
      <c r="A88" s="346" t="s">
        <v>106</v>
      </c>
    </row>
    <row r="89" ht="19.5" customHeight="1">
      <c r="A89" s="346" t="s">
        <v>106</v>
      </c>
    </row>
    <row r="90" ht="19.5" customHeight="1">
      <c r="A90" s="346" t="s">
        <v>106</v>
      </c>
    </row>
    <row r="91" ht="19.5" customHeight="1">
      <c r="A91" s="346" t="s">
        <v>106</v>
      </c>
    </row>
    <row r="92" ht="19.5" customHeight="1">
      <c r="A92" s="346" t="s">
        <v>106</v>
      </c>
    </row>
    <row r="93" ht="19.5" customHeight="1">
      <c r="A93" s="346" t="s">
        <v>106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2" width="21.7109375" style="0" customWidth="1"/>
    <col min="3" max="3" width="22.7109375" style="0" customWidth="1"/>
    <col min="4" max="4" width="24.00390625" style="0" customWidth="1"/>
    <col min="5" max="5" width="22.7109375" style="0" customWidth="1"/>
    <col min="6" max="6" width="24.7109375" style="0" customWidth="1"/>
    <col min="7" max="7" width="15.7109375" style="0" customWidth="1"/>
    <col min="8" max="8" width="22.421875" style="0" customWidth="1"/>
    <col min="9" max="9" width="25.7109375" style="0" customWidth="1"/>
  </cols>
  <sheetData>
    <row r="1" spans="2:10" ht="17.25">
      <c r="B1" s="70"/>
      <c r="C1" s="70" t="s">
        <v>0</v>
      </c>
      <c r="D1" s="70"/>
      <c r="E1" s="70"/>
      <c r="F1" s="70"/>
      <c r="G1" s="71"/>
      <c r="H1" s="71"/>
      <c r="I1" s="71"/>
      <c r="J1" s="71"/>
    </row>
    <row r="2" spans="1:10" ht="17.25">
      <c r="A2" s="70"/>
      <c r="B2" s="70"/>
      <c r="C2" s="70" t="s">
        <v>102</v>
      </c>
      <c r="D2" s="70"/>
      <c r="E2" s="70"/>
      <c r="F2" s="70"/>
      <c r="G2" s="71"/>
      <c r="H2" s="71"/>
      <c r="I2" s="71"/>
      <c r="J2" s="71"/>
    </row>
    <row r="3" spans="1:10" ht="17.25">
      <c r="A3" s="70" t="s">
        <v>103</v>
      </c>
      <c r="B3" s="70" t="s">
        <v>104</v>
      </c>
      <c r="C3" s="70" t="s">
        <v>105</v>
      </c>
      <c r="D3" s="70" t="s">
        <v>106</v>
      </c>
      <c r="E3" s="70"/>
      <c r="F3" s="72" t="s">
        <v>107</v>
      </c>
      <c r="G3" s="71"/>
      <c r="H3" s="71"/>
      <c r="I3" s="71"/>
      <c r="J3" s="71"/>
    </row>
    <row r="4" spans="1:10" ht="17.25">
      <c r="A4" s="73" t="s">
        <v>108</v>
      </c>
      <c r="B4" s="74" t="s">
        <v>109</v>
      </c>
      <c r="C4" s="74" t="s">
        <v>110</v>
      </c>
      <c r="D4" s="73" t="s">
        <v>108</v>
      </c>
      <c r="E4" s="74" t="str">
        <f>B4</f>
        <v>Feb 06</v>
      </c>
      <c r="F4" s="74" t="str">
        <f>C4</f>
        <v>Jul 05 - Feb 06</v>
      </c>
      <c r="G4" s="71"/>
      <c r="H4" s="75" t="s">
        <v>111</v>
      </c>
      <c r="I4" s="75" t="s">
        <v>111</v>
      </c>
      <c r="J4" s="71"/>
    </row>
    <row r="5" spans="1:10" ht="17.25">
      <c r="A5" s="76" t="s">
        <v>112</v>
      </c>
      <c r="B5" s="77">
        <v>1277321.88</v>
      </c>
      <c r="C5" s="78">
        <f aca="true" t="shared" si="0" ref="C5:C36">B5+H5</f>
        <v>12042056.509999998</v>
      </c>
      <c r="D5" s="79" t="s">
        <v>113</v>
      </c>
      <c r="E5" s="77">
        <v>594523.07</v>
      </c>
      <c r="F5" s="78">
        <f aca="true" t="shared" si="1" ref="F5:F51">E5+I5</f>
        <v>5244936.850000001</v>
      </c>
      <c r="G5" s="71"/>
      <c r="H5" s="78">
        <v>10764734.629999999</v>
      </c>
      <c r="I5" s="78">
        <v>4650413.78</v>
      </c>
      <c r="J5" s="71"/>
    </row>
    <row r="6" spans="1:10" ht="17.25">
      <c r="A6" s="76" t="s">
        <v>114</v>
      </c>
      <c r="B6" s="77">
        <v>641195.7</v>
      </c>
      <c r="C6" s="78">
        <f t="shared" si="0"/>
        <v>5864321.33</v>
      </c>
      <c r="D6" s="79" t="s">
        <v>115</v>
      </c>
      <c r="E6" s="77">
        <v>108878.69</v>
      </c>
      <c r="F6" s="78">
        <f t="shared" si="1"/>
        <v>962821.47</v>
      </c>
      <c r="G6" s="71"/>
      <c r="H6" s="78">
        <v>5223125.63</v>
      </c>
      <c r="I6" s="78">
        <v>853942.78</v>
      </c>
      <c r="J6" s="71"/>
    </row>
    <row r="7" spans="1:10" ht="17.25">
      <c r="A7" s="76" t="s">
        <v>116</v>
      </c>
      <c r="B7" s="77">
        <v>215965.39</v>
      </c>
      <c r="C7" s="78">
        <f t="shared" si="0"/>
        <v>1868928.06</v>
      </c>
      <c r="D7" s="79" t="s">
        <v>117</v>
      </c>
      <c r="E7" s="77">
        <v>423064.68</v>
      </c>
      <c r="F7" s="78">
        <f t="shared" si="1"/>
        <v>3550844.18</v>
      </c>
      <c r="G7" s="71"/>
      <c r="H7" s="78">
        <v>1652962.67</v>
      </c>
      <c r="I7" s="78">
        <v>3127779.5</v>
      </c>
      <c r="J7" s="71"/>
    </row>
    <row r="8" spans="1:10" ht="17.25">
      <c r="A8" s="76" t="s">
        <v>118</v>
      </c>
      <c r="B8" s="77">
        <v>51617.42</v>
      </c>
      <c r="C8" s="78">
        <f t="shared" si="0"/>
        <v>464633.6</v>
      </c>
      <c r="D8" s="79" t="s">
        <v>119</v>
      </c>
      <c r="E8" s="77">
        <v>580414.99</v>
      </c>
      <c r="F8" s="78">
        <f t="shared" si="1"/>
        <v>4983482.8</v>
      </c>
      <c r="G8" s="71"/>
      <c r="H8" s="78">
        <v>413016.18</v>
      </c>
      <c r="I8" s="78">
        <v>4403067.81</v>
      </c>
      <c r="J8" s="71"/>
    </row>
    <row r="9" spans="1:10" ht="17.25">
      <c r="A9" s="76" t="s">
        <v>120</v>
      </c>
      <c r="B9" s="77">
        <v>1962204.3</v>
      </c>
      <c r="C9" s="78">
        <f t="shared" si="0"/>
        <v>18143411.97</v>
      </c>
      <c r="D9" s="79" t="s">
        <v>121</v>
      </c>
      <c r="E9" s="77">
        <v>648143.44</v>
      </c>
      <c r="F9" s="78">
        <f t="shared" si="1"/>
        <v>5790759.42</v>
      </c>
      <c r="G9" s="71"/>
      <c r="H9" s="78">
        <v>16181207.669999998</v>
      </c>
      <c r="I9" s="78">
        <v>5142615.98</v>
      </c>
      <c r="J9" s="71"/>
    </row>
    <row r="10" spans="1:10" ht="17.25">
      <c r="A10" s="76" t="s">
        <v>122</v>
      </c>
      <c r="B10" s="77">
        <v>1463354.07</v>
      </c>
      <c r="C10" s="78">
        <f t="shared" si="0"/>
        <v>13096525.49</v>
      </c>
      <c r="D10" s="79" t="s">
        <v>123</v>
      </c>
      <c r="E10" s="77">
        <v>242715.09</v>
      </c>
      <c r="F10" s="78">
        <f t="shared" si="1"/>
        <v>1972610.9100000001</v>
      </c>
      <c r="G10" s="71"/>
      <c r="H10" s="78">
        <v>11633171.42</v>
      </c>
      <c r="I10" s="78">
        <v>1729895.82</v>
      </c>
      <c r="J10" s="71"/>
    </row>
    <row r="11" spans="1:10" ht="17.25">
      <c r="A11" s="76" t="s">
        <v>124</v>
      </c>
      <c r="B11" s="77">
        <v>422580.06</v>
      </c>
      <c r="C11" s="78">
        <f t="shared" si="0"/>
        <v>3995021.62</v>
      </c>
      <c r="D11" s="79" t="s">
        <v>125</v>
      </c>
      <c r="E11" s="77">
        <v>231940.47</v>
      </c>
      <c r="F11" s="78">
        <f t="shared" si="1"/>
        <v>1951654.51</v>
      </c>
      <c r="G11" s="71"/>
      <c r="H11" s="78">
        <v>3572441.56</v>
      </c>
      <c r="I11" s="78">
        <v>1719714.04</v>
      </c>
      <c r="J11" s="71"/>
    </row>
    <row r="12" spans="1:10" ht="17.25">
      <c r="A12" s="76" t="s">
        <v>126</v>
      </c>
      <c r="B12" s="77">
        <v>52399.91</v>
      </c>
      <c r="C12" s="78">
        <f t="shared" si="0"/>
        <v>510426.26</v>
      </c>
      <c r="D12" s="79" t="s">
        <v>127</v>
      </c>
      <c r="E12" s="77">
        <v>2971953.35</v>
      </c>
      <c r="F12" s="78">
        <f t="shared" si="1"/>
        <v>26874446.01</v>
      </c>
      <c r="G12" s="71"/>
      <c r="H12" s="78">
        <v>458026.35</v>
      </c>
      <c r="I12" s="78">
        <v>23902492.66</v>
      </c>
      <c r="J12" s="71"/>
    </row>
    <row r="13" spans="1:10" ht="17.25">
      <c r="A13" s="76" t="s">
        <v>128</v>
      </c>
      <c r="B13" s="77">
        <v>305195.59</v>
      </c>
      <c r="C13" s="78">
        <f t="shared" si="0"/>
        <v>2706218.1399999997</v>
      </c>
      <c r="D13" s="79" t="s">
        <v>129</v>
      </c>
      <c r="E13" s="77">
        <v>402044.58</v>
      </c>
      <c r="F13" s="78">
        <f t="shared" si="1"/>
        <v>3596770.29</v>
      </c>
      <c r="G13" s="71"/>
      <c r="H13" s="78">
        <v>2401022.55</v>
      </c>
      <c r="I13" s="78">
        <v>3194725.71</v>
      </c>
      <c r="J13" s="71"/>
    </row>
    <row r="14" spans="1:10" ht="17.25">
      <c r="A14" s="76" t="s">
        <v>130</v>
      </c>
      <c r="B14" s="77">
        <v>543319.99</v>
      </c>
      <c r="C14" s="78">
        <f t="shared" si="0"/>
        <v>4866344.5200000005</v>
      </c>
      <c r="D14" s="79" t="s">
        <v>131</v>
      </c>
      <c r="E14" s="77">
        <v>327802.79</v>
      </c>
      <c r="F14" s="78">
        <f t="shared" si="1"/>
        <v>3015026.33</v>
      </c>
      <c r="G14" s="71"/>
      <c r="H14" s="78">
        <v>4323024.53</v>
      </c>
      <c r="I14" s="78">
        <v>2687223.54</v>
      </c>
      <c r="J14" s="71"/>
    </row>
    <row r="15" spans="1:10" ht="17.25">
      <c r="A15" s="76" t="s">
        <v>132</v>
      </c>
      <c r="B15" s="77">
        <v>377352.29</v>
      </c>
      <c r="C15" s="78">
        <f t="shared" si="0"/>
        <v>3187041.96</v>
      </c>
      <c r="D15" s="79" t="s">
        <v>133</v>
      </c>
      <c r="E15" s="77">
        <v>1133796.34</v>
      </c>
      <c r="F15" s="78">
        <f t="shared" si="1"/>
        <v>10142150.05</v>
      </c>
      <c r="G15" s="71"/>
      <c r="H15" s="78">
        <v>2809689.67</v>
      </c>
      <c r="I15" s="78">
        <v>9008353.71</v>
      </c>
      <c r="J15" s="71"/>
    </row>
    <row r="16" spans="1:10" ht="17.25">
      <c r="A16" s="76" t="s">
        <v>134</v>
      </c>
      <c r="B16" s="77">
        <v>159966.05</v>
      </c>
      <c r="C16" s="78">
        <f t="shared" si="0"/>
        <v>1423271.32</v>
      </c>
      <c r="D16" s="79" t="s">
        <v>135</v>
      </c>
      <c r="E16" s="77">
        <v>47882.68</v>
      </c>
      <c r="F16" s="78">
        <f t="shared" si="1"/>
        <v>359295.83999999997</v>
      </c>
      <c r="G16" s="71"/>
      <c r="H16" s="78">
        <v>1263305.27</v>
      </c>
      <c r="I16" s="78">
        <v>311413.16</v>
      </c>
      <c r="J16" s="71"/>
    </row>
    <row r="17" spans="1:10" ht="17.25">
      <c r="A17" s="76" t="s">
        <v>136</v>
      </c>
      <c r="B17" s="77">
        <v>237299.6</v>
      </c>
      <c r="C17" s="78">
        <f t="shared" si="0"/>
        <v>2021165.75</v>
      </c>
      <c r="D17" s="79" t="s">
        <v>137</v>
      </c>
      <c r="E17" s="77">
        <v>518183.4</v>
      </c>
      <c r="F17" s="78">
        <f t="shared" si="1"/>
        <v>4707426.7</v>
      </c>
      <c r="G17" s="71"/>
      <c r="H17" s="78">
        <v>1783866.15</v>
      </c>
      <c r="I17" s="78">
        <v>4189243.3</v>
      </c>
      <c r="J17" s="71"/>
    </row>
    <row r="18" spans="1:10" ht="17.25">
      <c r="A18" s="76" t="s">
        <v>138</v>
      </c>
      <c r="B18" s="77">
        <v>60061.9</v>
      </c>
      <c r="C18" s="78">
        <f t="shared" si="0"/>
        <v>649458.62</v>
      </c>
      <c r="D18" s="79" t="s">
        <v>139</v>
      </c>
      <c r="E18" s="77">
        <v>2548851.23</v>
      </c>
      <c r="F18" s="78">
        <f t="shared" si="1"/>
        <v>24565703.36</v>
      </c>
      <c r="G18" s="71"/>
      <c r="H18" s="78">
        <v>589396.72</v>
      </c>
      <c r="I18" s="78">
        <v>22016852.13</v>
      </c>
      <c r="J18" s="71"/>
    </row>
    <row r="19" spans="1:10" ht="17.25">
      <c r="A19" s="76" t="s">
        <v>140</v>
      </c>
      <c r="B19" s="77">
        <v>516266.91</v>
      </c>
      <c r="C19" s="78">
        <f t="shared" si="0"/>
        <v>4383029.6899999995</v>
      </c>
      <c r="D19" s="79" t="s">
        <v>141</v>
      </c>
      <c r="E19" s="77">
        <v>26188.79</v>
      </c>
      <c r="F19" s="78">
        <f t="shared" si="1"/>
        <v>300510.5</v>
      </c>
      <c r="G19" s="71"/>
      <c r="H19" s="78">
        <v>3866762.78</v>
      </c>
      <c r="I19" s="78">
        <v>274321.71</v>
      </c>
      <c r="J19" s="71"/>
    </row>
    <row r="20" spans="1:10" ht="17.25">
      <c r="A20" s="76" t="s">
        <v>142</v>
      </c>
      <c r="B20" s="77">
        <v>839778.88</v>
      </c>
      <c r="C20" s="78">
        <f t="shared" si="0"/>
        <v>7690975.109999999</v>
      </c>
      <c r="D20" s="79" t="s">
        <v>143</v>
      </c>
      <c r="E20" s="77">
        <v>73041.42</v>
      </c>
      <c r="F20" s="78">
        <f t="shared" si="1"/>
        <v>655517.62</v>
      </c>
      <c r="G20" s="71"/>
      <c r="H20" s="78">
        <v>6851196.2299999995</v>
      </c>
      <c r="I20" s="78">
        <v>582476.2</v>
      </c>
      <c r="J20" s="71"/>
    </row>
    <row r="21" spans="1:10" ht="17.25">
      <c r="A21" s="76" t="s">
        <v>144</v>
      </c>
      <c r="B21" s="77">
        <v>84251.93</v>
      </c>
      <c r="C21" s="78">
        <f t="shared" si="0"/>
        <v>733008.9199999999</v>
      </c>
      <c r="D21" s="79" t="s">
        <v>145</v>
      </c>
      <c r="E21" s="77">
        <v>557918.59</v>
      </c>
      <c r="F21" s="78">
        <f t="shared" si="1"/>
        <v>5216164.82</v>
      </c>
      <c r="G21" s="71"/>
      <c r="H21" s="78">
        <v>648756.99</v>
      </c>
      <c r="I21" s="78">
        <v>4658246.23</v>
      </c>
      <c r="J21" s="71"/>
    </row>
    <row r="22" spans="1:10" ht="17.25">
      <c r="A22" s="76" t="s">
        <v>146</v>
      </c>
      <c r="B22" s="77">
        <v>1001297.83</v>
      </c>
      <c r="C22" s="78">
        <f t="shared" si="0"/>
        <v>9659891.75</v>
      </c>
      <c r="D22" s="79" t="s">
        <v>147</v>
      </c>
      <c r="E22" s="77">
        <v>178497.92</v>
      </c>
      <c r="F22" s="78">
        <f t="shared" si="1"/>
        <v>1615271.52</v>
      </c>
      <c r="G22" s="71"/>
      <c r="H22" s="78">
        <v>8658593.92</v>
      </c>
      <c r="I22" s="78">
        <v>1436773.6</v>
      </c>
      <c r="J22" s="71"/>
    </row>
    <row r="23" spans="1:10" ht="17.25">
      <c r="A23" s="76" t="s">
        <v>148</v>
      </c>
      <c r="B23" s="77">
        <v>18152384.46</v>
      </c>
      <c r="C23" s="78">
        <f t="shared" si="0"/>
        <v>163403368.86</v>
      </c>
      <c r="D23" s="79" t="s">
        <v>149</v>
      </c>
      <c r="E23" s="77">
        <v>62836.47</v>
      </c>
      <c r="F23" s="78">
        <f t="shared" si="1"/>
        <v>517367.19999999995</v>
      </c>
      <c r="G23" s="71"/>
      <c r="H23" s="78">
        <v>145250984.4</v>
      </c>
      <c r="I23" s="78">
        <v>454530.73</v>
      </c>
      <c r="J23" s="71"/>
    </row>
    <row r="24" spans="1:10" ht="17.25">
      <c r="A24" s="76" t="s">
        <v>150</v>
      </c>
      <c r="B24" s="77">
        <v>120165.84</v>
      </c>
      <c r="C24" s="78">
        <f t="shared" si="0"/>
        <v>1167773.21</v>
      </c>
      <c r="D24" s="79" t="s">
        <v>151</v>
      </c>
      <c r="E24" s="77">
        <v>41738.59</v>
      </c>
      <c r="F24" s="78">
        <f t="shared" si="1"/>
        <v>482354.05000000005</v>
      </c>
      <c r="G24" s="71"/>
      <c r="H24" s="78">
        <v>1047607.37</v>
      </c>
      <c r="I24" s="78">
        <v>440615.46</v>
      </c>
      <c r="J24" s="71"/>
    </row>
    <row r="25" spans="1:10" ht="17.25">
      <c r="A25" s="76" t="s">
        <v>152</v>
      </c>
      <c r="B25" s="77">
        <v>93533.42</v>
      </c>
      <c r="C25" s="78">
        <f t="shared" si="0"/>
        <v>904967.55</v>
      </c>
      <c r="D25" s="79" t="s">
        <v>153</v>
      </c>
      <c r="E25" s="77">
        <v>94762.6</v>
      </c>
      <c r="F25" s="78">
        <f t="shared" si="1"/>
        <v>941824.4199999999</v>
      </c>
      <c r="G25" s="71"/>
      <c r="H25" s="78">
        <v>811434.13</v>
      </c>
      <c r="I25" s="78">
        <v>847061.82</v>
      </c>
      <c r="J25" s="71"/>
    </row>
    <row r="26" spans="1:10" ht="17.25">
      <c r="A26" s="76" t="s">
        <v>154</v>
      </c>
      <c r="B26" s="77">
        <v>974388.6</v>
      </c>
      <c r="C26" s="78">
        <f t="shared" si="0"/>
        <v>8573231.89</v>
      </c>
      <c r="D26" s="79" t="s">
        <v>155</v>
      </c>
      <c r="E26" s="77">
        <v>1835432.65</v>
      </c>
      <c r="F26" s="78">
        <f t="shared" si="1"/>
        <v>16418532.03</v>
      </c>
      <c r="G26" s="71"/>
      <c r="H26" s="78">
        <v>7598843.29</v>
      </c>
      <c r="I26" s="78">
        <v>14583099.379999999</v>
      </c>
      <c r="J26" s="71"/>
    </row>
    <row r="27" spans="1:10" ht="17.25">
      <c r="A27" s="76" t="s">
        <v>156</v>
      </c>
      <c r="B27" s="77">
        <v>697235.25</v>
      </c>
      <c r="C27" s="78">
        <f t="shared" si="0"/>
        <v>6132333.89</v>
      </c>
      <c r="D27" s="79" t="s">
        <v>157</v>
      </c>
      <c r="E27" s="77">
        <v>309000.93</v>
      </c>
      <c r="F27" s="78">
        <f t="shared" si="1"/>
        <v>2740721.3000000003</v>
      </c>
      <c r="G27" s="71"/>
      <c r="H27" s="78">
        <v>5435098.64</v>
      </c>
      <c r="I27" s="78">
        <v>2431720.37</v>
      </c>
      <c r="J27" s="71"/>
    </row>
    <row r="28" spans="1:10" ht="17.25">
      <c r="A28" s="76" t="s">
        <v>158</v>
      </c>
      <c r="B28" s="77">
        <v>205385.36</v>
      </c>
      <c r="C28" s="78">
        <f t="shared" si="0"/>
        <v>2058853.9899999998</v>
      </c>
      <c r="D28" s="79" t="s">
        <v>159</v>
      </c>
      <c r="E28" s="77">
        <v>801483.33</v>
      </c>
      <c r="F28" s="78">
        <f t="shared" si="1"/>
        <v>7625996.83</v>
      </c>
      <c r="G28" s="71"/>
      <c r="H28" s="78">
        <v>1853468.63</v>
      </c>
      <c r="I28" s="78">
        <v>6824513.5</v>
      </c>
      <c r="J28" s="71"/>
    </row>
    <row r="29" spans="1:10" ht="17.25">
      <c r="A29" s="76" t="s">
        <v>160</v>
      </c>
      <c r="B29" s="77">
        <v>168321.94</v>
      </c>
      <c r="C29" s="78">
        <f t="shared" si="0"/>
        <v>1605983.91</v>
      </c>
      <c r="D29" s="79" t="s">
        <v>161</v>
      </c>
      <c r="E29" s="77">
        <v>712671.81</v>
      </c>
      <c r="F29" s="78">
        <f t="shared" si="1"/>
        <v>7046178.4399999995</v>
      </c>
      <c r="G29" s="71"/>
      <c r="H29" s="78">
        <v>1437661.97</v>
      </c>
      <c r="I29" s="78">
        <v>6333506.63</v>
      </c>
      <c r="J29" s="71"/>
    </row>
    <row r="30" spans="1:10" ht="17.25">
      <c r="A30" s="76" t="s">
        <v>162</v>
      </c>
      <c r="B30" s="77">
        <v>412294.82</v>
      </c>
      <c r="C30" s="78">
        <f t="shared" si="0"/>
        <v>3960952.52</v>
      </c>
      <c r="D30" s="79" t="s">
        <v>163</v>
      </c>
      <c r="E30" s="77">
        <v>4951658.08</v>
      </c>
      <c r="F30" s="78">
        <f t="shared" si="1"/>
        <v>45294144.949999996</v>
      </c>
      <c r="G30" s="71"/>
      <c r="H30" s="78">
        <v>3548657.7</v>
      </c>
      <c r="I30" s="78">
        <v>40342486.87</v>
      </c>
      <c r="J30" s="71"/>
    </row>
    <row r="31" spans="1:10" ht="17.25">
      <c r="A31" s="76" t="s">
        <v>164</v>
      </c>
      <c r="B31" s="77">
        <v>570888.33</v>
      </c>
      <c r="C31" s="78">
        <f t="shared" si="0"/>
        <v>4767594.92</v>
      </c>
      <c r="D31" s="79" t="s">
        <v>165</v>
      </c>
      <c r="E31" s="77">
        <v>214522.55</v>
      </c>
      <c r="F31" s="78">
        <f t="shared" si="1"/>
        <v>2015263.58</v>
      </c>
      <c r="G31" s="71"/>
      <c r="H31" s="78">
        <v>4196706.59</v>
      </c>
      <c r="I31" s="78">
        <v>1800741.03</v>
      </c>
      <c r="J31" s="71"/>
    </row>
    <row r="32" spans="1:10" ht="17.25">
      <c r="A32" s="76" t="s">
        <v>166</v>
      </c>
      <c r="B32" s="77">
        <v>412867.64</v>
      </c>
      <c r="C32" s="78">
        <f t="shared" si="0"/>
        <v>3421307.37</v>
      </c>
      <c r="D32" s="79" t="s">
        <v>167</v>
      </c>
      <c r="E32" s="77">
        <v>99170.08</v>
      </c>
      <c r="F32" s="78">
        <f t="shared" si="1"/>
        <v>970500.1499999999</v>
      </c>
      <c r="G32" s="71"/>
      <c r="H32" s="78">
        <v>3008439.73</v>
      </c>
      <c r="I32" s="78">
        <v>871330.07</v>
      </c>
      <c r="J32" s="71"/>
    </row>
    <row r="33" spans="1:10" ht="17.25">
      <c r="A33" s="76" t="s">
        <v>168</v>
      </c>
      <c r="B33" s="77">
        <v>115580.43</v>
      </c>
      <c r="C33" s="78">
        <f t="shared" si="0"/>
        <v>982784.02</v>
      </c>
      <c r="D33" s="79" t="s">
        <v>169</v>
      </c>
      <c r="E33" s="77">
        <v>3092178.75</v>
      </c>
      <c r="F33" s="78">
        <f t="shared" si="1"/>
        <v>41764512.09</v>
      </c>
      <c r="G33" s="71"/>
      <c r="H33" s="78">
        <v>867203.59</v>
      </c>
      <c r="I33" s="78">
        <v>38672333.34</v>
      </c>
      <c r="J33" s="71"/>
    </row>
    <row r="34" spans="1:10" ht="17.25">
      <c r="A34" s="76" t="s">
        <v>170</v>
      </c>
      <c r="B34" s="77">
        <v>1026220.61</v>
      </c>
      <c r="C34" s="78">
        <f t="shared" si="0"/>
        <v>9086201.049999999</v>
      </c>
      <c r="D34" s="79" t="s">
        <v>171</v>
      </c>
      <c r="E34" s="77">
        <v>18521211.65</v>
      </c>
      <c r="F34" s="78">
        <f t="shared" si="1"/>
        <v>164629037.94000003</v>
      </c>
      <c r="G34" s="71"/>
      <c r="H34" s="78">
        <v>8059980.4399999995</v>
      </c>
      <c r="I34" s="78">
        <v>146107826.29000002</v>
      </c>
      <c r="J34" s="71"/>
    </row>
    <row r="35" spans="1:10" ht="17.25">
      <c r="A35" s="76" t="s">
        <v>172</v>
      </c>
      <c r="B35" s="77">
        <v>84043.44</v>
      </c>
      <c r="C35" s="78">
        <f t="shared" si="0"/>
        <v>773858.1399999999</v>
      </c>
      <c r="D35" s="79" t="s">
        <v>173</v>
      </c>
      <c r="E35" s="77">
        <v>186898.5</v>
      </c>
      <c r="F35" s="78">
        <f t="shared" si="1"/>
        <v>1730949.77</v>
      </c>
      <c r="G35" s="71"/>
      <c r="H35" s="78">
        <v>689814.7</v>
      </c>
      <c r="I35" s="78">
        <v>1544051.27</v>
      </c>
      <c r="J35" s="71"/>
    </row>
    <row r="36" spans="1:10" ht="17.25">
      <c r="A36" s="76" t="s">
        <v>174</v>
      </c>
      <c r="B36" s="77">
        <v>1306774.55</v>
      </c>
      <c r="C36" s="78">
        <f t="shared" si="0"/>
        <v>12149129.530000001</v>
      </c>
      <c r="D36" s="79" t="s">
        <v>175</v>
      </c>
      <c r="E36" s="77">
        <v>84863.95</v>
      </c>
      <c r="F36" s="78">
        <f t="shared" si="1"/>
        <v>822750.0399999999</v>
      </c>
      <c r="G36" s="71"/>
      <c r="H36" s="78">
        <v>10842354.98</v>
      </c>
      <c r="I36" s="78">
        <v>737886.09</v>
      </c>
      <c r="J36" s="71"/>
    </row>
    <row r="37" spans="1:10" ht="17.25">
      <c r="A37" s="76" t="s">
        <v>176</v>
      </c>
      <c r="B37" s="77">
        <v>7077179.62</v>
      </c>
      <c r="C37" s="78">
        <f aca="true" t="shared" si="2" ref="C37:C53">B37+H37</f>
        <v>63757905.65</v>
      </c>
      <c r="D37" s="79" t="s">
        <v>177</v>
      </c>
      <c r="E37" s="77">
        <v>3246319.12</v>
      </c>
      <c r="F37" s="78">
        <f t="shared" si="1"/>
        <v>27494059.279999997</v>
      </c>
      <c r="G37" s="71"/>
      <c r="H37" s="78">
        <v>56680726.03</v>
      </c>
      <c r="I37" s="78">
        <v>24247740.159999996</v>
      </c>
      <c r="J37" s="71"/>
    </row>
    <row r="38" spans="1:10" ht="17.25">
      <c r="A38" s="76" t="s">
        <v>178</v>
      </c>
      <c r="B38" s="77">
        <v>20649.22</v>
      </c>
      <c r="C38" s="78">
        <f t="shared" si="2"/>
        <v>193216.17</v>
      </c>
      <c r="D38" s="79" t="s">
        <v>179</v>
      </c>
      <c r="E38" s="77">
        <v>1839819.45</v>
      </c>
      <c r="F38" s="78">
        <f t="shared" si="1"/>
        <v>16380584.87</v>
      </c>
      <c r="G38" s="71"/>
      <c r="H38" s="78">
        <v>172566.95</v>
      </c>
      <c r="I38" s="78">
        <v>14540765.42</v>
      </c>
      <c r="J38" s="71"/>
    </row>
    <row r="39" spans="1:10" ht="17.25">
      <c r="A39" s="76" t="s">
        <v>180</v>
      </c>
      <c r="B39" s="77">
        <v>301611.98</v>
      </c>
      <c r="C39" s="78">
        <f t="shared" si="2"/>
        <v>2188820.92</v>
      </c>
      <c r="D39" s="79" t="s">
        <v>181</v>
      </c>
      <c r="E39" s="77">
        <v>450146.09</v>
      </c>
      <c r="F39" s="78">
        <f t="shared" si="1"/>
        <v>3909103.08</v>
      </c>
      <c r="G39" s="71"/>
      <c r="H39" s="78">
        <v>1887208.94</v>
      </c>
      <c r="I39" s="78">
        <v>3458956.99</v>
      </c>
      <c r="J39" s="71"/>
    </row>
    <row r="40" spans="1:10" ht="17.25">
      <c r="A40" s="76" t="s">
        <v>182</v>
      </c>
      <c r="B40" s="77">
        <v>390263.5</v>
      </c>
      <c r="C40" s="78">
        <f t="shared" si="2"/>
        <v>3487138.52</v>
      </c>
      <c r="D40" s="79" t="s">
        <v>183</v>
      </c>
      <c r="E40" s="77">
        <v>48805.49</v>
      </c>
      <c r="F40" s="78">
        <f t="shared" si="1"/>
        <v>408954.62</v>
      </c>
      <c r="G40" s="71"/>
      <c r="H40" s="78">
        <v>3096875.02</v>
      </c>
      <c r="I40" s="78">
        <v>360149.13</v>
      </c>
      <c r="J40" s="71"/>
    </row>
    <row r="41" spans="1:10" ht="17.25">
      <c r="A41" s="76" t="s">
        <v>184</v>
      </c>
      <c r="B41" s="77">
        <v>705142.12</v>
      </c>
      <c r="C41" s="78">
        <f t="shared" si="2"/>
        <v>4691418.86</v>
      </c>
      <c r="D41" s="79" t="s">
        <v>185</v>
      </c>
      <c r="E41" s="77">
        <v>152279.16</v>
      </c>
      <c r="F41" s="78">
        <f t="shared" si="1"/>
        <v>1334321.99</v>
      </c>
      <c r="G41" s="71"/>
      <c r="H41" s="78">
        <v>3986276.74</v>
      </c>
      <c r="I41" s="78">
        <v>1182042.83</v>
      </c>
      <c r="J41" s="71"/>
    </row>
    <row r="42" spans="1:10" ht="17.25">
      <c r="A42" s="76" t="s">
        <v>186</v>
      </c>
      <c r="B42" s="77">
        <v>185679.11</v>
      </c>
      <c r="C42" s="78">
        <f t="shared" si="2"/>
        <v>1523587.38</v>
      </c>
      <c r="D42" s="79" t="s">
        <v>187</v>
      </c>
      <c r="E42" s="77">
        <v>88746.09</v>
      </c>
      <c r="F42" s="78">
        <f t="shared" si="1"/>
        <v>850210</v>
      </c>
      <c r="G42" s="71"/>
      <c r="H42" s="78">
        <v>1337908.27</v>
      </c>
      <c r="I42" s="78">
        <v>761463.91</v>
      </c>
      <c r="J42" s="71"/>
    </row>
    <row r="43" spans="1:10" ht="17.25">
      <c r="A43" s="76" t="s">
        <v>188</v>
      </c>
      <c r="B43" s="77">
        <v>409204.33</v>
      </c>
      <c r="C43" s="78">
        <f t="shared" si="2"/>
        <v>3659217.27</v>
      </c>
      <c r="D43" s="79" t="s">
        <v>189</v>
      </c>
      <c r="E43" s="77">
        <v>23152.58</v>
      </c>
      <c r="F43" s="78">
        <f t="shared" si="1"/>
        <v>298983.33</v>
      </c>
      <c r="G43" s="71"/>
      <c r="H43" s="78">
        <v>3250012.94</v>
      </c>
      <c r="I43" s="78">
        <v>275830.75</v>
      </c>
      <c r="J43" s="71"/>
    </row>
    <row r="44" spans="1:10" ht="17.25">
      <c r="A44" s="76" t="s">
        <v>190</v>
      </c>
      <c r="B44" s="77">
        <v>492286.3</v>
      </c>
      <c r="C44" s="78">
        <f t="shared" si="2"/>
        <v>4428439.33</v>
      </c>
      <c r="D44" s="79" t="s">
        <v>191</v>
      </c>
      <c r="E44" s="77">
        <v>619660</v>
      </c>
      <c r="F44" s="78">
        <f t="shared" si="1"/>
        <v>5657502.18</v>
      </c>
      <c r="G44" s="71"/>
      <c r="H44" s="78">
        <v>3936153.03</v>
      </c>
      <c r="I44" s="78">
        <v>5037842.18</v>
      </c>
      <c r="J44" s="71"/>
    </row>
    <row r="45" spans="1:10" ht="17.25">
      <c r="A45" s="76" t="s">
        <v>192</v>
      </c>
      <c r="B45" s="77">
        <v>151191.56</v>
      </c>
      <c r="C45" s="78">
        <f t="shared" si="2"/>
        <v>1320952.31</v>
      </c>
      <c r="D45" s="79" t="s">
        <v>193</v>
      </c>
      <c r="E45" s="77">
        <v>2709550.8</v>
      </c>
      <c r="F45" s="78">
        <f t="shared" si="1"/>
        <v>24803349.73</v>
      </c>
      <c r="G45" s="71"/>
      <c r="H45" s="78">
        <v>1169760.75</v>
      </c>
      <c r="I45" s="78">
        <v>22093798.93</v>
      </c>
      <c r="J45" s="71"/>
    </row>
    <row r="46" spans="1:10" ht="17.25">
      <c r="A46" s="76" t="s">
        <v>194</v>
      </c>
      <c r="B46" s="77">
        <v>55442.51</v>
      </c>
      <c r="C46" s="78">
        <f t="shared" si="2"/>
        <v>498331.76</v>
      </c>
      <c r="D46" s="79" t="s">
        <v>195</v>
      </c>
      <c r="E46" s="77">
        <v>111928.31</v>
      </c>
      <c r="F46" s="78">
        <f t="shared" si="1"/>
        <v>1052428.76</v>
      </c>
      <c r="G46" s="71"/>
      <c r="H46" s="78">
        <v>442889.25</v>
      </c>
      <c r="I46" s="78">
        <v>940500.45</v>
      </c>
      <c r="J46" s="71"/>
    </row>
    <row r="47" spans="1:10" ht="17.25">
      <c r="A47" s="76" t="s">
        <v>196</v>
      </c>
      <c r="B47" s="77">
        <v>229423.98</v>
      </c>
      <c r="C47" s="78">
        <f t="shared" si="2"/>
        <v>2068382.23</v>
      </c>
      <c r="D47" s="79" t="s">
        <v>197</v>
      </c>
      <c r="E47" s="77">
        <v>363369.23</v>
      </c>
      <c r="F47" s="78">
        <f t="shared" si="1"/>
        <v>3217376.48</v>
      </c>
      <c r="G47" s="71"/>
      <c r="H47" s="78">
        <v>1838958.25</v>
      </c>
      <c r="I47" s="78">
        <v>2854007.25</v>
      </c>
      <c r="J47" s="71"/>
    </row>
    <row r="48" spans="1:10" ht="17.25">
      <c r="A48" s="76" t="s">
        <v>198</v>
      </c>
      <c r="B48" s="77">
        <v>53050.79</v>
      </c>
      <c r="C48" s="78">
        <f t="shared" si="2"/>
        <v>483598.52999999997</v>
      </c>
      <c r="D48" s="79" t="s">
        <v>199</v>
      </c>
      <c r="E48" s="77">
        <v>239774.43</v>
      </c>
      <c r="F48" s="78">
        <f t="shared" si="1"/>
        <v>2207977.48</v>
      </c>
      <c r="G48" s="71"/>
      <c r="H48" s="78">
        <v>430547.74</v>
      </c>
      <c r="I48" s="78">
        <v>1968203.05</v>
      </c>
      <c r="J48" s="71"/>
    </row>
    <row r="49" spans="1:10" ht="17.25">
      <c r="A49" s="76" t="s">
        <v>200</v>
      </c>
      <c r="B49" s="77">
        <v>497163.43</v>
      </c>
      <c r="C49" s="78">
        <f t="shared" si="2"/>
        <v>4506733.6</v>
      </c>
      <c r="D49" s="79" t="s">
        <v>201</v>
      </c>
      <c r="E49" s="77">
        <v>4511582.36</v>
      </c>
      <c r="F49" s="78">
        <f t="shared" si="1"/>
        <v>41368127.45999999</v>
      </c>
      <c r="G49" s="71"/>
      <c r="H49" s="78">
        <v>4009570.17</v>
      </c>
      <c r="I49" s="78">
        <v>36856545.099999994</v>
      </c>
      <c r="J49" s="71"/>
    </row>
    <row r="50" spans="1:10" ht="17.25">
      <c r="A50" s="76" t="s">
        <v>202</v>
      </c>
      <c r="B50" s="77">
        <v>76558.89</v>
      </c>
      <c r="C50" s="78">
        <f t="shared" si="2"/>
        <v>720576.72</v>
      </c>
      <c r="D50" s="79" t="s">
        <v>203</v>
      </c>
      <c r="E50" s="77">
        <v>1772776.59</v>
      </c>
      <c r="F50" s="78">
        <f t="shared" si="1"/>
        <v>14626638.18</v>
      </c>
      <c r="G50" s="71"/>
      <c r="H50" s="78">
        <v>644017.83</v>
      </c>
      <c r="I50" s="78">
        <v>12853861.59</v>
      </c>
      <c r="J50" s="71"/>
    </row>
    <row r="51" spans="1:10" ht="18" thickBot="1">
      <c r="A51" s="76" t="s">
        <v>204</v>
      </c>
      <c r="B51" s="77">
        <v>10688076.55</v>
      </c>
      <c r="C51" s="78">
        <f t="shared" si="2"/>
        <v>96942352.22</v>
      </c>
      <c r="D51" s="79" t="s">
        <v>205</v>
      </c>
      <c r="E51" s="80">
        <v>19457252.6</v>
      </c>
      <c r="F51" s="81">
        <f t="shared" si="1"/>
        <v>167562891.96</v>
      </c>
      <c r="G51" s="71"/>
      <c r="H51" s="78">
        <v>86254275.67</v>
      </c>
      <c r="I51" s="78">
        <v>148105639.36</v>
      </c>
      <c r="J51" s="71"/>
    </row>
    <row r="52" spans="1:10" ht="18" thickTop="1">
      <c r="A52" s="76" t="s">
        <v>206</v>
      </c>
      <c r="B52" s="77">
        <v>45403.01</v>
      </c>
      <c r="C52" s="78">
        <f t="shared" si="2"/>
        <v>381028.56</v>
      </c>
      <c r="D52" s="82"/>
      <c r="E52" s="83"/>
      <c r="F52" s="84" t="s">
        <v>106</v>
      </c>
      <c r="G52" s="71"/>
      <c r="H52" s="78">
        <v>335625.55</v>
      </c>
      <c r="I52" s="85"/>
      <c r="J52" s="71"/>
    </row>
    <row r="53" spans="1:10" ht="17.25">
      <c r="A53" s="86" t="s">
        <v>207</v>
      </c>
      <c r="B53" s="77">
        <v>258865.42</v>
      </c>
      <c r="C53" s="78">
        <f t="shared" si="2"/>
        <v>2124910.9</v>
      </c>
      <c r="D53" s="87" t="s">
        <v>208</v>
      </c>
      <c r="E53" s="88">
        <f>SUM(B5:B53)+SUM(E5:E51)</f>
        <v>134448140.47</v>
      </c>
      <c r="F53" s="89">
        <f>SUM(C5:C53)+SUM(F5:F51)</f>
        <v>1214948717.7700002</v>
      </c>
      <c r="G53" s="71"/>
      <c r="H53" s="78">
        <v>1866045.48</v>
      </c>
      <c r="I53" s="85">
        <f>SUM(H5:H53)+SUM(I5:I51)</f>
        <v>1080500577.2999997</v>
      </c>
      <c r="J53" s="71"/>
    </row>
    <row r="54" spans="1:10" ht="12.75">
      <c r="A54" s="71"/>
      <c r="B54" s="71"/>
      <c r="C54" s="71"/>
      <c r="D54" s="71"/>
      <c r="E54" s="71"/>
      <c r="F54" s="85" t="s">
        <v>106</v>
      </c>
      <c r="G54" s="71"/>
      <c r="H54" s="71"/>
      <c r="I54" s="71"/>
      <c r="J54" s="71"/>
    </row>
    <row r="55" spans="1:10" ht="12.7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2.75">
      <c r="A56" s="71"/>
      <c r="B56" s="71"/>
      <c r="C56" s="71"/>
      <c r="D56" s="71"/>
      <c r="E56" s="71"/>
      <c r="F56" s="85">
        <f>I53+E53</f>
        <v>1214948717.7699997</v>
      </c>
      <c r="G56" s="71"/>
      <c r="H56" s="71"/>
      <c r="I56" s="71"/>
      <c r="J56" s="71"/>
    </row>
    <row r="57" spans="1:10" ht="12.75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2.75">
      <c r="A58" s="71"/>
      <c r="B58" s="71"/>
      <c r="C58" s="71"/>
      <c r="D58" s="71"/>
      <c r="E58" s="71"/>
      <c r="F58" s="71"/>
      <c r="G58" s="71"/>
      <c r="H58" s="71"/>
      <c r="I58" s="71"/>
      <c r="J58" s="71"/>
    </row>
    <row r="59" spans="1:10" ht="12.75">
      <c r="A59" s="71"/>
      <c r="B59" s="71" t="s">
        <v>106</v>
      </c>
      <c r="C59" s="71"/>
      <c r="D59" s="71"/>
      <c r="E59" s="71"/>
      <c r="F59" s="71"/>
      <c r="G59" s="71"/>
      <c r="H59" s="71"/>
      <c r="I59" s="71"/>
      <c r="J59" s="71"/>
    </row>
    <row r="60" spans="1:10" ht="12.75">
      <c r="A60" s="71"/>
      <c r="B60" s="71" t="s">
        <v>106</v>
      </c>
      <c r="C60" s="71"/>
      <c r="D60" s="71"/>
      <c r="E60" s="71"/>
      <c r="F60" s="71"/>
      <c r="G60" s="71"/>
      <c r="H60" s="71"/>
      <c r="I60" s="71"/>
      <c r="J60" s="71"/>
    </row>
    <row r="61" spans="1:10" ht="12.75">
      <c r="A61" s="75" t="s">
        <v>209</v>
      </c>
      <c r="B61" s="71"/>
      <c r="C61" s="71"/>
      <c r="D61" s="71"/>
      <c r="E61" s="71"/>
      <c r="F61" s="71"/>
      <c r="G61" s="71"/>
      <c r="H61" s="71"/>
      <c r="I61" s="71"/>
      <c r="J61" s="71"/>
    </row>
    <row r="62" spans="1:9" ht="12.75">
      <c r="A62" t="s">
        <v>210</v>
      </c>
      <c r="H62" s="71"/>
      <c r="I62" s="71"/>
    </row>
    <row r="63" spans="1:9" ht="12.75">
      <c r="A63" t="s">
        <v>211</v>
      </c>
      <c r="H63" s="71"/>
      <c r="I63" s="71"/>
    </row>
    <row r="64" spans="1:9" ht="12.75">
      <c r="A64" t="s">
        <v>212</v>
      </c>
      <c r="H64" s="71"/>
      <c r="I64" s="71"/>
    </row>
    <row r="65" spans="1:9" ht="12.75">
      <c r="A65" t="s">
        <v>213</v>
      </c>
      <c r="H65" s="71"/>
      <c r="I65" s="71"/>
    </row>
  </sheetData>
  <sheetProtection/>
  <printOptions/>
  <pageMargins left="0.3" right="0.21" top="0.98" bottom="0.18" header="1.05" footer="0.18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5" customWidth="1"/>
    <col min="2" max="2" width="16.7109375" style="35" customWidth="1"/>
    <col min="3" max="3" width="12.57421875" style="35" customWidth="1"/>
    <col min="4" max="4" width="17.710937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JULY-FEBRUARY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7" ht="15">
      <c r="A11" s="48" t="s">
        <v>60</v>
      </c>
      <c r="B11" s="55">
        <v>23903013</v>
      </c>
      <c r="C11" s="56">
        <f aca="true" t="shared" si="0" ref="C11:C16">B11/B$63</f>
        <v>0.04996090007283026</v>
      </c>
      <c r="D11" s="55">
        <v>209247334</v>
      </c>
      <c r="E11" s="57">
        <f aca="true" t="shared" si="1" ref="E11:E16">D11/D$63</f>
        <v>0.04864067032234286</v>
      </c>
      <c r="G11" s="58"/>
    </row>
    <row r="12" spans="1:7" ht="15">
      <c r="A12" s="48" t="s">
        <v>61</v>
      </c>
      <c r="B12" s="55">
        <v>762924</v>
      </c>
      <c r="C12" s="56">
        <f t="shared" si="0"/>
        <v>0.0015946261555881659</v>
      </c>
      <c r="D12" s="55">
        <v>7034044</v>
      </c>
      <c r="E12" s="57">
        <f t="shared" si="1"/>
        <v>0.0016351014309068993</v>
      </c>
      <c r="G12" s="58"/>
    </row>
    <row r="13" spans="1:7" ht="15">
      <c r="A13" s="48" t="s">
        <v>62</v>
      </c>
      <c r="B13" s="55">
        <v>4157911</v>
      </c>
      <c r="C13" s="56">
        <f t="shared" si="0"/>
        <v>0.008690660712217399</v>
      </c>
      <c r="D13" s="55">
        <v>32461391</v>
      </c>
      <c r="E13" s="57">
        <f t="shared" si="1"/>
        <v>0.007545825256897503</v>
      </c>
      <c r="G13" s="58"/>
    </row>
    <row r="14" spans="1:7" ht="15">
      <c r="A14" s="48" t="s">
        <v>63</v>
      </c>
      <c r="B14" s="55">
        <v>839202</v>
      </c>
      <c r="C14" s="56">
        <f t="shared" si="0"/>
        <v>0.0017540586729764694</v>
      </c>
      <c r="D14" s="55">
        <v>10386164</v>
      </c>
      <c r="E14" s="57">
        <f t="shared" si="1"/>
        <v>0.002414319787882152</v>
      </c>
      <c r="G14" s="58"/>
    </row>
    <row r="15" spans="1:7" ht="15">
      <c r="A15" s="48" t="s">
        <v>64</v>
      </c>
      <c r="B15" s="55">
        <v>556695</v>
      </c>
      <c r="C15" s="56">
        <f t="shared" si="0"/>
        <v>0.0011635764606764947</v>
      </c>
      <c r="D15" s="55">
        <v>6130459</v>
      </c>
      <c r="E15" s="57">
        <f t="shared" si="1"/>
        <v>0.0014250582286684699</v>
      </c>
      <c r="G15" s="58"/>
    </row>
    <row r="16" spans="1:7" ht="15">
      <c r="A16" s="48" t="s">
        <v>31</v>
      </c>
      <c r="B16" s="55">
        <v>30219744</v>
      </c>
      <c r="C16" s="56">
        <f t="shared" si="0"/>
        <v>0.06316381998413806</v>
      </c>
      <c r="D16" s="55">
        <v>265259391</v>
      </c>
      <c r="E16" s="59">
        <f t="shared" si="1"/>
        <v>0.0616609747942425</v>
      </c>
      <c r="G16" s="58"/>
    </row>
    <row r="17" spans="1:7" ht="15">
      <c r="A17" s="42" t="s">
        <v>65</v>
      </c>
      <c r="B17" s="60"/>
      <c r="C17" s="61"/>
      <c r="D17" s="60"/>
      <c r="E17" s="62"/>
      <c r="G17" s="58"/>
    </row>
    <row r="18" spans="1:7" ht="15">
      <c r="A18" s="48" t="s">
        <v>66</v>
      </c>
      <c r="B18" s="63">
        <v>44429030</v>
      </c>
      <c r="C18" s="56">
        <f>B18/B$63</f>
        <v>0.09286336949081597</v>
      </c>
      <c r="D18" s="63">
        <v>429280033</v>
      </c>
      <c r="E18" s="57">
        <f>D18/D$63</f>
        <v>0.09978845685612159</v>
      </c>
      <c r="G18" s="58"/>
    </row>
    <row r="19" spans="1:7" ht="15">
      <c r="A19" s="48" t="s">
        <v>67</v>
      </c>
      <c r="B19" s="63">
        <v>3513163</v>
      </c>
      <c r="C19" s="56">
        <f>B19/B$63</f>
        <v>0.007343040209306022</v>
      </c>
      <c r="D19" s="63">
        <v>38476491</v>
      </c>
      <c r="E19" s="57">
        <f>D19/D$63</f>
        <v>0.008944067664401364</v>
      </c>
      <c r="G19" s="58"/>
    </row>
    <row r="20" spans="1:7" ht="15">
      <c r="A20" s="48" t="s">
        <v>68</v>
      </c>
      <c r="B20" s="63">
        <v>6726649</v>
      </c>
      <c r="C20" s="56">
        <f>B20/B$63</f>
        <v>0.014059710318276762</v>
      </c>
      <c r="D20" s="63">
        <v>59821974</v>
      </c>
      <c r="E20" s="57">
        <f>D20/D$63</f>
        <v>0.013905940208374488</v>
      </c>
      <c r="G20" s="58"/>
    </row>
    <row r="21" spans="1:7" ht="15">
      <c r="A21" s="48" t="s">
        <v>31</v>
      </c>
      <c r="B21" s="63">
        <v>54668843</v>
      </c>
      <c r="C21" s="56">
        <f>B21/B$63</f>
        <v>0.11426612210854949</v>
      </c>
      <c r="D21" s="63">
        <v>527578498</v>
      </c>
      <c r="E21" s="59">
        <f>D21/D$63</f>
        <v>0.12263846472889744</v>
      </c>
      <c r="G21" s="58"/>
    </row>
    <row r="22" spans="1:7" ht="15">
      <c r="A22" s="42" t="s">
        <v>69</v>
      </c>
      <c r="B22" s="60"/>
      <c r="C22" s="61"/>
      <c r="D22" s="60"/>
      <c r="E22" s="62"/>
      <c r="G22" s="58"/>
    </row>
    <row r="23" spans="1:7" ht="15">
      <c r="A23" s="48" t="s">
        <v>70</v>
      </c>
      <c r="B23" s="63">
        <v>37314232</v>
      </c>
      <c r="C23" s="56">
        <f aca="true" t="shared" si="2" ref="C23:C30">B23/B$63</f>
        <v>0.07799236925681315</v>
      </c>
      <c r="D23" s="63">
        <v>327502223</v>
      </c>
      <c r="E23" s="57">
        <f aca="true" t="shared" si="3" ref="E23:E30">D23/D$63</f>
        <v>0.07612965648956566</v>
      </c>
      <c r="G23" s="58"/>
    </row>
    <row r="24" spans="1:7" ht="15">
      <c r="A24" s="48" t="s">
        <v>71</v>
      </c>
      <c r="B24" s="63">
        <v>99440</v>
      </c>
      <c r="C24" s="56">
        <f t="shared" si="2"/>
        <v>0.00020784458859819224</v>
      </c>
      <c r="D24" s="63">
        <v>1196171</v>
      </c>
      <c r="E24" s="57">
        <f t="shared" si="3"/>
        <v>0.00027805639454477917</v>
      </c>
      <c r="G24" s="58"/>
    </row>
    <row r="25" spans="1:7" ht="15">
      <c r="A25" s="48" t="s">
        <v>72</v>
      </c>
      <c r="B25" s="63">
        <v>106689</v>
      </c>
      <c r="C25" s="56">
        <f t="shared" si="2"/>
        <v>0.00022299609124047196</v>
      </c>
      <c r="D25" s="63">
        <v>1678120</v>
      </c>
      <c r="E25" s="57">
        <f t="shared" si="3"/>
        <v>0.0003900880365879835</v>
      </c>
      <c r="G25" s="58"/>
    </row>
    <row r="26" spans="1:7" ht="15">
      <c r="A26" s="48" t="s">
        <v>73</v>
      </c>
      <c r="B26" s="63">
        <v>82958</v>
      </c>
      <c r="C26" s="56">
        <f t="shared" si="2"/>
        <v>0.00017339472426517328</v>
      </c>
      <c r="D26" s="63">
        <v>1094476</v>
      </c>
      <c r="E26" s="57">
        <f t="shared" si="3"/>
        <v>0.0002544168438089468</v>
      </c>
      <c r="G26" s="58"/>
    </row>
    <row r="27" spans="1:7" ht="15">
      <c r="A27" s="48" t="s">
        <v>74</v>
      </c>
      <c r="B27" s="63">
        <v>26733</v>
      </c>
      <c r="C27" s="56">
        <f t="shared" si="2"/>
        <v>5.587599946696976E-05</v>
      </c>
      <c r="D27" s="63">
        <v>346111</v>
      </c>
      <c r="E27" s="57">
        <f t="shared" si="3"/>
        <v>8.045536697703595E-05</v>
      </c>
      <c r="G27" s="58"/>
    </row>
    <row r="28" spans="1:7" ht="15">
      <c r="A28" s="48" t="s">
        <v>75</v>
      </c>
      <c r="B28" s="63">
        <v>364448</v>
      </c>
      <c r="C28" s="56">
        <f t="shared" si="2"/>
        <v>0.0007617512532726666</v>
      </c>
      <c r="D28" s="63">
        <v>3180483</v>
      </c>
      <c r="E28" s="57">
        <f t="shared" si="3"/>
        <v>0.0007393204114553545</v>
      </c>
      <c r="G28" s="58"/>
    </row>
    <row r="29" spans="1:7" ht="15">
      <c r="A29" s="48" t="s">
        <v>76</v>
      </c>
      <c r="B29" s="63">
        <v>1144709</v>
      </c>
      <c r="C29" s="56">
        <f t="shared" si="2"/>
        <v>0.0023926143520680617</v>
      </c>
      <c r="D29" s="63">
        <v>9662387</v>
      </c>
      <c r="E29" s="57">
        <f t="shared" si="3"/>
        <v>0.0022460739241432414</v>
      </c>
      <c r="G29" s="58"/>
    </row>
    <row r="30" spans="1:7" ht="15">
      <c r="A30" s="48" t="s">
        <v>31</v>
      </c>
      <c r="B30" s="63">
        <v>39139210</v>
      </c>
      <c r="C30" s="56">
        <f t="shared" si="2"/>
        <v>0.08180684835587541</v>
      </c>
      <c r="D30" s="63">
        <v>344659972</v>
      </c>
      <c r="E30" s="64">
        <f t="shared" si="3"/>
        <v>0.08011806769953839</v>
      </c>
      <c r="G30" s="58"/>
    </row>
    <row r="31" spans="1:7" ht="15">
      <c r="A31" s="42" t="s">
        <v>77</v>
      </c>
      <c r="B31" s="60"/>
      <c r="C31" s="61"/>
      <c r="D31" s="60"/>
      <c r="E31" s="57"/>
      <c r="G31" s="58"/>
    </row>
    <row r="32" spans="1:7" ht="15">
      <c r="A32" s="48" t="s">
        <v>78</v>
      </c>
      <c r="B32" s="63">
        <v>34931511</v>
      </c>
      <c r="C32" s="56">
        <f aca="true" t="shared" si="4" ref="C32:C40">B32/B$63</f>
        <v>0.07301212321910928</v>
      </c>
      <c r="D32" s="63">
        <v>338377456</v>
      </c>
      <c r="E32" s="57">
        <f aca="true" t="shared" si="5" ref="E32:E40">D32/D$63</f>
        <v>0.0786576630018573</v>
      </c>
      <c r="G32" s="58"/>
    </row>
    <row r="33" spans="1:7" ht="15">
      <c r="A33" s="48" t="s">
        <v>79</v>
      </c>
      <c r="B33" s="63">
        <v>10727467</v>
      </c>
      <c r="C33" s="56">
        <f t="shared" si="4"/>
        <v>0.022422022981855225</v>
      </c>
      <c r="D33" s="63">
        <v>82812020</v>
      </c>
      <c r="E33" s="57">
        <f t="shared" si="5"/>
        <v>0.019250100283462936</v>
      </c>
      <c r="G33" s="58"/>
    </row>
    <row r="34" spans="1:7" ht="15">
      <c r="A34" s="48" t="s">
        <v>80</v>
      </c>
      <c r="B34" s="63">
        <v>6084081</v>
      </c>
      <c r="C34" s="56">
        <f t="shared" si="4"/>
        <v>0.01271664634395694</v>
      </c>
      <c r="D34" s="63">
        <v>54191889</v>
      </c>
      <c r="E34" s="57">
        <f t="shared" si="5"/>
        <v>0.012597196612282757</v>
      </c>
      <c r="G34" s="58"/>
    </row>
    <row r="35" spans="1:7" ht="15">
      <c r="A35" s="48" t="s">
        <v>81</v>
      </c>
      <c r="B35" s="63">
        <v>3233404</v>
      </c>
      <c r="C35" s="56">
        <f t="shared" si="4"/>
        <v>0.00675830173121228</v>
      </c>
      <c r="D35" s="63">
        <v>30279022</v>
      </c>
      <c r="E35" s="57">
        <f t="shared" si="5"/>
        <v>0.0070385218231022555</v>
      </c>
      <c r="G35" s="58"/>
    </row>
    <row r="36" spans="1:7" ht="15">
      <c r="A36" s="48" t="s">
        <v>82</v>
      </c>
      <c r="B36" s="63">
        <v>243933</v>
      </c>
      <c r="C36" s="56">
        <f t="shared" si="4"/>
        <v>0.0005098567380382424</v>
      </c>
      <c r="D36" s="63">
        <v>2929317</v>
      </c>
      <c r="E36" s="57">
        <f t="shared" si="5"/>
        <v>0.0006809355213416216</v>
      </c>
      <c r="G36" s="58"/>
    </row>
    <row r="37" spans="1:7" ht="15">
      <c r="A37" s="48" t="s">
        <v>83</v>
      </c>
      <c r="B37" s="63">
        <v>297239</v>
      </c>
      <c r="C37" s="56">
        <f t="shared" si="4"/>
        <v>0.0006212743128553707</v>
      </c>
      <c r="D37" s="63">
        <v>2693936</v>
      </c>
      <c r="E37" s="57">
        <f t="shared" si="5"/>
        <v>0.000626219939535722</v>
      </c>
      <c r="G37" s="58"/>
    </row>
    <row r="38" spans="1:7" ht="15">
      <c r="A38" s="48" t="s">
        <v>84</v>
      </c>
      <c r="B38" s="63">
        <v>782129</v>
      </c>
      <c r="C38" s="56">
        <f t="shared" si="4"/>
        <v>0.0016347675003591663</v>
      </c>
      <c r="D38" s="63">
        <v>9623962</v>
      </c>
      <c r="E38" s="57">
        <f t="shared" si="5"/>
        <v>0.0022371418258392505</v>
      </c>
      <c r="G38" s="58"/>
    </row>
    <row r="39" spans="1:7" ht="15">
      <c r="A39" s="48" t="s">
        <v>85</v>
      </c>
      <c r="B39" s="63">
        <v>3664608</v>
      </c>
      <c r="C39" s="56">
        <f t="shared" si="4"/>
        <v>0.007659583086621521</v>
      </c>
      <c r="D39" s="63">
        <v>22890533</v>
      </c>
      <c r="E39" s="57">
        <f t="shared" si="5"/>
        <v>0.0053210277420103706</v>
      </c>
      <c r="G39" s="58"/>
    </row>
    <row r="40" spans="1:7" ht="15">
      <c r="A40" s="48" t="s">
        <v>31</v>
      </c>
      <c r="B40" s="63">
        <v>59964372</v>
      </c>
      <c r="C40" s="56">
        <f t="shared" si="4"/>
        <v>0.125334575914008</v>
      </c>
      <c r="D40" s="63">
        <v>543798133</v>
      </c>
      <c r="E40" s="59">
        <f t="shared" si="5"/>
        <v>0.12640880628452145</v>
      </c>
      <c r="G40" s="58"/>
    </row>
    <row r="41" spans="1:7" ht="15">
      <c r="A41" s="42" t="s">
        <v>86</v>
      </c>
      <c r="B41" s="60"/>
      <c r="C41" s="61"/>
      <c r="D41" s="60"/>
      <c r="E41" s="62"/>
      <c r="G41" s="58"/>
    </row>
    <row r="42" spans="1:7" ht="15">
      <c r="A42" s="48" t="s">
        <v>87</v>
      </c>
      <c r="B42" s="63">
        <v>795051</v>
      </c>
      <c r="C42" s="56">
        <f aca="true" t="shared" si="6" ref="C42:C49">B42/B$63</f>
        <v>0.001661776428093135</v>
      </c>
      <c r="D42" s="63">
        <v>7850112</v>
      </c>
      <c r="E42" s="57">
        <f aca="true" t="shared" si="7" ref="E42:E49">D42/D$63</f>
        <v>0.0018248008349079734</v>
      </c>
      <c r="G42" s="58"/>
    </row>
    <row r="43" spans="1:7" ht="15">
      <c r="A43" s="48" t="s">
        <v>88</v>
      </c>
      <c r="B43" s="63">
        <v>2028834</v>
      </c>
      <c r="C43" s="56">
        <f t="shared" si="6"/>
        <v>0.00424056886629148</v>
      </c>
      <c r="D43" s="63">
        <v>21764634</v>
      </c>
      <c r="E43" s="57">
        <f t="shared" si="7"/>
        <v>0.00505930645252787</v>
      </c>
      <c r="G43" s="58"/>
    </row>
    <row r="44" spans="1:7" ht="15">
      <c r="A44" s="48" t="s">
        <v>89</v>
      </c>
      <c r="B44" s="63">
        <v>1019647</v>
      </c>
      <c r="C44" s="56">
        <f t="shared" si="6"/>
        <v>0.0021312159214640076</v>
      </c>
      <c r="D44" s="63">
        <v>10924969</v>
      </c>
      <c r="E44" s="57">
        <f t="shared" si="7"/>
        <v>0.002539567913495212</v>
      </c>
      <c r="G44" s="58"/>
    </row>
    <row r="45" spans="1:7" ht="15">
      <c r="A45" s="48" t="s">
        <v>90</v>
      </c>
      <c r="B45" s="63">
        <v>645828</v>
      </c>
      <c r="C45" s="56">
        <f t="shared" si="6"/>
        <v>0.001349877865699852</v>
      </c>
      <c r="D45" s="63">
        <v>6940218</v>
      </c>
      <c r="E45" s="57">
        <f t="shared" si="7"/>
        <v>0.0016132910716233533</v>
      </c>
      <c r="G45" s="58"/>
    </row>
    <row r="46" spans="1:7" ht="15">
      <c r="A46" s="48" t="s">
        <v>91</v>
      </c>
      <c r="B46" s="63">
        <v>4125910</v>
      </c>
      <c r="C46" s="56">
        <f t="shared" si="6"/>
        <v>0.008623773798704418</v>
      </c>
      <c r="D46" s="63">
        <v>54870975</v>
      </c>
      <c r="E46" s="57">
        <f t="shared" si="7"/>
        <v>0.012755053812253192</v>
      </c>
      <c r="G46" s="58"/>
    </row>
    <row r="47" spans="1:7" ht="15">
      <c r="A47" s="48" t="s">
        <v>92</v>
      </c>
      <c r="B47" s="63">
        <v>1806658</v>
      </c>
      <c r="C47" s="56">
        <f t="shared" si="6"/>
        <v>0.003776187537687377</v>
      </c>
      <c r="D47" s="63">
        <v>18554738</v>
      </c>
      <c r="E47" s="57">
        <f t="shared" si="7"/>
        <v>0.004313148830729893</v>
      </c>
      <c r="G47" s="58"/>
    </row>
    <row r="48" spans="1:7" ht="15">
      <c r="A48" s="48" t="s">
        <v>93</v>
      </c>
      <c r="B48" s="63">
        <v>1347166</v>
      </c>
      <c r="C48" s="56">
        <f t="shared" si="6"/>
        <v>0.0028157799984259075</v>
      </c>
      <c r="D48" s="63">
        <v>14842117</v>
      </c>
      <c r="E48" s="57">
        <f t="shared" si="7"/>
        <v>0.0034501300737367602</v>
      </c>
      <c r="G48" s="58"/>
    </row>
    <row r="49" spans="1:7" ht="15">
      <c r="A49" s="48" t="s">
        <v>31</v>
      </c>
      <c r="B49" s="63">
        <v>11769094</v>
      </c>
      <c r="C49" s="56">
        <f t="shared" si="6"/>
        <v>0.024599180416366176</v>
      </c>
      <c r="D49" s="63">
        <v>135747764</v>
      </c>
      <c r="E49" s="59">
        <f t="shared" si="7"/>
        <v>0.031555299221729644</v>
      </c>
      <c r="G49" s="58"/>
    </row>
    <row r="50" spans="1:7" ht="15">
      <c r="A50" s="42" t="s">
        <v>94</v>
      </c>
      <c r="B50" s="60"/>
      <c r="C50" s="61"/>
      <c r="D50" s="60"/>
      <c r="E50" s="62"/>
      <c r="G50" s="58"/>
    </row>
    <row r="51" spans="1:7" ht="15">
      <c r="A51" s="48" t="s">
        <v>95</v>
      </c>
      <c r="B51" s="63">
        <v>5506049</v>
      </c>
      <c r="C51" s="56">
        <f>B51/B$63</f>
        <v>0.011508472337152935</v>
      </c>
      <c r="D51" s="63">
        <v>48329748</v>
      </c>
      <c r="E51" s="57">
        <f>D51/D$63</f>
        <v>0.011234510348551965</v>
      </c>
      <c r="G51" s="58"/>
    </row>
    <row r="52" spans="1:7" ht="15">
      <c r="A52" s="48" t="s">
        <v>96</v>
      </c>
      <c r="B52" s="63">
        <v>3398247</v>
      </c>
      <c r="C52" s="56">
        <f>B52/B$63</f>
        <v>0.007102848448009262</v>
      </c>
      <c r="D52" s="63">
        <v>30748923</v>
      </c>
      <c r="E52" s="57">
        <f>D52/D$63</f>
        <v>0.007147752842624536</v>
      </c>
      <c r="G52" s="58"/>
    </row>
    <row r="53" spans="1:7" ht="15">
      <c r="A53" s="48" t="s">
        <v>97</v>
      </c>
      <c r="B53" s="63">
        <v>1071131</v>
      </c>
      <c r="C53" s="56">
        <f>B53/B$63</f>
        <v>0.002238825241650948</v>
      </c>
      <c r="D53" s="63">
        <v>9223304</v>
      </c>
      <c r="E53" s="57">
        <f>D53/D$63</f>
        <v>0.0021440067147844577</v>
      </c>
      <c r="G53" s="58"/>
    </row>
    <row r="54" spans="1:7" ht="15">
      <c r="A54" s="48" t="s">
        <v>98</v>
      </c>
      <c r="B54" s="63">
        <v>8665626</v>
      </c>
      <c r="C54" s="56">
        <f>B54/B$63</f>
        <v>0.01811246451041631</v>
      </c>
      <c r="D54" s="63">
        <v>77540341</v>
      </c>
      <c r="E54" s="57">
        <f>D54/D$63</f>
        <v>0.01802467009335013</v>
      </c>
      <c r="G54" s="58"/>
    </row>
    <row r="55" spans="1:7" ht="15">
      <c r="A55" s="48" t="s">
        <v>31</v>
      </c>
      <c r="B55" s="63">
        <v>18641052</v>
      </c>
      <c r="C55" s="56">
        <f>B55/B$63</f>
        <v>0.038962608447078724</v>
      </c>
      <c r="D55" s="63">
        <v>165842315</v>
      </c>
      <c r="E55" s="59">
        <f>D55/D$63</f>
        <v>0.038550939766855696</v>
      </c>
      <c r="G55" s="58"/>
    </row>
    <row r="56" spans="1:7" ht="15">
      <c r="A56" s="42" t="s">
        <v>99</v>
      </c>
      <c r="B56" s="60"/>
      <c r="C56" s="61"/>
      <c r="D56" s="60"/>
      <c r="E56" s="62"/>
      <c r="G56" s="58"/>
    </row>
    <row r="57" spans="1:7" ht="15">
      <c r="A57" s="48" t="s">
        <v>100</v>
      </c>
      <c r="B57" s="63">
        <v>42171832</v>
      </c>
      <c r="C57" s="56">
        <f>B57/B$63</f>
        <v>0.08814548544320272</v>
      </c>
      <c r="D57" s="63">
        <v>355723578</v>
      </c>
      <c r="E57" s="57">
        <f>D57/D$63</f>
        <v>0.08268986253073225</v>
      </c>
      <c r="G57" s="58"/>
    </row>
    <row r="58" spans="1:7" ht="15">
      <c r="A58" s="48" t="s">
        <v>101</v>
      </c>
      <c r="B58" s="63">
        <v>977311</v>
      </c>
      <c r="C58" s="56">
        <f>B58/B$63</f>
        <v>0.0020427273001557508</v>
      </c>
      <c r="D58" s="63">
        <v>8289762</v>
      </c>
      <c r="E58" s="57">
        <f>D58/D$63</f>
        <v>0.0019269998464720491</v>
      </c>
      <c r="G58" s="58"/>
    </row>
    <row r="59" spans="1:7" ht="15">
      <c r="A59" s="65" t="s">
        <v>31</v>
      </c>
      <c r="B59" s="66">
        <v>43149142</v>
      </c>
      <c r="C59" s="67">
        <f>B59/B$63</f>
        <v>0.09018821065320774</v>
      </c>
      <c r="D59" s="68">
        <v>364013340</v>
      </c>
      <c r="E59" s="59">
        <f>D59/D$63</f>
        <v>0.0846168623772043</v>
      </c>
      <c r="G59" s="58"/>
    </row>
    <row r="63" spans="2:4" ht="15">
      <c r="B63" s="69">
        <v>478434395</v>
      </c>
      <c r="D63" s="69">
        <v>4301900706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7109375" style="3" customWidth="1"/>
    <col min="2" max="2" width="16.7109375" style="3" customWidth="1"/>
    <col min="3" max="3" width="12.57421875" style="3" customWidth="1"/>
    <col min="4" max="4" width="18.71093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JULY-FEBRUARY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4229321</v>
      </c>
      <c r="C10" s="22">
        <f aca="true" t="shared" si="0" ref="C10:C32">B10/B$57</f>
        <v>0.00883991837585172</v>
      </c>
      <c r="D10" s="21">
        <v>36308762</v>
      </c>
      <c r="E10" s="23">
        <f aca="true" t="shared" si="1" ref="E10:E32">D10/D$57</f>
        <v>0.008440167377494092</v>
      </c>
    </row>
    <row r="11" spans="1:5" ht="15">
      <c r="A11" s="16" t="s">
        <v>11</v>
      </c>
      <c r="B11" s="21">
        <v>2583521</v>
      </c>
      <c r="C11" s="22">
        <f t="shared" si="0"/>
        <v>0.005399948304301993</v>
      </c>
      <c r="D11" s="21">
        <v>23563898</v>
      </c>
      <c r="E11" s="23">
        <f t="shared" si="1"/>
        <v>0.005477555064703067</v>
      </c>
    </row>
    <row r="12" spans="1:5" ht="15">
      <c r="A12" s="16" t="s">
        <v>12</v>
      </c>
      <c r="B12" s="21">
        <v>1343889</v>
      </c>
      <c r="C12" s="22">
        <f t="shared" si="0"/>
        <v>0.002808930574483467</v>
      </c>
      <c r="D12" s="21">
        <v>11366104</v>
      </c>
      <c r="E12" s="23">
        <f t="shared" si="1"/>
        <v>0.0026421121213112443</v>
      </c>
    </row>
    <row r="13" spans="1:5" ht="15">
      <c r="A13" s="16" t="s">
        <v>13</v>
      </c>
      <c r="B13" s="21">
        <v>2065516</v>
      </c>
      <c r="C13" s="22">
        <f t="shared" si="0"/>
        <v>0.004317239775371919</v>
      </c>
      <c r="D13" s="21">
        <v>22406188</v>
      </c>
      <c r="E13" s="23">
        <f t="shared" si="1"/>
        <v>0.0052084391368562655</v>
      </c>
    </row>
    <row r="14" spans="1:5" ht="15">
      <c r="A14" s="16" t="s">
        <v>14</v>
      </c>
      <c r="B14" s="21">
        <v>1425599</v>
      </c>
      <c r="C14" s="22">
        <f t="shared" si="0"/>
        <v>0.002979716790637513</v>
      </c>
      <c r="D14" s="21">
        <v>12558512</v>
      </c>
      <c r="E14" s="23">
        <f t="shared" si="1"/>
        <v>0.002919293786229012</v>
      </c>
    </row>
    <row r="15" spans="1:5" ht="15">
      <c r="A15" s="16" t="s">
        <v>15</v>
      </c>
      <c r="B15" s="21">
        <v>1840086</v>
      </c>
      <c r="C15" s="22">
        <f t="shared" si="0"/>
        <v>0.0038460570962921678</v>
      </c>
      <c r="D15" s="21">
        <v>14428032</v>
      </c>
      <c r="E15" s="23">
        <f t="shared" si="1"/>
        <v>0.0033538737841802713</v>
      </c>
    </row>
    <row r="16" spans="1:5" ht="15">
      <c r="A16" s="16" t="s">
        <v>16</v>
      </c>
      <c r="B16" s="21">
        <v>1346453</v>
      </c>
      <c r="C16" s="22">
        <f t="shared" si="0"/>
        <v>0.0028142897209553672</v>
      </c>
      <c r="D16" s="21">
        <v>17394110</v>
      </c>
      <c r="E16" s="23">
        <f t="shared" si="1"/>
        <v>0.004043354598059381</v>
      </c>
    </row>
    <row r="17" spans="1:5" ht="15">
      <c r="A17" s="16" t="s">
        <v>17</v>
      </c>
      <c r="B17" s="21">
        <v>1384518</v>
      </c>
      <c r="C17" s="22">
        <f t="shared" si="0"/>
        <v>0.002893851308495494</v>
      </c>
      <c r="D17" s="21">
        <v>15881747</v>
      </c>
      <c r="E17" s="23">
        <f t="shared" si="1"/>
        <v>0.003691797669306782</v>
      </c>
    </row>
    <row r="18" spans="1:5" ht="15">
      <c r="A18" s="16" t="s">
        <v>18</v>
      </c>
      <c r="B18" s="21">
        <v>170820</v>
      </c>
      <c r="C18" s="22">
        <f t="shared" si="0"/>
        <v>0.0003570395477106114</v>
      </c>
      <c r="D18" s="21">
        <v>2013368</v>
      </c>
      <c r="E18" s="23">
        <f t="shared" si="1"/>
        <v>0.0004680182406794956</v>
      </c>
    </row>
    <row r="19" spans="1:5" ht="15">
      <c r="A19" s="16" t="s">
        <v>19</v>
      </c>
      <c r="B19" s="21">
        <v>2138520</v>
      </c>
      <c r="C19" s="22">
        <f t="shared" si="0"/>
        <v>0.004469829139269972</v>
      </c>
      <c r="D19" s="21">
        <v>22828655</v>
      </c>
      <c r="E19" s="23">
        <f t="shared" si="1"/>
        <v>0.005306643867479353</v>
      </c>
    </row>
    <row r="20" spans="1:5" ht="15">
      <c r="A20" s="16" t="s">
        <v>20</v>
      </c>
      <c r="B20" s="21">
        <v>96722</v>
      </c>
      <c r="C20" s="22">
        <f t="shared" si="0"/>
        <v>0.00020216355891386112</v>
      </c>
      <c r="D20" s="21">
        <v>1137893</v>
      </c>
      <c r="E20" s="23">
        <f t="shared" si="1"/>
        <v>0.0002645093594124439</v>
      </c>
    </row>
    <row r="21" spans="1:5" ht="15">
      <c r="A21" s="16" t="s">
        <v>21</v>
      </c>
      <c r="B21" s="21">
        <v>372546</v>
      </c>
      <c r="C21" s="22">
        <f t="shared" si="0"/>
        <v>0.000778677293884776</v>
      </c>
      <c r="D21" s="21">
        <v>3435137</v>
      </c>
      <c r="E21" s="23">
        <f t="shared" si="1"/>
        <v>0.0007985161059642551</v>
      </c>
    </row>
    <row r="22" spans="1:5" ht="15">
      <c r="A22" s="16" t="s">
        <v>22</v>
      </c>
      <c r="B22" s="21">
        <v>2018362</v>
      </c>
      <c r="C22" s="22">
        <f t="shared" si="0"/>
        <v>0.004218680807846183</v>
      </c>
      <c r="D22" s="21">
        <v>18611729</v>
      </c>
      <c r="E22" s="23">
        <f t="shared" si="1"/>
        <v>0.0043263966957771995</v>
      </c>
    </row>
    <row r="23" spans="1:5" ht="15">
      <c r="A23" s="16" t="s">
        <v>23</v>
      </c>
      <c r="B23" s="21">
        <v>244933</v>
      </c>
      <c r="C23" s="22">
        <f t="shared" si="0"/>
        <v>0.0005119468887683127</v>
      </c>
      <c r="D23" s="21">
        <v>14045940</v>
      </c>
      <c r="E23" s="23">
        <f t="shared" si="1"/>
        <v>0.003265054439868794</v>
      </c>
    </row>
    <row r="24" spans="1:5" ht="15">
      <c r="A24" s="16" t="s">
        <v>24</v>
      </c>
      <c r="B24" s="21">
        <v>1780510</v>
      </c>
      <c r="C24" s="22">
        <f t="shared" si="0"/>
        <v>0.0037215342763974985</v>
      </c>
      <c r="D24" s="21">
        <v>16030408</v>
      </c>
      <c r="E24" s="23">
        <f t="shared" si="1"/>
        <v>0.003726354719819979</v>
      </c>
    </row>
    <row r="25" spans="1:5" ht="15">
      <c r="A25" s="16" t="s">
        <v>25</v>
      </c>
      <c r="B25" s="21">
        <v>1567175</v>
      </c>
      <c r="C25" s="22">
        <f t="shared" si="0"/>
        <v>0.0032756319703979475</v>
      </c>
      <c r="D25" s="21">
        <v>9008913</v>
      </c>
      <c r="E25" s="23">
        <f t="shared" si="1"/>
        <v>0.0020941703715836534</v>
      </c>
    </row>
    <row r="26" spans="1:5" ht="15">
      <c r="A26" s="16" t="s">
        <v>26</v>
      </c>
      <c r="B26" s="21">
        <v>591511</v>
      </c>
      <c r="C26" s="22">
        <f t="shared" si="0"/>
        <v>0.0012363471484946227</v>
      </c>
      <c r="D26" s="21">
        <v>5238727</v>
      </c>
      <c r="E26" s="23">
        <f t="shared" si="1"/>
        <v>0.001217770320150202</v>
      </c>
    </row>
    <row r="27" spans="1:5" ht="15">
      <c r="A27" s="16" t="s">
        <v>27</v>
      </c>
      <c r="B27" s="21">
        <v>1203989</v>
      </c>
      <c r="C27" s="22">
        <f t="shared" si="0"/>
        <v>0.0025165184873466298</v>
      </c>
      <c r="D27" s="21">
        <v>10119968</v>
      </c>
      <c r="E27" s="23">
        <f t="shared" si="1"/>
        <v>0.0023524410932789204</v>
      </c>
    </row>
    <row r="28" spans="1:5" ht="15">
      <c r="A28" s="16" t="s">
        <v>28</v>
      </c>
      <c r="B28" s="21">
        <v>4896</v>
      </c>
      <c r="C28" s="22">
        <f t="shared" si="0"/>
        <v>1.0233377974424268E-05</v>
      </c>
      <c r="D28" s="21">
        <v>37995</v>
      </c>
      <c r="E28" s="23">
        <f t="shared" si="1"/>
        <v>8.832142486926103E-06</v>
      </c>
    </row>
    <row r="29" spans="1:5" ht="15">
      <c r="A29" s="16" t="s">
        <v>29</v>
      </c>
      <c r="B29" s="21">
        <v>24961</v>
      </c>
      <c r="C29" s="22">
        <f t="shared" si="0"/>
        <v>5.217225237328516E-05</v>
      </c>
      <c r="D29" s="21">
        <v>184724</v>
      </c>
      <c r="E29" s="23">
        <f t="shared" si="1"/>
        <v>4.294008918949697E-05</v>
      </c>
    </row>
    <row r="30" spans="1:5" ht="15">
      <c r="A30" s="16" t="s">
        <v>30</v>
      </c>
      <c r="B30" s="21">
        <v>13576996</v>
      </c>
      <c r="C30" s="22">
        <f t="shared" si="0"/>
        <v>0.028377968101561762</v>
      </c>
      <c r="D30" s="21">
        <v>121326352</v>
      </c>
      <c r="E30" s="23">
        <f t="shared" si="1"/>
        <v>0.028202964292221393</v>
      </c>
    </row>
    <row r="31" spans="1:5" ht="15">
      <c r="A31" s="16" t="s">
        <v>31</v>
      </c>
      <c r="B31" s="24">
        <v>40010846</v>
      </c>
      <c r="C31" s="25">
        <f t="shared" si="0"/>
        <v>0.08362869897763099</v>
      </c>
      <c r="D31" s="24">
        <v>377927160</v>
      </c>
      <c r="E31" s="26">
        <f t="shared" si="1"/>
        <v>0.08785120481114145</v>
      </c>
    </row>
    <row r="32" spans="1:5" ht="15">
      <c r="A32" s="10" t="s">
        <v>32</v>
      </c>
      <c r="B32" s="21">
        <v>297562304</v>
      </c>
      <c r="C32" s="22">
        <f t="shared" si="0"/>
        <v>0.6219500669470054</v>
      </c>
      <c r="D32" s="21">
        <v>2724826573</v>
      </c>
      <c r="E32" s="27">
        <f t="shared" si="1"/>
        <v>0.6334006196841309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8777281</v>
      </c>
      <c r="C34" s="22">
        <f aca="true" t="shared" si="2" ref="C34:C43">B34/B$57</f>
        <v>0.018345840290182314</v>
      </c>
      <c r="D34" s="21">
        <v>96610466</v>
      </c>
      <c r="E34" s="23">
        <f aca="true" t="shared" si="3" ref="E34:E43">D34/D$57</f>
        <v>0.022457623409404652</v>
      </c>
    </row>
    <row r="35" spans="1:5" ht="15">
      <c r="A35" s="16" t="s">
        <v>35</v>
      </c>
      <c r="B35" s="21">
        <v>3697301</v>
      </c>
      <c r="C35" s="22">
        <f t="shared" si="2"/>
        <v>0.00772791638443971</v>
      </c>
      <c r="D35" s="21">
        <v>33019769</v>
      </c>
      <c r="E35" s="23">
        <f t="shared" si="3"/>
        <v>0.007675623231830121</v>
      </c>
    </row>
    <row r="36" spans="1:5" ht="15">
      <c r="A36" s="16" t="s">
        <v>36</v>
      </c>
      <c r="B36" s="21">
        <v>19705102</v>
      </c>
      <c r="C36" s="22">
        <f t="shared" si="2"/>
        <v>0.041186633331410046</v>
      </c>
      <c r="D36" s="21">
        <v>159221734</v>
      </c>
      <c r="E36" s="23">
        <f t="shared" si="3"/>
        <v>0.037011950038253624</v>
      </c>
    </row>
    <row r="37" spans="1:5" ht="15">
      <c r="A37" s="16" t="s">
        <v>37</v>
      </c>
      <c r="B37" s="21">
        <v>12752686</v>
      </c>
      <c r="C37" s="22">
        <f t="shared" si="2"/>
        <v>0.026655035953257498</v>
      </c>
      <c r="D37" s="21">
        <v>109060744</v>
      </c>
      <c r="E37" s="23">
        <f t="shared" si="3"/>
        <v>0.02535175761911228</v>
      </c>
    </row>
    <row r="38" spans="1:5" ht="15">
      <c r="A38" s="16" t="s">
        <v>38</v>
      </c>
      <c r="B38" s="21">
        <v>1861426</v>
      </c>
      <c r="C38" s="22">
        <f t="shared" si="2"/>
        <v>0.003890660912871868</v>
      </c>
      <c r="D38" s="21">
        <v>17849553</v>
      </c>
      <c r="E38" s="23">
        <f t="shared" si="3"/>
        <v>0.004149224777574399</v>
      </c>
    </row>
    <row r="39" spans="1:5" ht="15">
      <c r="A39" s="16" t="s">
        <v>39</v>
      </c>
      <c r="B39" s="21">
        <v>2025277</v>
      </c>
      <c r="C39" s="22">
        <f t="shared" si="2"/>
        <v>0.00423313420014462</v>
      </c>
      <c r="D39" s="21">
        <v>15336237</v>
      </c>
      <c r="E39" s="23">
        <f t="shared" si="3"/>
        <v>0.003564990930313676</v>
      </c>
    </row>
    <row r="40" spans="1:5" ht="15">
      <c r="A40" s="16" t="s">
        <v>40</v>
      </c>
      <c r="B40" s="21">
        <v>3492000</v>
      </c>
      <c r="C40" s="22">
        <f t="shared" si="2"/>
        <v>0.007298806349405544</v>
      </c>
      <c r="D40" s="21">
        <v>36511885</v>
      </c>
      <c r="E40" s="23">
        <f t="shared" si="3"/>
        <v>0.00848738441337702</v>
      </c>
    </row>
    <row r="41" spans="1:5" ht="15">
      <c r="A41" s="16" t="s">
        <v>41</v>
      </c>
      <c r="B41" s="21">
        <v>902874</v>
      </c>
      <c r="C41" s="22">
        <f t="shared" si="2"/>
        <v>0.0018871427502615066</v>
      </c>
      <c r="D41" s="21">
        <v>7958466</v>
      </c>
      <c r="E41" s="23">
        <f t="shared" si="3"/>
        <v>0.0018499883060759793</v>
      </c>
    </row>
    <row r="42" spans="1:5" ht="15">
      <c r="A42" s="16" t="s">
        <v>42</v>
      </c>
      <c r="B42" s="21">
        <v>2453120</v>
      </c>
      <c r="C42" s="22">
        <f t="shared" si="2"/>
        <v>0.005127390558950094</v>
      </c>
      <c r="D42" s="21">
        <v>23480558</v>
      </c>
      <c r="E42" s="23">
        <f t="shared" si="3"/>
        <v>0.005458182232623572</v>
      </c>
    </row>
    <row r="43" spans="1:5" ht="15">
      <c r="A43" s="16" t="s">
        <v>43</v>
      </c>
      <c r="B43" s="21">
        <v>55667066</v>
      </c>
      <c r="C43" s="22">
        <f t="shared" si="2"/>
        <v>0.11635255864077247</v>
      </c>
      <c r="D43" s="21">
        <v>499049413</v>
      </c>
      <c r="E43" s="27">
        <f t="shared" si="3"/>
        <v>0.11600672519102072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513092</v>
      </c>
      <c r="C45" s="22">
        <f aca="true" t="shared" si="4" ref="C45:C57">B45/B$57</f>
        <v>0.0010724396183932386</v>
      </c>
      <c r="D45" s="21">
        <v>4358822</v>
      </c>
      <c r="E45" s="23">
        <f aca="true" t="shared" si="5" ref="E45:E57">D45/D$57</f>
        <v>0.001013231661511994</v>
      </c>
    </row>
    <row r="46" spans="1:5" ht="15">
      <c r="A46" s="16" t="s">
        <v>45</v>
      </c>
      <c r="B46" s="21">
        <v>354048</v>
      </c>
      <c r="C46" s="22">
        <f t="shared" si="4"/>
        <v>0.0007400136856799353</v>
      </c>
      <c r="D46" s="21">
        <v>3795895</v>
      </c>
      <c r="E46" s="23">
        <f t="shared" si="5"/>
        <v>0.0008823762470169855</v>
      </c>
    </row>
    <row r="47" spans="1:5" ht="15">
      <c r="A47" s="16" t="s">
        <v>46</v>
      </c>
      <c r="B47" s="21">
        <v>3146954</v>
      </c>
      <c r="C47" s="22">
        <f t="shared" si="4"/>
        <v>0.006577608200597701</v>
      </c>
      <c r="D47" s="21">
        <v>33364495</v>
      </c>
      <c r="E47" s="23">
        <f t="shared" si="5"/>
        <v>0.007755756648094053</v>
      </c>
    </row>
    <row r="48" spans="1:5" ht="15">
      <c r="A48" s="16" t="s">
        <v>47</v>
      </c>
      <c r="B48" s="21">
        <v>23228136</v>
      </c>
      <c r="C48" s="22">
        <f t="shared" si="4"/>
        <v>0.048550305418572595</v>
      </c>
      <c r="D48" s="21">
        <v>216363568</v>
      </c>
      <c r="E48" s="23">
        <f t="shared" si="5"/>
        <v>0.050294877261632454</v>
      </c>
    </row>
    <row r="49" spans="1:5" ht="15">
      <c r="A49" s="16" t="s">
        <v>48</v>
      </c>
      <c r="B49" s="21">
        <v>2492966</v>
      </c>
      <c r="C49" s="22">
        <f t="shared" si="4"/>
        <v>0.005210674704940476</v>
      </c>
      <c r="D49" s="21">
        <v>33177982</v>
      </c>
      <c r="E49" s="23">
        <f t="shared" si="5"/>
        <v>0.007712400696214488</v>
      </c>
    </row>
    <row r="50" spans="1:5" ht="15">
      <c r="A50" s="16" t="s">
        <v>49</v>
      </c>
      <c r="B50" s="21">
        <v>36771819</v>
      </c>
      <c r="C50" s="22">
        <f t="shared" si="4"/>
        <v>0.07685864432886352</v>
      </c>
      <c r="D50" s="21">
        <v>287988308</v>
      </c>
      <c r="E50" s="23">
        <f t="shared" si="5"/>
        <v>0.06694443402618136</v>
      </c>
    </row>
    <row r="51" spans="1:5" ht="15">
      <c r="A51" s="16" t="s">
        <v>50</v>
      </c>
      <c r="B51" s="21">
        <v>18421255</v>
      </c>
      <c r="C51" s="22">
        <f t="shared" si="4"/>
        <v>0.038503199587061464</v>
      </c>
      <c r="D51" s="21">
        <v>130305702</v>
      </c>
      <c r="E51" s="23">
        <f t="shared" si="5"/>
        <v>0.030290262585154146</v>
      </c>
    </row>
    <row r="52" spans="1:5" ht="15">
      <c r="A52" s="16" t="s">
        <v>51</v>
      </c>
      <c r="B52" s="21">
        <v>30830580</v>
      </c>
      <c r="C52" s="22">
        <f t="shared" si="4"/>
        <v>0.06444055929549129</v>
      </c>
      <c r="D52" s="21">
        <v>280237246</v>
      </c>
      <c r="E52" s="23">
        <f t="shared" si="5"/>
        <v>0.06514265789750658</v>
      </c>
    </row>
    <row r="53" spans="1:5" ht="15">
      <c r="A53" s="16" t="s">
        <v>52</v>
      </c>
      <c r="B53" s="21">
        <v>169816</v>
      </c>
      <c r="C53" s="22">
        <f t="shared" si="4"/>
        <v>0.0003549410363776208</v>
      </c>
      <c r="D53" s="21">
        <v>8508425</v>
      </c>
      <c r="E53" s="23">
        <f t="shared" si="5"/>
        <v>0.0019778292390926237</v>
      </c>
    </row>
    <row r="54" spans="1:5" ht="15">
      <c r="A54" s="16" t="s">
        <v>53</v>
      </c>
      <c r="B54" s="24">
        <v>115928665</v>
      </c>
      <c r="C54" s="25">
        <f t="shared" si="4"/>
        <v>0.24230838378582711</v>
      </c>
      <c r="D54" s="24">
        <v>998100444</v>
      </c>
      <c r="E54" s="26">
        <f t="shared" si="5"/>
        <v>0.23201382649486005</v>
      </c>
    </row>
    <row r="55" spans="1:5" ht="15">
      <c r="A55" s="10" t="s">
        <v>54</v>
      </c>
      <c r="B55" s="24">
        <v>8754333</v>
      </c>
      <c r="C55" s="25">
        <f t="shared" si="4"/>
        <v>0.018297875511228662</v>
      </c>
      <c r="D55" s="24">
        <v>74522902</v>
      </c>
      <c r="E55" s="26">
        <f t="shared" si="5"/>
        <v>0.017323250138261095</v>
      </c>
    </row>
    <row r="56" spans="1:5" ht="15">
      <c r="A56" s="30" t="s">
        <v>55</v>
      </c>
      <c r="B56" s="24">
        <v>522027</v>
      </c>
      <c r="C56" s="25">
        <f t="shared" si="4"/>
        <v>0.001091115115166417</v>
      </c>
      <c r="D56" s="24">
        <v>5401375</v>
      </c>
      <c r="E56" s="26">
        <f t="shared" si="5"/>
        <v>0.0012555787241826683</v>
      </c>
    </row>
    <row r="57" spans="1:5" ht="15">
      <c r="A57" s="31" t="s">
        <v>56</v>
      </c>
      <c r="B57" s="32">
        <v>478434395</v>
      </c>
      <c r="C57" s="25">
        <f t="shared" si="4"/>
        <v>1</v>
      </c>
      <c r="D57" s="32">
        <v>4301900706</v>
      </c>
      <c r="E57" s="26">
        <f t="shared" si="5"/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57421875" style="277" customWidth="1"/>
    <col min="2" max="3" width="24.28125" style="277" customWidth="1"/>
    <col min="4" max="4" width="24.421875" style="277" customWidth="1"/>
    <col min="5" max="5" width="24.28125" style="277" customWidth="1"/>
    <col min="6" max="6" width="15.7109375" style="277" customWidth="1"/>
    <col min="7" max="7" width="25.7109375" style="277" customWidth="1"/>
    <col min="8" max="8" width="15.7109375" style="277" customWidth="1"/>
    <col min="9" max="9" width="25.7109375" style="277" customWidth="1"/>
    <col min="10" max="10" width="31.57421875" style="277" customWidth="1"/>
    <col min="11" max="16384" width="25.7109375" style="277" customWidth="1"/>
  </cols>
  <sheetData>
    <row r="1" ht="19.5" customHeight="1">
      <c r="A1" s="277" t="s">
        <v>465</v>
      </c>
    </row>
    <row r="2" ht="19.5" customHeight="1">
      <c r="C2" s="277" t="s">
        <v>106</v>
      </c>
    </row>
    <row r="3" spans="3:4" ht="19.5" customHeight="1">
      <c r="C3" s="277" t="s">
        <v>106</v>
      </c>
      <c r="D3" s="277" t="s">
        <v>106</v>
      </c>
    </row>
    <row r="4" ht="19.5" customHeight="1">
      <c r="C4" s="277" t="s">
        <v>106</v>
      </c>
    </row>
    <row r="7" spans="1:13" ht="19.5" customHeight="1">
      <c r="A7" s="278" t="s">
        <v>465</v>
      </c>
      <c r="B7" s="279" t="s">
        <v>465</v>
      </c>
      <c r="C7" s="280" t="s">
        <v>466</v>
      </c>
      <c r="D7" s="280"/>
      <c r="E7" s="280"/>
      <c r="F7" s="279"/>
      <c r="G7" s="279"/>
      <c r="H7" s="279"/>
      <c r="I7" s="281"/>
      <c r="J7" s="279"/>
      <c r="K7" s="280" t="s">
        <v>467</v>
      </c>
      <c r="L7" s="280"/>
      <c r="M7" s="279"/>
    </row>
    <row r="8" spans="1:13" ht="19.5" customHeight="1">
      <c r="A8" s="277" t="s">
        <v>465</v>
      </c>
      <c r="B8" s="279"/>
      <c r="C8" s="280" t="s">
        <v>468</v>
      </c>
      <c r="D8" s="280"/>
      <c r="E8" s="280"/>
      <c r="F8" s="279"/>
      <c r="G8" s="279"/>
      <c r="H8" s="279"/>
      <c r="I8" s="281"/>
      <c r="J8" s="279"/>
      <c r="K8" s="280" t="s">
        <v>469</v>
      </c>
      <c r="L8" s="280"/>
      <c r="M8" s="279"/>
    </row>
    <row r="9" spans="1:14" ht="19.5" customHeight="1">
      <c r="A9" s="282" t="s">
        <v>470</v>
      </c>
      <c r="B9" s="279" t="s">
        <v>465</v>
      </c>
      <c r="C9" s="280"/>
      <c r="D9" s="280" t="s">
        <v>471</v>
      </c>
      <c r="E9" s="280"/>
      <c r="F9" s="279"/>
      <c r="G9" s="279"/>
      <c r="H9" s="280" t="s">
        <v>472</v>
      </c>
      <c r="I9" s="281"/>
      <c r="J9" s="283" t="s">
        <v>473</v>
      </c>
      <c r="K9" s="279" t="s">
        <v>105</v>
      </c>
      <c r="L9" s="279" t="s">
        <v>106</v>
      </c>
      <c r="M9" s="284" t="s">
        <v>474</v>
      </c>
      <c r="N9" s="277" t="s">
        <v>106</v>
      </c>
    </row>
    <row r="10" spans="1:13" ht="19.5" customHeight="1">
      <c r="A10" s="279" t="s">
        <v>465</v>
      </c>
      <c r="B10" s="279"/>
      <c r="C10" s="279"/>
      <c r="D10" s="285"/>
      <c r="E10" s="279"/>
      <c r="F10" s="279"/>
      <c r="G10" s="279"/>
      <c r="H10" s="279"/>
      <c r="I10" s="281"/>
      <c r="J10" s="279"/>
      <c r="K10" s="279"/>
      <c r="L10" s="279"/>
      <c r="M10" s="286" t="s">
        <v>475</v>
      </c>
    </row>
    <row r="11" spans="1:13" ht="19.5" customHeight="1">
      <c r="A11" s="287" t="s">
        <v>240</v>
      </c>
      <c r="B11" s="288">
        <v>2004</v>
      </c>
      <c r="C11" s="288">
        <v>2005</v>
      </c>
      <c r="D11" s="289">
        <v>2006</v>
      </c>
      <c r="E11" s="288" t="s">
        <v>476</v>
      </c>
      <c r="F11" s="288" t="s">
        <v>477</v>
      </c>
      <c r="G11" s="289" t="s">
        <v>478</v>
      </c>
      <c r="H11" s="289" t="s">
        <v>477</v>
      </c>
      <c r="I11" s="281"/>
      <c r="J11" s="290"/>
      <c r="K11" s="291" t="s">
        <v>479</v>
      </c>
      <c r="L11" s="291" t="s">
        <v>480</v>
      </c>
      <c r="M11" s="292" t="s">
        <v>481</v>
      </c>
    </row>
    <row r="12" spans="1:13" ht="19.5" customHeight="1">
      <c r="A12" s="293" t="s">
        <v>482</v>
      </c>
      <c r="B12" s="294">
        <v>249226216.88</v>
      </c>
      <c r="C12" s="294">
        <v>256644132.49</v>
      </c>
      <c r="D12" s="294">
        <f aca="true" t="shared" si="0" ref="D12:D31">M13</f>
        <v>286425503.83</v>
      </c>
      <c r="E12" s="295">
        <f aca="true" t="shared" si="1" ref="E12:E32">-B12+C12</f>
        <v>7417915.610000014</v>
      </c>
      <c r="F12" s="296">
        <f>E12/B12</f>
        <v>0.02976378529860552</v>
      </c>
      <c r="G12" s="294">
        <f aca="true" t="shared" si="2" ref="G12:G32">-C12+D12</f>
        <v>29781371.339999974</v>
      </c>
      <c r="H12" s="297">
        <f aca="true" t="shared" si="3" ref="H12:H32">G12/C12</f>
        <v>0.11604150483027462</v>
      </c>
      <c r="I12" s="281"/>
      <c r="J12" s="290" t="s">
        <v>240</v>
      </c>
      <c r="K12" s="291" t="s">
        <v>483</v>
      </c>
      <c r="L12" s="291" t="s">
        <v>483</v>
      </c>
      <c r="M12" s="292" t="s">
        <v>483</v>
      </c>
    </row>
    <row r="13" spans="1:13" ht="19.5" customHeight="1">
      <c r="A13" s="293" t="s">
        <v>484</v>
      </c>
      <c r="B13" s="294">
        <v>279423853.36</v>
      </c>
      <c r="C13" s="294">
        <v>366491369.31</v>
      </c>
      <c r="D13" s="294">
        <f t="shared" si="0"/>
        <v>402748534.25</v>
      </c>
      <c r="E13" s="295">
        <f t="shared" si="1"/>
        <v>87067515.94999999</v>
      </c>
      <c r="F13" s="296">
        <f>E13/B13</f>
        <v>0.3115965759652782</v>
      </c>
      <c r="G13" s="294">
        <f t="shared" si="2"/>
        <v>36257164.94</v>
      </c>
      <c r="H13" s="297">
        <f t="shared" si="3"/>
        <v>0.09893047415621826</v>
      </c>
      <c r="I13" s="281"/>
      <c r="J13" s="290" t="s">
        <v>482</v>
      </c>
      <c r="K13" s="298">
        <v>286425503.83</v>
      </c>
      <c r="L13" s="298"/>
      <c r="M13" s="294">
        <f aca="true" t="shared" si="4" ref="M13:M34">K13+L13</f>
        <v>286425503.83</v>
      </c>
    </row>
    <row r="14" spans="1:13" ht="19.5" customHeight="1">
      <c r="A14" s="293" t="s">
        <v>485</v>
      </c>
      <c r="B14" s="294">
        <v>14277875.02</v>
      </c>
      <c r="C14" s="294">
        <v>12526216.96</v>
      </c>
      <c r="D14" s="294">
        <f t="shared" si="0"/>
        <v>18298890.86</v>
      </c>
      <c r="E14" s="295">
        <f t="shared" si="1"/>
        <v>-1751658.0599999987</v>
      </c>
      <c r="F14" s="296">
        <f>E14/B14</f>
        <v>-0.12268338653660513</v>
      </c>
      <c r="G14" s="294">
        <f t="shared" si="2"/>
        <v>5772673.8999999985</v>
      </c>
      <c r="H14" s="297">
        <f t="shared" si="3"/>
        <v>0.46084735067529903</v>
      </c>
      <c r="I14" s="281"/>
      <c r="J14" s="290" t="s">
        <v>484</v>
      </c>
      <c r="K14" s="298">
        <v>402748534.25</v>
      </c>
      <c r="L14" s="298"/>
      <c r="M14" s="294">
        <f t="shared" si="4"/>
        <v>402748534.25</v>
      </c>
    </row>
    <row r="15" spans="1:13" ht="19.5" customHeight="1">
      <c r="A15" s="293" t="s">
        <v>486</v>
      </c>
      <c r="B15" s="294">
        <v>65341887.26</v>
      </c>
      <c r="C15" s="294">
        <v>56461719.6</v>
      </c>
      <c r="D15" s="294">
        <f t="shared" si="0"/>
        <v>47396781.2</v>
      </c>
      <c r="E15" s="295">
        <f t="shared" si="1"/>
        <v>-8880167.659999996</v>
      </c>
      <c r="F15" s="296">
        <f aca="true" t="shared" si="5" ref="F15:F32">E15/B15</f>
        <v>-0.1359031401199843</v>
      </c>
      <c r="G15" s="294">
        <f t="shared" si="2"/>
        <v>-9064938.399999999</v>
      </c>
      <c r="H15" s="297">
        <f t="shared" si="3"/>
        <v>-0.1605501650360645</v>
      </c>
      <c r="I15" s="281"/>
      <c r="J15" s="290" t="s">
        <v>487</v>
      </c>
      <c r="K15" s="298">
        <v>18298890.86</v>
      </c>
      <c r="L15" s="298"/>
      <c r="M15" s="294">
        <f t="shared" si="4"/>
        <v>18298890.86</v>
      </c>
    </row>
    <row r="16" spans="1:13" ht="19.5" customHeight="1">
      <c r="A16" s="293" t="s">
        <v>488</v>
      </c>
      <c r="B16" s="294">
        <v>406354070.74</v>
      </c>
      <c r="C16" s="294">
        <v>410588938.86</v>
      </c>
      <c r="D16" s="294">
        <f t="shared" si="0"/>
        <v>407717884.49</v>
      </c>
      <c r="E16" s="295">
        <f t="shared" si="1"/>
        <v>4234868.120000005</v>
      </c>
      <c r="F16" s="296">
        <f t="shared" si="5"/>
        <v>0.010421621007236386</v>
      </c>
      <c r="G16" s="294">
        <f t="shared" si="2"/>
        <v>-2871054.370000005</v>
      </c>
      <c r="H16" s="297">
        <f t="shared" si="3"/>
        <v>-0.0069925273144753625</v>
      </c>
      <c r="I16" s="281"/>
      <c r="J16" s="290" t="s">
        <v>489</v>
      </c>
      <c r="K16" s="298">
        <v>47396781.2</v>
      </c>
      <c r="L16" s="298"/>
      <c r="M16" s="294">
        <f t="shared" si="4"/>
        <v>47396781.2</v>
      </c>
    </row>
    <row r="17" spans="1:13" ht="19.5" customHeight="1">
      <c r="A17" s="293" t="s">
        <v>490</v>
      </c>
      <c r="B17" s="294">
        <v>41832390.79</v>
      </c>
      <c r="C17" s="294">
        <v>42709638.24</v>
      </c>
      <c r="D17" s="294">
        <f t="shared" si="0"/>
        <v>43321793.35</v>
      </c>
      <c r="E17" s="295">
        <f t="shared" si="1"/>
        <v>877247.450000003</v>
      </c>
      <c r="F17" s="296">
        <f t="shared" si="5"/>
        <v>0.02097053105101773</v>
      </c>
      <c r="G17" s="294">
        <f t="shared" si="2"/>
        <v>612155.1099999994</v>
      </c>
      <c r="H17" s="297">
        <f t="shared" si="3"/>
        <v>0.014332950013767182</v>
      </c>
      <c r="I17" s="281"/>
      <c r="J17" s="290" t="s">
        <v>488</v>
      </c>
      <c r="K17" s="298">
        <v>407717884.49</v>
      </c>
      <c r="L17" s="298"/>
      <c r="M17" s="294">
        <f t="shared" si="4"/>
        <v>407717884.49</v>
      </c>
    </row>
    <row r="18" spans="1:13" ht="19.5" customHeight="1">
      <c r="A18" s="293" t="s">
        <v>491</v>
      </c>
      <c r="B18" s="294">
        <v>79522813.84</v>
      </c>
      <c r="C18" s="294">
        <v>78126328.2</v>
      </c>
      <c r="D18" s="294">
        <f t="shared" si="0"/>
        <v>82270566.75</v>
      </c>
      <c r="E18" s="295">
        <f t="shared" si="1"/>
        <v>-1396485.6400000006</v>
      </c>
      <c r="F18" s="296">
        <f t="shared" si="5"/>
        <v>-0.017560817739796425</v>
      </c>
      <c r="G18" s="294">
        <f t="shared" si="2"/>
        <v>4144238.549999997</v>
      </c>
      <c r="H18" s="297">
        <f t="shared" si="3"/>
        <v>0.05304535161809892</v>
      </c>
      <c r="I18" s="281"/>
      <c r="J18" s="290" t="s">
        <v>490</v>
      </c>
      <c r="K18" s="298">
        <v>43321793.35</v>
      </c>
      <c r="L18" s="298"/>
      <c r="M18" s="294">
        <f t="shared" si="4"/>
        <v>43321793.35</v>
      </c>
    </row>
    <row r="19" spans="1:13" ht="19.5" customHeight="1">
      <c r="A19" s="293" t="s">
        <v>492</v>
      </c>
      <c r="B19" s="294">
        <v>11612922.83</v>
      </c>
      <c r="C19" s="294">
        <v>11650812.36</v>
      </c>
      <c r="D19" s="294">
        <f t="shared" si="0"/>
        <v>11773622.18</v>
      </c>
      <c r="E19" s="295">
        <f t="shared" si="1"/>
        <v>37889.52999999933</v>
      </c>
      <c r="F19" s="296">
        <f t="shared" si="5"/>
        <v>0.0032627040198801812</v>
      </c>
      <c r="G19" s="294">
        <f t="shared" si="2"/>
        <v>122809.8200000003</v>
      </c>
      <c r="H19" s="297">
        <f t="shared" si="3"/>
        <v>0.010540880430075032</v>
      </c>
      <c r="I19" s="281"/>
      <c r="J19" s="290" t="s">
        <v>491</v>
      </c>
      <c r="K19" s="298">
        <v>82270566.75</v>
      </c>
      <c r="L19" s="298"/>
      <c r="M19" s="294">
        <f t="shared" si="4"/>
        <v>82270566.75</v>
      </c>
    </row>
    <row r="20" spans="1:13" ht="19.5" customHeight="1">
      <c r="A20" s="290" t="s">
        <v>493</v>
      </c>
      <c r="B20" s="294">
        <v>132515117.71</v>
      </c>
      <c r="C20" s="294">
        <v>144282422.04</v>
      </c>
      <c r="D20" s="294">
        <f t="shared" si="0"/>
        <v>145670806.5</v>
      </c>
      <c r="E20" s="295">
        <f t="shared" si="1"/>
        <v>11767304.329999998</v>
      </c>
      <c r="F20" s="296">
        <f t="shared" si="5"/>
        <v>0.0887997123147256</v>
      </c>
      <c r="G20" s="294">
        <f t="shared" si="2"/>
        <v>1388384.4600000083</v>
      </c>
      <c r="H20" s="297">
        <f t="shared" si="3"/>
        <v>0.009622686120524793</v>
      </c>
      <c r="I20" s="281"/>
      <c r="J20" s="290" t="s">
        <v>492</v>
      </c>
      <c r="K20" s="298">
        <v>11773622.18</v>
      </c>
      <c r="L20" s="298"/>
      <c r="M20" s="294">
        <f t="shared" si="4"/>
        <v>11773622.18</v>
      </c>
    </row>
    <row r="21" spans="1:13" ht="19.5" customHeight="1">
      <c r="A21" s="293" t="s">
        <v>494</v>
      </c>
      <c r="B21" s="294">
        <v>7288794.24</v>
      </c>
      <c r="C21" s="294">
        <v>7355580.23</v>
      </c>
      <c r="D21" s="294">
        <f t="shared" si="0"/>
        <v>7114506.46</v>
      </c>
      <c r="E21" s="295">
        <f t="shared" si="1"/>
        <v>66785.99000000022</v>
      </c>
      <c r="F21" s="296">
        <f t="shared" si="5"/>
        <v>0.009162831025396077</v>
      </c>
      <c r="G21" s="294">
        <f t="shared" si="2"/>
        <v>-241073.77000000048</v>
      </c>
      <c r="H21" s="297">
        <f t="shared" si="3"/>
        <v>-0.03277426966492356</v>
      </c>
      <c r="I21" s="281"/>
      <c r="J21" s="290" t="s">
        <v>493</v>
      </c>
      <c r="K21" s="298">
        <v>145670806.5</v>
      </c>
      <c r="L21" s="298"/>
      <c r="M21" s="294">
        <f t="shared" si="4"/>
        <v>145670806.5</v>
      </c>
    </row>
    <row r="22" spans="1:13" ht="19.5" customHeight="1">
      <c r="A22" s="290" t="s">
        <v>495</v>
      </c>
      <c r="B22" s="294">
        <v>26400612.41</v>
      </c>
      <c r="C22" s="294">
        <v>27785593</v>
      </c>
      <c r="D22" s="294">
        <f t="shared" si="0"/>
        <v>31784756.96</v>
      </c>
      <c r="E22" s="295">
        <f t="shared" si="1"/>
        <v>1384980.5899999999</v>
      </c>
      <c r="F22" s="296">
        <f t="shared" si="5"/>
        <v>0.0524601690480255</v>
      </c>
      <c r="G22" s="294">
        <f t="shared" si="2"/>
        <v>3999163.960000001</v>
      </c>
      <c r="H22" s="297">
        <f t="shared" si="3"/>
        <v>0.14392940830883116</v>
      </c>
      <c r="I22" s="281"/>
      <c r="J22" s="290" t="s">
        <v>494</v>
      </c>
      <c r="K22" s="298">
        <v>7114506.46</v>
      </c>
      <c r="L22" s="298"/>
      <c r="M22" s="294">
        <f t="shared" si="4"/>
        <v>7114506.46</v>
      </c>
    </row>
    <row r="23" spans="1:13" ht="19.5" customHeight="1">
      <c r="A23" s="293" t="s">
        <v>496</v>
      </c>
      <c r="B23" s="294">
        <v>9017358.5</v>
      </c>
      <c r="C23" s="294">
        <v>12964783.48</v>
      </c>
      <c r="D23" s="294">
        <f t="shared" si="0"/>
        <v>13397880.18</v>
      </c>
      <c r="E23" s="295">
        <f t="shared" si="1"/>
        <v>3947424.9800000004</v>
      </c>
      <c r="F23" s="296">
        <f t="shared" si="5"/>
        <v>0.4377584610836977</v>
      </c>
      <c r="G23" s="294">
        <f t="shared" si="2"/>
        <v>433096.69999999925</v>
      </c>
      <c r="H23" s="297">
        <f t="shared" si="3"/>
        <v>0.033405625374932926</v>
      </c>
      <c r="I23" s="281"/>
      <c r="J23" s="290" t="s">
        <v>495</v>
      </c>
      <c r="K23" s="298">
        <v>31784756.96</v>
      </c>
      <c r="L23" s="298"/>
      <c r="M23" s="294">
        <f t="shared" si="4"/>
        <v>31784756.96</v>
      </c>
    </row>
    <row r="24" spans="1:13" ht="19.5" customHeight="1">
      <c r="A24" s="293" t="s">
        <v>497</v>
      </c>
      <c r="B24" s="294">
        <v>153748705.61</v>
      </c>
      <c r="C24" s="294">
        <v>160625710.18</v>
      </c>
      <c r="D24" s="294">
        <f t="shared" si="0"/>
        <v>188758418.45</v>
      </c>
      <c r="E24" s="295">
        <f t="shared" si="1"/>
        <v>6877004.569999993</v>
      </c>
      <c r="F24" s="296">
        <f t="shared" si="5"/>
        <v>0.044728861571324365</v>
      </c>
      <c r="G24" s="294">
        <f t="shared" si="2"/>
        <v>28132708.26999998</v>
      </c>
      <c r="H24" s="297">
        <f t="shared" si="3"/>
        <v>0.17514449111835192</v>
      </c>
      <c r="I24" s="281"/>
      <c r="J24" s="290" t="s">
        <v>496</v>
      </c>
      <c r="K24" s="298">
        <v>13397880.18</v>
      </c>
      <c r="L24" s="298"/>
      <c r="M24" s="294">
        <f t="shared" si="4"/>
        <v>13397880.18</v>
      </c>
    </row>
    <row r="25" spans="1:13" ht="19.5" customHeight="1">
      <c r="A25" s="293" t="s">
        <v>498</v>
      </c>
      <c r="B25" s="294">
        <v>16805705.66</v>
      </c>
      <c r="C25" s="294">
        <v>18664868.09</v>
      </c>
      <c r="D25" s="294">
        <f t="shared" si="0"/>
        <v>19602109.91</v>
      </c>
      <c r="E25" s="295">
        <f t="shared" si="1"/>
        <v>1859162.4299999997</v>
      </c>
      <c r="F25" s="296">
        <f t="shared" si="5"/>
        <v>0.11062685897356123</v>
      </c>
      <c r="G25" s="294">
        <f t="shared" si="2"/>
        <v>937241.8200000003</v>
      </c>
      <c r="H25" s="297">
        <f t="shared" si="3"/>
        <v>0.050214221471093196</v>
      </c>
      <c r="I25" s="281"/>
      <c r="J25" s="290" t="s">
        <v>497</v>
      </c>
      <c r="K25" s="298">
        <v>188758418.45</v>
      </c>
      <c r="L25" s="298"/>
      <c r="M25" s="294">
        <f t="shared" si="4"/>
        <v>188758418.45</v>
      </c>
    </row>
    <row r="26" spans="1:13" ht="19.5" customHeight="1">
      <c r="A26" s="299" t="s">
        <v>499</v>
      </c>
      <c r="B26" s="294">
        <v>135023293.28</v>
      </c>
      <c r="C26" s="294">
        <v>141521870.56</v>
      </c>
      <c r="D26" s="294">
        <f t="shared" si="0"/>
        <v>146337348.84</v>
      </c>
      <c r="E26" s="295">
        <f t="shared" si="1"/>
        <v>6498577.280000001</v>
      </c>
      <c r="F26" s="296">
        <f t="shared" si="5"/>
        <v>0.048129305115701744</v>
      </c>
      <c r="G26" s="294">
        <f t="shared" si="2"/>
        <v>4815478.280000001</v>
      </c>
      <c r="H26" s="297">
        <f t="shared" si="3"/>
        <v>0.03402638942620828</v>
      </c>
      <c r="I26" s="281"/>
      <c r="J26" s="290" t="s">
        <v>498</v>
      </c>
      <c r="K26" s="298">
        <v>19602109.91</v>
      </c>
      <c r="L26" s="298"/>
      <c r="M26" s="294">
        <f t="shared" si="4"/>
        <v>19602109.91</v>
      </c>
    </row>
    <row r="27" spans="1:13" ht="19.5" customHeight="1">
      <c r="A27" s="293" t="s">
        <v>500</v>
      </c>
      <c r="B27" s="294">
        <v>24329309.18</v>
      </c>
      <c r="C27" s="294">
        <v>25131644.13</v>
      </c>
      <c r="D27" s="294">
        <f t="shared" si="0"/>
        <v>26408304.92</v>
      </c>
      <c r="E27" s="295">
        <f t="shared" si="1"/>
        <v>802334.9499999993</v>
      </c>
      <c r="F27" s="296">
        <f t="shared" si="5"/>
        <v>0.0329781229735681</v>
      </c>
      <c r="G27" s="294">
        <f t="shared" si="2"/>
        <v>1276660.7900000028</v>
      </c>
      <c r="H27" s="297">
        <f t="shared" si="3"/>
        <v>0.05079893632888247</v>
      </c>
      <c r="I27" s="281"/>
      <c r="J27" s="290" t="s">
        <v>501</v>
      </c>
      <c r="K27" s="298">
        <v>146337348.84</v>
      </c>
      <c r="L27" s="298"/>
      <c r="M27" s="294">
        <f t="shared" si="4"/>
        <v>146337348.84</v>
      </c>
    </row>
    <row r="28" spans="1:13" ht="19.5" customHeight="1">
      <c r="A28" s="293" t="s">
        <v>502</v>
      </c>
      <c r="B28" s="294">
        <v>3873830733.89</v>
      </c>
      <c r="C28" s="294">
        <v>4030586079.18</v>
      </c>
      <c r="D28" s="294">
        <f t="shared" si="0"/>
        <v>4349450709.93</v>
      </c>
      <c r="E28" s="295">
        <f t="shared" si="1"/>
        <v>156755345.28999996</v>
      </c>
      <c r="F28" s="296">
        <f t="shared" si="5"/>
        <v>0.04046520254967112</v>
      </c>
      <c r="G28" s="294">
        <f t="shared" si="2"/>
        <v>318864630.7500005</v>
      </c>
      <c r="H28" s="297">
        <f t="shared" si="3"/>
        <v>0.07911123208535263</v>
      </c>
      <c r="I28" s="281"/>
      <c r="J28" s="290" t="s">
        <v>500</v>
      </c>
      <c r="K28" s="298">
        <v>26411104.92</v>
      </c>
      <c r="L28" s="298">
        <v>-2800</v>
      </c>
      <c r="M28" s="294">
        <f t="shared" si="4"/>
        <v>26408304.92</v>
      </c>
    </row>
    <row r="29" spans="1:13" ht="19.5" customHeight="1">
      <c r="A29" s="293" t="s">
        <v>503</v>
      </c>
      <c r="B29" s="294">
        <v>112570398.54</v>
      </c>
      <c r="C29" s="294">
        <v>117193318.83</v>
      </c>
      <c r="D29" s="294">
        <f t="shared" si="0"/>
        <v>123913070.69</v>
      </c>
      <c r="E29" s="295">
        <f t="shared" si="1"/>
        <v>4622920.289999992</v>
      </c>
      <c r="F29" s="296">
        <f t="shared" si="5"/>
        <v>0.041066926562912665</v>
      </c>
      <c r="G29" s="294">
        <f t="shared" si="2"/>
        <v>6719751.859999999</v>
      </c>
      <c r="H29" s="297">
        <f t="shared" si="3"/>
        <v>0.05733903542528423</v>
      </c>
      <c r="I29" s="281"/>
      <c r="J29" s="290" t="s">
        <v>502</v>
      </c>
      <c r="K29" s="298">
        <v>4349450709.93</v>
      </c>
      <c r="L29" s="298"/>
      <c r="M29" s="294">
        <f t="shared" si="4"/>
        <v>4349450709.93</v>
      </c>
    </row>
    <row r="30" spans="1:13" ht="19.5" customHeight="1">
      <c r="A30" s="293" t="s">
        <v>504</v>
      </c>
      <c r="B30" s="294">
        <v>340704.13</v>
      </c>
      <c r="C30" s="294">
        <v>397982.16</v>
      </c>
      <c r="D30" s="294">
        <f t="shared" si="0"/>
        <v>475061.49</v>
      </c>
      <c r="E30" s="295">
        <f t="shared" si="1"/>
        <v>57278.02999999997</v>
      </c>
      <c r="F30" s="296">
        <f t="shared" si="5"/>
        <v>0.1681166295225126</v>
      </c>
      <c r="G30" s="294">
        <f t="shared" si="2"/>
        <v>77079.33000000002</v>
      </c>
      <c r="H30" s="297">
        <f t="shared" si="3"/>
        <v>0.1936753396182382</v>
      </c>
      <c r="I30" s="281"/>
      <c r="J30" s="290" t="s">
        <v>503</v>
      </c>
      <c r="K30" s="298">
        <v>123913070.69</v>
      </c>
      <c r="L30" s="298"/>
      <c r="M30" s="294">
        <f t="shared" si="4"/>
        <v>123913070.69</v>
      </c>
    </row>
    <row r="31" spans="1:13" ht="19.5" customHeight="1">
      <c r="A31" s="290" t="s">
        <v>505</v>
      </c>
      <c r="B31" s="294">
        <v>345976.4</v>
      </c>
      <c r="C31" s="294">
        <v>527298.76</v>
      </c>
      <c r="D31" s="294">
        <f t="shared" si="0"/>
        <v>744948.56</v>
      </c>
      <c r="E31" s="295">
        <f t="shared" si="1"/>
        <v>181322.36</v>
      </c>
      <c r="F31" s="296">
        <f t="shared" si="5"/>
        <v>0.5240888106818846</v>
      </c>
      <c r="G31" s="294">
        <f t="shared" si="2"/>
        <v>217649.80000000005</v>
      </c>
      <c r="H31" s="297">
        <f t="shared" si="3"/>
        <v>0.4127637243068807</v>
      </c>
      <c r="I31" s="281"/>
      <c r="J31" s="290" t="s">
        <v>504</v>
      </c>
      <c r="K31" s="298">
        <v>475061.49</v>
      </c>
      <c r="L31" s="298"/>
      <c r="M31" s="294">
        <f t="shared" si="4"/>
        <v>475061.49</v>
      </c>
    </row>
    <row r="32" spans="1:13" ht="19.5" customHeight="1">
      <c r="A32" s="293" t="s">
        <v>506</v>
      </c>
      <c r="B32" s="294">
        <v>447815.8</v>
      </c>
      <c r="C32" s="294">
        <v>154216.15</v>
      </c>
      <c r="D32" s="294">
        <f>M33</f>
        <v>317930</v>
      </c>
      <c r="E32" s="295">
        <f t="shared" si="1"/>
        <v>-293599.65</v>
      </c>
      <c r="F32" s="296">
        <f t="shared" si="5"/>
        <v>-0.6556259292325104</v>
      </c>
      <c r="G32" s="294">
        <f t="shared" si="2"/>
        <v>163713.85</v>
      </c>
      <c r="H32" s="297">
        <f t="shared" si="3"/>
        <v>1.061586934961092</v>
      </c>
      <c r="I32" s="281"/>
      <c r="J32" s="290" t="s">
        <v>505</v>
      </c>
      <c r="K32" s="298">
        <v>744948.56</v>
      </c>
      <c r="L32" s="298"/>
      <c r="M32" s="294">
        <f t="shared" si="4"/>
        <v>744948.56</v>
      </c>
    </row>
    <row r="33" spans="1:13" ht="19.5" customHeight="1">
      <c r="A33" s="293" t="s">
        <v>507</v>
      </c>
      <c r="B33" s="294">
        <v>0</v>
      </c>
      <c r="C33" s="294">
        <v>129</v>
      </c>
      <c r="D33" s="294">
        <f>M34</f>
        <v>586690.21</v>
      </c>
      <c r="E33" s="295">
        <f>-B33+C33</f>
        <v>129</v>
      </c>
      <c r="F33" s="300" t="s">
        <v>508</v>
      </c>
      <c r="G33" s="294">
        <f>-C33+D33</f>
        <v>586561.21</v>
      </c>
      <c r="H33" s="297">
        <v>1</v>
      </c>
      <c r="I33" s="281"/>
      <c r="J33" s="290" t="s">
        <v>506</v>
      </c>
      <c r="K33" s="298">
        <v>317930</v>
      </c>
      <c r="L33" s="298"/>
      <c r="M33" s="294">
        <f t="shared" si="4"/>
        <v>317930</v>
      </c>
    </row>
    <row r="34" spans="1:13" ht="19.5" customHeight="1" thickBot="1">
      <c r="A34" s="301" t="s">
        <v>219</v>
      </c>
      <c r="B34" s="302">
        <f>SUM(B12:B33)</f>
        <v>5640256556.07</v>
      </c>
      <c r="C34" s="302">
        <f>SUM(C12:C33)</f>
        <v>5922390651.809999</v>
      </c>
      <c r="D34" s="302">
        <f>SUM(D12:D33)</f>
        <v>6354516120.01</v>
      </c>
      <c r="E34" s="302">
        <f>SUM(E12:E33)</f>
        <v>282134095.74</v>
      </c>
      <c r="F34" s="303">
        <f>E34/B34</f>
        <v>0.05002150042915504</v>
      </c>
      <c r="G34" s="302">
        <f>SUM(G12:G33)</f>
        <v>432125468.20000046</v>
      </c>
      <c r="H34" s="304">
        <f>G34/C34</f>
        <v>0.0729647018586885</v>
      </c>
      <c r="I34" s="281"/>
      <c r="J34" s="290" t="s">
        <v>509</v>
      </c>
      <c r="K34" s="298">
        <v>586690.21</v>
      </c>
      <c r="L34" s="298">
        <v>0</v>
      </c>
      <c r="M34" s="294">
        <f t="shared" si="4"/>
        <v>586690.21</v>
      </c>
    </row>
    <row r="35" spans="1:13" ht="19.5" customHeight="1" thickBot="1" thickTop="1">
      <c r="A35" s="293" t="s">
        <v>510</v>
      </c>
      <c r="B35" s="295"/>
      <c r="C35" s="294"/>
      <c r="D35" s="294"/>
      <c r="E35" s="295" t="s">
        <v>106</v>
      </c>
      <c r="F35" s="296" t="s">
        <v>471</v>
      </c>
      <c r="G35" s="294" t="s">
        <v>106</v>
      </c>
      <c r="H35" s="297" t="s">
        <v>106</v>
      </c>
      <c r="I35" s="281"/>
      <c r="J35" s="305" t="s">
        <v>219</v>
      </c>
      <c r="K35" s="306">
        <f>SUM(K12:K34)</f>
        <v>6354518920.01</v>
      </c>
      <c r="L35" s="306">
        <f>SUM(L12:L34)</f>
        <v>-2800</v>
      </c>
      <c r="M35" s="306">
        <f>SUM(M12:M34)</f>
        <v>6354516120.01</v>
      </c>
    </row>
    <row r="36" spans="1:13" ht="19.5" customHeight="1" thickTop="1">
      <c r="A36" s="293" t="s">
        <v>511</v>
      </c>
      <c r="B36" s="294">
        <v>1073534248.89</v>
      </c>
      <c r="C36" s="294">
        <v>1120984979.48</v>
      </c>
      <c r="D36" s="294">
        <f>M37</f>
        <v>1214948717.77</v>
      </c>
      <c r="E36" s="295">
        <f>-B36+C36</f>
        <v>47450730.59000003</v>
      </c>
      <c r="F36" s="296">
        <f>E36/B36</f>
        <v>0.04420048139038188</v>
      </c>
      <c r="G36" s="294">
        <f>-C36+D36</f>
        <v>93963738.28999996</v>
      </c>
      <c r="H36" s="297">
        <f>G36/C36</f>
        <v>0.08382247756217719</v>
      </c>
      <c r="I36" s="281"/>
      <c r="J36" s="290" t="s">
        <v>510</v>
      </c>
      <c r="K36" s="295"/>
      <c r="L36" s="295"/>
      <c r="M36" s="294" t="s">
        <v>106</v>
      </c>
    </row>
    <row r="37" spans="1:13" ht="19.5" customHeight="1">
      <c r="A37" s="293" t="s">
        <v>512</v>
      </c>
      <c r="B37" s="294">
        <v>4358904.52</v>
      </c>
      <c r="C37" s="294">
        <v>4640920</v>
      </c>
      <c r="D37" s="294">
        <f>M38</f>
        <v>5051349.68</v>
      </c>
      <c r="E37" s="295">
        <f>-B37+C37</f>
        <v>282015.48000000045</v>
      </c>
      <c r="F37" s="296">
        <f>E37/B37</f>
        <v>0.06469870553622507</v>
      </c>
      <c r="G37" s="294">
        <f>-C37+D37</f>
        <v>410429.6799999997</v>
      </c>
      <c r="H37" s="297">
        <f>G37/C37</f>
        <v>0.08843713746412343</v>
      </c>
      <c r="I37" s="281"/>
      <c r="J37" s="290" t="s">
        <v>511</v>
      </c>
      <c r="K37" s="298">
        <v>1214948717.77</v>
      </c>
      <c r="L37" s="298"/>
      <c r="M37" s="294">
        <f>K37+L37</f>
        <v>1214948717.77</v>
      </c>
    </row>
    <row r="38" spans="1:13" ht="19.5" customHeight="1">
      <c r="A38" s="293" t="s">
        <v>106</v>
      </c>
      <c r="B38" s="298"/>
      <c r="C38" s="294"/>
      <c r="D38" s="294" t="s">
        <v>106</v>
      </c>
      <c r="E38" s="295" t="s">
        <v>106</v>
      </c>
      <c r="F38" s="296" t="s">
        <v>106</v>
      </c>
      <c r="G38" s="294" t="s">
        <v>106</v>
      </c>
      <c r="H38" s="297" t="s">
        <v>106</v>
      </c>
      <c r="I38" s="281"/>
      <c r="J38" s="290" t="s">
        <v>512</v>
      </c>
      <c r="K38" s="298">
        <v>5051349.68</v>
      </c>
      <c r="L38" s="298"/>
      <c r="M38" s="294">
        <f>K38+L38</f>
        <v>5051349.68</v>
      </c>
    </row>
    <row r="39" spans="1:9" ht="19.5" customHeight="1">
      <c r="A39" s="307" t="s">
        <v>465</v>
      </c>
      <c r="B39" s="307"/>
      <c r="C39" s="307"/>
      <c r="D39" s="279"/>
      <c r="E39" s="279"/>
      <c r="F39" s="279"/>
      <c r="G39" s="279"/>
      <c r="H39" s="279"/>
      <c r="I39" s="281"/>
    </row>
    <row r="40" spans="1:13" ht="19.5" customHeight="1">
      <c r="A40" s="307" t="s">
        <v>106</v>
      </c>
      <c r="B40" s="307"/>
      <c r="C40" s="307"/>
      <c r="D40" s="279"/>
      <c r="E40" s="308" t="s">
        <v>106</v>
      </c>
      <c r="F40" s="279"/>
      <c r="G40" s="279"/>
      <c r="H40" s="279"/>
      <c r="I40" s="281"/>
      <c r="J40" s="281"/>
      <c r="K40" s="281"/>
      <c r="L40" s="281"/>
      <c r="M40" s="281"/>
    </row>
    <row r="41" spans="1:13" ht="19.5" customHeight="1">
      <c r="A41" s="281" t="s">
        <v>106</v>
      </c>
      <c r="B41" s="281"/>
      <c r="C41" s="281"/>
      <c r="D41" s="281"/>
      <c r="E41" s="309" t="s">
        <v>106</v>
      </c>
      <c r="F41" s="281"/>
      <c r="G41" s="281"/>
      <c r="H41" s="281"/>
      <c r="I41" s="281"/>
      <c r="J41" s="281"/>
      <c r="K41" s="281"/>
      <c r="L41" s="281"/>
      <c r="M41" s="281"/>
    </row>
    <row r="42" spans="1:13" ht="19.5" customHeight="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</row>
    <row r="43" spans="1:13" ht="19.5" customHeight="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</row>
    <row r="44" spans="1:13" ht="19.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</row>
    <row r="45" spans="1:13" ht="19.5" customHeight="1">
      <c r="A45" s="281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</row>
    <row r="46" spans="2:13" ht="19.5" customHeight="1"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</row>
    <row r="47" spans="1:9" ht="19.5" customHeight="1">
      <c r="A47" s="310" t="s">
        <v>209</v>
      </c>
      <c r="B47" s="281"/>
      <c r="C47" s="281"/>
      <c r="D47" s="281"/>
      <c r="E47" s="281"/>
      <c r="F47" s="281"/>
      <c r="G47" s="281"/>
      <c r="H47" s="281"/>
      <c r="I47" s="281"/>
    </row>
    <row r="48" spans="1:8" ht="19.5" customHeight="1">
      <c r="A48" s="310" t="s">
        <v>513</v>
      </c>
      <c r="B48" s="281"/>
      <c r="C48" s="281"/>
      <c r="D48" s="281"/>
      <c r="E48" s="281"/>
      <c r="F48" s="281"/>
      <c r="G48" s="281"/>
      <c r="H48" s="281"/>
    </row>
    <row r="49" ht="19.5" customHeight="1">
      <c r="A49" s="310" t="s">
        <v>514</v>
      </c>
    </row>
    <row r="50" ht="19.5" customHeight="1">
      <c r="A50" s="310" t="s">
        <v>515</v>
      </c>
    </row>
    <row r="51" spans="1:2" ht="19.5" customHeight="1">
      <c r="A51" s="310" t="s">
        <v>516</v>
      </c>
      <c r="B51" s="277" t="s">
        <v>465</v>
      </c>
    </row>
    <row r="52" ht="19.5" customHeight="1">
      <c r="A52" s="310" t="s">
        <v>517</v>
      </c>
    </row>
    <row r="53" ht="19.5" customHeight="1">
      <c r="A53" s="310" t="s">
        <v>518</v>
      </c>
    </row>
    <row r="54" ht="19.5" customHeight="1">
      <c r="A54" s="310" t="s">
        <v>519</v>
      </c>
    </row>
    <row r="55" ht="19.5" customHeight="1">
      <c r="A55" s="310" t="s">
        <v>520</v>
      </c>
    </row>
    <row r="56" ht="19.5" customHeight="1">
      <c r="A56" s="311" t="s">
        <v>106</v>
      </c>
    </row>
    <row r="57" ht="19.5" customHeight="1">
      <c r="A57" s="311" t="s">
        <v>106</v>
      </c>
    </row>
    <row r="58" ht="19.5" customHeight="1">
      <c r="A58" s="311" t="s">
        <v>106</v>
      </c>
    </row>
    <row r="59" ht="19.5" customHeight="1">
      <c r="A59" s="311" t="s">
        <v>106</v>
      </c>
    </row>
    <row r="60" ht="19.5" customHeight="1">
      <c r="A60" s="311" t="s">
        <v>106</v>
      </c>
    </row>
    <row r="61" ht="19.5" customHeight="1">
      <c r="A61" s="311" t="s">
        <v>106</v>
      </c>
    </row>
    <row r="62" ht="19.5" customHeight="1">
      <c r="A62" s="311" t="s">
        <v>106</v>
      </c>
    </row>
    <row r="63" ht="19.5" customHeight="1">
      <c r="A63" s="311" t="s">
        <v>106</v>
      </c>
    </row>
    <row r="64" ht="19.5" customHeight="1">
      <c r="A64" s="311" t="s">
        <v>106</v>
      </c>
    </row>
    <row r="65" ht="19.5" customHeight="1">
      <c r="A65" s="311" t="s">
        <v>106</v>
      </c>
    </row>
    <row r="66" ht="19.5" customHeight="1">
      <c r="A66" s="311" t="s">
        <v>106</v>
      </c>
    </row>
    <row r="67" ht="19.5" customHeight="1">
      <c r="A67" s="311" t="s">
        <v>106</v>
      </c>
    </row>
    <row r="68" ht="19.5" customHeight="1">
      <c r="A68" s="311" t="s">
        <v>105</v>
      </c>
    </row>
    <row r="69" ht="19.5" customHeight="1">
      <c r="A69" s="311" t="s">
        <v>106</v>
      </c>
    </row>
    <row r="70" ht="19.5" customHeight="1">
      <c r="A70" s="311" t="s">
        <v>106</v>
      </c>
    </row>
    <row r="71" ht="19.5" customHeight="1">
      <c r="A71" s="311" t="s">
        <v>106</v>
      </c>
    </row>
    <row r="72" ht="19.5" customHeight="1">
      <c r="A72" s="311" t="s">
        <v>106</v>
      </c>
    </row>
    <row r="73" ht="19.5" customHeight="1">
      <c r="A73" s="311" t="s">
        <v>106</v>
      </c>
    </row>
    <row r="74" ht="19.5" customHeight="1">
      <c r="A74" s="311" t="s">
        <v>106</v>
      </c>
    </row>
    <row r="75" ht="19.5" customHeight="1">
      <c r="A75" s="311" t="s">
        <v>106</v>
      </c>
    </row>
    <row r="76" ht="19.5" customHeight="1">
      <c r="A76" s="311" t="s">
        <v>106</v>
      </c>
    </row>
    <row r="77" ht="19.5" customHeight="1">
      <c r="A77" s="311" t="s">
        <v>105</v>
      </c>
    </row>
    <row r="78" ht="19.5" customHeight="1">
      <c r="A78" s="311" t="s">
        <v>106</v>
      </c>
    </row>
    <row r="79" ht="19.5" customHeight="1">
      <c r="A79" s="311" t="s">
        <v>106</v>
      </c>
    </row>
    <row r="80" ht="19.5" customHeight="1">
      <c r="A80" s="311" t="s">
        <v>106</v>
      </c>
    </row>
    <row r="81" ht="19.5" customHeight="1">
      <c r="A81" s="311" t="s">
        <v>106</v>
      </c>
    </row>
    <row r="82" ht="19.5" customHeight="1">
      <c r="A82" s="311" t="s">
        <v>106</v>
      </c>
    </row>
    <row r="83" ht="19.5" customHeight="1">
      <c r="A83" s="311" t="s">
        <v>106</v>
      </c>
    </row>
    <row r="84" ht="19.5" customHeight="1">
      <c r="A84" s="311" t="s">
        <v>106</v>
      </c>
    </row>
    <row r="85" ht="19.5" customHeight="1">
      <c r="A85" s="311" t="s">
        <v>106</v>
      </c>
    </row>
    <row r="86" ht="19.5" customHeight="1">
      <c r="A86" s="311" t="s">
        <v>106</v>
      </c>
    </row>
    <row r="87" ht="19.5" customHeight="1">
      <c r="A87" s="311" t="s">
        <v>106</v>
      </c>
    </row>
    <row r="88" ht="19.5" customHeight="1">
      <c r="A88" s="311" t="s">
        <v>106</v>
      </c>
    </row>
    <row r="89" ht="19.5" customHeight="1">
      <c r="A89" s="311" t="s">
        <v>106</v>
      </c>
    </row>
    <row r="90" ht="19.5" customHeight="1">
      <c r="A90" s="311" t="s">
        <v>106</v>
      </c>
    </row>
    <row r="91" ht="19.5" customHeight="1">
      <c r="A91" s="311" t="s">
        <v>106</v>
      </c>
    </row>
    <row r="92" ht="19.5" customHeight="1">
      <c r="A92" s="311" t="s">
        <v>106</v>
      </c>
    </row>
    <row r="93" ht="19.5" customHeight="1">
      <c r="A93" s="311" t="s">
        <v>106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view="pageBreakPreview" zoomScale="87" zoomScaleNormal="87" zoomScaleSheetLayoutView="87" zoomScalePageLayoutView="0" workbookViewId="0" topLeftCell="A1">
      <selection activeCell="C6" sqref="C6"/>
    </sheetView>
  </sheetViews>
  <sheetFormatPr defaultColWidth="15.7109375" defaultRowHeight="12.75"/>
  <cols>
    <col min="1" max="1" width="47.8515625" style="222" customWidth="1"/>
    <col min="2" max="3" width="25.8515625" style="222" customWidth="1"/>
    <col min="4" max="4" width="21.8515625" style="222" customWidth="1"/>
    <col min="5" max="5" width="15.8515625" style="222" customWidth="1"/>
    <col min="6" max="16384" width="15.7109375" style="222" customWidth="1"/>
  </cols>
  <sheetData>
    <row r="1" spans="2:256" ht="17.25">
      <c r="B1" s="223" t="s">
        <v>0</v>
      </c>
      <c r="C1" s="223"/>
      <c r="D1" s="223"/>
      <c r="E1" s="224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7.25">
      <c r="A2" s="224"/>
      <c r="B2" s="223" t="s">
        <v>237</v>
      </c>
      <c r="C2" s="223"/>
      <c r="D2" s="223"/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  <c r="IM2" s="225"/>
      <c r="IN2" s="225"/>
      <c r="IO2" s="225"/>
      <c r="IP2" s="225"/>
      <c r="IQ2" s="225"/>
      <c r="IR2" s="225"/>
      <c r="IS2" s="225"/>
      <c r="IT2" s="225"/>
      <c r="IU2" s="225"/>
      <c r="IV2" s="225"/>
    </row>
    <row r="3" spans="1:256" ht="17.25">
      <c r="A3" s="226" t="s">
        <v>460</v>
      </c>
      <c r="B3" s="223" t="s">
        <v>105</v>
      </c>
      <c r="C3" s="223"/>
      <c r="D3" s="223"/>
      <c r="E3" s="227" t="s">
        <v>461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  <c r="IU3" s="225"/>
      <c r="IV3" s="225"/>
    </row>
    <row r="4" spans="1:256" ht="17.25">
      <c r="A4" s="228" t="s">
        <v>240</v>
      </c>
      <c r="B4" s="229">
        <v>2005</v>
      </c>
      <c r="C4" s="230">
        <v>2006</v>
      </c>
      <c r="D4" s="228" t="s">
        <v>241</v>
      </c>
      <c r="E4" s="228" t="s">
        <v>242</v>
      </c>
      <c r="F4" s="231"/>
      <c r="G4" s="231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  <c r="IU4" s="225"/>
      <c r="IV4" s="225"/>
    </row>
    <row r="5" spans="1:256" ht="17.25">
      <c r="A5" s="232" t="s">
        <v>243</v>
      </c>
      <c r="B5" s="233"/>
      <c r="C5" s="233"/>
      <c r="D5" s="233"/>
      <c r="E5" s="234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5"/>
    </row>
    <row r="6" spans="1:256" ht="17.25">
      <c r="A6" s="233" t="s">
        <v>244</v>
      </c>
      <c r="B6" s="235">
        <v>9813581.76</v>
      </c>
      <c r="C6" s="235">
        <v>12537397.7</v>
      </c>
      <c r="D6" s="233"/>
      <c r="E6" s="234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</row>
    <row r="7" spans="1:256" ht="17.25">
      <c r="A7" s="236" t="s">
        <v>219</v>
      </c>
      <c r="B7" s="237">
        <f>B6</f>
        <v>9813581.76</v>
      </c>
      <c r="C7" s="237">
        <f>C6</f>
        <v>12537397.7</v>
      </c>
      <c r="D7" s="237">
        <f>C7-B7</f>
        <v>2723815.9399999995</v>
      </c>
      <c r="E7" s="238">
        <f>D7/B7</f>
        <v>0.27755573924112287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ht="17.25">
      <c r="A8" s="232" t="s">
        <v>245</v>
      </c>
      <c r="B8" s="233"/>
      <c r="C8" s="233"/>
      <c r="D8" s="233"/>
      <c r="E8" s="239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</row>
    <row r="9" spans="1:256" ht="17.25">
      <c r="A9" s="233" t="s">
        <v>246</v>
      </c>
      <c r="B9" s="235">
        <v>24763796.45</v>
      </c>
      <c r="C9" s="235">
        <v>3790946.1</v>
      </c>
      <c r="D9" s="233"/>
      <c r="E9" s="239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</row>
    <row r="10" spans="1:256" ht="17.25">
      <c r="A10" s="236" t="s">
        <v>219</v>
      </c>
      <c r="B10" s="240">
        <f>SUM(B8:B9)</f>
        <v>24763796.45</v>
      </c>
      <c r="C10" s="237">
        <f>SUM(C8:C9)</f>
        <v>3790946.1</v>
      </c>
      <c r="D10" s="237">
        <f>C10-B10</f>
        <v>-20972850.349999998</v>
      </c>
      <c r="E10" s="238">
        <f>D10/B10</f>
        <v>-0.8469157946902766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</row>
    <row r="11" spans="1:256" ht="17.25">
      <c r="A11" s="232" t="s">
        <v>247</v>
      </c>
      <c r="B11" s="233"/>
      <c r="C11" s="233"/>
      <c r="D11" s="233"/>
      <c r="E11" s="239" t="s">
        <v>106</v>
      </c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</row>
    <row r="12" spans="1:256" ht="17.25">
      <c r="A12" s="233" t="s">
        <v>248</v>
      </c>
      <c r="B12" s="241">
        <v>-137998.97</v>
      </c>
      <c r="C12" s="241">
        <v>-189839.5</v>
      </c>
      <c r="D12" s="233"/>
      <c r="E12" s="239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</row>
    <row r="13" spans="1:256" ht="17.25">
      <c r="A13" s="233" t="s">
        <v>249</v>
      </c>
      <c r="B13" s="241">
        <v>1754126.55</v>
      </c>
      <c r="C13" s="241">
        <v>2721591.91</v>
      </c>
      <c r="D13" s="242"/>
      <c r="E13" s="243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</row>
    <row r="14" spans="1:256" ht="17.25">
      <c r="A14" s="233" t="s">
        <v>250</v>
      </c>
      <c r="B14" s="235">
        <v>123672.87</v>
      </c>
      <c r="C14" s="235">
        <v>142602.14</v>
      </c>
      <c r="D14" s="242"/>
      <c r="E14" s="243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</row>
    <row r="15" spans="1:256" ht="17.25">
      <c r="A15" s="236" t="s">
        <v>219</v>
      </c>
      <c r="B15" s="237">
        <f>SUM(B12:B14)</f>
        <v>1739800.4500000002</v>
      </c>
      <c r="C15" s="237">
        <f>SUM(C12:C14)</f>
        <v>2674354.5500000003</v>
      </c>
      <c r="D15" s="237">
        <f>C15-B15</f>
        <v>934554.1000000001</v>
      </c>
      <c r="E15" s="238">
        <f>D15/B15</f>
        <v>0.5371616612698312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</row>
    <row r="16" spans="1:256" ht="17.25">
      <c r="A16" s="232" t="s">
        <v>251</v>
      </c>
      <c r="B16" s="233"/>
      <c r="C16" s="233"/>
      <c r="D16" s="233"/>
      <c r="E16" s="239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</row>
    <row r="17" spans="1:256" ht="17.25">
      <c r="A17" s="233" t="s">
        <v>252</v>
      </c>
      <c r="B17" s="241">
        <v>5010408.46</v>
      </c>
      <c r="C17" s="241">
        <v>1827345.96</v>
      </c>
      <c r="D17" s="233"/>
      <c r="E17" s="239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  <c r="IT17" s="225"/>
      <c r="IU17" s="225"/>
      <c r="IV17" s="225"/>
    </row>
    <row r="18" spans="1:256" ht="17.25">
      <c r="A18" s="233" t="s">
        <v>253</v>
      </c>
      <c r="B18" s="241">
        <v>583796.01</v>
      </c>
      <c r="C18" s="241">
        <v>340301.3</v>
      </c>
      <c r="D18" s="242"/>
      <c r="E18" s="243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</row>
    <row r="19" spans="1:256" ht="17.25">
      <c r="A19" s="233" t="s">
        <v>254</v>
      </c>
      <c r="B19" s="241">
        <v>46894.72</v>
      </c>
      <c r="C19" s="241">
        <v>238808.52</v>
      </c>
      <c r="D19" s="242"/>
      <c r="E19" s="243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</row>
    <row r="20" spans="1:256" ht="17.25">
      <c r="A20" s="233" t="s">
        <v>255</v>
      </c>
      <c r="B20" s="241">
        <v>9186.11</v>
      </c>
      <c r="C20" s="241">
        <v>5.01</v>
      </c>
      <c r="D20" s="242"/>
      <c r="E20" s="243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</row>
    <row r="21" spans="1:256" ht="17.25">
      <c r="A21" s="233" t="s">
        <v>256</v>
      </c>
      <c r="B21" s="241">
        <v>37565.55</v>
      </c>
      <c r="C21" s="241">
        <v>65345.09</v>
      </c>
      <c r="D21" s="242"/>
      <c r="E21" s="243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  <c r="IT21" s="225"/>
      <c r="IU21" s="225"/>
      <c r="IV21" s="225"/>
    </row>
    <row r="22" spans="1:256" ht="17.25">
      <c r="A22" s="233" t="s">
        <v>257</v>
      </c>
      <c r="B22" s="241">
        <v>-218432</v>
      </c>
      <c r="C22" s="241">
        <v>0</v>
      </c>
      <c r="D22" s="242"/>
      <c r="E22" s="243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</row>
    <row r="23" spans="1:256" ht="17.25">
      <c r="A23" s="233" t="s">
        <v>258</v>
      </c>
      <c r="B23" s="241">
        <v>2385201</v>
      </c>
      <c r="C23" s="241">
        <v>1893919.6</v>
      </c>
      <c r="D23" s="242"/>
      <c r="E23" s="243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  <c r="IV23" s="225"/>
    </row>
    <row r="24" spans="1:256" ht="17.25">
      <c r="A24" s="236" t="s">
        <v>219</v>
      </c>
      <c r="B24" s="240">
        <f>SUM(B17:B23)</f>
        <v>7854619.85</v>
      </c>
      <c r="C24" s="237">
        <f>SUM(C17:C23)</f>
        <v>4365725.4799999995</v>
      </c>
      <c r="D24" s="237">
        <f>C24-B24</f>
        <v>-3488894.37</v>
      </c>
      <c r="E24" s="238">
        <f>D24/B24</f>
        <v>-0.4441837334750198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</row>
    <row r="25" spans="1:256" ht="17.25">
      <c r="A25" s="232" t="s">
        <v>259</v>
      </c>
      <c r="B25" s="233"/>
      <c r="C25" s="233"/>
      <c r="D25" s="233"/>
      <c r="E25" s="239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256" ht="17.25">
      <c r="A26" s="233" t="s">
        <v>260</v>
      </c>
      <c r="B26" s="241">
        <v>51123715.31</v>
      </c>
      <c r="C26" s="241">
        <v>46876780.56</v>
      </c>
      <c r="D26" s="233"/>
      <c r="E26" s="239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</row>
    <row r="27" spans="1:256" ht="17.25">
      <c r="A27" s="233" t="s">
        <v>261</v>
      </c>
      <c r="B27" s="241">
        <v>0</v>
      </c>
      <c r="C27" s="241">
        <v>0</v>
      </c>
      <c r="D27" s="242"/>
      <c r="E27" s="243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  <c r="IT27" s="225"/>
      <c r="IU27" s="225"/>
      <c r="IV27" s="225"/>
    </row>
    <row r="28" spans="1:256" ht="17.25">
      <c r="A28" s="233" t="s">
        <v>262</v>
      </c>
      <c r="B28" s="241">
        <v>12000</v>
      </c>
      <c r="C28" s="241">
        <v>13500</v>
      </c>
      <c r="D28" s="242"/>
      <c r="E28" s="243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ht="17.25">
      <c r="A29" s="233" t="s">
        <v>263</v>
      </c>
      <c r="B29" s="241">
        <v>0</v>
      </c>
      <c r="C29" s="241">
        <v>0</v>
      </c>
      <c r="D29" s="242"/>
      <c r="E29" s="243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ht="17.25">
      <c r="A30" s="233" t="s">
        <v>264</v>
      </c>
      <c r="B30" s="241">
        <v>4856.64</v>
      </c>
      <c r="C30" s="241">
        <v>21038.73</v>
      </c>
      <c r="D30" s="242"/>
      <c r="E30" s="243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1:256" ht="17.25">
      <c r="A31" s="233" t="s">
        <v>265</v>
      </c>
      <c r="B31" s="241">
        <v>0</v>
      </c>
      <c r="C31" s="241">
        <v>0</v>
      </c>
      <c r="D31" s="242"/>
      <c r="E31" s="243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  <c r="IV31" s="225"/>
    </row>
    <row r="32" spans="1:256" ht="17.25">
      <c r="A32" s="233" t="s">
        <v>266</v>
      </c>
      <c r="B32" s="241">
        <v>0</v>
      </c>
      <c r="C32" s="241">
        <v>0</v>
      </c>
      <c r="D32" s="242"/>
      <c r="E32" s="243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</row>
    <row r="33" spans="1:256" ht="17.25">
      <c r="A33" s="236" t="s">
        <v>219</v>
      </c>
      <c r="B33" s="237">
        <f>SUM(B26:B32)</f>
        <v>51140571.95</v>
      </c>
      <c r="C33" s="240">
        <f>SUM(C26:C32)</f>
        <v>46911319.29</v>
      </c>
      <c r="D33" s="237">
        <f>C33-B33</f>
        <v>-4229252.660000004</v>
      </c>
      <c r="E33" s="238">
        <f>D33/B33</f>
        <v>-0.08269857959615572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  <c r="IT33" s="225"/>
      <c r="IU33" s="225"/>
      <c r="IV33" s="225"/>
    </row>
    <row r="34" spans="1:256" ht="17.25">
      <c r="A34" s="232" t="s">
        <v>267</v>
      </c>
      <c r="B34" s="233"/>
      <c r="C34" s="233"/>
      <c r="D34" s="233"/>
      <c r="E34" s="239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</row>
    <row r="35" spans="1:256" ht="17.25">
      <c r="A35" s="233" t="s">
        <v>268</v>
      </c>
      <c r="B35" s="241">
        <v>3737777.96</v>
      </c>
      <c r="C35" s="241">
        <v>3651567.85</v>
      </c>
      <c r="D35" s="233"/>
      <c r="E35" s="239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</row>
    <row r="36" spans="1:256" ht="17.25">
      <c r="A36" s="233" t="s">
        <v>269</v>
      </c>
      <c r="B36" s="241">
        <v>1285.12</v>
      </c>
      <c r="C36" s="241">
        <v>4008.72</v>
      </c>
      <c r="D36" s="242"/>
      <c r="E36" s="243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  <c r="IV36" s="225"/>
    </row>
    <row r="37" spans="1:256" ht="17.25">
      <c r="A37" s="233" t="s">
        <v>270</v>
      </c>
      <c r="B37" s="241">
        <v>1455518.1</v>
      </c>
      <c r="C37" s="241">
        <v>1422049.45</v>
      </c>
      <c r="D37" s="242"/>
      <c r="E37" s="243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  <c r="IT37" s="225"/>
      <c r="IU37" s="225"/>
      <c r="IV37" s="225"/>
    </row>
    <row r="38" spans="1:256" ht="17.25">
      <c r="A38" s="236" t="s">
        <v>219</v>
      </c>
      <c r="B38" s="237">
        <f>SUM(B35:B37)</f>
        <v>5194581.18</v>
      </c>
      <c r="C38" s="237">
        <f>SUM(C35:C37)</f>
        <v>5077626.0200000005</v>
      </c>
      <c r="D38" s="237">
        <f>C38-B38</f>
        <v>-116955.15999999922</v>
      </c>
      <c r="E38" s="238">
        <f>D38/B38</f>
        <v>-0.02251483920403362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  <c r="IV38" s="225"/>
    </row>
    <row r="39" spans="1:256" ht="17.25">
      <c r="A39" s="232" t="s">
        <v>271</v>
      </c>
      <c r="B39" s="233"/>
      <c r="C39" s="233"/>
      <c r="D39" s="233"/>
      <c r="E39" s="239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  <c r="IT39" s="225"/>
      <c r="IU39" s="225"/>
      <c r="IV39" s="225"/>
    </row>
    <row r="40" spans="1:256" ht="17.25">
      <c r="A40" s="233" t="s">
        <v>272</v>
      </c>
      <c r="B40" s="241">
        <v>7034673.21</v>
      </c>
      <c r="C40" s="241">
        <v>10147191.54</v>
      </c>
      <c r="D40" s="233"/>
      <c r="E40" s="239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225"/>
      <c r="IV40" s="225"/>
    </row>
    <row r="41" spans="1:256" ht="17.25">
      <c r="A41" s="233" t="s">
        <v>273</v>
      </c>
      <c r="B41" s="241">
        <v>713168.02</v>
      </c>
      <c r="C41" s="241">
        <v>764875.54</v>
      </c>
      <c r="D41" s="242"/>
      <c r="E41" s="243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  <c r="IU41" s="225"/>
      <c r="IV41" s="225"/>
    </row>
    <row r="42" spans="1:256" ht="17.25">
      <c r="A42" s="233" t="s">
        <v>274</v>
      </c>
      <c r="B42" s="241">
        <v>18219.67</v>
      </c>
      <c r="C42" s="241">
        <v>25915.56</v>
      </c>
      <c r="D42" s="242"/>
      <c r="E42" s="243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</row>
    <row r="43" spans="1:256" ht="17.25">
      <c r="A43" s="233" t="s">
        <v>275</v>
      </c>
      <c r="B43" s="241">
        <v>0</v>
      </c>
      <c r="C43" s="241">
        <v>20</v>
      </c>
      <c r="D43" s="242"/>
      <c r="E43" s="243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  <c r="IU43" s="225"/>
      <c r="IV43" s="225"/>
    </row>
    <row r="44" spans="1:256" ht="17.25">
      <c r="A44" s="233" t="s">
        <v>276</v>
      </c>
      <c r="B44" s="241">
        <v>0</v>
      </c>
      <c r="C44" s="241">
        <v>20</v>
      </c>
      <c r="D44" s="242"/>
      <c r="E44" s="243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225"/>
    </row>
    <row r="45" spans="1:256" ht="17.25">
      <c r="A45" s="233" t="s">
        <v>277</v>
      </c>
      <c r="B45" s="241">
        <v>0</v>
      </c>
      <c r="C45" s="241">
        <v>0</v>
      </c>
      <c r="D45" s="242"/>
      <c r="E45" s="243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</row>
    <row r="46" spans="1:256" ht="17.25">
      <c r="A46" s="233" t="s">
        <v>278</v>
      </c>
      <c r="B46" s="241">
        <v>0</v>
      </c>
      <c r="C46" s="241">
        <v>0</v>
      </c>
      <c r="D46" s="242"/>
      <c r="E46" s="243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  <c r="IU46" s="225"/>
      <c r="IV46" s="225"/>
    </row>
    <row r="47" spans="1:256" ht="17.25">
      <c r="A47" s="233" t="s">
        <v>279</v>
      </c>
      <c r="B47" s="241">
        <v>5101.1</v>
      </c>
      <c r="C47" s="244">
        <v>41686.92</v>
      </c>
      <c r="D47" s="245"/>
      <c r="E47" s="246" t="s">
        <v>106</v>
      </c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  <c r="IT47" s="225"/>
      <c r="IU47" s="225"/>
      <c r="IV47" s="225"/>
    </row>
    <row r="48" spans="1:256" ht="18" thickBot="1">
      <c r="A48" s="247" t="s">
        <v>219</v>
      </c>
      <c r="B48" s="237">
        <f>SUM(B40:B47)</f>
        <v>7771162</v>
      </c>
      <c r="C48" s="248">
        <f>SUM(C40:C47)</f>
        <v>10979709.559999999</v>
      </c>
      <c r="D48" s="248">
        <f>C48-B48</f>
        <v>3208547.5599999987</v>
      </c>
      <c r="E48" s="249">
        <f>D48/B48</f>
        <v>0.4128787380831848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  <c r="IU48" s="225"/>
      <c r="IV48" s="225"/>
    </row>
    <row r="49" spans="1:256" ht="18" thickTop="1">
      <c r="A49" s="232" t="s">
        <v>280</v>
      </c>
      <c r="B49" s="233" t="s">
        <v>106</v>
      </c>
      <c r="C49" s="233" t="s">
        <v>106</v>
      </c>
      <c r="D49" s="233"/>
      <c r="E49" s="234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  <c r="IT49" s="225"/>
      <c r="IU49" s="225"/>
      <c r="IV49" s="225"/>
    </row>
    <row r="50" spans="1:256" ht="17.25">
      <c r="A50" s="233" t="s">
        <v>281</v>
      </c>
      <c r="B50" s="241">
        <v>1281935.3</v>
      </c>
      <c r="C50" s="241">
        <v>1313556.7</v>
      </c>
      <c r="D50" s="250"/>
      <c r="E50" s="251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  <c r="IU50" s="225"/>
      <c r="IV50" s="225"/>
    </row>
    <row r="51" spans="1:256" ht="17.25">
      <c r="A51" s="233" t="s">
        <v>282</v>
      </c>
      <c r="B51" s="241">
        <v>40</v>
      </c>
      <c r="C51" s="241">
        <v>40</v>
      </c>
      <c r="D51" s="250"/>
      <c r="E51" s="251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  <c r="IQ51" s="225"/>
      <c r="IR51" s="225"/>
      <c r="IS51" s="225"/>
      <c r="IT51" s="225"/>
      <c r="IU51" s="225"/>
      <c r="IV51" s="225"/>
    </row>
    <row r="52" spans="1:256" ht="17.25">
      <c r="A52" s="233" t="s">
        <v>283</v>
      </c>
      <c r="B52" s="241">
        <v>0</v>
      </c>
      <c r="C52" s="241">
        <v>0</v>
      </c>
      <c r="D52" s="250"/>
      <c r="E52" s="251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  <c r="IT52" s="225"/>
      <c r="IU52" s="225"/>
      <c r="IV52" s="225"/>
    </row>
    <row r="53" spans="1:256" ht="17.25">
      <c r="A53" s="233" t="s">
        <v>284</v>
      </c>
      <c r="B53" s="241">
        <v>0</v>
      </c>
      <c r="C53" s="241">
        <v>0</v>
      </c>
      <c r="D53" s="250"/>
      <c r="E53" s="251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  <c r="IM53" s="225"/>
      <c r="IN53" s="225"/>
      <c r="IO53" s="225"/>
      <c r="IP53" s="225"/>
      <c r="IQ53" s="225"/>
      <c r="IR53" s="225"/>
      <c r="IS53" s="225"/>
      <c r="IT53" s="225"/>
      <c r="IU53" s="225"/>
      <c r="IV53" s="225"/>
    </row>
    <row r="54" spans="1:256" ht="17.25">
      <c r="A54" s="233" t="s">
        <v>285</v>
      </c>
      <c r="B54" s="241">
        <v>46.68</v>
      </c>
      <c r="C54" s="241">
        <v>3225.81</v>
      </c>
      <c r="D54" s="250"/>
      <c r="E54" s="251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  <c r="IT54" s="225"/>
      <c r="IU54" s="225"/>
      <c r="IV54" s="225"/>
    </row>
    <row r="55" spans="1:256" ht="17.25">
      <c r="A55" s="233" t="s">
        <v>286</v>
      </c>
      <c r="B55" s="241">
        <v>36854.02</v>
      </c>
      <c r="C55" s="241">
        <v>38294.65</v>
      </c>
      <c r="D55" s="250"/>
      <c r="E55" s="251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  <c r="IQ55" s="225"/>
      <c r="IR55" s="225"/>
      <c r="IS55" s="225"/>
      <c r="IT55" s="225"/>
      <c r="IU55" s="225"/>
      <c r="IV55" s="225"/>
    </row>
    <row r="56" spans="1:256" ht="17.25">
      <c r="A56" s="233" t="s">
        <v>287</v>
      </c>
      <c r="B56" s="241">
        <v>0</v>
      </c>
      <c r="C56" s="241">
        <v>0</v>
      </c>
      <c r="D56" s="250"/>
      <c r="E56" s="251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  <c r="IQ56" s="225"/>
      <c r="IR56" s="225"/>
      <c r="IS56" s="225"/>
      <c r="IT56" s="225"/>
      <c r="IU56" s="225"/>
      <c r="IV56" s="225"/>
    </row>
    <row r="57" spans="1:256" ht="17.25">
      <c r="A57" s="233" t="s">
        <v>288</v>
      </c>
      <c r="B57" s="241">
        <v>28.58</v>
      </c>
      <c r="C57" s="241">
        <v>63.84</v>
      </c>
      <c r="D57" s="250"/>
      <c r="E57" s="251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  <c r="IT57" s="225"/>
      <c r="IU57" s="225"/>
      <c r="IV57" s="225"/>
    </row>
    <row r="58" spans="1:256" ht="18" thickBot="1">
      <c r="A58" s="236" t="s">
        <v>219</v>
      </c>
      <c r="B58" s="252">
        <f>SUM(B50:B57)</f>
        <v>1318904.58</v>
      </c>
      <c r="C58" s="252">
        <f>SUM(C50:C57)</f>
        <v>1355181</v>
      </c>
      <c r="D58" s="252">
        <f>C58-B58</f>
        <v>36276.419999999925</v>
      </c>
      <c r="E58" s="253">
        <f>D58/B58</f>
        <v>0.027504961731196598</v>
      </c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  <c r="IT58" s="225"/>
      <c r="IU58" s="225"/>
      <c r="IV58" s="225"/>
    </row>
    <row r="59" spans="1:256" ht="18" thickTop="1">
      <c r="A59" s="224"/>
      <c r="B59" s="223" t="s">
        <v>0</v>
      </c>
      <c r="C59" s="254"/>
      <c r="D59" s="223"/>
      <c r="E59" s="224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  <c r="IQ59" s="225"/>
      <c r="IR59" s="225"/>
      <c r="IS59" s="225"/>
      <c r="IT59" s="225"/>
      <c r="IU59" s="225"/>
      <c r="IV59" s="225"/>
    </row>
    <row r="60" spans="1:256" ht="17.25">
      <c r="A60" s="224"/>
      <c r="B60" s="223" t="s">
        <v>289</v>
      </c>
      <c r="C60" s="254"/>
      <c r="D60" s="223"/>
      <c r="E60" s="224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  <c r="IT60" s="225"/>
      <c r="IU60" s="225"/>
      <c r="IV60" s="225"/>
    </row>
    <row r="61" spans="1:256" ht="17.25">
      <c r="A61" s="227" t="str">
        <f>+A3</f>
        <v> February 2006</v>
      </c>
      <c r="B61" s="223" t="s">
        <v>105</v>
      </c>
      <c r="C61" s="254"/>
      <c r="D61" s="223"/>
      <c r="E61" s="227" t="s">
        <v>462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  <c r="IM61" s="225"/>
      <c r="IN61" s="225"/>
      <c r="IO61" s="225"/>
      <c r="IP61" s="225"/>
      <c r="IQ61" s="225"/>
      <c r="IR61" s="225"/>
      <c r="IS61" s="225"/>
      <c r="IT61" s="225"/>
      <c r="IU61" s="225"/>
      <c r="IV61" s="225"/>
    </row>
    <row r="62" spans="1:256" ht="17.25">
      <c r="A62" s="228" t="s">
        <v>240</v>
      </c>
      <c r="B62" s="229">
        <v>2005</v>
      </c>
      <c r="C62" s="230">
        <v>2006</v>
      </c>
      <c r="D62" s="228" t="s">
        <v>241</v>
      </c>
      <c r="E62" s="228" t="s">
        <v>242</v>
      </c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  <c r="IU62" s="225"/>
      <c r="IV62" s="225"/>
    </row>
    <row r="63" spans="1:256" ht="17.25">
      <c r="A63" s="232" t="s">
        <v>291</v>
      </c>
      <c r="B63" s="233" t="s">
        <v>106</v>
      </c>
      <c r="C63" s="233" t="s">
        <v>106</v>
      </c>
      <c r="D63" s="233"/>
      <c r="E63" s="234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  <c r="IT63" s="225"/>
      <c r="IU63" s="225"/>
      <c r="IV63" s="225"/>
    </row>
    <row r="64" spans="1:256" ht="17.25">
      <c r="A64" s="233" t="s">
        <v>292</v>
      </c>
      <c r="B64" s="241">
        <v>13056380.28</v>
      </c>
      <c r="C64" s="241">
        <v>14098524.87</v>
      </c>
      <c r="D64" s="250" t="s">
        <v>106</v>
      </c>
      <c r="E64" s="251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225"/>
    </row>
    <row r="65" spans="1:256" ht="17.25">
      <c r="A65" s="233" t="s">
        <v>293</v>
      </c>
      <c r="B65" s="241">
        <v>466991</v>
      </c>
      <c r="C65" s="241">
        <v>432245.5</v>
      </c>
      <c r="D65" s="250"/>
      <c r="E65" s="251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  <c r="IT65" s="225"/>
      <c r="IU65" s="225"/>
      <c r="IV65" s="225"/>
    </row>
    <row r="66" spans="1:256" ht="17.25">
      <c r="A66" s="233" t="s">
        <v>294</v>
      </c>
      <c r="B66" s="241">
        <v>-31149</v>
      </c>
      <c r="C66" s="241">
        <v>1028.5</v>
      </c>
      <c r="D66" s="250"/>
      <c r="E66" s="251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  <c r="IT66" s="225"/>
      <c r="IU66" s="225"/>
      <c r="IV66" s="225"/>
    </row>
    <row r="67" spans="1:256" ht="17.25">
      <c r="A67" s="233" t="s">
        <v>295</v>
      </c>
      <c r="B67" s="241">
        <v>30345.23</v>
      </c>
      <c r="C67" s="241">
        <v>17002.17</v>
      </c>
      <c r="D67" s="250"/>
      <c r="E67" s="251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  <c r="IT67" s="225"/>
      <c r="IU67" s="225"/>
      <c r="IV67" s="225"/>
    </row>
    <row r="68" spans="1:256" ht="17.25">
      <c r="A68" s="233" t="s">
        <v>296</v>
      </c>
      <c r="B68" s="241">
        <v>11447</v>
      </c>
      <c r="C68" s="241">
        <v>14505.44</v>
      </c>
      <c r="D68" s="250"/>
      <c r="E68" s="251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  <c r="IT68" s="225"/>
      <c r="IU68" s="225"/>
      <c r="IV68" s="225"/>
    </row>
    <row r="69" spans="1:256" ht="17.25">
      <c r="A69" s="233" t="s">
        <v>297</v>
      </c>
      <c r="B69" s="241">
        <v>8577499.58</v>
      </c>
      <c r="C69" s="241">
        <v>7452426.39</v>
      </c>
      <c r="D69" s="250"/>
      <c r="E69" s="251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  <c r="IT69" s="225"/>
      <c r="IU69" s="225"/>
      <c r="IV69" s="225"/>
    </row>
    <row r="70" spans="1:256" ht="17.25">
      <c r="A70" s="233" t="s">
        <v>298</v>
      </c>
      <c r="B70" s="241">
        <v>29969</v>
      </c>
      <c r="C70" s="241">
        <v>60684</v>
      </c>
      <c r="D70" s="250"/>
      <c r="E70" s="251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  <c r="IT70" s="225"/>
      <c r="IU70" s="225"/>
      <c r="IV70" s="225"/>
    </row>
    <row r="71" spans="1:256" ht="17.25">
      <c r="A71" s="233" t="s">
        <v>299</v>
      </c>
      <c r="B71" s="241">
        <v>15189</v>
      </c>
      <c r="C71" s="241">
        <v>13704</v>
      </c>
      <c r="D71" s="250"/>
      <c r="E71" s="251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  <c r="IT71" s="225"/>
      <c r="IU71" s="225"/>
      <c r="IV71" s="225"/>
    </row>
    <row r="72" spans="1:256" ht="17.25">
      <c r="A72" s="233" t="s">
        <v>300</v>
      </c>
      <c r="B72" s="241">
        <v>55987</v>
      </c>
      <c r="C72" s="241">
        <v>56361.78</v>
      </c>
      <c r="D72" s="250"/>
      <c r="E72" s="251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  <c r="IT72" s="225"/>
      <c r="IU72" s="225"/>
      <c r="IV72" s="225"/>
    </row>
    <row r="73" spans="1:256" ht="17.25">
      <c r="A73" s="233" t="s">
        <v>301</v>
      </c>
      <c r="B73" s="241">
        <v>2154.3</v>
      </c>
      <c r="C73" s="241">
        <v>2051</v>
      </c>
      <c r="D73" s="250"/>
      <c r="E73" s="251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  <c r="IT73" s="225"/>
      <c r="IU73" s="225"/>
      <c r="IV73" s="225"/>
    </row>
    <row r="74" spans="1:256" ht="17.25">
      <c r="A74" s="233" t="s">
        <v>302</v>
      </c>
      <c r="B74" s="241">
        <v>-4111.15</v>
      </c>
      <c r="C74" s="241">
        <v>-11360.3</v>
      </c>
      <c r="D74" s="250"/>
      <c r="E74" s="251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  <c r="IT74" s="225"/>
      <c r="IU74" s="225"/>
      <c r="IV74" s="225"/>
    </row>
    <row r="75" spans="1:256" ht="17.25">
      <c r="A75" s="233" t="s">
        <v>303</v>
      </c>
      <c r="B75" s="241">
        <v>30000</v>
      </c>
      <c r="C75" s="241">
        <v>33000</v>
      </c>
      <c r="D75" s="250"/>
      <c r="E75" s="251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  <c r="IT75" s="225"/>
      <c r="IU75" s="225"/>
      <c r="IV75" s="225"/>
    </row>
    <row r="76" spans="1:256" ht="17.25">
      <c r="A76" s="233" t="s">
        <v>304</v>
      </c>
      <c r="B76" s="241">
        <v>0</v>
      </c>
      <c r="C76" s="241">
        <v>0</v>
      </c>
      <c r="D76" s="250"/>
      <c r="E76" s="251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  <c r="IT76" s="225"/>
      <c r="IU76" s="225"/>
      <c r="IV76" s="225"/>
    </row>
    <row r="77" spans="1:256" ht="17.25">
      <c r="A77" s="233" t="s">
        <v>305</v>
      </c>
      <c r="B77" s="241">
        <v>346272.39</v>
      </c>
      <c r="C77" s="241">
        <v>187326.75</v>
      </c>
      <c r="D77" s="250"/>
      <c r="E77" s="251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  <c r="IT77" s="225"/>
      <c r="IU77" s="225"/>
      <c r="IV77" s="225"/>
    </row>
    <row r="78" spans="1:256" ht="17.25">
      <c r="A78" s="233" t="s">
        <v>306</v>
      </c>
      <c r="B78" s="241">
        <v>-130665.43</v>
      </c>
      <c r="C78" s="241">
        <v>0</v>
      </c>
      <c r="D78" s="250"/>
      <c r="E78" s="251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  <c r="IM78" s="225"/>
      <c r="IN78" s="225"/>
      <c r="IO78" s="225"/>
      <c r="IP78" s="225"/>
      <c r="IQ78" s="225"/>
      <c r="IR78" s="225"/>
      <c r="IS78" s="225"/>
      <c r="IT78" s="225"/>
      <c r="IU78" s="225"/>
      <c r="IV78" s="225"/>
    </row>
    <row r="79" spans="1:256" ht="17.25">
      <c r="A79" s="233" t="s">
        <v>307</v>
      </c>
      <c r="B79" s="241">
        <v>0</v>
      </c>
      <c r="C79" s="241">
        <v>0</v>
      </c>
      <c r="D79" s="250"/>
      <c r="E79" s="251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  <c r="IT79" s="225"/>
      <c r="IU79" s="225"/>
      <c r="IV79" s="225"/>
    </row>
    <row r="80" spans="1:256" ht="18" thickBot="1">
      <c r="A80" s="236" t="s">
        <v>219</v>
      </c>
      <c r="B80" s="255">
        <f>SUM(B64:B79)</f>
        <v>22456309.200000003</v>
      </c>
      <c r="C80" s="255">
        <f>SUM(C64:C79)</f>
        <v>22357500.099999998</v>
      </c>
      <c r="D80" s="252">
        <f>C80-B80</f>
        <v>-98809.10000000522</v>
      </c>
      <c r="E80" s="253">
        <f>D80/B80</f>
        <v>-0.0044000596500517195</v>
      </c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  <c r="IT80" s="225"/>
      <c r="IU80" s="225"/>
      <c r="IV80" s="225"/>
    </row>
    <row r="81" spans="1:256" ht="18" thickTop="1">
      <c r="A81" s="232" t="s">
        <v>308</v>
      </c>
      <c r="B81" s="241">
        <v>896135.5</v>
      </c>
      <c r="C81" s="241">
        <v>844211.25</v>
      </c>
      <c r="D81" s="250"/>
      <c r="E81" s="251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  <c r="IQ81" s="225"/>
      <c r="IR81" s="225"/>
      <c r="IS81" s="225"/>
      <c r="IT81" s="225"/>
      <c r="IU81" s="225"/>
      <c r="IV81" s="225"/>
    </row>
    <row r="82" spans="1:256" ht="18" thickBot="1">
      <c r="A82" s="236" t="s">
        <v>219</v>
      </c>
      <c r="B82" s="252">
        <f>B81</f>
        <v>896135.5</v>
      </c>
      <c r="C82" s="252">
        <f>C81</f>
        <v>844211.25</v>
      </c>
      <c r="D82" s="252">
        <f>C82-B82</f>
        <v>-51924.25</v>
      </c>
      <c r="E82" s="253">
        <f>D82/B82</f>
        <v>-0.05794240937893879</v>
      </c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  <c r="IM82" s="225"/>
      <c r="IN82" s="225"/>
      <c r="IO82" s="225"/>
      <c r="IP82" s="225"/>
      <c r="IQ82" s="225"/>
      <c r="IR82" s="225"/>
      <c r="IS82" s="225"/>
      <c r="IT82" s="225"/>
      <c r="IU82" s="225"/>
      <c r="IV82" s="225"/>
    </row>
    <row r="83" spans="1:256" ht="18" thickTop="1">
      <c r="A83" s="232" t="s">
        <v>309</v>
      </c>
      <c r="B83" s="233"/>
      <c r="C83" s="233"/>
      <c r="D83" s="233"/>
      <c r="E83" s="234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  <c r="IM83" s="225"/>
      <c r="IN83" s="225"/>
      <c r="IO83" s="225"/>
      <c r="IP83" s="225"/>
      <c r="IQ83" s="225"/>
      <c r="IR83" s="225"/>
      <c r="IS83" s="225"/>
      <c r="IT83" s="225"/>
      <c r="IU83" s="225"/>
      <c r="IV83" s="225"/>
    </row>
    <row r="84" spans="1:256" ht="17.25">
      <c r="A84" s="233" t="s">
        <v>310</v>
      </c>
      <c r="B84" s="241">
        <v>3325412.96</v>
      </c>
      <c r="C84" s="241">
        <v>4015964.39</v>
      </c>
      <c r="D84" s="250" t="s">
        <v>106</v>
      </c>
      <c r="E84" s="251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  <c r="IM84" s="225"/>
      <c r="IN84" s="225"/>
      <c r="IO84" s="225"/>
      <c r="IP84" s="225"/>
      <c r="IQ84" s="225"/>
      <c r="IR84" s="225"/>
      <c r="IS84" s="225"/>
      <c r="IT84" s="225"/>
      <c r="IU84" s="225"/>
      <c r="IV84" s="225"/>
    </row>
    <row r="85" spans="1:256" ht="17.25">
      <c r="A85" s="233" t="s">
        <v>311</v>
      </c>
      <c r="B85" s="241">
        <v>0</v>
      </c>
      <c r="C85" s="241">
        <v>0</v>
      </c>
      <c r="D85" s="250"/>
      <c r="E85" s="251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  <c r="IM85" s="225"/>
      <c r="IN85" s="225"/>
      <c r="IO85" s="225"/>
      <c r="IP85" s="225"/>
      <c r="IQ85" s="225"/>
      <c r="IR85" s="225"/>
      <c r="IS85" s="225"/>
      <c r="IT85" s="225"/>
      <c r="IU85" s="225"/>
      <c r="IV85" s="225"/>
    </row>
    <row r="86" spans="1:256" ht="18" thickBot="1">
      <c r="A86" s="236" t="s">
        <v>219</v>
      </c>
      <c r="B86" s="255">
        <f>SUM(B84:B85)</f>
        <v>3325412.96</v>
      </c>
      <c r="C86" s="255">
        <f>SUM(C84:C85)</f>
        <v>4015964.39</v>
      </c>
      <c r="D86" s="252">
        <f>C86-B86</f>
        <v>690551.4300000002</v>
      </c>
      <c r="E86" s="253">
        <f>D86/B86</f>
        <v>0.20765884968464193</v>
      </c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  <c r="IM86" s="225"/>
      <c r="IN86" s="225"/>
      <c r="IO86" s="225"/>
      <c r="IP86" s="225"/>
      <c r="IQ86" s="225"/>
      <c r="IR86" s="225"/>
      <c r="IS86" s="225"/>
      <c r="IT86" s="225"/>
      <c r="IU86" s="225"/>
      <c r="IV86" s="225"/>
    </row>
    <row r="87" spans="1:256" ht="18" thickTop="1">
      <c r="A87" s="232" t="s">
        <v>312</v>
      </c>
      <c r="B87" s="233"/>
      <c r="C87" s="233"/>
      <c r="D87" s="233"/>
      <c r="E87" s="234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  <c r="IM87" s="225"/>
      <c r="IN87" s="225"/>
      <c r="IO87" s="225"/>
      <c r="IP87" s="225"/>
      <c r="IQ87" s="225"/>
      <c r="IR87" s="225"/>
      <c r="IS87" s="225"/>
      <c r="IT87" s="225"/>
      <c r="IU87" s="225"/>
      <c r="IV87" s="225"/>
    </row>
    <row r="88" spans="1:256" ht="17.25">
      <c r="A88" s="233" t="s">
        <v>313</v>
      </c>
      <c r="B88" s="241">
        <v>65122.7</v>
      </c>
      <c r="C88" s="241">
        <v>66077.97</v>
      </c>
      <c r="D88" s="250"/>
      <c r="E88" s="251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  <c r="IM88" s="225"/>
      <c r="IN88" s="225"/>
      <c r="IO88" s="225"/>
      <c r="IP88" s="225"/>
      <c r="IQ88" s="225"/>
      <c r="IR88" s="225"/>
      <c r="IS88" s="225"/>
      <c r="IT88" s="225"/>
      <c r="IU88" s="225"/>
      <c r="IV88" s="225"/>
    </row>
    <row r="89" spans="1:256" ht="17.25">
      <c r="A89" s="233" t="s">
        <v>314</v>
      </c>
      <c r="B89" s="241">
        <v>2084.59</v>
      </c>
      <c r="C89" s="241">
        <v>5540.38</v>
      </c>
      <c r="D89" s="250"/>
      <c r="E89" s="251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  <c r="IM89" s="225"/>
      <c r="IN89" s="225"/>
      <c r="IO89" s="225"/>
      <c r="IP89" s="225"/>
      <c r="IQ89" s="225"/>
      <c r="IR89" s="225"/>
      <c r="IS89" s="225"/>
      <c r="IT89" s="225"/>
      <c r="IU89" s="225"/>
      <c r="IV89" s="225"/>
    </row>
    <row r="90" spans="1:256" ht="17.25">
      <c r="A90" s="233" t="s">
        <v>315</v>
      </c>
      <c r="B90" s="241">
        <v>319860.55</v>
      </c>
      <c r="C90" s="241">
        <v>323426.6</v>
      </c>
      <c r="D90" s="250" t="s">
        <v>106</v>
      </c>
      <c r="E90" s="256" t="s">
        <v>106</v>
      </c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  <c r="IM90" s="225"/>
      <c r="IN90" s="225"/>
      <c r="IO90" s="225"/>
      <c r="IP90" s="225"/>
      <c r="IQ90" s="225"/>
      <c r="IR90" s="225"/>
      <c r="IS90" s="225"/>
      <c r="IT90" s="225"/>
      <c r="IU90" s="225"/>
      <c r="IV90" s="225"/>
    </row>
    <row r="91" spans="1:256" ht="17.25">
      <c r="A91" s="233" t="s">
        <v>316</v>
      </c>
      <c r="B91" s="241">
        <v>261170.78</v>
      </c>
      <c r="C91" s="241">
        <v>840938.17</v>
      </c>
      <c r="D91" s="250"/>
      <c r="E91" s="251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  <c r="IQ91" s="225"/>
      <c r="IR91" s="225"/>
      <c r="IS91" s="225"/>
      <c r="IT91" s="225"/>
      <c r="IU91" s="225"/>
      <c r="IV91" s="225"/>
    </row>
    <row r="92" spans="1:256" ht="17.25">
      <c r="A92" s="233" t="s">
        <v>317</v>
      </c>
      <c r="B92" s="241">
        <v>175169.1</v>
      </c>
      <c r="C92" s="241">
        <v>500907.17</v>
      </c>
      <c r="D92" s="250"/>
      <c r="E92" s="251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  <c r="IQ92" s="225"/>
      <c r="IR92" s="225"/>
      <c r="IS92" s="225"/>
      <c r="IT92" s="225"/>
      <c r="IU92" s="225"/>
      <c r="IV92" s="225"/>
    </row>
    <row r="93" spans="1:256" ht="18" thickBot="1">
      <c r="A93" s="236" t="s">
        <v>219</v>
      </c>
      <c r="B93" s="252">
        <f>SUM(B88:B92)</f>
        <v>823407.72</v>
      </c>
      <c r="C93" s="252">
        <f>SUM(C88:C92)</f>
        <v>1736890.29</v>
      </c>
      <c r="D93" s="252">
        <f>C93-B93</f>
        <v>913482.5700000001</v>
      </c>
      <c r="E93" s="253">
        <f>D93/B93</f>
        <v>1.1093927683845375</v>
      </c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  <c r="IQ93" s="225"/>
      <c r="IR93" s="225"/>
      <c r="IS93" s="225"/>
      <c r="IT93" s="225"/>
      <c r="IU93" s="225"/>
      <c r="IV93" s="225"/>
    </row>
    <row r="94" spans="1:256" ht="18" thickTop="1">
      <c r="A94" s="232" t="s">
        <v>318</v>
      </c>
      <c r="B94" s="233"/>
      <c r="C94" s="233"/>
      <c r="D94" s="233"/>
      <c r="E94" s="234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  <c r="IQ94" s="225"/>
      <c r="IR94" s="225"/>
      <c r="IS94" s="225"/>
      <c r="IT94" s="225"/>
      <c r="IU94" s="225"/>
      <c r="IV94" s="225"/>
    </row>
    <row r="95" spans="1:256" ht="17.25">
      <c r="A95" s="233" t="s">
        <v>319</v>
      </c>
      <c r="B95" s="241">
        <v>7852335.37</v>
      </c>
      <c r="C95" s="241">
        <v>11102386.5</v>
      </c>
      <c r="D95" s="250"/>
      <c r="E95" s="251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  <c r="IQ95" s="225"/>
      <c r="IR95" s="225"/>
      <c r="IS95" s="225"/>
      <c r="IT95" s="225"/>
      <c r="IU95" s="225"/>
      <c r="IV95" s="225"/>
    </row>
    <row r="96" spans="1:256" ht="17.25">
      <c r="A96" s="233" t="s">
        <v>320</v>
      </c>
      <c r="B96" s="241">
        <v>80404</v>
      </c>
      <c r="C96" s="241">
        <v>77904.5</v>
      </c>
      <c r="D96" s="250"/>
      <c r="E96" s="251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  <c r="IQ96" s="225"/>
      <c r="IR96" s="225"/>
      <c r="IS96" s="225"/>
      <c r="IT96" s="225"/>
      <c r="IU96" s="225"/>
      <c r="IV96" s="225"/>
    </row>
    <row r="97" spans="1:256" ht="17.25">
      <c r="A97" s="233" t="s">
        <v>321</v>
      </c>
      <c r="B97" s="241">
        <v>281247.08</v>
      </c>
      <c r="C97" s="241">
        <v>4547.18</v>
      </c>
      <c r="D97" s="250"/>
      <c r="E97" s="251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  <c r="IQ97" s="225"/>
      <c r="IR97" s="225"/>
      <c r="IS97" s="225"/>
      <c r="IT97" s="225"/>
      <c r="IU97" s="225"/>
      <c r="IV97" s="225"/>
    </row>
    <row r="98" spans="1:256" ht="17.25">
      <c r="A98" s="233" t="s">
        <v>322</v>
      </c>
      <c r="B98" s="241">
        <v>505925.83</v>
      </c>
      <c r="C98" s="241">
        <v>21646.54</v>
      </c>
      <c r="D98" s="250" t="s">
        <v>106</v>
      </c>
      <c r="E98" s="256" t="s">
        <v>106</v>
      </c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  <c r="IT98" s="225"/>
      <c r="IU98" s="225"/>
      <c r="IV98" s="225"/>
    </row>
    <row r="99" spans="1:256" ht="17.25">
      <c r="A99" s="233" t="s">
        <v>323</v>
      </c>
      <c r="B99" s="241">
        <v>62907.93</v>
      </c>
      <c r="C99" s="241">
        <v>2616</v>
      </c>
      <c r="D99" s="250"/>
      <c r="E99" s="251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  <c r="IT99" s="225"/>
      <c r="IU99" s="225"/>
      <c r="IV99" s="225"/>
    </row>
    <row r="100" spans="1:256" ht="17.25">
      <c r="A100" s="233" t="s">
        <v>324</v>
      </c>
      <c r="B100" s="241">
        <v>334883.7</v>
      </c>
      <c r="C100" s="241">
        <v>167329.91</v>
      </c>
      <c r="D100" s="250"/>
      <c r="E100" s="251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  <c r="IQ100" s="225"/>
      <c r="IR100" s="225"/>
      <c r="IS100" s="225"/>
      <c r="IT100" s="225"/>
      <c r="IU100" s="225"/>
      <c r="IV100" s="225"/>
    </row>
    <row r="101" spans="1:256" ht="17.25">
      <c r="A101" s="233" t="s">
        <v>325</v>
      </c>
      <c r="B101" s="241">
        <v>153704.44</v>
      </c>
      <c r="C101" s="241">
        <v>23727.73</v>
      </c>
      <c r="D101" s="250"/>
      <c r="E101" s="251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  <c r="IQ101" s="225"/>
      <c r="IR101" s="225"/>
      <c r="IS101" s="225"/>
      <c r="IT101" s="225"/>
      <c r="IU101" s="225"/>
      <c r="IV101" s="225"/>
    </row>
    <row r="102" spans="1:256" ht="17.25">
      <c r="A102" s="233" t="s">
        <v>326</v>
      </c>
      <c r="B102" s="241">
        <v>86498.57</v>
      </c>
      <c r="C102" s="241">
        <v>3597.04</v>
      </c>
      <c r="D102" s="250"/>
      <c r="E102" s="251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  <c r="IQ102" s="225"/>
      <c r="IR102" s="225"/>
      <c r="IS102" s="225"/>
      <c r="IT102" s="225"/>
      <c r="IU102" s="225"/>
      <c r="IV102" s="225"/>
    </row>
    <row r="103" spans="1:256" ht="17.25">
      <c r="A103" s="233" t="s">
        <v>327</v>
      </c>
      <c r="B103" s="241">
        <v>51520.25</v>
      </c>
      <c r="C103" s="241">
        <v>48465.38</v>
      </c>
      <c r="D103" s="250"/>
      <c r="E103" s="251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  <c r="IQ103" s="225"/>
      <c r="IR103" s="225"/>
      <c r="IS103" s="225"/>
      <c r="IT103" s="225"/>
      <c r="IU103" s="225"/>
      <c r="IV103" s="225"/>
    </row>
    <row r="104" spans="1:256" ht="17.25">
      <c r="A104" s="233" t="s">
        <v>328</v>
      </c>
      <c r="B104" s="241">
        <v>51386.31</v>
      </c>
      <c r="C104" s="241">
        <v>244084.29</v>
      </c>
      <c r="D104" s="233"/>
      <c r="E104" s="234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  <c r="IP104" s="225"/>
      <c r="IQ104" s="225"/>
      <c r="IR104" s="225"/>
      <c r="IS104" s="225"/>
      <c r="IT104" s="225"/>
      <c r="IU104" s="225"/>
      <c r="IV104" s="225"/>
    </row>
    <row r="105" spans="1:256" ht="17.25">
      <c r="A105" s="234" t="s">
        <v>329</v>
      </c>
      <c r="B105" s="241">
        <v>26367.06</v>
      </c>
      <c r="C105" s="241">
        <v>715.71</v>
      </c>
      <c r="D105" s="242"/>
      <c r="E105" s="242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  <c r="IP105" s="225"/>
      <c r="IQ105" s="225"/>
      <c r="IR105" s="225"/>
      <c r="IS105" s="225"/>
      <c r="IT105" s="225"/>
      <c r="IU105" s="225"/>
      <c r="IV105" s="225"/>
    </row>
    <row r="106" spans="1:256" ht="17.25">
      <c r="A106" s="234" t="s">
        <v>330</v>
      </c>
      <c r="B106" s="241">
        <v>0</v>
      </c>
      <c r="C106" s="241">
        <v>0</v>
      </c>
      <c r="D106" s="242"/>
      <c r="E106" s="242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  <c r="IM106" s="225"/>
      <c r="IN106" s="225"/>
      <c r="IO106" s="225"/>
      <c r="IP106" s="225"/>
      <c r="IQ106" s="225"/>
      <c r="IR106" s="225"/>
      <c r="IS106" s="225"/>
      <c r="IT106" s="225"/>
      <c r="IU106" s="225"/>
      <c r="IV106" s="225"/>
    </row>
    <row r="107" spans="1:256" ht="17.25">
      <c r="A107" s="233" t="s">
        <v>331</v>
      </c>
      <c r="B107" s="241">
        <v>551606.62</v>
      </c>
      <c r="C107" s="241">
        <v>476594.32</v>
      </c>
      <c r="D107" s="242"/>
      <c r="E107" s="242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  <c r="IP107" s="225"/>
      <c r="IQ107" s="225"/>
      <c r="IR107" s="225"/>
      <c r="IS107" s="225"/>
      <c r="IT107" s="225"/>
      <c r="IU107" s="225"/>
      <c r="IV107" s="225"/>
    </row>
    <row r="108" spans="1:256" ht="17.25">
      <c r="A108" s="234" t="s">
        <v>332</v>
      </c>
      <c r="B108" s="241">
        <v>4959.32</v>
      </c>
      <c r="C108" s="241">
        <v>7907.24</v>
      </c>
      <c r="D108" s="242"/>
      <c r="E108" s="242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  <c r="IP108" s="225"/>
      <c r="IQ108" s="225"/>
      <c r="IR108" s="225"/>
      <c r="IS108" s="225"/>
      <c r="IT108" s="225"/>
      <c r="IU108" s="225"/>
      <c r="IV108" s="225"/>
    </row>
    <row r="109" spans="1:256" ht="17.25">
      <c r="A109" s="233" t="s">
        <v>333</v>
      </c>
      <c r="B109" s="241">
        <v>2613.57</v>
      </c>
      <c r="C109" s="241">
        <v>90275.74</v>
      </c>
      <c r="D109" s="242"/>
      <c r="E109" s="242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  <c r="IQ109" s="225"/>
      <c r="IR109" s="225"/>
      <c r="IS109" s="225"/>
      <c r="IT109" s="225"/>
      <c r="IU109" s="225"/>
      <c r="IV109" s="225"/>
    </row>
    <row r="110" spans="1:256" ht="17.25">
      <c r="A110" s="233" t="s">
        <v>334</v>
      </c>
      <c r="B110" s="241">
        <v>4176926.77</v>
      </c>
      <c r="C110" s="241">
        <v>5105509.11</v>
      </c>
      <c r="D110" s="242"/>
      <c r="E110" s="242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  <c r="IT110" s="225"/>
      <c r="IU110" s="225"/>
      <c r="IV110" s="225"/>
    </row>
    <row r="111" spans="1:256" ht="17.25">
      <c r="A111" s="233" t="s">
        <v>335</v>
      </c>
      <c r="B111" s="241">
        <v>512606.09</v>
      </c>
      <c r="C111" s="241">
        <v>476040.6</v>
      </c>
      <c r="D111" s="242"/>
      <c r="E111" s="242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  <c r="IT111" s="225"/>
      <c r="IU111" s="225"/>
      <c r="IV111" s="225"/>
    </row>
    <row r="112" spans="1:256" ht="17.25">
      <c r="A112" s="233" t="s">
        <v>336</v>
      </c>
      <c r="B112" s="241">
        <v>84165.28</v>
      </c>
      <c r="C112" s="241">
        <v>89074.27</v>
      </c>
      <c r="D112" s="242"/>
      <c r="E112" s="242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  <c r="IP112" s="225"/>
      <c r="IQ112" s="225"/>
      <c r="IR112" s="225"/>
      <c r="IS112" s="225"/>
      <c r="IT112" s="225"/>
      <c r="IU112" s="225"/>
      <c r="IV112" s="225"/>
    </row>
    <row r="113" spans="1:256" ht="17.25">
      <c r="A113" s="233" t="s">
        <v>337</v>
      </c>
      <c r="B113" s="241">
        <v>43023.26</v>
      </c>
      <c r="C113" s="241">
        <v>43469.91</v>
      </c>
      <c r="D113" s="242"/>
      <c r="E113" s="242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  <c r="IP113" s="225"/>
      <c r="IQ113" s="225"/>
      <c r="IR113" s="225"/>
      <c r="IS113" s="225"/>
      <c r="IT113" s="225"/>
      <c r="IU113" s="225"/>
      <c r="IV113" s="225"/>
    </row>
    <row r="114" spans="1:256" ht="17.25">
      <c r="A114" s="233" t="s">
        <v>338</v>
      </c>
      <c r="B114" s="241">
        <v>6440.92</v>
      </c>
      <c r="C114" s="241">
        <v>3263.52</v>
      </c>
      <c r="D114" s="242"/>
      <c r="E114" s="242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  <c r="IM114" s="225"/>
      <c r="IN114" s="225"/>
      <c r="IO114" s="225"/>
      <c r="IP114" s="225"/>
      <c r="IQ114" s="225"/>
      <c r="IR114" s="225"/>
      <c r="IS114" s="225"/>
      <c r="IT114" s="225"/>
      <c r="IU114" s="225"/>
      <c r="IV114" s="225"/>
    </row>
    <row r="115" spans="1:256" ht="17.25">
      <c r="A115" s="233" t="s">
        <v>339</v>
      </c>
      <c r="B115" s="241">
        <v>2696.53</v>
      </c>
      <c r="C115" s="241">
        <v>1807.1</v>
      </c>
      <c r="D115" s="242"/>
      <c r="E115" s="242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  <c r="IM115" s="225"/>
      <c r="IN115" s="225"/>
      <c r="IO115" s="225"/>
      <c r="IP115" s="225"/>
      <c r="IQ115" s="225"/>
      <c r="IR115" s="225"/>
      <c r="IS115" s="225"/>
      <c r="IT115" s="225"/>
      <c r="IU115" s="225"/>
      <c r="IV115" s="225"/>
    </row>
    <row r="116" spans="1:256" ht="17.25">
      <c r="A116" s="233" t="s">
        <v>340</v>
      </c>
      <c r="B116" s="241">
        <v>163892.52</v>
      </c>
      <c r="C116" s="241">
        <v>-145.94</v>
      </c>
      <c r="D116" s="242"/>
      <c r="E116" s="242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  <c r="IM116" s="225"/>
      <c r="IN116" s="225"/>
      <c r="IO116" s="225"/>
      <c r="IP116" s="225"/>
      <c r="IQ116" s="225"/>
      <c r="IR116" s="225"/>
      <c r="IS116" s="225"/>
      <c r="IT116" s="225"/>
      <c r="IU116" s="225"/>
      <c r="IV116" s="225"/>
    </row>
    <row r="117" spans="1:256" ht="17.25">
      <c r="A117" s="233" t="s">
        <v>341</v>
      </c>
      <c r="B117" s="241">
        <v>43512.72</v>
      </c>
      <c r="C117" s="241">
        <v>2021</v>
      </c>
      <c r="D117" s="242"/>
      <c r="E117" s="242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5"/>
      <c r="DE117" s="225"/>
      <c r="DF117" s="225"/>
      <c r="DG117" s="225"/>
      <c r="DH117" s="225"/>
      <c r="DI117" s="225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  <c r="FL117" s="225"/>
      <c r="FM117" s="225"/>
      <c r="FN117" s="225"/>
      <c r="FO117" s="225"/>
      <c r="FP117" s="225"/>
      <c r="FQ117" s="225"/>
      <c r="FR117" s="225"/>
      <c r="FS117" s="225"/>
      <c r="FT117" s="225"/>
      <c r="FU117" s="225"/>
      <c r="FV117" s="225"/>
      <c r="FW117" s="225"/>
      <c r="FX117" s="225"/>
      <c r="FY117" s="225"/>
      <c r="FZ117" s="225"/>
      <c r="GA117" s="225"/>
      <c r="GB117" s="225"/>
      <c r="GC117" s="225"/>
      <c r="GD117" s="225"/>
      <c r="GE117" s="225"/>
      <c r="GF117" s="225"/>
      <c r="GG117" s="225"/>
      <c r="GH117" s="225"/>
      <c r="GI117" s="225"/>
      <c r="GJ117" s="225"/>
      <c r="GK117" s="225"/>
      <c r="GL117" s="225"/>
      <c r="GM117" s="225"/>
      <c r="GN117" s="225"/>
      <c r="GO117" s="225"/>
      <c r="GP117" s="225"/>
      <c r="GQ117" s="225"/>
      <c r="GR117" s="225"/>
      <c r="GS117" s="225"/>
      <c r="GT117" s="225"/>
      <c r="GU117" s="225"/>
      <c r="GV117" s="225"/>
      <c r="GW117" s="225"/>
      <c r="GX117" s="225"/>
      <c r="GY117" s="225"/>
      <c r="GZ117" s="225"/>
      <c r="HA117" s="225"/>
      <c r="HB117" s="225"/>
      <c r="HC117" s="225"/>
      <c r="HD117" s="225"/>
      <c r="HE117" s="225"/>
      <c r="HF117" s="225"/>
      <c r="HG117" s="225"/>
      <c r="HH117" s="225"/>
      <c r="HI117" s="225"/>
      <c r="HJ117" s="225"/>
      <c r="HK117" s="225"/>
      <c r="HL117" s="225"/>
      <c r="HM117" s="225"/>
      <c r="HN117" s="225"/>
      <c r="HO117" s="225"/>
      <c r="HP117" s="225"/>
      <c r="HQ117" s="225"/>
      <c r="HR117" s="225"/>
      <c r="HS117" s="225"/>
      <c r="HT117" s="225"/>
      <c r="HU117" s="225"/>
      <c r="HV117" s="225"/>
      <c r="HW117" s="225"/>
      <c r="HX117" s="225"/>
      <c r="HY117" s="225"/>
      <c r="HZ117" s="225"/>
      <c r="IA117" s="225"/>
      <c r="IB117" s="225"/>
      <c r="IC117" s="225"/>
      <c r="ID117" s="225"/>
      <c r="IE117" s="225"/>
      <c r="IF117" s="225"/>
      <c r="IG117" s="225"/>
      <c r="IH117" s="225"/>
      <c r="II117" s="225"/>
      <c r="IJ117" s="225"/>
      <c r="IK117" s="225"/>
      <c r="IL117" s="225"/>
      <c r="IM117" s="225"/>
      <c r="IN117" s="225"/>
      <c r="IO117" s="225"/>
      <c r="IP117" s="225"/>
      <c r="IQ117" s="225"/>
      <c r="IR117" s="225"/>
      <c r="IS117" s="225"/>
      <c r="IT117" s="225"/>
      <c r="IU117" s="225"/>
      <c r="IV117" s="225"/>
    </row>
    <row r="118" spans="1:256" ht="17.25">
      <c r="A118" s="233" t="s">
        <v>342</v>
      </c>
      <c r="B118" s="241">
        <v>422101.4</v>
      </c>
      <c r="C118" s="241">
        <v>10456.06</v>
      </c>
      <c r="D118" s="242"/>
      <c r="E118" s="242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  <c r="FL118" s="225"/>
      <c r="FM118" s="225"/>
      <c r="FN118" s="225"/>
      <c r="FO118" s="225"/>
      <c r="FP118" s="225"/>
      <c r="FQ118" s="225"/>
      <c r="FR118" s="225"/>
      <c r="FS118" s="225"/>
      <c r="FT118" s="225"/>
      <c r="FU118" s="225"/>
      <c r="FV118" s="225"/>
      <c r="FW118" s="225"/>
      <c r="FX118" s="225"/>
      <c r="FY118" s="225"/>
      <c r="FZ118" s="225"/>
      <c r="GA118" s="225"/>
      <c r="GB118" s="225"/>
      <c r="GC118" s="225"/>
      <c r="GD118" s="225"/>
      <c r="GE118" s="225"/>
      <c r="GF118" s="225"/>
      <c r="GG118" s="225"/>
      <c r="GH118" s="225"/>
      <c r="GI118" s="225"/>
      <c r="GJ118" s="225"/>
      <c r="GK118" s="225"/>
      <c r="GL118" s="225"/>
      <c r="GM118" s="225"/>
      <c r="GN118" s="225"/>
      <c r="GO118" s="225"/>
      <c r="GP118" s="225"/>
      <c r="GQ118" s="225"/>
      <c r="GR118" s="225"/>
      <c r="GS118" s="225"/>
      <c r="GT118" s="225"/>
      <c r="GU118" s="225"/>
      <c r="GV118" s="225"/>
      <c r="GW118" s="225"/>
      <c r="GX118" s="225"/>
      <c r="GY118" s="225"/>
      <c r="GZ118" s="225"/>
      <c r="HA118" s="225"/>
      <c r="HB118" s="225"/>
      <c r="HC118" s="225"/>
      <c r="HD118" s="225"/>
      <c r="HE118" s="225"/>
      <c r="HF118" s="225"/>
      <c r="HG118" s="225"/>
      <c r="HH118" s="225"/>
      <c r="HI118" s="225"/>
      <c r="HJ118" s="225"/>
      <c r="HK118" s="225"/>
      <c r="HL118" s="225"/>
      <c r="HM118" s="225"/>
      <c r="HN118" s="225"/>
      <c r="HO118" s="225"/>
      <c r="HP118" s="225"/>
      <c r="HQ118" s="225"/>
      <c r="HR118" s="225"/>
      <c r="HS118" s="225"/>
      <c r="HT118" s="225"/>
      <c r="HU118" s="225"/>
      <c r="HV118" s="225"/>
      <c r="HW118" s="225"/>
      <c r="HX118" s="225"/>
      <c r="HY118" s="225"/>
      <c r="HZ118" s="225"/>
      <c r="IA118" s="225"/>
      <c r="IB118" s="225"/>
      <c r="IC118" s="225"/>
      <c r="ID118" s="225"/>
      <c r="IE118" s="225"/>
      <c r="IF118" s="225"/>
      <c r="IG118" s="225"/>
      <c r="IH118" s="225"/>
      <c r="II118" s="225"/>
      <c r="IJ118" s="225"/>
      <c r="IK118" s="225"/>
      <c r="IL118" s="225"/>
      <c r="IM118" s="225"/>
      <c r="IN118" s="225"/>
      <c r="IO118" s="225"/>
      <c r="IP118" s="225"/>
      <c r="IQ118" s="225"/>
      <c r="IR118" s="225"/>
      <c r="IS118" s="225"/>
      <c r="IT118" s="225"/>
      <c r="IU118" s="225"/>
      <c r="IV118" s="225"/>
    </row>
    <row r="119" spans="1:256" ht="17.25">
      <c r="A119" s="233" t="s">
        <v>343</v>
      </c>
      <c r="B119" s="241">
        <v>177001.37</v>
      </c>
      <c r="C119" s="241">
        <v>4356.67</v>
      </c>
      <c r="D119" s="242"/>
      <c r="E119" s="242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  <c r="IM119" s="225"/>
      <c r="IN119" s="225"/>
      <c r="IO119" s="225"/>
      <c r="IP119" s="225"/>
      <c r="IQ119" s="225"/>
      <c r="IR119" s="225"/>
      <c r="IS119" s="225"/>
      <c r="IT119" s="225"/>
      <c r="IU119" s="225"/>
      <c r="IV119" s="225"/>
    </row>
    <row r="120" spans="1:256" ht="17.25">
      <c r="A120" s="233" t="s">
        <v>344</v>
      </c>
      <c r="B120" s="241">
        <v>29595.93</v>
      </c>
      <c r="C120" s="241">
        <v>52078.58</v>
      </c>
      <c r="D120" s="242"/>
      <c r="E120" s="242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  <c r="FL120" s="225"/>
      <c r="FM120" s="225"/>
      <c r="FN120" s="225"/>
      <c r="FO120" s="225"/>
      <c r="FP120" s="225"/>
      <c r="FQ120" s="225"/>
      <c r="FR120" s="225"/>
      <c r="FS120" s="225"/>
      <c r="FT120" s="225"/>
      <c r="FU120" s="225"/>
      <c r="FV120" s="225"/>
      <c r="FW120" s="225"/>
      <c r="FX120" s="225"/>
      <c r="FY120" s="225"/>
      <c r="FZ120" s="225"/>
      <c r="GA120" s="225"/>
      <c r="GB120" s="225"/>
      <c r="GC120" s="225"/>
      <c r="GD120" s="225"/>
      <c r="GE120" s="225"/>
      <c r="GF120" s="225"/>
      <c r="GG120" s="225"/>
      <c r="GH120" s="225"/>
      <c r="GI120" s="225"/>
      <c r="GJ120" s="225"/>
      <c r="GK120" s="225"/>
      <c r="GL120" s="225"/>
      <c r="GM120" s="225"/>
      <c r="GN120" s="225"/>
      <c r="GO120" s="225"/>
      <c r="GP120" s="225"/>
      <c r="GQ120" s="225"/>
      <c r="GR120" s="225"/>
      <c r="GS120" s="225"/>
      <c r="GT120" s="225"/>
      <c r="GU120" s="225"/>
      <c r="GV120" s="225"/>
      <c r="GW120" s="225"/>
      <c r="GX120" s="225"/>
      <c r="GY120" s="225"/>
      <c r="GZ120" s="225"/>
      <c r="HA120" s="225"/>
      <c r="HB120" s="225"/>
      <c r="HC120" s="225"/>
      <c r="HD120" s="225"/>
      <c r="HE120" s="225"/>
      <c r="HF120" s="225"/>
      <c r="HG120" s="225"/>
      <c r="HH120" s="225"/>
      <c r="HI120" s="225"/>
      <c r="HJ120" s="225"/>
      <c r="HK120" s="225"/>
      <c r="HL120" s="225"/>
      <c r="HM120" s="225"/>
      <c r="HN120" s="225"/>
      <c r="HO120" s="225"/>
      <c r="HP120" s="225"/>
      <c r="HQ120" s="225"/>
      <c r="HR120" s="225"/>
      <c r="HS120" s="225"/>
      <c r="HT120" s="225"/>
      <c r="HU120" s="225"/>
      <c r="HV120" s="225"/>
      <c r="HW120" s="225"/>
      <c r="HX120" s="225"/>
      <c r="HY120" s="225"/>
      <c r="HZ120" s="225"/>
      <c r="IA120" s="225"/>
      <c r="IB120" s="225"/>
      <c r="IC120" s="225"/>
      <c r="ID120" s="225"/>
      <c r="IE120" s="225"/>
      <c r="IF120" s="225"/>
      <c r="IG120" s="225"/>
      <c r="IH120" s="225"/>
      <c r="II120" s="225"/>
      <c r="IJ120" s="225"/>
      <c r="IK120" s="225"/>
      <c r="IL120" s="225"/>
      <c r="IM120" s="225"/>
      <c r="IN120" s="225"/>
      <c r="IO120" s="225"/>
      <c r="IP120" s="225"/>
      <c r="IQ120" s="225"/>
      <c r="IR120" s="225"/>
      <c r="IS120" s="225"/>
      <c r="IT120" s="225"/>
      <c r="IU120" s="225"/>
      <c r="IV120" s="225"/>
    </row>
    <row r="121" spans="1:256" ht="17.25">
      <c r="A121" s="233" t="s">
        <v>345</v>
      </c>
      <c r="B121" s="241">
        <v>543.87</v>
      </c>
      <c r="C121" s="241">
        <v>2661.04</v>
      </c>
      <c r="D121" s="242"/>
      <c r="E121" s="242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5"/>
      <c r="FR121" s="225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5"/>
      <c r="GD121" s="225"/>
      <c r="GE121" s="225"/>
      <c r="GF121" s="225"/>
      <c r="GG121" s="225"/>
      <c r="GH121" s="225"/>
      <c r="GI121" s="225"/>
      <c r="GJ121" s="225"/>
      <c r="GK121" s="225"/>
      <c r="GL121" s="225"/>
      <c r="GM121" s="225"/>
      <c r="GN121" s="225"/>
      <c r="GO121" s="225"/>
      <c r="GP121" s="225"/>
      <c r="GQ121" s="225"/>
      <c r="GR121" s="225"/>
      <c r="GS121" s="225"/>
      <c r="GT121" s="225"/>
      <c r="GU121" s="225"/>
      <c r="GV121" s="225"/>
      <c r="GW121" s="225"/>
      <c r="GX121" s="225"/>
      <c r="GY121" s="225"/>
      <c r="GZ121" s="225"/>
      <c r="HA121" s="225"/>
      <c r="HB121" s="225"/>
      <c r="HC121" s="225"/>
      <c r="HD121" s="225"/>
      <c r="HE121" s="225"/>
      <c r="HF121" s="225"/>
      <c r="HG121" s="225"/>
      <c r="HH121" s="225"/>
      <c r="HI121" s="225"/>
      <c r="HJ121" s="225"/>
      <c r="HK121" s="225"/>
      <c r="HL121" s="225"/>
      <c r="HM121" s="225"/>
      <c r="HN121" s="225"/>
      <c r="HO121" s="225"/>
      <c r="HP121" s="225"/>
      <c r="HQ121" s="225"/>
      <c r="HR121" s="225"/>
      <c r="HS121" s="225"/>
      <c r="HT121" s="225"/>
      <c r="HU121" s="225"/>
      <c r="HV121" s="225"/>
      <c r="HW121" s="225"/>
      <c r="HX121" s="225"/>
      <c r="HY121" s="225"/>
      <c r="HZ121" s="225"/>
      <c r="IA121" s="225"/>
      <c r="IB121" s="225"/>
      <c r="IC121" s="225"/>
      <c r="ID121" s="225"/>
      <c r="IE121" s="225"/>
      <c r="IF121" s="225"/>
      <c r="IG121" s="225"/>
      <c r="IH121" s="225"/>
      <c r="II121" s="225"/>
      <c r="IJ121" s="225"/>
      <c r="IK121" s="225"/>
      <c r="IL121" s="225"/>
      <c r="IM121" s="225"/>
      <c r="IN121" s="225"/>
      <c r="IO121" s="225"/>
      <c r="IP121" s="225"/>
      <c r="IQ121" s="225"/>
      <c r="IR121" s="225"/>
      <c r="IS121" s="225"/>
      <c r="IT121" s="225"/>
      <c r="IU121" s="225"/>
      <c r="IV121" s="225"/>
    </row>
    <row r="122" spans="1:256" ht="17.25">
      <c r="A122" s="233" t="s">
        <v>346</v>
      </c>
      <c r="B122" s="241">
        <v>128580</v>
      </c>
      <c r="C122" s="241">
        <v>120967.37</v>
      </c>
      <c r="D122" s="242"/>
      <c r="E122" s="242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  <c r="HS122" s="225"/>
      <c r="HT122" s="225"/>
      <c r="HU122" s="225"/>
      <c r="HV122" s="225"/>
      <c r="HW122" s="225"/>
      <c r="HX122" s="225"/>
      <c r="HY122" s="225"/>
      <c r="HZ122" s="225"/>
      <c r="IA122" s="225"/>
      <c r="IB122" s="225"/>
      <c r="IC122" s="225"/>
      <c r="ID122" s="225"/>
      <c r="IE122" s="225"/>
      <c r="IF122" s="225"/>
      <c r="IG122" s="225"/>
      <c r="IH122" s="225"/>
      <c r="II122" s="225"/>
      <c r="IJ122" s="225"/>
      <c r="IK122" s="225"/>
      <c r="IL122" s="225"/>
      <c r="IM122" s="225"/>
      <c r="IN122" s="225"/>
      <c r="IO122" s="225"/>
      <c r="IP122" s="225"/>
      <c r="IQ122" s="225"/>
      <c r="IR122" s="225"/>
      <c r="IS122" s="225"/>
      <c r="IT122" s="225"/>
      <c r="IU122" s="225"/>
      <c r="IV122" s="225"/>
    </row>
    <row r="123" spans="1:256" ht="17.25">
      <c r="A123" s="257" t="s">
        <v>347</v>
      </c>
      <c r="B123" s="241">
        <v>8355.12</v>
      </c>
      <c r="C123" s="241">
        <v>9182.79</v>
      </c>
      <c r="D123" s="242"/>
      <c r="E123" s="242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  <c r="FL123" s="225"/>
      <c r="FM123" s="225"/>
      <c r="FN123" s="225"/>
      <c r="FO123" s="225"/>
      <c r="FP123" s="225"/>
      <c r="FQ123" s="225"/>
      <c r="FR123" s="225"/>
      <c r="FS123" s="225"/>
      <c r="FT123" s="225"/>
      <c r="FU123" s="225"/>
      <c r="FV123" s="225"/>
      <c r="FW123" s="225"/>
      <c r="FX123" s="225"/>
      <c r="FY123" s="225"/>
      <c r="FZ123" s="225"/>
      <c r="GA123" s="225"/>
      <c r="GB123" s="225"/>
      <c r="GC123" s="225"/>
      <c r="GD123" s="225"/>
      <c r="GE123" s="225"/>
      <c r="GF123" s="225"/>
      <c r="GG123" s="225"/>
      <c r="GH123" s="225"/>
      <c r="GI123" s="225"/>
      <c r="GJ123" s="225"/>
      <c r="GK123" s="225"/>
      <c r="GL123" s="225"/>
      <c r="GM123" s="225"/>
      <c r="GN123" s="225"/>
      <c r="GO123" s="225"/>
      <c r="GP123" s="225"/>
      <c r="GQ123" s="225"/>
      <c r="GR123" s="225"/>
      <c r="GS123" s="225"/>
      <c r="GT123" s="225"/>
      <c r="GU123" s="225"/>
      <c r="GV123" s="225"/>
      <c r="GW123" s="225"/>
      <c r="GX123" s="225"/>
      <c r="GY123" s="225"/>
      <c r="GZ123" s="225"/>
      <c r="HA123" s="225"/>
      <c r="HB123" s="225"/>
      <c r="HC123" s="225"/>
      <c r="HD123" s="225"/>
      <c r="HE123" s="225"/>
      <c r="HF123" s="225"/>
      <c r="HG123" s="225"/>
      <c r="HH123" s="225"/>
      <c r="HI123" s="225"/>
      <c r="HJ123" s="225"/>
      <c r="HK123" s="225"/>
      <c r="HL123" s="225"/>
      <c r="HM123" s="225"/>
      <c r="HN123" s="225"/>
      <c r="HO123" s="225"/>
      <c r="HP123" s="225"/>
      <c r="HQ123" s="225"/>
      <c r="HR123" s="225"/>
      <c r="HS123" s="225"/>
      <c r="HT123" s="225"/>
      <c r="HU123" s="225"/>
      <c r="HV123" s="225"/>
      <c r="HW123" s="225"/>
      <c r="HX123" s="225"/>
      <c r="HY123" s="225"/>
      <c r="HZ123" s="225"/>
      <c r="IA123" s="225"/>
      <c r="IB123" s="225"/>
      <c r="IC123" s="225"/>
      <c r="ID123" s="225"/>
      <c r="IE123" s="225"/>
      <c r="IF123" s="225"/>
      <c r="IG123" s="225"/>
      <c r="IH123" s="225"/>
      <c r="II123" s="225"/>
      <c r="IJ123" s="225"/>
      <c r="IK123" s="225"/>
      <c r="IL123" s="225"/>
      <c r="IM123" s="225"/>
      <c r="IN123" s="225"/>
      <c r="IO123" s="225"/>
      <c r="IP123" s="225"/>
      <c r="IQ123" s="225"/>
      <c r="IR123" s="225"/>
      <c r="IS123" s="225"/>
      <c r="IT123" s="225"/>
      <c r="IU123" s="225"/>
      <c r="IV123" s="225"/>
    </row>
    <row r="124" spans="1:256" ht="17.25">
      <c r="A124" s="257" t="s">
        <v>348</v>
      </c>
      <c r="B124" s="241">
        <v>5640.64</v>
      </c>
      <c r="C124" s="241">
        <v>-12166.41</v>
      </c>
      <c r="D124" s="242"/>
      <c r="E124" s="242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  <c r="FL124" s="225"/>
      <c r="FM124" s="225"/>
      <c r="FN124" s="225"/>
      <c r="FO124" s="225"/>
      <c r="FP124" s="225"/>
      <c r="FQ124" s="225"/>
      <c r="FR124" s="225"/>
      <c r="FS124" s="225"/>
      <c r="FT124" s="225"/>
      <c r="FU124" s="225"/>
      <c r="FV124" s="225"/>
      <c r="FW124" s="225"/>
      <c r="FX124" s="225"/>
      <c r="FY124" s="225"/>
      <c r="FZ124" s="225"/>
      <c r="GA124" s="225"/>
      <c r="GB124" s="225"/>
      <c r="GC124" s="225"/>
      <c r="GD124" s="225"/>
      <c r="GE124" s="225"/>
      <c r="GF124" s="225"/>
      <c r="GG124" s="225"/>
      <c r="GH124" s="225"/>
      <c r="GI124" s="225"/>
      <c r="GJ124" s="225"/>
      <c r="GK124" s="225"/>
      <c r="GL124" s="225"/>
      <c r="GM124" s="225"/>
      <c r="GN124" s="225"/>
      <c r="GO124" s="225"/>
      <c r="GP124" s="225"/>
      <c r="GQ124" s="225"/>
      <c r="GR124" s="225"/>
      <c r="GS124" s="225"/>
      <c r="GT124" s="225"/>
      <c r="GU124" s="225"/>
      <c r="GV124" s="225"/>
      <c r="GW124" s="225"/>
      <c r="GX124" s="225"/>
      <c r="GY124" s="225"/>
      <c r="GZ124" s="225"/>
      <c r="HA124" s="225"/>
      <c r="HB124" s="225"/>
      <c r="HC124" s="225"/>
      <c r="HD124" s="225"/>
      <c r="HE124" s="225"/>
      <c r="HF124" s="225"/>
      <c r="HG124" s="225"/>
      <c r="HH124" s="225"/>
      <c r="HI124" s="225"/>
      <c r="HJ124" s="225"/>
      <c r="HK124" s="225"/>
      <c r="HL124" s="225"/>
      <c r="HM124" s="225"/>
      <c r="HN124" s="225"/>
      <c r="HO124" s="225"/>
      <c r="HP124" s="225"/>
      <c r="HQ124" s="225"/>
      <c r="HR124" s="225"/>
      <c r="HS124" s="225"/>
      <c r="HT124" s="225"/>
      <c r="HU124" s="225"/>
      <c r="HV124" s="225"/>
      <c r="HW124" s="225"/>
      <c r="HX124" s="225"/>
      <c r="HY124" s="225"/>
      <c r="HZ124" s="225"/>
      <c r="IA124" s="225"/>
      <c r="IB124" s="225"/>
      <c r="IC124" s="225"/>
      <c r="ID124" s="225"/>
      <c r="IE124" s="225"/>
      <c r="IF124" s="225"/>
      <c r="IG124" s="225"/>
      <c r="IH124" s="225"/>
      <c r="II124" s="225"/>
      <c r="IJ124" s="225"/>
      <c r="IK124" s="225"/>
      <c r="IL124" s="225"/>
      <c r="IM124" s="225"/>
      <c r="IN124" s="225"/>
      <c r="IO124" s="225"/>
      <c r="IP124" s="225"/>
      <c r="IQ124" s="225"/>
      <c r="IR124" s="225"/>
      <c r="IS124" s="225"/>
      <c r="IT124" s="225"/>
      <c r="IU124" s="225"/>
      <c r="IV124" s="225"/>
    </row>
    <row r="125" spans="1:256" ht="17.25">
      <c r="A125" s="257" t="s">
        <v>349</v>
      </c>
      <c r="B125" s="241">
        <v>89400.46</v>
      </c>
      <c r="C125" s="241">
        <v>100641.95</v>
      </c>
      <c r="D125" s="242"/>
      <c r="E125" s="242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  <c r="IK125" s="225"/>
      <c r="IL125" s="225"/>
      <c r="IM125" s="225"/>
      <c r="IN125" s="225"/>
      <c r="IO125" s="225"/>
      <c r="IP125" s="225"/>
      <c r="IQ125" s="225"/>
      <c r="IR125" s="225"/>
      <c r="IS125" s="225"/>
      <c r="IT125" s="225"/>
      <c r="IU125" s="225"/>
      <c r="IV125" s="225"/>
    </row>
    <row r="126" spans="1:256" ht="17.25">
      <c r="A126" s="257" t="s">
        <v>350</v>
      </c>
      <c r="B126" s="241">
        <v>6442.58</v>
      </c>
      <c r="C126" s="241">
        <v>16288.05</v>
      </c>
      <c r="D126" s="242"/>
      <c r="E126" s="242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  <c r="IK126" s="225"/>
      <c r="IL126" s="225"/>
      <c r="IM126" s="225"/>
      <c r="IN126" s="225"/>
      <c r="IO126" s="225"/>
      <c r="IP126" s="225"/>
      <c r="IQ126" s="225"/>
      <c r="IR126" s="225"/>
      <c r="IS126" s="225"/>
      <c r="IT126" s="225"/>
      <c r="IU126" s="225"/>
      <c r="IV126" s="225"/>
    </row>
    <row r="127" spans="1:256" ht="17.25">
      <c r="A127" s="258" t="s">
        <v>351</v>
      </c>
      <c r="B127" s="259">
        <v>0</v>
      </c>
      <c r="C127" s="260">
        <v>20630.57</v>
      </c>
      <c r="D127" s="261"/>
      <c r="E127" s="261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  <c r="IK127" s="225"/>
      <c r="IL127" s="225"/>
      <c r="IM127" s="225"/>
      <c r="IN127" s="225"/>
      <c r="IO127" s="225"/>
      <c r="IP127" s="225"/>
      <c r="IQ127" s="225"/>
      <c r="IR127" s="225"/>
      <c r="IS127" s="225"/>
      <c r="IT127" s="225"/>
      <c r="IU127" s="225"/>
      <c r="IV127" s="225"/>
    </row>
    <row r="128" spans="1:256" ht="17.25">
      <c r="A128" s="257" t="s">
        <v>352</v>
      </c>
      <c r="B128" s="262">
        <v>0</v>
      </c>
      <c r="C128" s="263">
        <v>38307.5</v>
      </c>
      <c r="D128" s="259"/>
      <c r="E128" s="259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  <c r="IK128" s="225"/>
      <c r="IL128" s="225"/>
      <c r="IM128" s="225"/>
      <c r="IN128" s="225"/>
      <c r="IO128" s="225"/>
      <c r="IP128" s="225"/>
      <c r="IQ128" s="225"/>
      <c r="IR128" s="225"/>
      <c r="IS128" s="225"/>
      <c r="IT128" s="225"/>
      <c r="IU128" s="225"/>
      <c r="IV128" s="225"/>
    </row>
    <row r="129" spans="1:256" ht="17.25">
      <c r="A129" s="258" t="s">
        <v>463</v>
      </c>
      <c r="B129" s="262">
        <v>0</v>
      </c>
      <c r="C129" s="263">
        <v>1510283.86</v>
      </c>
      <c r="D129" s="259"/>
      <c r="E129" s="259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  <c r="IM129" s="225"/>
      <c r="IN129" s="225"/>
      <c r="IO129" s="225"/>
      <c r="IP129" s="225"/>
      <c r="IQ129" s="225"/>
      <c r="IR129" s="225"/>
      <c r="IS129" s="225"/>
      <c r="IT129" s="225"/>
      <c r="IU129" s="225"/>
      <c r="IV129" s="225"/>
    </row>
    <row r="130" spans="1:256" ht="18" thickBot="1">
      <c r="A130" s="236" t="s">
        <v>219</v>
      </c>
      <c r="B130" s="252">
        <f>SUM(B95:B129)</f>
        <v>15947285.509999996</v>
      </c>
      <c r="C130" s="252">
        <f>SUM(C95:C129)</f>
        <v>19866525.68</v>
      </c>
      <c r="D130" s="264">
        <f>C130-B130</f>
        <v>3919240.1700000037</v>
      </c>
      <c r="E130" s="265">
        <f>D130/B130</f>
        <v>0.24576221248076247</v>
      </c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  <c r="IK130" s="225"/>
      <c r="IL130" s="225"/>
      <c r="IM130" s="225"/>
      <c r="IN130" s="225"/>
      <c r="IO130" s="225"/>
      <c r="IP130" s="225"/>
      <c r="IQ130" s="225"/>
      <c r="IR130" s="225"/>
      <c r="IS130" s="225"/>
      <c r="IT130" s="225"/>
      <c r="IU130" s="225"/>
      <c r="IV130" s="225"/>
    </row>
    <row r="131" spans="1:256" ht="18" thickTop="1">
      <c r="A131" s="224"/>
      <c r="B131" s="223" t="s">
        <v>0</v>
      </c>
      <c r="C131" s="254"/>
      <c r="D131" s="223"/>
      <c r="E131" s="224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  <c r="IK131" s="225"/>
      <c r="IL131" s="225"/>
      <c r="IM131" s="225"/>
      <c r="IN131" s="225"/>
      <c r="IO131" s="225"/>
      <c r="IP131" s="225"/>
      <c r="IQ131" s="225"/>
      <c r="IR131" s="225"/>
      <c r="IS131" s="225"/>
      <c r="IT131" s="225"/>
      <c r="IU131" s="225"/>
      <c r="IV131" s="225"/>
    </row>
    <row r="132" spans="1:256" ht="17.25">
      <c r="A132" s="224" t="s">
        <v>105</v>
      </c>
      <c r="B132" s="223" t="s">
        <v>289</v>
      </c>
      <c r="C132" s="254"/>
      <c r="D132" s="223"/>
      <c r="E132" s="224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  <c r="IM132" s="225"/>
      <c r="IN132" s="225"/>
      <c r="IO132" s="225"/>
      <c r="IP132" s="225"/>
      <c r="IQ132" s="225"/>
      <c r="IR132" s="225"/>
      <c r="IS132" s="225"/>
      <c r="IT132" s="225"/>
      <c r="IU132" s="225"/>
      <c r="IV132" s="225"/>
    </row>
    <row r="133" spans="1:256" ht="17.25">
      <c r="A133" s="227" t="str">
        <f>+A3</f>
        <v> February 2006</v>
      </c>
      <c r="B133" s="223" t="s">
        <v>105</v>
      </c>
      <c r="C133" s="254"/>
      <c r="D133" s="223"/>
      <c r="E133" s="227" t="s">
        <v>464</v>
      </c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Q133" s="225"/>
      <c r="CR133" s="225"/>
      <c r="CS133" s="225"/>
      <c r="CT133" s="225"/>
      <c r="CU133" s="225"/>
      <c r="CV133" s="225"/>
      <c r="CW133" s="225"/>
      <c r="CX133" s="225"/>
      <c r="CY133" s="225"/>
      <c r="CZ133" s="225"/>
      <c r="DA133" s="225"/>
      <c r="DB133" s="225"/>
      <c r="DC133" s="225"/>
      <c r="DD133" s="225"/>
      <c r="DE133" s="225"/>
      <c r="DF133" s="225"/>
      <c r="DG133" s="225"/>
      <c r="DH133" s="225"/>
      <c r="DI133" s="225"/>
      <c r="DJ133" s="225"/>
      <c r="DK133" s="225"/>
      <c r="DL133" s="225"/>
      <c r="DM133" s="225"/>
      <c r="DN133" s="225"/>
      <c r="DO133" s="225"/>
      <c r="DP133" s="225"/>
      <c r="DQ133" s="225"/>
      <c r="DR133" s="225"/>
      <c r="DS133" s="225"/>
      <c r="DT133" s="225"/>
      <c r="DU133" s="225"/>
      <c r="DV133" s="225"/>
      <c r="DW133" s="225"/>
      <c r="DX133" s="225"/>
      <c r="DY133" s="225"/>
      <c r="DZ133" s="225"/>
      <c r="EA133" s="225"/>
      <c r="EB133" s="225"/>
      <c r="EC133" s="225"/>
      <c r="ED133" s="225"/>
      <c r="EE133" s="225"/>
      <c r="EF133" s="225"/>
      <c r="EG133" s="225"/>
      <c r="EH133" s="225"/>
      <c r="EI133" s="225"/>
      <c r="EJ133" s="225"/>
      <c r="EK133" s="225"/>
      <c r="EL133" s="225"/>
      <c r="EM133" s="225"/>
      <c r="EN133" s="225"/>
      <c r="EO133" s="225"/>
      <c r="EP133" s="225"/>
      <c r="EQ133" s="225"/>
      <c r="ER133" s="225"/>
      <c r="ES133" s="225"/>
      <c r="ET133" s="225"/>
      <c r="EU133" s="225"/>
      <c r="EV133" s="225"/>
      <c r="EW133" s="225"/>
      <c r="EX133" s="225"/>
      <c r="EY133" s="225"/>
      <c r="EZ133" s="225"/>
      <c r="FA133" s="225"/>
      <c r="FB133" s="225"/>
      <c r="FC133" s="225"/>
      <c r="FD133" s="225"/>
      <c r="FE133" s="225"/>
      <c r="FF133" s="225"/>
      <c r="FG133" s="225"/>
      <c r="FH133" s="225"/>
      <c r="FI133" s="225"/>
      <c r="FJ133" s="225"/>
      <c r="FK133" s="225"/>
      <c r="FL133" s="225"/>
      <c r="FM133" s="225"/>
      <c r="FN133" s="225"/>
      <c r="FO133" s="225"/>
      <c r="FP133" s="225"/>
      <c r="FQ133" s="225"/>
      <c r="FR133" s="225"/>
      <c r="FS133" s="225"/>
      <c r="FT133" s="225"/>
      <c r="FU133" s="225"/>
      <c r="FV133" s="225"/>
      <c r="FW133" s="225"/>
      <c r="FX133" s="225"/>
      <c r="FY133" s="225"/>
      <c r="FZ133" s="225"/>
      <c r="GA133" s="225"/>
      <c r="GB133" s="225"/>
      <c r="GC133" s="225"/>
      <c r="GD133" s="225"/>
      <c r="GE133" s="225"/>
      <c r="GF133" s="225"/>
      <c r="GG133" s="225"/>
      <c r="GH133" s="225"/>
      <c r="GI133" s="225"/>
      <c r="GJ133" s="225"/>
      <c r="GK133" s="225"/>
      <c r="GL133" s="225"/>
      <c r="GM133" s="225"/>
      <c r="GN133" s="225"/>
      <c r="GO133" s="225"/>
      <c r="GP133" s="225"/>
      <c r="GQ133" s="225"/>
      <c r="GR133" s="225"/>
      <c r="GS133" s="225"/>
      <c r="GT133" s="225"/>
      <c r="GU133" s="225"/>
      <c r="GV133" s="225"/>
      <c r="GW133" s="225"/>
      <c r="GX133" s="225"/>
      <c r="GY133" s="225"/>
      <c r="GZ133" s="225"/>
      <c r="HA133" s="225"/>
      <c r="HB133" s="225"/>
      <c r="HC133" s="225"/>
      <c r="HD133" s="225"/>
      <c r="HE133" s="225"/>
      <c r="HF133" s="225"/>
      <c r="HG133" s="225"/>
      <c r="HH133" s="225"/>
      <c r="HI133" s="225"/>
      <c r="HJ133" s="225"/>
      <c r="HK133" s="225"/>
      <c r="HL133" s="225"/>
      <c r="HM133" s="225"/>
      <c r="HN133" s="225"/>
      <c r="HO133" s="225"/>
      <c r="HP133" s="225"/>
      <c r="HQ133" s="225"/>
      <c r="HR133" s="225"/>
      <c r="HS133" s="225"/>
      <c r="HT133" s="225"/>
      <c r="HU133" s="225"/>
      <c r="HV133" s="225"/>
      <c r="HW133" s="225"/>
      <c r="HX133" s="225"/>
      <c r="HY133" s="225"/>
      <c r="HZ133" s="225"/>
      <c r="IA133" s="225"/>
      <c r="IB133" s="225"/>
      <c r="IC133" s="225"/>
      <c r="ID133" s="225"/>
      <c r="IE133" s="225"/>
      <c r="IF133" s="225"/>
      <c r="IG133" s="225"/>
      <c r="IH133" s="225"/>
      <c r="II133" s="225"/>
      <c r="IJ133" s="225"/>
      <c r="IK133" s="225"/>
      <c r="IL133" s="225"/>
      <c r="IM133" s="225"/>
      <c r="IN133" s="225"/>
      <c r="IO133" s="225"/>
      <c r="IP133" s="225"/>
      <c r="IQ133" s="225"/>
      <c r="IR133" s="225"/>
      <c r="IS133" s="225"/>
      <c r="IT133" s="225"/>
      <c r="IU133" s="225"/>
      <c r="IV133" s="225"/>
    </row>
    <row r="134" spans="1:256" ht="17.25">
      <c r="A134" s="228" t="s">
        <v>240</v>
      </c>
      <c r="B134" s="229">
        <v>2005</v>
      </c>
      <c r="C134" s="230">
        <v>2006</v>
      </c>
      <c r="D134" s="228" t="s">
        <v>241</v>
      </c>
      <c r="E134" s="228" t="s">
        <v>242</v>
      </c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5"/>
      <c r="CD134" s="225"/>
      <c r="CE134" s="225"/>
      <c r="CF134" s="225"/>
      <c r="CG134" s="225"/>
      <c r="CH134" s="225"/>
      <c r="CI134" s="225"/>
      <c r="CJ134" s="225"/>
      <c r="CK134" s="225"/>
      <c r="CL134" s="225"/>
      <c r="CM134" s="225"/>
      <c r="CN134" s="225"/>
      <c r="CO134" s="225"/>
      <c r="CP134" s="225"/>
      <c r="CQ134" s="225"/>
      <c r="CR134" s="225"/>
      <c r="CS134" s="225"/>
      <c r="CT134" s="225"/>
      <c r="CU134" s="225"/>
      <c r="CV134" s="225"/>
      <c r="CW134" s="225"/>
      <c r="CX134" s="225"/>
      <c r="CY134" s="225"/>
      <c r="CZ134" s="225"/>
      <c r="DA134" s="225"/>
      <c r="DB134" s="225"/>
      <c r="DC134" s="225"/>
      <c r="DD134" s="225"/>
      <c r="DE134" s="225"/>
      <c r="DF134" s="225"/>
      <c r="DG134" s="225"/>
      <c r="DH134" s="225"/>
      <c r="DI134" s="225"/>
      <c r="DJ134" s="225"/>
      <c r="DK134" s="225"/>
      <c r="DL134" s="225"/>
      <c r="DM134" s="225"/>
      <c r="DN134" s="225"/>
      <c r="DO134" s="225"/>
      <c r="DP134" s="225"/>
      <c r="DQ134" s="225"/>
      <c r="DR134" s="225"/>
      <c r="DS134" s="225"/>
      <c r="DT134" s="225"/>
      <c r="DU134" s="225"/>
      <c r="DV134" s="225"/>
      <c r="DW134" s="225"/>
      <c r="DX134" s="225"/>
      <c r="DY134" s="225"/>
      <c r="DZ134" s="225"/>
      <c r="EA134" s="225"/>
      <c r="EB134" s="225"/>
      <c r="EC134" s="225"/>
      <c r="ED134" s="225"/>
      <c r="EE134" s="225"/>
      <c r="EF134" s="225"/>
      <c r="EG134" s="225"/>
      <c r="EH134" s="225"/>
      <c r="EI134" s="225"/>
      <c r="EJ134" s="225"/>
      <c r="EK134" s="225"/>
      <c r="EL134" s="225"/>
      <c r="EM134" s="225"/>
      <c r="EN134" s="225"/>
      <c r="EO134" s="225"/>
      <c r="EP134" s="225"/>
      <c r="EQ134" s="225"/>
      <c r="ER134" s="225"/>
      <c r="ES134" s="225"/>
      <c r="ET134" s="225"/>
      <c r="EU134" s="225"/>
      <c r="EV134" s="225"/>
      <c r="EW134" s="225"/>
      <c r="EX134" s="225"/>
      <c r="EY134" s="225"/>
      <c r="EZ134" s="225"/>
      <c r="FA134" s="225"/>
      <c r="FB134" s="225"/>
      <c r="FC134" s="225"/>
      <c r="FD134" s="225"/>
      <c r="FE134" s="225"/>
      <c r="FF134" s="225"/>
      <c r="FG134" s="225"/>
      <c r="FH134" s="225"/>
      <c r="FI134" s="225"/>
      <c r="FJ134" s="225"/>
      <c r="FK134" s="225"/>
      <c r="FL134" s="225"/>
      <c r="FM134" s="225"/>
      <c r="FN134" s="225"/>
      <c r="FO134" s="225"/>
      <c r="FP134" s="225"/>
      <c r="FQ134" s="225"/>
      <c r="FR134" s="225"/>
      <c r="FS134" s="225"/>
      <c r="FT134" s="225"/>
      <c r="FU134" s="225"/>
      <c r="FV134" s="225"/>
      <c r="FW134" s="225"/>
      <c r="FX134" s="225"/>
      <c r="FY134" s="225"/>
      <c r="FZ134" s="225"/>
      <c r="GA134" s="225"/>
      <c r="GB134" s="225"/>
      <c r="GC134" s="225"/>
      <c r="GD134" s="225"/>
      <c r="GE134" s="225"/>
      <c r="GF134" s="225"/>
      <c r="GG134" s="225"/>
      <c r="GH134" s="225"/>
      <c r="GI134" s="225"/>
      <c r="GJ134" s="225"/>
      <c r="GK134" s="225"/>
      <c r="GL134" s="225"/>
      <c r="GM134" s="225"/>
      <c r="GN134" s="225"/>
      <c r="GO134" s="225"/>
      <c r="GP134" s="225"/>
      <c r="GQ134" s="225"/>
      <c r="GR134" s="225"/>
      <c r="GS134" s="225"/>
      <c r="GT134" s="225"/>
      <c r="GU134" s="225"/>
      <c r="GV134" s="225"/>
      <c r="GW134" s="225"/>
      <c r="GX134" s="225"/>
      <c r="GY134" s="225"/>
      <c r="GZ134" s="225"/>
      <c r="HA134" s="225"/>
      <c r="HB134" s="225"/>
      <c r="HC134" s="225"/>
      <c r="HD134" s="225"/>
      <c r="HE134" s="225"/>
      <c r="HF134" s="225"/>
      <c r="HG134" s="225"/>
      <c r="HH134" s="225"/>
      <c r="HI134" s="225"/>
      <c r="HJ134" s="225"/>
      <c r="HK134" s="225"/>
      <c r="HL134" s="225"/>
      <c r="HM134" s="225"/>
      <c r="HN134" s="225"/>
      <c r="HO134" s="225"/>
      <c r="HP134" s="225"/>
      <c r="HQ134" s="225"/>
      <c r="HR134" s="225"/>
      <c r="HS134" s="225"/>
      <c r="HT134" s="225"/>
      <c r="HU134" s="225"/>
      <c r="HV134" s="225"/>
      <c r="HW134" s="225"/>
      <c r="HX134" s="225"/>
      <c r="HY134" s="225"/>
      <c r="HZ134" s="225"/>
      <c r="IA134" s="225"/>
      <c r="IB134" s="225"/>
      <c r="IC134" s="225"/>
      <c r="ID134" s="225"/>
      <c r="IE134" s="225"/>
      <c r="IF134" s="225"/>
      <c r="IG134" s="225"/>
      <c r="IH134" s="225"/>
      <c r="II134" s="225"/>
      <c r="IJ134" s="225"/>
      <c r="IK134" s="225"/>
      <c r="IL134" s="225"/>
      <c r="IM134" s="225"/>
      <c r="IN134" s="225"/>
      <c r="IO134" s="225"/>
      <c r="IP134" s="225"/>
      <c r="IQ134" s="225"/>
      <c r="IR134" s="225"/>
      <c r="IS134" s="225"/>
      <c r="IT134" s="225"/>
      <c r="IU134" s="225"/>
      <c r="IV134" s="225"/>
    </row>
    <row r="135" spans="1:256" ht="17.25">
      <c r="A135" s="232" t="s">
        <v>355</v>
      </c>
      <c r="B135" s="233" t="s">
        <v>106</v>
      </c>
      <c r="C135" s="233" t="s">
        <v>106</v>
      </c>
      <c r="D135" s="233"/>
      <c r="E135" s="234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BY135" s="225"/>
      <c r="BZ135" s="225"/>
      <c r="CA135" s="225"/>
      <c r="CB135" s="225"/>
      <c r="CC135" s="225"/>
      <c r="CD135" s="225"/>
      <c r="CE135" s="225"/>
      <c r="CF135" s="225"/>
      <c r="CG135" s="225"/>
      <c r="CH135" s="225"/>
      <c r="CI135" s="225"/>
      <c r="CJ135" s="225"/>
      <c r="CK135" s="225"/>
      <c r="CL135" s="225"/>
      <c r="CM135" s="225"/>
      <c r="CN135" s="225"/>
      <c r="CO135" s="225"/>
      <c r="CP135" s="225"/>
      <c r="CQ135" s="225"/>
      <c r="CR135" s="225"/>
      <c r="CS135" s="225"/>
      <c r="CT135" s="225"/>
      <c r="CU135" s="225"/>
      <c r="CV135" s="225"/>
      <c r="CW135" s="225"/>
      <c r="CX135" s="225"/>
      <c r="CY135" s="225"/>
      <c r="CZ135" s="225"/>
      <c r="DA135" s="225"/>
      <c r="DB135" s="225"/>
      <c r="DC135" s="225"/>
      <c r="DD135" s="225"/>
      <c r="DE135" s="225"/>
      <c r="DF135" s="225"/>
      <c r="DG135" s="225"/>
      <c r="DH135" s="225"/>
      <c r="DI135" s="225"/>
      <c r="DJ135" s="225"/>
      <c r="DK135" s="225"/>
      <c r="DL135" s="225"/>
      <c r="DM135" s="225"/>
      <c r="DN135" s="225"/>
      <c r="DO135" s="225"/>
      <c r="DP135" s="225"/>
      <c r="DQ135" s="225"/>
      <c r="DR135" s="225"/>
      <c r="DS135" s="225"/>
      <c r="DT135" s="225"/>
      <c r="DU135" s="225"/>
      <c r="DV135" s="225"/>
      <c r="DW135" s="225"/>
      <c r="DX135" s="225"/>
      <c r="DY135" s="225"/>
      <c r="DZ135" s="225"/>
      <c r="EA135" s="225"/>
      <c r="EB135" s="225"/>
      <c r="EC135" s="225"/>
      <c r="ED135" s="225"/>
      <c r="EE135" s="225"/>
      <c r="EF135" s="225"/>
      <c r="EG135" s="225"/>
      <c r="EH135" s="225"/>
      <c r="EI135" s="225"/>
      <c r="EJ135" s="225"/>
      <c r="EK135" s="225"/>
      <c r="EL135" s="225"/>
      <c r="EM135" s="225"/>
      <c r="EN135" s="225"/>
      <c r="EO135" s="225"/>
      <c r="EP135" s="225"/>
      <c r="EQ135" s="225"/>
      <c r="ER135" s="225"/>
      <c r="ES135" s="225"/>
      <c r="ET135" s="225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5"/>
      <c r="FI135" s="225"/>
      <c r="FJ135" s="225"/>
      <c r="FK135" s="225"/>
      <c r="FL135" s="225"/>
      <c r="FM135" s="225"/>
      <c r="FN135" s="225"/>
      <c r="FO135" s="225"/>
      <c r="FP135" s="225"/>
      <c r="FQ135" s="225"/>
      <c r="FR135" s="225"/>
      <c r="FS135" s="225"/>
      <c r="FT135" s="225"/>
      <c r="FU135" s="225"/>
      <c r="FV135" s="225"/>
      <c r="FW135" s="225"/>
      <c r="FX135" s="225"/>
      <c r="FY135" s="225"/>
      <c r="FZ135" s="225"/>
      <c r="GA135" s="225"/>
      <c r="GB135" s="225"/>
      <c r="GC135" s="225"/>
      <c r="GD135" s="225"/>
      <c r="GE135" s="225"/>
      <c r="GF135" s="225"/>
      <c r="GG135" s="225"/>
      <c r="GH135" s="225"/>
      <c r="GI135" s="225"/>
      <c r="GJ135" s="225"/>
      <c r="GK135" s="225"/>
      <c r="GL135" s="225"/>
      <c r="GM135" s="225"/>
      <c r="GN135" s="225"/>
      <c r="GO135" s="225"/>
      <c r="GP135" s="225"/>
      <c r="GQ135" s="225"/>
      <c r="GR135" s="225"/>
      <c r="GS135" s="225"/>
      <c r="GT135" s="225"/>
      <c r="GU135" s="225"/>
      <c r="GV135" s="225"/>
      <c r="GW135" s="225"/>
      <c r="GX135" s="225"/>
      <c r="GY135" s="225"/>
      <c r="GZ135" s="225"/>
      <c r="HA135" s="225"/>
      <c r="HB135" s="225"/>
      <c r="HC135" s="225"/>
      <c r="HD135" s="225"/>
      <c r="HE135" s="225"/>
      <c r="HF135" s="225"/>
      <c r="HG135" s="225"/>
      <c r="HH135" s="225"/>
      <c r="HI135" s="225"/>
      <c r="HJ135" s="225"/>
      <c r="HK135" s="225"/>
      <c r="HL135" s="225"/>
      <c r="HM135" s="225"/>
      <c r="HN135" s="225"/>
      <c r="HO135" s="225"/>
      <c r="HP135" s="225"/>
      <c r="HQ135" s="225"/>
      <c r="HR135" s="225"/>
      <c r="HS135" s="225"/>
      <c r="HT135" s="225"/>
      <c r="HU135" s="225"/>
      <c r="HV135" s="225"/>
      <c r="HW135" s="225"/>
      <c r="HX135" s="225"/>
      <c r="HY135" s="225"/>
      <c r="HZ135" s="225"/>
      <c r="IA135" s="225"/>
      <c r="IB135" s="225"/>
      <c r="IC135" s="225"/>
      <c r="ID135" s="225"/>
      <c r="IE135" s="225"/>
      <c r="IF135" s="225"/>
      <c r="IG135" s="225"/>
      <c r="IH135" s="225"/>
      <c r="II135" s="225"/>
      <c r="IJ135" s="225"/>
      <c r="IK135" s="225"/>
      <c r="IL135" s="225"/>
      <c r="IM135" s="225"/>
      <c r="IN135" s="225"/>
      <c r="IO135" s="225"/>
      <c r="IP135" s="225"/>
      <c r="IQ135" s="225"/>
      <c r="IR135" s="225"/>
      <c r="IS135" s="225"/>
      <c r="IT135" s="225"/>
      <c r="IU135" s="225"/>
      <c r="IV135" s="225"/>
    </row>
    <row r="136" spans="1:256" ht="17.25">
      <c r="A136" s="233" t="s">
        <v>356</v>
      </c>
      <c r="B136" s="241">
        <v>14546.24</v>
      </c>
      <c r="C136" s="241">
        <v>73930</v>
      </c>
      <c r="D136" s="250"/>
      <c r="E136" s="251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  <c r="BP136" s="225"/>
      <c r="BQ136" s="225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5"/>
      <c r="CD136" s="225"/>
      <c r="CE136" s="225"/>
      <c r="CF136" s="225"/>
      <c r="CG136" s="225"/>
      <c r="CH136" s="225"/>
      <c r="CI136" s="225"/>
      <c r="CJ136" s="225"/>
      <c r="CK136" s="225"/>
      <c r="CL136" s="225"/>
      <c r="CM136" s="225"/>
      <c r="CN136" s="225"/>
      <c r="CO136" s="225"/>
      <c r="CP136" s="225"/>
      <c r="CQ136" s="225"/>
      <c r="CR136" s="225"/>
      <c r="CS136" s="225"/>
      <c r="CT136" s="225"/>
      <c r="CU136" s="225"/>
      <c r="CV136" s="225"/>
      <c r="CW136" s="225"/>
      <c r="CX136" s="225"/>
      <c r="CY136" s="225"/>
      <c r="CZ136" s="225"/>
      <c r="DA136" s="225"/>
      <c r="DB136" s="225"/>
      <c r="DC136" s="225"/>
      <c r="DD136" s="225"/>
      <c r="DE136" s="225"/>
      <c r="DF136" s="225"/>
      <c r="DG136" s="225"/>
      <c r="DH136" s="225"/>
      <c r="DI136" s="225"/>
      <c r="DJ136" s="225"/>
      <c r="DK136" s="225"/>
      <c r="DL136" s="225"/>
      <c r="DM136" s="225"/>
      <c r="DN136" s="225"/>
      <c r="DO136" s="225"/>
      <c r="DP136" s="225"/>
      <c r="DQ136" s="225"/>
      <c r="DR136" s="225"/>
      <c r="DS136" s="225"/>
      <c r="DT136" s="225"/>
      <c r="DU136" s="225"/>
      <c r="DV136" s="225"/>
      <c r="DW136" s="225"/>
      <c r="DX136" s="225"/>
      <c r="DY136" s="225"/>
      <c r="DZ136" s="225"/>
      <c r="EA136" s="225"/>
      <c r="EB136" s="225"/>
      <c r="EC136" s="225"/>
      <c r="ED136" s="225"/>
      <c r="EE136" s="225"/>
      <c r="EF136" s="225"/>
      <c r="EG136" s="225"/>
      <c r="EH136" s="225"/>
      <c r="EI136" s="225"/>
      <c r="EJ136" s="225"/>
      <c r="EK136" s="225"/>
      <c r="EL136" s="225"/>
      <c r="EM136" s="225"/>
      <c r="EN136" s="225"/>
      <c r="EO136" s="225"/>
      <c r="EP136" s="225"/>
      <c r="EQ136" s="225"/>
      <c r="ER136" s="225"/>
      <c r="ES136" s="225"/>
      <c r="ET136" s="225"/>
      <c r="EU136" s="225"/>
      <c r="EV136" s="225"/>
      <c r="EW136" s="225"/>
      <c r="EX136" s="225"/>
      <c r="EY136" s="225"/>
      <c r="EZ136" s="225"/>
      <c r="FA136" s="225"/>
      <c r="FB136" s="225"/>
      <c r="FC136" s="225"/>
      <c r="FD136" s="225"/>
      <c r="FE136" s="225"/>
      <c r="FF136" s="225"/>
      <c r="FG136" s="225"/>
      <c r="FH136" s="225"/>
      <c r="FI136" s="225"/>
      <c r="FJ136" s="225"/>
      <c r="FK136" s="225"/>
      <c r="FL136" s="225"/>
      <c r="FM136" s="225"/>
      <c r="FN136" s="225"/>
      <c r="FO136" s="225"/>
      <c r="FP136" s="225"/>
      <c r="FQ136" s="225"/>
      <c r="FR136" s="225"/>
      <c r="FS136" s="225"/>
      <c r="FT136" s="225"/>
      <c r="FU136" s="225"/>
      <c r="FV136" s="225"/>
      <c r="FW136" s="225"/>
      <c r="FX136" s="225"/>
      <c r="FY136" s="225"/>
      <c r="FZ136" s="225"/>
      <c r="GA136" s="225"/>
      <c r="GB136" s="225"/>
      <c r="GC136" s="225"/>
      <c r="GD136" s="225"/>
      <c r="GE136" s="225"/>
      <c r="GF136" s="225"/>
      <c r="GG136" s="225"/>
      <c r="GH136" s="225"/>
      <c r="GI136" s="225"/>
      <c r="GJ136" s="225"/>
      <c r="GK136" s="225"/>
      <c r="GL136" s="225"/>
      <c r="GM136" s="225"/>
      <c r="GN136" s="225"/>
      <c r="GO136" s="225"/>
      <c r="GP136" s="225"/>
      <c r="GQ136" s="225"/>
      <c r="GR136" s="225"/>
      <c r="GS136" s="225"/>
      <c r="GT136" s="225"/>
      <c r="GU136" s="225"/>
      <c r="GV136" s="225"/>
      <c r="GW136" s="225"/>
      <c r="GX136" s="225"/>
      <c r="GY136" s="225"/>
      <c r="GZ136" s="225"/>
      <c r="HA136" s="225"/>
      <c r="HB136" s="225"/>
      <c r="HC136" s="225"/>
      <c r="HD136" s="225"/>
      <c r="HE136" s="225"/>
      <c r="HF136" s="225"/>
      <c r="HG136" s="225"/>
      <c r="HH136" s="225"/>
      <c r="HI136" s="225"/>
      <c r="HJ136" s="225"/>
      <c r="HK136" s="225"/>
      <c r="HL136" s="225"/>
      <c r="HM136" s="225"/>
      <c r="HN136" s="225"/>
      <c r="HO136" s="225"/>
      <c r="HP136" s="225"/>
      <c r="HQ136" s="225"/>
      <c r="HR136" s="225"/>
      <c r="HS136" s="225"/>
      <c r="HT136" s="225"/>
      <c r="HU136" s="225"/>
      <c r="HV136" s="225"/>
      <c r="HW136" s="225"/>
      <c r="HX136" s="225"/>
      <c r="HY136" s="225"/>
      <c r="HZ136" s="225"/>
      <c r="IA136" s="225"/>
      <c r="IB136" s="225"/>
      <c r="IC136" s="225"/>
      <c r="ID136" s="225"/>
      <c r="IE136" s="225"/>
      <c r="IF136" s="225"/>
      <c r="IG136" s="225"/>
      <c r="IH136" s="225"/>
      <c r="II136" s="225"/>
      <c r="IJ136" s="225"/>
      <c r="IK136" s="225"/>
      <c r="IL136" s="225"/>
      <c r="IM136" s="225"/>
      <c r="IN136" s="225"/>
      <c r="IO136" s="225"/>
      <c r="IP136" s="225"/>
      <c r="IQ136" s="225"/>
      <c r="IR136" s="225"/>
      <c r="IS136" s="225"/>
      <c r="IT136" s="225"/>
      <c r="IU136" s="225"/>
      <c r="IV136" s="225"/>
    </row>
    <row r="137" spans="1:256" ht="17.25">
      <c r="A137" s="233" t="s">
        <v>357</v>
      </c>
      <c r="B137" s="241">
        <v>329</v>
      </c>
      <c r="C137" s="241">
        <v>94160.14</v>
      </c>
      <c r="D137" s="250"/>
      <c r="E137" s="251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5"/>
      <c r="CF137" s="225"/>
      <c r="CG137" s="225"/>
      <c r="CH137" s="225"/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5"/>
      <c r="CW137" s="225"/>
      <c r="CX137" s="225"/>
      <c r="CY137" s="225"/>
      <c r="CZ137" s="225"/>
      <c r="DA137" s="225"/>
      <c r="DB137" s="225"/>
      <c r="DC137" s="225"/>
      <c r="DD137" s="225"/>
      <c r="DE137" s="225"/>
      <c r="DF137" s="225"/>
      <c r="DG137" s="225"/>
      <c r="DH137" s="225"/>
      <c r="DI137" s="225"/>
      <c r="DJ137" s="225"/>
      <c r="DK137" s="225"/>
      <c r="DL137" s="225"/>
      <c r="DM137" s="225"/>
      <c r="DN137" s="225"/>
      <c r="DO137" s="225"/>
      <c r="DP137" s="225"/>
      <c r="DQ137" s="225"/>
      <c r="DR137" s="225"/>
      <c r="DS137" s="225"/>
      <c r="DT137" s="225"/>
      <c r="DU137" s="225"/>
      <c r="DV137" s="225"/>
      <c r="DW137" s="225"/>
      <c r="DX137" s="225"/>
      <c r="DY137" s="225"/>
      <c r="DZ137" s="225"/>
      <c r="EA137" s="225"/>
      <c r="EB137" s="225"/>
      <c r="EC137" s="225"/>
      <c r="ED137" s="225"/>
      <c r="EE137" s="225"/>
      <c r="EF137" s="225"/>
      <c r="EG137" s="225"/>
      <c r="EH137" s="225"/>
      <c r="EI137" s="225"/>
      <c r="EJ137" s="225"/>
      <c r="EK137" s="225"/>
      <c r="EL137" s="225"/>
      <c r="EM137" s="225"/>
      <c r="EN137" s="225"/>
      <c r="EO137" s="225"/>
      <c r="EP137" s="225"/>
      <c r="EQ137" s="225"/>
      <c r="ER137" s="225"/>
      <c r="ES137" s="225"/>
      <c r="ET137" s="225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5"/>
      <c r="FI137" s="225"/>
      <c r="FJ137" s="225"/>
      <c r="FK137" s="225"/>
      <c r="FL137" s="225"/>
      <c r="FM137" s="225"/>
      <c r="FN137" s="225"/>
      <c r="FO137" s="225"/>
      <c r="FP137" s="225"/>
      <c r="FQ137" s="225"/>
      <c r="FR137" s="225"/>
      <c r="FS137" s="225"/>
      <c r="FT137" s="225"/>
      <c r="FU137" s="225"/>
      <c r="FV137" s="225"/>
      <c r="FW137" s="225"/>
      <c r="FX137" s="225"/>
      <c r="FY137" s="225"/>
      <c r="FZ137" s="225"/>
      <c r="GA137" s="225"/>
      <c r="GB137" s="225"/>
      <c r="GC137" s="225"/>
      <c r="GD137" s="225"/>
      <c r="GE137" s="225"/>
      <c r="GF137" s="225"/>
      <c r="GG137" s="225"/>
      <c r="GH137" s="225"/>
      <c r="GI137" s="225"/>
      <c r="GJ137" s="225"/>
      <c r="GK137" s="225"/>
      <c r="GL137" s="225"/>
      <c r="GM137" s="225"/>
      <c r="GN137" s="225"/>
      <c r="GO137" s="225"/>
      <c r="GP137" s="225"/>
      <c r="GQ137" s="225"/>
      <c r="GR137" s="225"/>
      <c r="GS137" s="225"/>
      <c r="GT137" s="225"/>
      <c r="GU137" s="225"/>
      <c r="GV137" s="225"/>
      <c r="GW137" s="225"/>
      <c r="GX137" s="225"/>
      <c r="GY137" s="225"/>
      <c r="GZ137" s="225"/>
      <c r="HA137" s="225"/>
      <c r="HB137" s="225"/>
      <c r="HC137" s="225"/>
      <c r="HD137" s="225"/>
      <c r="HE137" s="225"/>
      <c r="HF137" s="225"/>
      <c r="HG137" s="225"/>
      <c r="HH137" s="225"/>
      <c r="HI137" s="225"/>
      <c r="HJ137" s="225"/>
      <c r="HK137" s="225"/>
      <c r="HL137" s="225"/>
      <c r="HM137" s="225"/>
      <c r="HN137" s="225"/>
      <c r="HO137" s="225"/>
      <c r="HP137" s="225"/>
      <c r="HQ137" s="225"/>
      <c r="HR137" s="225"/>
      <c r="HS137" s="225"/>
      <c r="HT137" s="225"/>
      <c r="HU137" s="225"/>
      <c r="HV137" s="225"/>
      <c r="HW137" s="225"/>
      <c r="HX137" s="225"/>
      <c r="HY137" s="225"/>
      <c r="HZ137" s="225"/>
      <c r="IA137" s="225"/>
      <c r="IB137" s="225"/>
      <c r="IC137" s="225"/>
      <c r="ID137" s="225"/>
      <c r="IE137" s="225"/>
      <c r="IF137" s="225"/>
      <c r="IG137" s="225"/>
      <c r="IH137" s="225"/>
      <c r="II137" s="225"/>
      <c r="IJ137" s="225"/>
      <c r="IK137" s="225"/>
      <c r="IL137" s="225"/>
      <c r="IM137" s="225"/>
      <c r="IN137" s="225"/>
      <c r="IO137" s="225"/>
      <c r="IP137" s="225"/>
      <c r="IQ137" s="225"/>
      <c r="IR137" s="225"/>
      <c r="IS137" s="225"/>
      <c r="IT137" s="225"/>
      <c r="IU137" s="225"/>
      <c r="IV137" s="225"/>
    </row>
    <row r="138" spans="1:256" ht="17.25">
      <c r="A138" s="233" t="s">
        <v>358</v>
      </c>
      <c r="B138" s="241">
        <v>15771.26</v>
      </c>
      <c r="C138" s="241">
        <v>18297.38</v>
      </c>
      <c r="D138" s="250"/>
      <c r="E138" s="251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5"/>
      <c r="BV138" s="225"/>
      <c r="BW138" s="225"/>
      <c r="BX138" s="225"/>
      <c r="BY138" s="225"/>
      <c r="BZ138" s="225"/>
      <c r="CA138" s="225"/>
      <c r="CB138" s="225"/>
      <c r="CC138" s="225"/>
      <c r="CD138" s="225"/>
      <c r="CE138" s="225"/>
      <c r="CF138" s="225"/>
      <c r="CG138" s="225"/>
      <c r="CH138" s="225"/>
      <c r="CI138" s="225"/>
      <c r="CJ138" s="225"/>
      <c r="CK138" s="225"/>
      <c r="CL138" s="225"/>
      <c r="CM138" s="225"/>
      <c r="CN138" s="225"/>
      <c r="CO138" s="225"/>
      <c r="CP138" s="225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5"/>
      <c r="DB138" s="225"/>
      <c r="DC138" s="225"/>
      <c r="DD138" s="225"/>
      <c r="DE138" s="225"/>
      <c r="DF138" s="225"/>
      <c r="DG138" s="225"/>
      <c r="DH138" s="225"/>
      <c r="DI138" s="225"/>
      <c r="DJ138" s="225"/>
      <c r="DK138" s="225"/>
      <c r="DL138" s="225"/>
      <c r="DM138" s="225"/>
      <c r="DN138" s="225"/>
      <c r="DO138" s="225"/>
      <c r="DP138" s="225"/>
      <c r="DQ138" s="225"/>
      <c r="DR138" s="225"/>
      <c r="DS138" s="225"/>
      <c r="DT138" s="225"/>
      <c r="DU138" s="225"/>
      <c r="DV138" s="225"/>
      <c r="DW138" s="225"/>
      <c r="DX138" s="225"/>
      <c r="DY138" s="225"/>
      <c r="DZ138" s="225"/>
      <c r="EA138" s="225"/>
      <c r="EB138" s="225"/>
      <c r="EC138" s="225"/>
      <c r="ED138" s="225"/>
      <c r="EE138" s="225"/>
      <c r="EF138" s="225"/>
      <c r="EG138" s="225"/>
      <c r="EH138" s="225"/>
      <c r="EI138" s="225"/>
      <c r="EJ138" s="225"/>
      <c r="EK138" s="225"/>
      <c r="EL138" s="225"/>
      <c r="EM138" s="225"/>
      <c r="EN138" s="225"/>
      <c r="EO138" s="225"/>
      <c r="EP138" s="225"/>
      <c r="EQ138" s="225"/>
      <c r="ER138" s="225"/>
      <c r="ES138" s="225"/>
      <c r="ET138" s="225"/>
      <c r="EU138" s="225"/>
      <c r="EV138" s="225"/>
      <c r="EW138" s="225"/>
      <c r="EX138" s="225"/>
      <c r="EY138" s="225"/>
      <c r="EZ138" s="225"/>
      <c r="FA138" s="225"/>
      <c r="FB138" s="225"/>
      <c r="FC138" s="225"/>
      <c r="FD138" s="225"/>
      <c r="FE138" s="225"/>
      <c r="FF138" s="225"/>
      <c r="FG138" s="225"/>
      <c r="FH138" s="225"/>
      <c r="FI138" s="225"/>
      <c r="FJ138" s="225"/>
      <c r="FK138" s="225"/>
      <c r="FL138" s="225"/>
      <c r="FM138" s="225"/>
      <c r="FN138" s="225"/>
      <c r="FO138" s="225"/>
      <c r="FP138" s="225"/>
      <c r="FQ138" s="225"/>
      <c r="FR138" s="225"/>
      <c r="FS138" s="225"/>
      <c r="FT138" s="225"/>
      <c r="FU138" s="225"/>
      <c r="FV138" s="225"/>
      <c r="FW138" s="225"/>
      <c r="FX138" s="225"/>
      <c r="FY138" s="225"/>
      <c r="FZ138" s="225"/>
      <c r="GA138" s="225"/>
      <c r="GB138" s="225"/>
      <c r="GC138" s="225"/>
      <c r="GD138" s="225"/>
      <c r="GE138" s="225"/>
      <c r="GF138" s="225"/>
      <c r="GG138" s="225"/>
      <c r="GH138" s="225"/>
      <c r="GI138" s="225"/>
      <c r="GJ138" s="225"/>
      <c r="GK138" s="225"/>
      <c r="GL138" s="225"/>
      <c r="GM138" s="225"/>
      <c r="GN138" s="225"/>
      <c r="GO138" s="225"/>
      <c r="GP138" s="225"/>
      <c r="GQ138" s="225"/>
      <c r="GR138" s="225"/>
      <c r="GS138" s="225"/>
      <c r="GT138" s="225"/>
      <c r="GU138" s="225"/>
      <c r="GV138" s="225"/>
      <c r="GW138" s="225"/>
      <c r="GX138" s="225"/>
      <c r="GY138" s="225"/>
      <c r="GZ138" s="225"/>
      <c r="HA138" s="225"/>
      <c r="HB138" s="225"/>
      <c r="HC138" s="225"/>
      <c r="HD138" s="225"/>
      <c r="HE138" s="225"/>
      <c r="HF138" s="225"/>
      <c r="HG138" s="225"/>
      <c r="HH138" s="225"/>
      <c r="HI138" s="225"/>
      <c r="HJ138" s="225"/>
      <c r="HK138" s="225"/>
      <c r="HL138" s="225"/>
      <c r="HM138" s="225"/>
      <c r="HN138" s="225"/>
      <c r="HO138" s="225"/>
      <c r="HP138" s="225"/>
      <c r="HQ138" s="225"/>
      <c r="HR138" s="225"/>
      <c r="HS138" s="225"/>
      <c r="HT138" s="225"/>
      <c r="HU138" s="225"/>
      <c r="HV138" s="225"/>
      <c r="HW138" s="225"/>
      <c r="HX138" s="225"/>
      <c r="HY138" s="225"/>
      <c r="HZ138" s="225"/>
      <c r="IA138" s="225"/>
      <c r="IB138" s="225"/>
      <c r="IC138" s="225"/>
      <c r="ID138" s="225"/>
      <c r="IE138" s="225"/>
      <c r="IF138" s="225"/>
      <c r="IG138" s="225"/>
      <c r="IH138" s="225"/>
      <c r="II138" s="225"/>
      <c r="IJ138" s="225"/>
      <c r="IK138" s="225"/>
      <c r="IL138" s="225"/>
      <c r="IM138" s="225"/>
      <c r="IN138" s="225"/>
      <c r="IO138" s="225"/>
      <c r="IP138" s="225"/>
      <c r="IQ138" s="225"/>
      <c r="IR138" s="225"/>
      <c r="IS138" s="225"/>
      <c r="IT138" s="225"/>
      <c r="IU138" s="225"/>
      <c r="IV138" s="225"/>
    </row>
    <row r="139" spans="1:256" ht="17.25">
      <c r="A139" s="233" t="s">
        <v>359</v>
      </c>
      <c r="B139" s="241">
        <v>0</v>
      </c>
      <c r="C139" s="241">
        <v>0</v>
      </c>
      <c r="D139" s="250"/>
      <c r="E139" s="251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/>
      <c r="BR139" s="225"/>
      <c r="BS139" s="225"/>
      <c r="BT139" s="225"/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5"/>
      <c r="CF139" s="225"/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5"/>
      <c r="DB139" s="225"/>
      <c r="DC139" s="225"/>
      <c r="DD139" s="225"/>
      <c r="DE139" s="225"/>
      <c r="DF139" s="225"/>
      <c r="DG139" s="225"/>
      <c r="DH139" s="225"/>
      <c r="DI139" s="225"/>
      <c r="DJ139" s="225"/>
      <c r="DK139" s="225"/>
      <c r="DL139" s="225"/>
      <c r="DM139" s="225"/>
      <c r="DN139" s="225"/>
      <c r="DO139" s="225"/>
      <c r="DP139" s="225"/>
      <c r="DQ139" s="225"/>
      <c r="DR139" s="225"/>
      <c r="DS139" s="225"/>
      <c r="DT139" s="225"/>
      <c r="DU139" s="225"/>
      <c r="DV139" s="225"/>
      <c r="DW139" s="225"/>
      <c r="DX139" s="225"/>
      <c r="DY139" s="225"/>
      <c r="DZ139" s="225"/>
      <c r="EA139" s="225"/>
      <c r="EB139" s="225"/>
      <c r="EC139" s="225"/>
      <c r="ED139" s="225"/>
      <c r="EE139" s="225"/>
      <c r="EF139" s="225"/>
      <c r="EG139" s="225"/>
      <c r="EH139" s="225"/>
      <c r="EI139" s="225"/>
      <c r="EJ139" s="225"/>
      <c r="EK139" s="225"/>
      <c r="EL139" s="225"/>
      <c r="EM139" s="225"/>
      <c r="EN139" s="225"/>
      <c r="EO139" s="225"/>
      <c r="EP139" s="225"/>
      <c r="EQ139" s="225"/>
      <c r="ER139" s="225"/>
      <c r="ES139" s="225"/>
      <c r="ET139" s="225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5"/>
      <c r="FI139" s="225"/>
      <c r="FJ139" s="225"/>
      <c r="FK139" s="225"/>
      <c r="FL139" s="225"/>
      <c r="FM139" s="225"/>
      <c r="FN139" s="225"/>
      <c r="FO139" s="225"/>
      <c r="FP139" s="225"/>
      <c r="FQ139" s="225"/>
      <c r="FR139" s="225"/>
      <c r="FS139" s="225"/>
      <c r="FT139" s="225"/>
      <c r="FU139" s="225"/>
      <c r="FV139" s="225"/>
      <c r="FW139" s="225"/>
      <c r="FX139" s="225"/>
      <c r="FY139" s="225"/>
      <c r="FZ139" s="225"/>
      <c r="GA139" s="225"/>
      <c r="GB139" s="225"/>
      <c r="GC139" s="225"/>
      <c r="GD139" s="225"/>
      <c r="GE139" s="225"/>
      <c r="GF139" s="225"/>
      <c r="GG139" s="225"/>
      <c r="GH139" s="225"/>
      <c r="GI139" s="225"/>
      <c r="GJ139" s="225"/>
      <c r="GK139" s="225"/>
      <c r="GL139" s="225"/>
      <c r="GM139" s="225"/>
      <c r="GN139" s="225"/>
      <c r="GO139" s="225"/>
      <c r="GP139" s="225"/>
      <c r="GQ139" s="225"/>
      <c r="GR139" s="225"/>
      <c r="GS139" s="225"/>
      <c r="GT139" s="225"/>
      <c r="GU139" s="225"/>
      <c r="GV139" s="225"/>
      <c r="GW139" s="225"/>
      <c r="GX139" s="225"/>
      <c r="GY139" s="225"/>
      <c r="GZ139" s="225"/>
      <c r="HA139" s="225"/>
      <c r="HB139" s="225"/>
      <c r="HC139" s="225"/>
      <c r="HD139" s="225"/>
      <c r="HE139" s="225"/>
      <c r="HF139" s="225"/>
      <c r="HG139" s="225"/>
      <c r="HH139" s="225"/>
      <c r="HI139" s="225"/>
      <c r="HJ139" s="225"/>
      <c r="HK139" s="225"/>
      <c r="HL139" s="225"/>
      <c r="HM139" s="225"/>
      <c r="HN139" s="225"/>
      <c r="HO139" s="225"/>
      <c r="HP139" s="225"/>
      <c r="HQ139" s="225"/>
      <c r="HR139" s="225"/>
      <c r="HS139" s="225"/>
      <c r="HT139" s="225"/>
      <c r="HU139" s="225"/>
      <c r="HV139" s="225"/>
      <c r="HW139" s="225"/>
      <c r="HX139" s="225"/>
      <c r="HY139" s="225"/>
      <c r="HZ139" s="225"/>
      <c r="IA139" s="225"/>
      <c r="IB139" s="225"/>
      <c r="IC139" s="225"/>
      <c r="ID139" s="225"/>
      <c r="IE139" s="225"/>
      <c r="IF139" s="225"/>
      <c r="IG139" s="225"/>
      <c r="IH139" s="225"/>
      <c r="II139" s="225"/>
      <c r="IJ139" s="225"/>
      <c r="IK139" s="225"/>
      <c r="IL139" s="225"/>
      <c r="IM139" s="225"/>
      <c r="IN139" s="225"/>
      <c r="IO139" s="225"/>
      <c r="IP139" s="225"/>
      <c r="IQ139" s="225"/>
      <c r="IR139" s="225"/>
      <c r="IS139" s="225"/>
      <c r="IT139" s="225"/>
      <c r="IU139" s="225"/>
      <c r="IV139" s="225"/>
    </row>
    <row r="140" spans="1:256" ht="17.25">
      <c r="A140" s="233" t="s">
        <v>360</v>
      </c>
      <c r="B140" s="241">
        <v>0</v>
      </c>
      <c r="C140" s="241">
        <v>0</v>
      </c>
      <c r="D140" s="250"/>
      <c r="E140" s="251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25"/>
      <c r="DD140" s="225"/>
      <c r="DE140" s="225"/>
      <c r="DF140" s="225"/>
      <c r="DG140" s="225"/>
      <c r="DH140" s="225"/>
      <c r="DI140" s="225"/>
      <c r="DJ140" s="225"/>
      <c r="DK140" s="225"/>
      <c r="DL140" s="225"/>
      <c r="DM140" s="225"/>
      <c r="DN140" s="225"/>
      <c r="DO140" s="225"/>
      <c r="DP140" s="225"/>
      <c r="DQ140" s="225"/>
      <c r="DR140" s="225"/>
      <c r="DS140" s="225"/>
      <c r="DT140" s="225"/>
      <c r="DU140" s="225"/>
      <c r="DV140" s="225"/>
      <c r="DW140" s="225"/>
      <c r="DX140" s="225"/>
      <c r="DY140" s="225"/>
      <c r="DZ140" s="225"/>
      <c r="EA140" s="225"/>
      <c r="EB140" s="225"/>
      <c r="EC140" s="225"/>
      <c r="ED140" s="225"/>
      <c r="EE140" s="225"/>
      <c r="EF140" s="225"/>
      <c r="EG140" s="225"/>
      <c r="EH140" s="225"/>
      <c r="EI140" s="225"/>
      <c r="EJ140" s="225"/>
      <c r="EK140" s="225"/>
      <c r="EL140" s="225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  <c r="FL140" s="225"/>
      <c r="FM140" s="225"/>
      <c r="FN140" s="225"/>
      <c r="FO140" s="225"/>
      <c r="FP140" s="225"/>
      <c r="FQ140" s="225"/>
      <c r="FR140" s="225"/>
      <c r="FS140" s="225"/>
      <c r="FT140" s="225"/>
      <c r="FU140" s="225"/>
      <c r="FV140" s="225"/>
      <c r="FW140" s="225"/>
      <c r="FX140" s="225"/>
      <c r="FY140" s="225"/>
      <c r="FZ140" s="225"/>
      <c r="GA140" s="225"/>
      <c r="GB140" s="225"/>
      <c r="GC140" s="225"/>
      <c r="GD140" s="225"/>
      <c r="GE140" s="225"/>
      <c r="GF140" s="225"/>
      <c r="GG140" s="225"/>
      <c r="GH140" s="225"/>
      <c r="GI140" s="225"/>
      <c r="GJ140" s="225"/>
      <c r="GK140" s="225"/>
      <c r="GL140" s="225"/>
      <c r="GM140" s="225"/>
      <c r="GN140" s="225"/>
      <c r="GO140" s="225"/>
      <c r="GP140" s="225"/>
      <c r="GQ140" s="225"/>
      <c r="GR140" s="225"/>
      <c r="GS140" s="225"/>
      <c r="GT140" s="225"/>
      <c r="GU140" s="225"/>
      <c r="GV140" s="225"/>
      <c r="GW140" s="225"/>
      <c r="GX140" s="225"/>
      <c r="GY140" s="225"/>
      <c r="GZ140" s="225"/>
      <c r="HA140" s="225"/>
      <c r="HB140" s="225"/>
      <c r="HC140" s="225"/>
      <c r="HD140" s="225"/>
      <c r="HE140" s="225"/>
      <c r="HF140" s="225"/>
      <c r="HG140" s="225"/>
      <c r="HH140" s="225"/>
      <c r="HI140" s="225"/>
      <c r="HJ140" s="225"/>
      <c r="HK140" s="225"/>
      <c r="HL140" s="225"/>
      <c r="HM140" s="225"/>
      <c r="HN140" s="225"/>
      <c r="HO140" s="225"/>
      <c r="HP140" s="225"/>
      <c r="HQ140" s="225"/>
      <c r="HR140" s="225"/>
      <c r="HS140" s="225"/>
      <c r="HT140" s="225"/>
      <c r="HU140" s="225"/>
      <c r="HV140" s="225"/>
      <c r="HW140" s="225"/>
      <c r="HX140" s="225"/>
      <c r="HY140" s="225"/>
      <c r="HZ140" s="225"/>
      <c r="IA140" s="225"/>
      <c r="IB140" s="225"/>
      <c r="IC140" s="225"/>
      <c r="ID140" s="225"/>
      <c r="IE140" s="225"/>
      <c r="IF140" s="225"/>
      <c r="IG140" s="225"/>
      <c r="IH140" s="225"/>
      <c r="II140" s="225"/>
      <c r="IJ140" s="225"/>
      <c r="IK140" s="225"/>
      <c r="IL140" s="225"/>
      <c r="IM140" s="225"/>
      <c r="IN140" s="225"/>
      <c r="IO140" s="225"/>
      <c r="IP140" s="225"/>
      <c r="IQ140" s="225"/>
      <c r="IR140" s="225"/>
      <c r="IS140" s="225"/>
      <c r="IT140" s="225"/>
      <c r="IU140" s="225"/>
      <c r="IV140" s="225"/>
    </row>
    <row r="141" spans="1:256" ht="17.25">
      <c r="A141" s="233" t="s">
        <v>361</v>
      </c>
      <c r="B141" s="241">
        <v>0</v>
      </c>
      <c r="C141" s="241">
        <v>0</v>
      </c>
      <c r="D141" s="250"/>
      <c r="E141" s="251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5"/>
      <c r="CF141" s="225"/>
      <c r="CG141" s="225"/>
      <c r="CH141" s="225"/>
      <c r="CI141" s="225"/>
      <c r="CJ141" s="225"/>
      <c r="CK141" s="225"/>
      <c r="CL141" s="225"/>
      <c r="CM141" s="225"/>
      <c r="CN141" s="225"/>
      <c r="CO141" s="225"/>
      <c r="CP141" s="225"/>
      <c r="CQ141" s="225"/>
      <c r="CR141" s="225"/>
      <c r="CS141" s="225"/>
      <c r="CT141" s="225"/>
      <c r="CU141" s="225"/>
      <c r="CV141" s="225"/>
      <c r="CW141" s="225"/>
      <c r="CX141" s="225"/>
      <c r="CY141" s="225"/>
      <c r="CZ141" s="225"/>
      <c r="DA141" s="225"/>
      <c r="DB141" s="225"/>
      <c r="DC141" s="225"/>
      <c r="DD141" s="225"/>
      <c r="DE141" s="225"/>
      <c r="DF141" s="225"/>
      <c r="DG141" s="225"/>
      <c r="DH141" s="225"/>
      <c r="DI141" s="225"/>
      <c r="DJ141" s="225"/>
      <c r="DK141" s="225"/>
      <c r="DL141" s="225"/>
      <c r="DM141" s="225"/>
      <c r="DN141" s="225"/>
      <c r="DO141" s="225"/>
      <c r="DP141" s="225"/>
      <c r="DQ141" s="225"/>
      <c r="DR141" s="225"/>
      <c r="DS141" s="225"/>
      <c r="DT141" s="225"/>
      <c r="DU141" s="225"/>
      <c r="DV141" s="225"/>
      <c r="DW141" s="225"/>
      <c r="DX141" s="225"/>
      <c r="DY141" s="225"/>
      <c r="DZ141" s="225"/>
      <c r="EA141" s="225"/>
      <c r="EB141" s="225"/>
      <c r="EC141" s="225"/>
      <c r="ED141" s="225"/>
      <c r="EE141" s="225"/>
      <c r="EF141" s="225"/>
      <c r="EG141" s="225"/>
      <c r="EH141" s="225"/>
      <c r="EI141" s="225"/>
      <c r="EJ141" s="225"/>
      <c r="EK141" s="225"/>
      <c r="EL141" s="225"/>
      <c r="EM141" s="225"/>
      <c r="EN141" s="225"/>
      <c r="EO141" s="225"/>
      <c r="EP141" s="225"/>
      <c r="EQ141" s="225"/>
      <c r="ER141" s="225"/>
      <c r="ES141" s="225"/>
      <c r="ET141" s="225"/>
      <c r="EU141" s="225"/>
      <c r="EV141" s="225"/>
      <c r="EW141" s="225"/>
      <c r="EX141" s="225"/>
      <c r="EY141" s="225"/>
      <c r="EZ141" s="225"/>
      <c r="FA141" s="225"/>
      <c r="FB141" s="225"/>
      <c r="FC141" s="225"/>
      <c r="FD141" s="225"/>
      <c r="FE141" s="225"/>
      <c r="FF141" s="225"/>
      <c r="FG141" s="225"/>
      <c r="FH141" s="225"/>
      <c r="FI141" s="225"/>
      <c r="FJ141" s="225"/>
      <c r="FK141" s="225"/>
      <c r="FL141" s="225"/>
      <c r="FM141" s="225"/>
      <c r="FN141" s="225"/>
      <c r="FO141" s="225"/>
      <c r="FP141" s="225"/>
      <c r="FQ141" s="225"/>
      <c r="FR141" s="225"/>
      <c r="FS141" s="225"/>
      <c r="FT141" s="225"/>
      <c r="FU141" s="225"/>
      <c r="FV141" s="225"/>
      <c r="FW141" s="225"/>
      <c r="FX141" s="225"/>
      <c r="FY141" s="225"/>
      <c r="FZ141" s="225"/>
      <c r="GA141" s="225"/>
      <c r="GB141" s="225"/>
      <c r="GC141" s="225"/>
      <c r="GD141" s="225"/>
      <c r="GE141" s="225"/>
      <c r="GF141" s="225"/>
      <c r="GG141" s="225"/>
      <c r="GH141" s="225"/>
      <c r="GI141" s="225"/>
      <c r="GJ141" s="225"/>
      <c r="GK141" s="225"/>
      <c r="GL141" s="225"/>
      <c r="GM141" s="225"/>
      <c r="GN141" s="225"/>
      <c r="GO141" s="225"/>
      <c r="GP141" s="225"/>
      <c r="GQ141" s="225"/>
      <c r="GR141" s="225"/>
      <c r="GS141" s="225"/>
      <c r="GT141" s="225"/>
      <c r="GU141" s="225"/>
      <c r="GV141" s="225"/>
      <c r="GW141" s="225"/>
      <c r="GX141" s="225"/>
      <c r="GY141" s="225"/>
      <c r="GZ141" s="225"/>
      <c r="HA141" s="225"/>
      <c r="HB141" s="225"/>
      <c r="HC141" s="225"/>
      <c r="HD141" s="225"/>
      <c r="HE141" s="225"/>
      <c r="HF141" s="225"/>
      <c r="HG141" s="225"/>
      <c r="HH141" s="225"/>
      <c r="HI141" s="225"/>
      <c r="HJ141" s="225"/>
      <c r="HK141" s="225"/>
      <c r="HL141" s="225"/>
      <c r="HM141" s="225"/>
      <c r="HN141" s="225"/>
      <c r="HO141" s="225"/>
      <c r="HP141" s="225"/>
      <c r="HQ141" s="225"/>
      <c r="HR141" s="225"/>
      <c r="HS141" s="225"/>
      <c r="HT141" s="225"/>
      <c r="HU141" s="225"/>
      <c r="HV141" s="225"/>
      <c r="HW141" s="225"/>
      <c r="HX141" s="225"/>
      <c r="HY141" s="225"/>
      <c r="HZ141" s="225"/>
      <c r="IA141" s="225"/>
      <c r="IB141" s="225"/>
      <c r="IC141" s="225"/>
      <c r="ID141" s="225"/>
      <c r="IE141" s="225"/>
      <c r="IF141" s="225"/>
      <c r="IG141" s="225"/>
      <c r="IH141" s="225"/>
      <c r="II141" s="225"/>
      <c r="IJ141" s="225"/>
      <c r="IK141" s="225"/>
      <c r="IL141" s="225"/>
      <c r="IM141" s="225"/>
      <c r="IN141" s="225"/>
      <c r="IO141" s="225"/>
      <c r="IP141" s="225"/>
      <c r="IQ141" s="225"/>
      <c r="IR141" s="225"/>
      <c r="IS141" s="225"/>
      <c r="IT141" s="225"/>
      <c r="IU141" s="225"/>
      <c r="IV141" s="225"/>
    </row>
    <row r="142" spans="1:256" ht="17.25">
      <c r="A142" s="233" t="s">
        <v>362</v>
      </c>
      <c r="B142" s="241">
        <v>0</v>
      </c>
      <c r="C142" s="241">
        <v>0</v>
      </c>
      <c r="D142" s="250"/>
      <c r="E142" s="251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5"/>
      <c r="CP142" s="225"/>
      <c r="CQ142" s="225"/>
      <c r="CR142" s="225"/>
      <c r="CS142" s="225"/>
      <c r="CT142" s="225"/>
      <c r="CU142" s="225"/>
      <c r="CV142" s="225"/>
      <c r="CW142" s="225"/>
      <c r="CX142" s="225"/>
      <c r="CY142" s="225"/>
      <c r="CZ142" s="225"/>
      <c r="DA142" s="225"/>
      <c r="DB142" s="225"/>
      <c r="DC142" s="225"/>
      <c r="DD142" s="225"/>
      <c r="DE142" s="225"/>
      <c r="DF142" s="225"/>
      <c r="DG142" s="225"/>
      <c r="DH142" s="225"/>
      <c r="DI142" s="225"/>
      <c r="DJ142" s="225"/>
      <c r="DK142" s="225"/>
      <c r="DL142" s="225"/>
      <c r="DM142" s="225"/>
      <c r="DN142" s="225"/>
      <c r="DO142" s="225"/>
      <c r="DP142" s="225"/>
      <c r="DQ142" s="225"/>
      <c r="DR142" s="225"/>
      <c r="DS142" s="225"/>
      <c r="DT142" s="225"/>
      <c r="DU142" s="225"/>
      <c r="DV142" s="225"/>
      <c r="DW142" s="225"/>
      <c r="DX142" s="225"/>
      <c r="DY142" s="225"/>
      <c r="DZ142" s="225"/>
      <c r="EA142" s="225"/>
      <c r="EB142" s="225"/>
      <c r="EC142" s="225"/>
      <c r="ED142" s="225"/>
      <c r="EE142" s="225"/>
      <c r="EF142" s="225"/>
      <c r="EG142" s="225"/>
      <c r="EH142" s="225"/>
      <c r="EI142" s="225"/>
      <c r="EJ142" s="225"/>
      <c r="EK142" s="225"/>
      <c r="EL142" s="225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  <c r="FL142" s="225"/>
      <c r="FM142" s="225"/>
      <c r="FN142" s="225"/>
      <c r="FO142" s="225"/>
      <c r="FP142" s="225"/>
      <c r="FQ142" s="225"/>
      <c r="FR142" s="225"/>
      <c r="FS142" s="225"/>
      <c r="FT142" s="225"/>
      <c r="FU142" s="225"/>
      <c r="FV142" s="225"/>
      <c r="FW142" s="225"/>
      <c r="FX142" s="225"/>
      <c r="FY142" s="225"/>
      <c r="FZ142" s="225"/>
      <c r="GA142" s="225"/>
      <c r="GB142" s="225"/>
      <c r="GC142" s="225"/>
      <c r="GD142" s="225"/>
      <c r="GE142" s="225"/>
      <c r="GF142" s="225"/>
      <c r="GG142" s="225"/>
      <c r="GH142" s="225"/>
      <c r="GI142" s="225"/>
      <c r="GJ142" s="225"/>
      <c r="GK142" s="225"/>
      <c r="GL142" s="225"/>
      <c r="GM142" s="225"/>
      <c r="GN142" s="225"/>
      <c r="GO142" s="225"/>
      <c r="GP142" s="225"/>
      <c r="GQ142" s="225"/>
      <c r="GR142" s="225"/>
      <c r="GS142" s="225"/>
      <c r="GT142" s="225"/>
      <c r="GU142" s="225"/>
      <c r="GV142" s="225"/>
      <c r="GW142" s="225"/>
      <c r="GX142" s="225"/>
      <c r="GY142" s="225"/>
      <c r="GZ142" s="225"/>
      <c r="HA142" s="225"/>
      <c r="HB142" s="225"/>
      <c r="HC142" s="225"/>
      <c r="HD142" s="225"/>
      <c r="HE142" s="225"/>
      <c r="HF142" s="225"/>
      <c r="HG142" s="225"/>
      <c r="HH142" s="225"/>
      <c r="HI142" s="225"/>
      <c r="HJ142" s="225"/>
      <c r="HK142" s="225"/>
      <c r="HL142" s="225"/>
      <c r="HM142" s="225"/>
      <c r="HN142" s="225"/>
      <c r="HO142" s="225"/>
      <c r="HP142" s="225"/>
      <c r="HQ142" s="225"/>
      <c r="HR142" s="225"/>
      <c r="HS142" s="225"/>
      <c r="HT142" s="225"/>
      <c r="HU142" s="225"/>
      <c r="HV142" s="225"/>
      <c r="HW142" s="225"/>
      <c r="HX142" s="225"/>
      <c r="HY142" s="225"/>
      <c r="HZ142" s="225"/>
      <c r="IA142" s="225"/>
      <c r="IB142" s="225"/>
      <c r="IC142" s="225"/>
      <c r="ID142" s="225"/>
      <c r="IE142" s="225"/>
      <c r="IF142" s="225"/>
      <c r="IG142" s="225"/>
      <c r="IH142" s="225"/>
      <c r="II142" s="225"/>
      <c r="IJ142" s="225"/>
      <c r="IK142" s="225"/>
      <c r="IL142" s="225"/>
      <c r="IM142" s="225"/>
      <c r="IN142" s="225"/>
      <c r="IO142" s="225"/>
      <c r="IP142" s="225"/>
      <c r="IQ142" s="225"/>
      <c r="IR142" s="225"/>
      <c r="IS142" s="225"/>
      <c r="IT142" s="225"/>
      <c r="IU142" s="225"/>
      <c r="IV142" s="225"/>
    </row>
    <row r="143" spans="1:256" ht="17.25">
      <c r="A143" s="233" t="s">
        <v>363</v>
      </c>
      <c r="B143" s="241">
        <v>3562.78</v>
      </c>
      <c r="C143" s="241">
        <v>1109.12</v>
      </c>
      <c r="D143" s="250"/>
      <c r="E143" s="251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5"/>
      <c r="CJ143" s="225"/>
      <c r="CK143" s="225"/>
      <c r="CL143" s="225"/>
      <c r="CM143" s="225"/>
      <c r="CN143" s="225"/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5"/>
      <c r="CY143" s="225"/>
      <c r="CZ143" s="225"/>
      <c r="DA143" s="225"/>
      <c r="DB143" s="225"/>
      <c r="DC143" s="225"/>
      <c r="DD143" s="225"/>
      <c r="DE143" s="225"/>
      <c r="DF143" s="225"/>
      <c r="DG143" s="225"/>
      <c r="DH143" s="225"/>
      <c r="DI143" s="225"/>
      <c r="DJ143" s="225"/>
      <c r="DK143" s="225"/>
      <c r="DL143" s="225"/>
      <c r="DM143" s="225"/>
      <c r="DN143" s="225"/>
      <c r="DO143" s="225"/>
      <c r="DP143" s="225"/>
      <c r="DQ143" s="225"/>
      <c r="DR143" s="225"/>
      <c r="DS143" s="225"/>
      <c r="DT143" s="225"/>
      <c r="DU143" s="225"/>
      <c r="DV143" s="225"/>
      <c r="DW143" s="225"/>
      <c r="DX143" s="225"/>
      <c r="DY143" s="225"/>
      <c r="DZ143" s="225"/>
      <c r="EA143" s="225"/>
      <c r="EB143" s="225"/>
      <c r="EC143" s="225"/>
      <c r="ED143" s="225"/>
      <c r="EE143" s="225"/>
      <c r="EF143" s="225"/>
      <c r="EG143" s="225"/>
      <c r="EH143" s="225"/>
      <c r="EI143" s="225"/>
      <c r="EJ143" s="225"/>
      <c r="EK143" s="225"/>
      <c r="EL143" s="225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  <c r="FL143" s="225"/>
      <c r="FM143" s="225"/>
      <c r="FN143" s="225"/>
      <c r="FO143" s="225"/>
      <c r="FP143" s="225"/>
      <c r="FQ143" s="225"/>
      <c r="FR143" s="225"/>
      <c r="FS143" s="225"/>
      <c r="FT143" s="225"/>
      <c r="FU143" s="225"/>
      <c r="FV143" s="225"/>
      <c r="FW143" s="225"/>
      <c r="FX143" s="225"/>
      <c r="FY143" s="225"/>
      <c r="FZ143" s="225"/>
      <c r="GA143" s="225"/>
      <c r="GB143" s="225"/>
      <c r="GC143" s="225"/>
      <c r="GD143" s="225"/>
      <c r="GE143" s="225"/>
      <c r="GF143" s="225"/>
      <c r="GG143" s="225"/>
      <c r="GH143" s="225"/>
      <c r="GI143" s="225"/>
      <c r="GJ143" s="225"/>
      <c r="GK143" s="225"/>
      <c r="GL143" s="225"/>
      <c r="GM143" s="225"/>
      <c r="GN143" s="225"/>
      <c r="GO143" s="225"/>
      <c r="GP143" s="225"/>
      <c r="GQ143" s="225"/>
      <c r="GR143" s="225"/>
      <c r="GS143" s="225"/>
      <c r="GT143" s="225"/>
      <c r="GU143" s="225"/>
      <c r="GV143" s="225"/>
      <c r="GW143" s="225"/>
      <c r="GX143" s="225"/>
      <c r="GY143" s="225"/>
      <c r="GZ143" s="225"/>
      <c r="HA143" s="225"/>
      <c r="HB143" s="225"/>
      <c r="HC143" s="225"/>
      <c r="HD143" s="225"/>
      <c r="HE143" s="225"/>
      <c r="HF143" s="225"/>
      <c r="HG143" s="225"/>
      <c r="HH143" s="225"/>
      <c r="HI143" s="225"/>
      <c r="HJ143" s="225"/>
      <c r="HK143" s="225"/>
      <c r="HL143" s="225"/>
      <c r="HM143" s="225"/>
      <c r="HN143" s="225"/>
      <c r="HO143" s="225"/>
      <c r="HP143" s="225"/>
      <c r="HQ143" s="225"/>
      <c r="HR143" s="225"/>
      <c r="HS143" s="225"/>
      <c r="HT143" s="225"/>
      <c r="HU143" s="225"/>
      <c r="HV143" s="225"/>
      <c r="HW143" s="225"/>
      <c r="HX143" s="225"/>
      <c r="HY143" s="225"/>
      <c r="HZ143" s="225"/>
      <c r="IA143" s="225"/>
      <c r="IB143" s="225"/>
      <c r="IC143" s="225"/>
      <c r="ID143" s="225"/>
      <c r="IE143" s="225"/>
      <c r="IF143" s="225"/>
      <c r="IG143" s="225"/>
      <c r="IH143" s="225"/>
      <c r="II143" s="225"/>
      <c r="IJ143" s="225"/>
      <c r="IK143" s="225"/>
      <c r="IL143" s="225"/>
      <c r="IM143" s="225"/>
      <c r="IN143" s="225"/>
      <c r="IO143" s="225"/>
      <c r="IP143" s="225"/>
      <c r="IQ143" s="225"/>
      <c r="IR143" s="225"/>
      <c r="IS143" s="225"/>
      <c r="IT143" s="225"/>
      <c r="IU143" s="225"/>
      <c r="IV143" s="225"/>
    </row>
    <row r="144" spans="1:256" ht="17.25">
      <c r="A144" s="233" t="s">
        <v>364</v>
      </c>
      <c r="B144" s="241">
        <v>411.88</v>
      </c>
      <c r="C144" s="241">
        <v>11801.46</v>
      </c>
      <c r="D144" s="250"/>
      <c r="E144" s="251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5"/>
      <c r="CK144" s="225"/>
      <c r="CL144" s="225"/>
      <c r="CM144" s="225"/>
      <c r="CN144" s="225"/>
      <c r="CO144" s="225"/>
      <c r="CP144" s="225"/>
      <c r="CQ144" s="225"/>
      <c r="CR144" s="225"/>
      <c r="CS144" s="225"/>
      <c r="CT144" s="225"/>
      <c r="CU144" s="225"/>
      <c r="CV144" s="225"/>
      <c r="CW144" s="225"/>
      <c r="CX144" s="225"/>
      <c r="CY144" s="225"/>
      <c r="CZ144" s="225"/>
      <c r="DA144" s="225"/>
      <c r="DB144" s="225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5"/>
      <c r="DM144" s="225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25"/>
      <c r="FN144" s="225"/>
      <c r="FO144" s="225"/>
      <c r="FP144" s="225"/>
      <c r="FQ144" s="225"/>
      <c r="FR144" s="225"/>
      <c r="FS144" s="225"/>
      <c r="FT144" s="225"/>
      <c r="FU144" s="225"/>
      <c r="FV144" s="225"/>
      <c r="FW144" s="225"/>
      <c r="FX144" s="225"/>
      <c r="FY144" s="225"/>
      <c r="FZ144" s="225"/>
      <c r="GA144" s="225"/>
      <c r="GB144" s="225"/>
      <c r="GC144" s="225"/>
      <c r="GD144" s="225"/>
      <c r="GE144" s="225"/>
      <c r="GF144" s="225"/>
      <c r="GG144" s="225"/>
      <c r="GH144" s="225"/>
      <c r="GI144" s="225"/>
      <c r="GJ144" s="225"/>
      <c r="GK144" s="225"/>
      <c r="GL144" s="225"/>
      <c r="GM144" s="225"/>
      <c r="GN144" s="225"/>
      <c r="GO144" s="225"/>
      <c r="GP144" s="225"/>
      <c r="GQ144" s="225"/>
      <c r="GR144" s="225"/>
      <c r="GS144" s="225"/>
      <c r="GT144" s="225"/>
      <c r="GU144" s="225"/>
      <c r="GV144" s="225"/>
      <c r="GW144" s="225"/>
      <c r="GX144" s="225"/>
      <c r="GY144" s="225"/>
      <c r="GZ144" s="225"/>
      <c r="HA144" s="225"/>
      <c r="HB144" s="225"/>
      <c r="HC144" s="225"/>
      <c r="HD144" s="225"/>
      <c r="HE144" s="225"/>
      <c r="HF144" s="225"/>
      <c r="HG144" s="225"/>
      <c r="HH144" s="225"/>
      <c r="HI144" s="225"/>
      <c r="HJ144" s="225"/>
      <c r="HK144" s="225"/>
      <c r="HL144" s="225"/>
      <c r="HM144" s="225"/>
      <c r="HN144" s="225"/>
      <c r="HO144" s="225"/>
      <c r="HP144" s="225"/>
      <c r="HQ144" s="225"/>
      <c r="HR144" s="225"/>
      <c r="HS144" s="225"/>
      <c r="HT144" s="225"/>
      <c r="HU144" s="225"/>
      <c r="HV144" s="225"/>
      <c r="HW144" s="225"/>
      <c r="HX144" s="225"/>
      <c r="HY144" s="225"/>
      <c r="HZ144" s="225"/>
      <c r="IA144" s="225"/>
      <c r="IB144" s="225"/>
      <c r="IC144" s="225"/>
      <c r="ID144" s="225"/>
      <c r="IE144" s="225"/>
      <c r="IF144" s="225"/>
      <c r="IG144" s="225"/>
      <c r="IH144" s="225"/>
      <c r="II144" s="225"/>
      <c r="IJ144" s="225"/>
      <c r="IK144" s="225"/>
      <c r="IL144" s="225"/>
      <c r="IM144" s="225"/>
      <c r="IN144" s="225"/>
      <c r="IO144" s="225"/>
      <c r="IP144" s="225"/>
      <c r="IQ144" s="225"/>
      <c r="IR144" s="225"/>
      <c r="IS144" s="225"/>
      <c r="IT144" s="225"/>
      <c r="IU144" s="225"/>
      <c r="IV144" s="225"/>
    </row>
    <row r="145" spans="1:256" ht="17.25">
      <c r="A145" s="233" t="s">
        <v>365</v>
      </c>
      <c r="B145" s="241">
        <v>0</v>
      </c>
      <c r="C145" s="241">
        <v>0</v>
      </c>
      <c r="D145" s="250"/>
      <c r="E145" s="251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5"/>
      <c r="CP145" s="225"/>
      <c r="CQ145" s="225"/>
      <c r="CR145" s="225"/>
      <c r="CS145" s="225"/>
      <c r="CT145" s="225"/>
      <c r="CU145" s="225"/>
      <c r="CV145" s="225"/>
      <c r="CW145" s="225"/>
      <c r="CX145" s="225"/>
      <c r="CY145" s="225"/>
      <c r="CZ145" s="225"/>
      <c r="DA145" s="225"/>
      <c r="DB145" s="225"/>
      <c r="DC145" s="225"/>
      <c r="DD145" s="225"/>
      <c r="DE145" s="225"/>
      <c r="DF145" s="225"/>
      <c r="DG145" s="225"/>
      <c r="DH145" s="225"/>
      <c r="DI145" s="225"/>
      <c r="DJ145" s="225"/>
      <c r="DK145" s="225"/>
      <c r="DL145" s="225"/>
      <c r="DM145" s="225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5"/>
      <c r="EH145" s="225"/>
      <c r="EI145" s="225"/>
      <c r="EJ145" s="225"/>
      <c r="EK145" s="225"/>
      <c r="EL145" s="225"/>
      <c r="EM145" s="225"/>
      <c r="EN145" s="225"/>
      <c r="EO145" s="225"/>
      <c r="EP145" s="225"/>
      <c r="EQ145" s="225"/>
      <c r="ER145" s="225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225"/>
      <c r="FJ145" s="225"/>
      <c r="FK145" s="225"/>
      <c r="FL145" s="225"/>
      <c r="FM145" s="225"/>
      <c r="FN145" s="225"/>
      <c r="FO145" s="225"/>
      <c r="FP145" s="225"/>
      <c r="FQ145" s="225"/>
      <c r="FR145" s="225"/>
      <c r="FS145" s="225"/>
      <c r="FT145" s="225"/>
      <c r="FU145" s="225"/>
      <c r="FV145" s="225"/>
      <c r="FW145" s="225"/>
      <c r="FX145" s="225"/>
      <c r="FY145" s="225"/>
      <c r="FZ145" s="225"/>
      <c r="GA145" s="225"/>
      <c r="GB145" s="225"/>
      <c r="GC145" s="225"/>
      <c r="GD145" s="225"/>
      <c r="GE145" s="225"/>
      <c r="GF145" s="225"/>
      <c r="GG145" s="225"/>
      <c r="GH145" s="225"/>
      <c r="GI145" s="225"/>
      <c r="GJ145" s="225"/>
      <c r="GK145" s="225"/>
      <c r="GL145" s="225"/>
      <c r="GM145" s="225"/>
      <c r="GN145" s="225"/>
      <c r="GO145" s="225"/>
      <c r="GP145" s="225"/>
      <c r="GQ145" s="225"/>
      <c r="GR145" s="225"/>
      <c r="GS145" s="225"/>
      <c r="GT145" s="225"/>
      <c r="GU145" s="225"/>
      <c r="GV145" s="225"/>
      <c r="GW145" s="225"/>
      <c r="GX145" s="225"/>
      <c r="GY145" s="225"/>
      <c r="GZ145" s="225"/>
      <c r="HA145" s="225"/>
      <c r="HB145" s="225"/>
      <c r="HC145" s="225"/>
      <c r="HD145" s="225"/>
      <c r="HE145" s="225"/>
      <c r="HF145" s="225"/>
      <c r="HG145" s="225"/>
      <c r="HH145" s="225"/>
      <c r="HI145" s="225"/>
      <c r="HJ145" s="225"/>
      <c r="HK145" s="225"/>
      <c r="HL145" s="225"/>
      <c r="HM145" s="225"/>
      <c r="HN145" s="225"/>
      <c r="HO145" s="225"/>
      <c r="HP145" s="225"/>
      <c r="HQ145" s="225"/>
      <c r="HR145" s="225"/>
      <c r="HS145" s="225"/>
      <c r="HT145" s="225"/>
      <c r="HU145" s="225"/>
      <c r="HV145" s="225"/>
      <c r="HW145" s="225"/>
      <c r="HX145" s="225"/>
      <c r="HY145" s="225"/>
      <c r="HZ145" s="225"/>
      <c r="IA145" s="225"/>
      <c r="IB145" s="225"/>
      <c r="IC145" s="225"/>
      <c r="ID145" s="225"/>
      <c r="IE145" s="225"/>
      <c r="IF145" s="225"/>
      <c r="IG145" s="225"/>
      <c r="IH145" s="225"/>
      <c r="II145" s="225"/>
      <c r="IJ145" s="225"/>
      <c r="IK145" s="225"/>
      <c r="IL145" s="225"/>
      <c r="IM145" s="225"/>
      <c r="IN145" s="225"/>
      <c r="IO145" s="225"/>
      <c r="IP145" s="225"/>
      <c r="IQ145" s="225"/>
      <c r="IR145" s="225"/>
      <c r="IS145" s="225"/>
      <c r="IT145" s="225"/>
      <c r="IU145" s="225"/>
      <c r="IV145" s="225"/>
    </row>
    <row r="146" spans="1:256" ht="17.25">
      <c r="A146" s="233" t="s">
        <v>366</v>
      </c>
      <c r="B146" s="241">
        <v>50</v>
      </c>
      <c r="C146" s="241">
        <v>0</v>
      </c>
      <c r="D146" s="250"/>
      <c r="E146" s="251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5"/>
      <c r="CJ146" s="225"/>
      <c r="CK146" s="225"/>
      <c r="CL146" s="225"/>
      <c r="CM146" s="225"/>
      <c r="CN146" s="225"/>
      <c r="CO146" s="225"/>
      <c r="CP146" s="225"/>
      <c r="CQ146" s="225"/>
      <c r="CR146" s="225"/>
      <c r="CS146" s="225"/>
      <c r="CT146" s="225"/>
      <c r="CU146" s="225"/>
      <c r="CV146" s="225"/>
      <c r="CW146" s="225"/>
      <c r="CX146" s="225"/>
      <c r="CY146" s="225"/>
      <c r="CZ146" s="225"/>
      <c r="DA146" s="225"/>
      <c r="DB146" s="225"/>
      <c r="DC146" s="225"/>
      <c r="DD146" s="225"/>
      <c r="DE146" s="225"/>
      <c r="DF146" s="225"/>
      <c r="DG146" s="225"/>
      <c r="DH146" s="225"/>
      <c r="DI146" s="225"/>
      <c r="DJ146" s="225"/>
      <c r="DK146" s="225"/>
      <c r="DL146" s="225"/>
      <c r="DM146" s="225"/>
      <c r="DN146" s="225"/>
      <c r="DO146" s="225"/>
      <c r="DP146" s="225"/>
      <c r="DQ146" s="225"/>
      <c r="DR146" s="225"/>
      <c r="DS146" s="225"/>
      <c r="DT146" s="225"/>
      <c r="DU146" s="225"/>
      <c r="DV146" s="225"/>
      <c r="DW146" s="225"/>
      <c r="DX146" s="225"/>
      <c r="DY146" s="225"/>
      <c r="DZ146" s="225"/>
      <c r="EA146" s="225"/>
      <c r="EB146" s="225"/>
      <c r="EC146" s="225"/>
      <c r="ED146" s="225"/>
      <c r="EE146" s="225"/>
      <c r="EF146" s="225"/>
      <c r="EG146" s="225"/>
      <c r="EH146" s="225"/>
      <c r="EI146" s="225"/>
      <c r="EJ146" s="225"/>
      <c r="EK146" s="225"/>
      <c r="EL146" s="225"/>
      <c r="EM146" s="225"/>
      <c r="EN146" s="225"/>
      <c r="EO146" s="225"/>
      <c r="EP146" s="225"/>
      <c r="EQ146" s="225"/>
      <c r="ER146" s="225"/>
      <c r="ES146" s="225"/>
      <c r="ET146" s="225"/>
      <c r="EU146" s="225"/>
      <c r="EV146" s="225"/>
      <c r="EW146" s="225"/>
      <c r="EX146" s="225"/>
      <c r="EY146" s="225"/>
      <c r="EZ146" s="225"/>
      <c r="FA146" s="225"/>
      <c r="FB146" s="225"/>
      <c r="FC146" s="225"/>
      <c r="FD146" s="225"/>
      <c r="FE146" s="225"/>
      <c r="FF146" s="225"/>
      <c r="FG146" s="225"/>
      <c r="FH146" s="225"/>
      <c r="FI146" s="225"/>
      <c r="FJ146" s="225"/>
      <c r="FK146" s="225"/>
      <c r="FL146" s="225"/>
      <c r="FM146" s="225"/>
      <c r="FN146" s="225"/>
      <c r="FO146" s="225"/>
      <c r="FP146" s="225"/>
      <c r="FQ146" s="225"/>
      <c r="FR146" s="225"/>
      <c r="FS146" s="225"/>
      <c r="FT146" s="225"/>
      <c r="FU146" s="225"/>
      <c r="FV146" s="225"/>
      <c r="FW146" s="225"/>
      <c r="FX146" s="225"/>
      <c r="FY146" s="225"/>
      <c r="FZ146" s="225"/>
      <c r="GA146" s="225"/>
      <c r="GB146" s="225"/>
      <c r="GC146" s="225"/>
      <c r="GD146" s="225"/>
      <c r="GE146" s="225"/>
      <c r="GF146" s="225"/>
      <c r="GG146" s="225"/>
      <c r="GH146" s="225"/>
      <c r="GI146" s="225"/>
      <c r="GJ146" s="225"/>
      <c r="GK146" s="225"/>
      <c r="GL146" s="225"/>
      <c r="GM146" s="225"/>
      <c r="GN146" s="225"/>
      <c r="GO146" s="225"/>
      <c r="GP146" s="225"/>
      <c r="GQ146" s="225"/>
      <c r="GR146" s="225"/>
      <c r="GS146" s="225"/>
      <c r="GT146" s="225"/>
      <c r="GU146" s="225"/>
      <c r="GV146" s="225"/>
      <c r="GW146" s="225"/>
      <c r="GX146" s="225"/>
      <c r="GY146" s="225"/>
      <c r="GZ146" s="225"/>
      <c r="HA146" s="225"/>
      <c r="HB146" s="225"/>
      <c r="HC146" s="225"/>
      <c r="HD146" s="225"/>
      <c r="HE146" s="225"/>
      <c r="HF146" s="225"/>
      <c r="HG146" s="225"/>
      <c r="HH146" s="225"/>
      <c r="HI146" s="225"/>
      <c r="HJ146" s="225"/>
      <c r="HK146" s="225"/>
      <c r="HL146" s="225"/>
      <c r="HM146" s="225"/>
      <c r="HN146" s="225"/>
      <c r="HO146" s="225"/>
      <c r="HP146" s="225"/>
      <c r="HQ146" s="225"/>
      <c r="HR146" s="225"/>
      <c r="HS146" s="225"/>
      <c r="HT146" s="225"/>
      <c r="HU146" s="225"/>
      <c r="HV146" s="225"/>
      <c r="HW146" s="225"/>
      <c r="HX146" s="225"/>
      <c r="HY146" s="225"/>
      <c r="HZ146" s="225"/>
      <c r="IA146" s="225"/>
      <c r="IB146" s="225"/>
      <c r="IC146" s="225"/>
      <c r="ID146" s="225"/>
      <c r="IE146" s="225"/>
      <c r="IF146" s="225"/>
      <c r="IG146" s="225"/>
      <c r="IH146" s="225"/>
      <c r="II146" s="225"/>
      <c r="IJ146" s="225"/>
      <c r="IK146" s="225"/>
      <c r="IL146" s="225"/>
      <c r="IM146" s="225"/>
      <c r="IN146" s="225"/>
      <c r="IO146" s="225"/>
      <c r="IP146" s="225"/>
      <c r="IQ146" s="225"/>
      <c r="IR146" s="225"/>
      <c r="IS146" s="225"/>
      <c r="IT146" s="225"/>
      <c r="IU146" s="225"/>
      <c r="IV146" s="225"/>
    </row>
    <row r="147" spans="1:256" ht="17.25">
      <c r="A147" s="236" t="s">
        <v>219</v>
      </c>
      <c r="B147" s="266">
        <f>SUM(B136:B146)</f>
        <v>34671.159999999996</v>
      </c>
      <c r="C147" s="266">
        <f>SUM(C136:C146)</f>
        <v>199298.1</v>
      </c>
      <c r="D147" s="266">
        <f>C147-B147</f>
        <v>164626.94</v>
      </c>
      <c r="E147" s="267">
        <f>D147/B147</f>
        <v>4.7482385936899725</v>
      </c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5"/>
      <c r="CK147" s="225"/>
      <c r="CL147" s="225"/>
      <c r="CM147" s="225"/>
      <c r="CN147" s="225"/>
      <c r="CO147" s="225"/>
      <c r="CP147" s="225"/>
      <c r="CQ147" s="225"/>
      <c r="CR147" s="225"/>
      <c r="CS147" s="225"/>
      <c r="CT147" s="225"/>
      <c r="CU147" s="225"/>
      <c r="CV147" s="225"/>
      <c r="CW147" s="225"/>
      <c r="CX147" s="225"/>
      <c r="CY147" s="225"/>
      <c r="CZ147" s="225"/>
      <c r="DA147" s="225"/>
      <c r="DB147" s="225"/>
      <c r="DC147" s="225"/>
      <c r="DD147" s="225"/>
      <c r="DE147" s="225"/>
      <c r="DF147" s="225"/>
      <c r="DG147" s="225"/>
      <c r="DH147" s="225"/>
      <c r="DI147" s="225"/>
      <c r="DJ147" s="225"/>
      <c r="DK147" s="225"/>
      <c r="DL147" s="225"/>
      <c r="DM147" s="225"/>
      <c r="DN147" s="225"/>
      <c r="DO147" s="225"/>
      <c r="DP147" s="225"/>
      <c r="DQ147" s="225"/>
      <c r="DR147" s="225"/>
      <c r="DS147" s="225"/>
      <c r="DT147" s="225"/>
      <c r="DU147" s="225"/>
      <c r="DV147" s="225"/>
      <c r="DW147" s="225"/>
      <c r="DX147" s="225"/>
      <c r="DY147" s="225"/>
      <c r="DZ147" s="225"/>
      <c r="EA147" s="225"/>
      <c r="EB147" s="225"/>
      <c r="EC147" s="225"/>
      <c r="ED147" s="225"/>
      <c r="EE147" s="225"/>
      <c r="EF147" s="225"/>
      <c r="EG147" s="225"/>
      <c r="EH147" s="225"/>
      <c r="EI147" s="225"/>
      <c r="EJ147" s="225"/>
      <c r="EK147" s="225"/>
      <c r="EL147" s="225"/>
      <c r="EM147" s="225"/>
      <c r="EN147" s="225"/>
      <c r="EO147" s="225"/>
      <c r="EP147" s="225"/>
      <c r="EQ147" s="225"/>
      <c r="ER147" s="225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5"/>
      <c r="FI147" s="225"/>
      <c r="FJ147" s="225"/>
      <c r="FK147" s="225"/>
      <c r="FL147" s="225"/>
      <c r="FM147" s="225"/>
      <c r="FN147" s="225"/>
      <c r="FO147" s="225"/>
      <c r="FP147" s="225"/>
      <c r="FQ147" s="225"/>
      <c r="FR147" s="225"/>
      <c r="FS147" s="225"/>
      <c r="FT147" s="225"/>
      <c r="FU147" s="225"/>
      <c r="FV147" s="225"/>
      <c r="FW147" s="225"/>
      <c r="FX147" s="225"/>
      <c r="FY147" s="225"/>
      <c r="FZ147" s="225"/>
      <c r="GA147" s="225"/>
      <c r="GB147" s="225"/>
      <c r="GC147" s="225"/>
      <c r="GD147" s="225"/>
      <c r="GE147" s="225"/>
      <c r="GF147" s="225"/>
      <c r="GG147" s="225"/>
      <c r="GH147" s="225"/>
      <c r="GI147" s="225"/>
      <c r="GJ147" s="225"/>
      <c r="GK147" s="225"/>
      <c r="GL147" s="225"/>
      <c r="GM147" s="225"/>
      <c r="GN147" s="225"/>
      <c r="GO147" s="225"/>
      <c r="GP147" s="225"/>
      <c r="GQ147" s="225"/>
      <c r="GR147" s="225"/>
      <c r="GS147" s="225"/>
      <c r="GT147" s="225"/>
      <c r="GU147" s="225"/>
      <c r="GV147" s="225"/>
      <c r="GW147" s="225"/>
      <c r="GX147" s="225"/>
      <c r="GY147" s="225"/>
      <c r="GZ147" s="225"/>
      <c r="HA147" s="225"/>
      <c r="HB147" s="225"/>
      <c r="HC147" s="225"/>
      <c r="HD147" s="225"/>
      <c r="HE147" s="225"/>
      <c r="HF147" s="225"/>
      <c r="HG147" s="225"/>
      <c r="HH147" s="225"/>
      <c r="HI147" s="225"/>
      <c r="HJ147" s="225"/>
      <c r="HK147" s="225"/>
      <c r="HL147" s="225"/>
      <c r="HM147" s="225"/>
      <c r="HN147" s="225"/>
      <c r="HO147" s="225"/>
      <c r="HP147" s="225"/>
      <c r="HQ147" s="225"/>
      <c r="HR147" s="225"/>
      <c r="HS147" s="225"/>
      <c r="HT147" s="225"/>
      <c r="HU147" s="225"/>
      <c r="HV147" s="225"/>
      <c r="HW147" s="225"/>
      <c r="HX147" s="225"/>
      <c r="HY147" s="225"/>
      <c r="HZ147" s="225"/>
      <c r="IA147" s="225"/>
      <c r="IB147" s="225"/>
      <c r="IC147" s="225"/>
      <c r="ID147" s="225"/>
      <c r="IE147" s="225"/>
      <c r="IF147" s="225"/>
      <c r="IG147" s="225"/>
      <c r="IH147" s="225"/>
      <c r="II147" s="225"/>
      <c r="IJ147" s="225"/>
      <c r="IK147" s="225"/>
      <c r="IL147" s="225"/>
      <c r="IM147" s="225"/>
      <c r="IN147" s="225"/>
      <c r="IO147" s="225"/>
      <c r="IP147" s="225"/>
      <c r="IQ147" s="225"/>
      <c r="IR147" s="225"/>
      <c r="IS147" s="225"/>
      <c r="IT147" s="225"/>
      <c r="IU147" s="225"/>
      <c r="IV147" s="225"/>
    </row>
    <row r="148" spans="1:256" ht="17.25">
      <c r="A148" s="232"/>
      <c r="B148" s="233"/>
      <c r="C148" s="233"/>
      <c r="D148" s="233"/>
      <c r="E148" s="239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5"/>
      <c r="CD148" s="225"/>
      <c r="CE148" s="225"/>
      <c r="CF148" s="225"/>
      <c r="CG148" s="225"/>
      <c r="CH148" s="225"/>
      <c r="CI148" s="225"/>
      <c r="CJ148" s="225"/>
      <c r="CK148" s="225"/>
      <c r="CL148" s="225"/>
      <c r="CM148" s="225"/>
      <c r="CN148" s="225"/>
      <c r="CO148" s="225"/>
      <c r="CP148" s="225"/>
      <c r="CQ148" s="225"/>
      <c r="CR148" s="225"/>
      <c r="CS148" s="225"/>
      <c r="CT148" s="225"/>
      <c r="CU148" s="225"/>
      <c r="CV148" s="225"/>
      <c r="CW148" s="225"/>
      <c r="CX148" s="225"/>
      <c r="CY148" s="225"/>
      <c r="CZ148" s="225"/>
      <c r="DA148" s="225"/>
      <c r="DB148" s="225"/>
      <c r="DC148" s="225"/>
      <c r="DD148" s="225"/>
      <c r="DE148" s="225"/>
      <c r="DF148" s="225"/>
      <c r="DG148" s="225"/>
      <c r="DH148" s="225"/>
      <c r="DI148" s="225"/>
      <c r="DJ148" s="225"/>
      <c r="DK148" s="225"/>
      <c r="DL148" s="225"/>
      <c r="DM148" s="225"/>
      <c r="DN148" s="225"/>
      <c r="DO148" s="225"/>
      <c r="DP148" s="225"/>
      <c r="DQ148" s="225"/>
      <c r="DR148" s="225"/>
      <c r="DS148" s="225"/>
      <c r="DT148" s="225"/>
      <c r="DU148" s="225"/>
      <c r="DV148" s="225"/>
      <c r="DW148" s="225"/>
      <c r="DX148" s="225"/>
      <c r="DY148" s="225"/>
      <c r="DZ148" s="225"/>
      <c r="EA148" s="225"/>
      <c r="EB148" s="225"/>
      <c r="EC148" s="225"/>
      <c r="ED148" s="225"/>
      <c r="EE148" s="225"/>
      <c r="EF148" s="225"/>
      <c r="EG148" s="225"/>
      <c r="EH148" s="225"/>
      <c r="EI148" s="225"/>
      <c r="EJ148" s="225"/>
      <c r="EK148" s="225"/>
      <c r="EL148" s="225"/>
      <c r="EM148" s="225"/>
      <c r="EN148" s="225"/>
      <c r="EO148" s="225"/>
      <c r="EP148" s="225"/>
      <c r="EQ148" s="225"/>
      <c r="ER148" s="225"/>
      <c r="ES148" s="225"/>
      <c r="ET148" s="225"/>
      <c r="EU148" s="225"/>
      <c r="EV148" s="225"/>
      <c r="EW148" s="225"/>
      <c r="EX148" s="225"/>
      <c r="EY148" s="225"/>
      <c r="EZ148" s="225"/>
      <c r="FA148" s="225"/>
      <c r="FB148" s="225"/>
      <c r="FC148" s="225"/>
      <c r="FD148" s="225"/>
      <c r="FE148" s="225"/>
      <c r="FF148" s="225"/>
      <c r="FG148" s="225"/>
      <c r="FH148" s="225"/>
      <c r="FI148" s="225"/>
      <c r="FJ148" s="225"/>
      <c r="FK148" s="225"/>
      <c r="FL148" s="225"/>
      <c r="FM148" s="225"/>
      <c r="FN148" s="225"/>
      <c r="FO148" s="225"/>
      <c r="FP148" s="225"/>
      <c r="FQ148" s="225"/>
      <c r="FR148" s="225"/>
      <c r="FS148" s="225"/>
      <c r="FT148" s="225"/>
      <c r="FU148" s="225"/>
      <c r="FV148" s="225"/>
      <c r="FW148" s="225"/>
      <c r="FX148" s="225"/>
      <c r="FY148" s="225"/>
      <c r="FZ148" s="225"/>
      <c r="GA148" s="225"/>
      <c r="GB148" s="225"/>
      <c r="GC148" s="225"/>
      <c r="GD148" s="225"/>
      <c r="GE148" s="225"/>
      <c r="GF148" s="225"/>
      <c r="GG148" s="225"/>
      <c r="GH148" s="225"/>
      <c r="GI148" s="225"/>
      <c r="GJ148" s="225"/>
      <c r="GK148" s="225"/>
      <c r="GL148" s="225"/>
      <c r="GM148" s="225"/>
      <c r="GN148" s="225"/>
      <c r="GO148" s="225"/>
      <c r="GP148" s="225"/>
      <c r="GQ148" s="225"/>
      <c r="GR148" s="225"/>
      <c r="GS148" s="225"/>
      <c r="GT148" s="225"/>
      <c r="GU148" s="225"/>
      <c r="GV148" s="225"/>
      <c r="GW148" s="225"/>
      <c r="GX148" s="225"/>
      <c r="GY148" s="225"/>
      <c r="GZ148" s="225"/>
      <c r="HA148" s="225"/>
      <c r="HB148" s="225"/>
      <c r="HC148" s="225"/>
      <c r="HD148" s="225"/>
      <c r="HE148" s="225"/>
      <c r="HF148" s="225"/>
      <c r="HG148" s="225"/>
      <c r="HH148" s="225"/>
      <c r="HI148" s="225"/>
      <c r="HJ148" s="225"/>
      <c r="HK148" s="225"/>
      <c r="HL148" s="225"/>
      <c r="HM148" s="225"/>
      <c r="HN148" s="225"/>
      <c r="HO148" s="225"/>
      <c r="HP148" s="225"/>
      <c r="HQ148" s="225"/>
      <c r="HR148" s="225"/>
      <c r="HS148" s="225"/>
      <c r="HT148" s="225"/>
      <c r="HU148" s="225"/>
      <c r="HV148" s="225"/>
      <c r="HW148" s="225"/>
      <c r="HX148" s="225"/>
      <c r="HY148" s="225"/>
      <c r="HZ148" s="225"/>
      <c r="IA148" s="225"/>
      <c r="IB148" s="225"/>
      <c r="IC148" s="225"/>
      <c r="ID148" s="225"/>
      <c r="IE148" s="225"/>
      <c r="IF148" s="225"/>
      <c r="IG148" s="225"/>
      <c r="IH148" s="225"/>
      <c r="II148" s="225"/>
      <c r="IJ148" s="225"/>
      <c r="IK148" s="225"/>
      <c r="IL148" s="225"/>
      <c r="IM148" s="225"/>
      <c r="IN148" s="225"/>
      <c r="IO148" s="225"/>
      <c r="IP148" s="225"/>
      <c r="IQ148" s="225"/>
      <c r="IR148" s="225"/>
      <c r="IS148" s="225"/>
      <c r="IT148" s="225"/>
      <c r="IU148" s="225"/>
      <c r="IV148" s="225"/>
    </row>
    <row r="149" spans="1:256" ht="17.25">
      <c r="A149" s="268" t="s">
        <v>367</v>
      </c>
      <c r="B149" s="241">
        <v>18066751</v>
      </c>
      <c r="C149" s="241">
        <v>18344253.32</v>
      </c>
      <c r="D149" s="250"/>
      <c r="E149" s="251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25"/>
      <c r="DB149" s="225"/>
      <c r="DC149" s="225"/>
      <c r="DD149" s="225"/>
      <c r="DE149" s="225"/>
      <c r="DF149" s="225"/>
      <c r="DG149" s="225"/>
      <c r="DH149" s="225"/>
      <c r="DI149" s="225"/>
      <c r="DJ149" s="225"/>
      <c r="DK149" s="225"/>
      <c r="DL149" s="225"/>
      <c r="DM149" s="225"/>
      <c r="DN149" s="225"/>
      <c r="DO149" s="225"/>
      <c r="DP149" s="225"/>
      <c r="DQ149" s="225"/>
      <c r="DR149" s="225"/>
      <c r="DS149" s="225"/>
      <c r="DT149" s="225"/>
      <c r="DU149" s="225"/>
      <c r="DV149" s="225"/>
      <c r="DW149" s="225"/>
      <c r="DX149" s="225"/>
      <c r="DY149" s="225"/>
      <c r="DZ149" s="225"/>
      <c r="EA149" s="225"/>
      <c r="EB149" s="225"/>
      <c r="EC149" s="225"/>
      <c r="ED149" s="225"/>
      <c r="EE149" s="225"/>
      <c r="EF149" s="225"/>
      <c r="EG149" s="225"/>
      <c r="EH149" s="225"/>
      <c r="EI149" s="225"/>
      <c r="EJ149" s="225"/>
      <c r="EK149" s="225"/>
      <c r="EL149" s="225"/>
      <c r="EM149" s="225"/>
      <c r="EN149" s="225"/>
      <c r="EO149" s="225"/>
      <c r="EP149" s="225"/>
      <c r="EQ149" s="225"/>
      <c r="ER149" s="225"/>
      <c r="ES149" s="225"/>
      <c r="ET149" s="225"/>
      <c r="EU149" s="225"/>
      <c r="EV149" s="225"/>
      <c r="EW149" s="225"/>
      <c r="EX149" s="225"/>
      <c r="EY149" s="225"/>
      <c r="EZ149" s="225"/>
      <c r="FA149" s="225"/>
      <c r="FB149" s="225"/>
      <c r="FC149" s="225"/>
      <c r="FD149" s="225"/>
      <c r="FE149" s="225"/>
      <c r="FF149" s="225"/>
      <c r="FG149" s="225"/>
      <c r="FH149" s="225"/>
      <c r="FI149" s="225"/>
      <c r="FJ149" s="225"/>
      <c r="FK149" s="225"/>
      <c r="FL149" s="225"/>
      <c r="FM149" s="225"/>
      <c r="FN149" s="225"/>
      <c r="FO149" s="225"/>
      <c r="FP149" s="225"/>
      <c r="FQ149" s="225"/>
      <c r="FR149" s="225"/>
      <c r="FS149" s="225"/>
      <c r="FT149" s="225"/>
      <c r="FU149" s="225"/>
      <c r="FV149" s="225"/>
      <c r="FW149" s="225"/>
      <c r="FX149" s="225"/>
      <c r="FY149" s="225"/>
      <c r="FZ149" s="225"/>
      <c r="GA149" s="225"/>
      <c r="GB149" s="225"/>
      <c r="GC149" s="225"/>
      <c r="GD149" s="225"/>
      <c r="GE149" s="225"/>
      <c r="GF149" s="225"/>
      <c r="GG149" s="225"/>
      <c r="GH149" s="225"/>
      <c r="GI149" s="225"/>
      <c r="GJ149" s="225"/>
      <c r="GK149" s="225"/>
      <c r="GL149" s="225"/>
      <c r="GM149" s="225"/>
      <c r="GN149" s="225"/>
      <c r="GO149" s="225"/>
      <c r="GP149" s="225"/>
      <c r="GQ149" s="225"/>
      <c r="GR149" s="225"/>
      <c r="GS149" s="225"/>
      <c r="GT149" s="225"/>
      <c r="GU149" s="225"/>
      <c r="GV149" s="225"/>
      <c r="GW149" s="225"/>
      <c r="GX149" s="225"/>
      <c r="GY149" s="225"/>
      <c r="GZ149" s="225"/>
      <c r="HA149" s="225"/>
      <c r="HB149" s="225"/>
      <c r="HC149" s="225"/>
      <c r="HD149" s="225"/>
      <c r="HE149" s="225"/>
      <c r="HF149" s="225"/>
      <c r="HG149" s="225"/>
      <c r="HH149" s="225"/>
      <c r="HI149" s="225"/>
      <c r="HJ149" s="225"/>
      <c r="HK149" s="225"/>
      <c r="HL149" s="225"/>
      <c r="HM149" s="225"/>
      <c r="HN149" s="225"/>
      <c r="HO149" s="225"/>
      <c r="HP149" s="225"/>
      <c r="HQ149" s="225"/>
      <c r="HR149" s="225"/>
      <c r="HS149" s="225"/>
      <c r="HT149" s="225"/>
      <c r="HU149" s="225"/>
      <c r="HV149" s="225"/>
      <c r="HW149" s="225"/>
      <c r="HX149" s="225"/>
      <c r="HY149" s="225"/>
      <c r="HZ149" s="225"/>
      <c r="IA149" s="225"/>
      <c r="IB149" s="225"/>
      <c r="IC149" s="225"/>
      <c r="ID149" s="225"/>
      <c r="IE149" s="225"/>
      <c r="IF149" s="225"/>
      <c r="IG149" s="225"/>
      <c r="IH149" s="225"/>
      <c r="II149" s="225"/>
      <c r="IJ149" s="225"/>
      <c r="IK149" s="225"/>
      <c r="IL149" s="225"/>
      <c r="IM149" s="225"/>
      <c r="IN149" s="225"/>
      <c r="IO149" s="225"/>
      <c r="IP149" s="225"/>
      <c r="IQ149" s="225"/>
      <c r="IR149" s="225"/>
      <c r="IS149" s="225"/>
      <c r="IT149" s="225"/>
      <c r="IU149" s="225"/>
      <c r="IV149" s="225"/>
    </row>
    <row r="150" spans="1:256" ht="18" thickBot="1">
      <c r="A150" s="236" t="s">
        <v>219</v>
      </c>
      <c r="B150" s="252">
        <f>SUM(B149)</f>
        <v>18066751</v>
      </c>
      <c r="C150" s="252">
        <f>SUM(C149)</f>
        <v>18344253.32</v>
      </c>
      <c r="D150" s="252">
        <f>C150-B150</f>
        <v>277502.3200000003</v>
      </c>
      <c r="E150" s="253">
        <f>D150/B150</f>
        <v>0.01535983531294588</v>
      </c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25"/>
      <c r="BQ150" s="225"/>
      <c r="BR150" s="225"/>
      <c r="BS150" s="225"/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225"/>
      <c r="CJ150" s="225"/>
      <c r="CK150" s="225"/>
      <c r="CL150" s="225"/>
      <c r="CM150" s="225"/>
      <c r="CN150" s="225"/>
      <c r="CO150" s="225"/>
      <c r="CP150" s="225"/>
      <c r="CQ150" s="225"/>
      <c r="CR150" s="225"/>
      <c r="CS150" s="225"/>
      <c r="CT150" s="225"/>
      <c r="CU150" s="225"/>
      <c r="CV150" s="225"/>
      <c r="CW150" s="225"/>
      <c r="CX150" s="225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5"/>
      <c r="DZ150" s="225"/>
      <c r="EA150" s="225"/>
      <c r="EB150" s="225"/>
      <c r="EC150" s="225"/>
      <c r="ED150" s="225"/>
      <c r="EE150" s="225"/>
      <c r="EF150" s="225"/>
      <c r="EG150" s="225"/>
      <c r="EH150" s="225"/>
      <c r="EI150" s="225"/>
      <c r="EJ150" s="225"/>
      <c r="EK150" s="225"/>
      <c r="EL150" s="225"/>
      <c r="EM150" s="225"/>
      <c r="EN150" s="225"/>
      <c r="EO150" s="225"/>
      <c r="EP150" s="225"/>
      <c r="EQ150" s="225"/>
      <c r="ER150" s="225"/>
      <c r="ES150" s="225"/>
      <c r="ET150" s="225"/>
      <c r="EU150" s="225"/>
      <c r="EV150" s="225"/>
      <c r="EW150" s="225"/>
      <c r="EX150" s="225"/>
      <c r="EY150" s="225"/>
      <c r="EZ150" s="225"/>
      <c r="FA150" s="225"/>
      <c r="FB150" s="225"/>
      <c r="FC150" s="225"/>
      <c r="FD150" s="225"/>
      <c r="FE150" s="225"/>
      <c r="FF150" s="225"/>
      <c r="FG150" s="225"/>
      <c r="FH150" s="225"/>
      <c r="FI150" s="225"/>
      <c r="FJ150" s="225"/>
      <c r="FK150" s="225"/>
      <c r="FL150" s="225"/>
      <c r="FM150" s="225"/>
      <c r="FN150" s="225"/>
      <c r="FO150" s="225"/>
      <c r="FP150" s="225"/>
      <c r="FQ150" s="225"/>
      <c r="FR150" s="225"/>
      <c r="FS150" s="225"/>
      <c r="FT150" s="225"/>
      <c r="FU150" s="225"/>
      <c r="FV150" s="225"/>
      <c r="FW150" s="225"/>
      <c r="FX150" s="225"/>
      <c r="FY150" s="225"/>
      <c r="FZ150" s="225"/>
      <c r="GA150" s="225"/>
      <c r="GB150" s="225"/>
      <c r="GC150" s="225"/>
      <c r="GD150" s="225"/>
      <c r="GE150" s="225"/>
      <c r="GF150" s="225"/>
      <c r="GG150" s="225"/>
      <c r="GH150" s="225"/>
      <c r="GI150" s="225"/>
      <c r="GJ150" s="225"/>
      <c r="GK150" s="225"/>
      <c r="GL150" s="225"/>
      <c r="GM150" s="225"/>
      <c r="GN150" s="225"/>
      <c r="GO150" s="225"/>
      <c r="GP150" s="225"/>
      <c r="GQ150" s="225"/>
      <c r="GR150" s="225"/>
      <c r="GS150" s="225"/>
      <c r="GT150" s="225"/>
      <c r="GU150" s="225"/>
      <c r="GV150" s="225"/>
      <c r="GW150" s="225"/>
      <c r="GX150" s="225"/>
      <c r="GY150" s="225"/>
      <c r="GZ150" s="225"/>
      <c r="HA150" s="225"/>
      <c r="HB150" s="225"/>
      <c r="HC150" s="225"/>
      <c r="HD150" s="225"/>
      <c r="HE150" s="225"/>
      <c r="HF150" s="225"/>
      <c r="HG150" s="225"/>
      <c r="HH150" s="225"/>
      <c r="HI150" s="225"/>
      <c r="HJ150" s="225"/>
      <c r="HK150" s="225"/>
      <c r="HL150" s="225"/>
      <c r="HM150" s="225"/>
      <c r="HN150" s="225"/>
      <c r="HO150" s="225"/>
      <c r="HP150" s="225"/>
      <c r="HQ150" s="225"/>
      <c r="HR150" s="225"/>
      <c r="HS150" s="225"/>
      <c r="HT150" s="225"/>
      <c r="HU150" s="225"/>
      <c r="HV150" s="225"/>
      <c r="HW150" s="225"/>
      <c r="HX150" s="225"/>
      <c r="HY150" s="225"/>
      <c r="HZ150" s="225"/>
      <c r="IA150" s="225"/>
      <c r="IB150" s="225"/>
      <c r="IC150" s="225"/>
      <c r="ID150" s="225"/>
      <c r="IE150" s="225"/>
      <c r="IF150" s="225"/>
      <c r="IG150" s="225"/>
      <c r="IH150" s="225"/>
      <c r="II150" s="225"/>
      <c r="IJ150" s="225"/>
      <c r="IK150" s="225"/>
      <c r="IL150" s="225"/>
      <c r="IM150" s="225"/>
      <c r="IN150" s="225"/>
      <c r="IO150" s="225"/>
      <c r="IP150" s="225"/>
      <c r="IQ150" s="225"/>
      <c r="IR150" s="225"/>
      <c r="IS150" s="225"/>
      <c r="IT150" s="225"/>
      <c r="IU150" s="225"/>
      <c r="IV150" s="225"/>
    </row>
    <row r="151" spans="1:256" ht="18" thickTop="1">
      <c r="A151" s="269"/>
      <c r="B151" s="233"/>
      <c r="C151" s="233"/>
      <c r="D151" s="233"/>
      <c r="E151" s="239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225"/>
      <c r="BD151" s="225"/>
      <c r="BE151" s="225"/>
      <c r="BF151" s="225"/>
      <c r="BG151" s="225"/>
      <c r="BH151" s="225"/>
      <c r="BI151" s="225"/>
      <c r="BJ151" s="225"/>
      <c r="BK151" s="225"/>
      <c r="BL151" s="225"/>
      <c r="BM151" s="225"/>
      <c r="BN151" s="225"/>
      <c r="BO151" s="225"/>
      <c r="BP151" s="225"/>
      <c r="BQ151" s="225"/>
      <c r="BR151" s="225"/>
      <c r="BS151" s="225"/>
      <c r="BT151" s="225"/>
      <c r="BU151" s="225"/>
      <c r="BV151" s="225"/>
      <c r="BW151" s="225"/>
      <c r="BX151" s="225"/>
      <c r="BY151" s="225"/>
      <c r="BZ151" s="225"/>
      <c r="CA151" s="225"/>
      <c r="CB151" s="225"/>
      <c r="CC151" s="225"/>
      <c r="CD151" s="225"/>
      <c r="CE151" s="225"/>
      <c r="CF151" s="225"/>
      <c r="CG151" s="225"/>
      <c r="CH151" s="225"/>
      <c r="CI151" s="225"/>
      <c r="CJ151" s="225"/>
      <c r="CK151" s="225"/>
      <c r="CL151" s="225"/>
      <c r="CM151" s="225"/>
      <c r="CN151" s="225"/>
      <c r="CO151" s="225"/>
      <c r="CP151" s="225"/>
      <c r="CQ151" s="225"/>
      <c r="CR151" s="225"/>
      <c r="CS151" s="225"/>
      <c r="CT151" s="225"/>
      <c r="CU151" s="225"/>
      <c r="CV151" s="225"/>
      <c r="CW151" s="225"/>
      <c r="CX151" s="225"/>
      <c r="CY151" s="225"/>
      <c r="CZ151" s="225"/>
      <c r="DA151" s="225"/>
      <c r="DB151" s="225"/>
      <c r="DC151" s="225"/>
      <c r="DD151" s="225"/>
      <c r="DE151" s="225"/>
      <c r="DF151" s="225"/>
      <c r="DG151" s="225"/>
      <c r="DH151" s="225"/>
      <c r="DI151" s="225"/>
      <c r="DJ151" s="225"/>
      <c r="DK151" s="225"/>
      <c r="DL151" s="225"/>
      <c r="DM151" s="225"/>
      <c r="DN151" s="225"/>
      <c r="DO151" s="225"/>
      <c r="DP151" s="225"/>
      <c r="DQ151" s="225"/>
      <c r="DR151" s="225"/>
      <c r="DS151" s="225"/>
      <c r="DT151" s="225"/>
      <c r="DU151" s="225"/>
      <c r="DV151" s="225"/>
      <c r="DW151" s="225"/>
      <c r="DX151" s="225"/>
      <c r="DY151" s="225"/>
      <c r="DZ151" s="225"/>
      <c r="EA151" s="225"/>
      <c r="EB151" s="225"/>
      <c r="EC151" s="225"/>
      <c r="ED151" s="225"/>
      <c r="EE151" s="225"/>
      <c r="EF151" s="225"/>
      <c r="EG151" s="225"/>
      <c r="EH151" s="225"/>
      <c r="EI151" s="225"/>
      <c r="EJ151" s="225"/>
      <c r="EK151" s="225"/>
      <c r="EL151" s="225"/>
      <c r="EM151" s="225"/>
      <c r="EN151" s="225"/>
      <c r="EO151" s="225"/>
      <c r="EP151" s="225"/>
      <c r="EQ151" s="225"/>
      <c r="ER151" s="225"/>
      <c r="ES151" s="225"/>
      <c r="ET151" s="225"/>
      <c r="EU151" s="225"/>
      <c r="EV151" s="225"/>
      <c r="EW151" s="225"/>
      <c r="EX151" s="225"/>
      <c r="EY151" s="225"/>
      <c r="EZ151" s="225"/>
      <c r="FA151" s="225"/>
      <c r="FB151" s="225"/>
      <c r="FC151" s="225"/>
      <c r="FD151" s="225"/>
      <c r="FE151" s="225"/>
      <c r="FF151" s="225"/>
      <c r="FG151" s="225"/>
      <c r="FH151" s="225"/>
      <c r="FI151" s="225"/>
      <c r="FJ151" s="225"/>
      <c r="FK151" s="225"/>
      <c r="FL151" s="225"/>
      <c r="FM151" s="225"/>
      <c r="FN151" s="225"/>
      <c r="FO151" s="225"/>
      <c r="FP151" s="225"/>
      <c r="FQ151" s="225"/>
      <c r="FR151" s="225"/>
      <c r="FS151" s="225"/>
      <c r="FT151" s="225"/>
      <c r="FU151" s="225"/>
      <c r="FV151" s="225"/>
      <c r="FW151" s="225"/>
      <c r="FX151" s="225"/>
      <c r="FY151" s="225"/>
      <c r="FZ151" s="225"/>
      <c r="GA151" s="225"/>
      <c r="GB151" s="225"/>
      <c r="GC151" s="225"/>
      <c r="GD151" s="225"/>
      <c r="GE151" s="225"/>
      <c r="GF151" s="225"/>
      <c r="GG151" s="225"/>
      <c r="GH151" s="225"/>
      <c r="GI151" s="225"/>
      <c r="GJ151" s="225"/>
      <c r="GK151" s="225"/>
      <c r="GL151" s="225"/>
      <c r="GM151" s="225"/>
      <c r="GN151" s="225"/>
      <c r="GO151" s="225"/>
      <c r="GP151" s="225"/>
      <c r="GQ151" s="225"/>
      <c r="GR151" s="225"/>
      <c r="GS151" s="225"/>
      <c r="GT151" s="225"/>
      <c r="GU151" s="225"/>
      <c r="GV151" s="225"/>
      <c r="GW151" s="225"/>
      <c r="GX151" s="225"/>
      <c r="GY151" s="225"/>
      <c r="GZ151" s="225"/>
      <c r="HA151" s="225"/>
      <c r="HB151" s="225"/>
      <c r="HC151" s="225"/>
      <c r="HD151" s="225"/>
      <c r="HE151" s="225"/>
      <c r="HF151" s="225"/>
      <c r="HG151" s="225"/>
      <c r="HH151" s="225"/>
      <c r="HI151" s="225"/>
      <c r="HJ151" s="225"/>
      <c r="HK151" s="225"/>
      <c r="HL151" s="225"/>
      <c r="HM151" s="225"/>
      <c r="HN151" s="225"/>
      <c r="HO151" s="225"/>
      <c r="HP151" s="225"/>
      <c r="HQ151" s="225"/>
      <c r="HR151" s="225"/>
      <c r="HS151" s="225"/>
      <c r="HT151" s="225"/>
      <c r="HU151" s="225"/>
      <c r="HV151" s="225"/>
      <c r="HW151" s="225"/>
      <c r="HX151" s="225"/>
      <c r="HY151" s="225"/>
      <c r="HZ151" s="225"/>
      <c r="IA151" s="225"/>
      <c r="IB151" s="225"/>
      <c r="IC151" s="225"/>
      <c r="ID151" s="225"/>
      <c r="IE151" s="225"/>
      <c r="IF151" s="225"/>
      <c r="IG151" s="225"/>
      <c r="IH151" s="225"/>
      <c r="II151" s="225"/>
      <c r="IJ151" s="225"/>
      <c r="IK151" s="225"/>
      <c r="IL151" s="225"/>
      <c r="IM151" s="225"/>
      <c r="IN151" s="225"/>
      <c r="IO151" s="225"/>
      <c r="IP151" s="225"/>
      <c r="IQ151" s="225"/>
      <c r="IR151" s="225"/>
      <c r="IS151" s="225"/>
      <c r="IT151" s="225"/>
      <c r="IU151" s="225"/>
      <c r="IV151" s="225"/>
    </row>
    <row r="152" spans="1:256" ht="17.25">
      <c r="A152" s="232" t="s">
        <v>368</v>
      </c>
      <c r="B152" s="233"/>
      <c r="C152" s="233"/>
      <c r="D152" s="233"/>
      <c r="E152" s="234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5"/>
      <c r="BP152" s="225"/>
      <c r="BQ152" s="225"/>
      <c r="BR152" s="225"/>
      <c r="BS152" s="225"/>
      <c r="BT152" s="225"/>
      <c r="BU152" s="225"/>
      <c r="BV152" s="225"/>
      <c r="BW152" s="225"/>
      <c r="BX152" s="225"/>
      <c r="BY152" s="225"/>
      <c r="BZ152" s="225"/>
      <c r="CA152" s="225"/>
      <c r="CB152" s="225"/>
      <c r="CC152" s="225"/>
      <c r="CD152" s="225"/>
      <c r="CE152" s="225"/>
      <c r="CF152" s="225"/>
      <c r="CG152" s="225"/>
      <c r="CH152" s="225"/>
      <c r="CI152" s="225"/>
      <c r="CJ152" s="225"/>
      <c r="CK152" s="225"/>
      <c r="CL152" s="225"/>
      <c r="CM152" s="225"/>
      <c r="CN152" s="225"/>
      <c r="CO152" s="225"/>
      <c r="CP152" s="225"/>
      <c r="CQ152" s="225"/>
      <c r="CR152" s="225"/>
      <c r="CS152" s="225"/>
      <c r="CT152" s="225"/>
      <c r="CU152" s="225"/>
      <c r="CV152" s="225"/>
      <c r="CW152" s="225"/>
      <c r="CX152" s="225"/>
      <c r="CY152" s="225"/>
      <c r="CZ152" s="225"/>
      <c r="DA152" s="225"/>
      <c r="DB152" s="225"/>
      <c r="DC152" s="225"/>
      <c r="DD152" s="225"/>
      <c r="DE152" s="225"/>
      <c r="DF152" s="225"/>
      <c r="DG152" s="225"/>
      <c r="DH152" s="225"/>
      <c r="DI152" s="225"/>
      <c r="DJ152" s="225"/>
      <c r="DK152" s="225"/>
      <c r="DL152" s="225"/>
      <c r="DM152" s="225"/>
      <c r="DN152" s="225"/>
      <c r="DO152" s="225"/>
      <c r="DP152" s="225"/>
      <c r="DQ152" s="225"/>
      <c r="DR152" s="225"/>
      <c r="DS152" s="225"/>
      <c r="DT152" s="225"/>
      <c r="DU152" s="225"/>
      <c r="DV152" s="225"/>
      <c r="DW152" s="225"/>
      <c r="DX152" s="225"/>
      <c r="DY152" s="225"/>
      <c r="DZ152" s="225"/>
      <c r="EA152" s="225"/>
      <c r="EB152" s="225"/>
      <c r="EC152" s="225"/>
      <c r="ED152" s="225"/>
      <c r="EE152" s="225"/>
      <c r="EF152" s="225"/>
      <c r="EG152" s="225"/>
      <c r="EH152" s="225"/>
      <c r="EI152" s="225"/>
      <c r="EJ152" s="225"/>
      <c r="EK152" s="225"/>
      <c r="EL152" s="225"/>
      <c r="EM152" s="225"/>
      <c r="EN152" s="225"/>
      <c r="EO152" s="225"/>
      <c r="EP152" s="225"/>
      <c r="EQ152" s="225"/>
      <c r="ER152" s="225"/>
      <c r="ES152" s="225"/>
      <c r="ET152" s="225"/>
      <c r="EU152" s="225"/>
      <c r="EV152" s="225"/>
      <c r="EW152" s="225"/>
      <c r="EX152" s="225"/>
      <c r="EY152" s="225"/>
      <c r="EZ152" s="225"/>
      <c r="FA152" s="225"/>
      <c r="FB152" s="225"/>
      <c r="FC152" s="225"/>
      <c r="FD152" s="225"/>
      <c r="FE152" s="225"/>
      <c r="FF152" s="225"/>
      <c r="FG152" s="225"/>
      <c r="FH152" s="225"/>
      <c r="FI152" s="225"/>
      <c r="FJ152" s="225"/>
      <c r="FK152" s="225"/>
      <c r="FL152" s="225"/>
      <c r="FM152" s="225"/>
      <c r="FN152" s="225"/>
      <c r="FO152" s="225"/>
      <c r="FP152" s="225"/>
      <c r="FQ152" s="225"/>
      <c r="FR152" s="225"/>
      <c r="FS152" s="225"/>
      <c r="FT152" s="225"/>
      <c r="FU152" s="225"/>
      <c r="FV152" s="225"/>
      <c r="FW152" s="225"/>
      <c r="FX152" s="225"/>
      <c r="FY152" s="225"/>
      <c r="FZ152" s="225"/>
      <c r="GA152" s="225"/>
      <c r="GB152" s="225"/>
      <c r="GC152" s="225"/>
      <c r="GD152" s="225"/>
      <c r="GE152" s="225"/>
      <c r="GF152" s="225"/>
      <c r="GG152" s="225"/>
      <c r="GH152" s="225"/>
      <c r="GI152" s="225"/>
      <c r="GJ152" s="225"/>
      <c r="GK152" s="225"/>
      <c r="GL152" s="225"/>
      <c r="GM152" s="225"/>
      <c r="GN152" s="225"/>
      <c r="GO152" s="225"/>
      <c r="GP152" s="225"/>
      <c r="GQ152" s="225"/>
      <c r="GR152" s="225"/>
      <c r="GS152" s="225"/>
      <c r="GT152" s="225"/>
      <c r="GU152" s="225"/>
      <c r="GV152" s="225"/>
      <c r="GW152" s="225"/>
      <c r="GX152" s="225"/>
      <c r="GY152" s="225"/>
      <c r="GZ152" s="225"/>
      <c r="HA152" s="225"/>
      <c r="HB152" s="225"/>
      <c r="HC152" s="225"/>
      <c r="HD152" s="225"/>
      <c r="HE152" s="225"/>
      <c r="HF152" s="225"/>
      <c r="HG152" s="225"/>
      <c r="HH152" s="225"/>
      <c r="HI152" s="225"/>
      <c r="HJ152" s="225"/>
      <c r="HK152" s="225"/>
      <c r="HL152" s="225"/>
      <c r="HM152" s="225"/>
      <c r="HN152" s="225"/>
      <c r="HO152" s="225"/>
      <c r="HP152" s="225"/>
      <c r="HQ152" s="225"/>
      <c r="HR152" s="225"/>
      <c r="HS152" s="225"/>
      <c r="HT152" s="225"/>
      <c r="HU152" s="225"/>
      <c r="HV152" s="225"/>
      <c r="HW152" s="225"/>
      <c r="HX152" s="225"/>
      <c r="HY152" s="225"/>
      <c r="HZ152" s="225"/>
      <c r="IA152" s="225"/>
      <c r="IB152" s="225"/>
      <c r="IC152" s="225"/>
      <c r="ID152" s="225"/>
      <c r="IE152" s="225"/>
      <c r="IF152" s="225"/>
      <c r="IG152" s="225"/>
      <c r="IH152" s="225"/>
      <c r="II152" s="225"/>
      <c r="IJ152" s="225"/>
      <c r="IK152" s="225"/>
      <c r="IL152" s="225"/>
      <c r="IM152" s="225"/>
      <c r="IN152" s="225"/>
      <c r="IO152" s="225"/>
      <c r="IP152" s="225"/>
      <c r="IQ152" s="225"/>
      <c r="IR152" s="225"/>
      <c r="IS152" s="225"/>
      <c r="IT152" s="225"/>
      <c r="IU152" s="225"/>
      <c r="IV152" s="225"/>
    </row>
    <row r="153" spans="1:256" ht="17.25">
      <c r="A153" s="233" t="s">
        <v>369</v>
      </c>
      <c r="B153" s="241">
        <v>1603213.45</v>
      </c>
      <c r="C153" s="241">
        <v>1781679.2</v>
      </c>
      <c r="D153" s="250"/>
      <c r="E153" s="251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5"/>
      <c r="BT153" s="225"/>
      <c r="BU153" s="225"/>
      <c r="BV153" s="225"/>
      <c r="BW153" s="225"/>
      <c r="BX153" s="225"/>
      <c r="BY153" s="225"/>
      <c r="BZ153" s="225"/>
      <c r="CA153" s="225"/>
      <c r="CB153" s="225"/>
      <c r="CC153" s="225"/>
      <c r="CD153" s="225"/>
      <c r="CE153" s="225"/>
      <c r="CF153" s="225"/>
      <c r="CG153" s="225"/>
      <c r="CH153" s="225"/>
      <c r="CI153" s="225"/>
      <c r="CJ153" s="225"/>
      <c r="CK153" s="225"/>
      <c r="CL153" s="225"/>
      <c r="CM153" s="225"/>
      <c r="CN153" s="225"/>
      <c r="CO153" s="225"/>
      <c r="CP153" s="225"/>
      <c r="CQ153" s="225"/>
      <c r="CR153" s="225"/>
      <c r="CS153" s="225"/>
      <c r="CT153" s="225"/>
      <c r="CU153" s="225"/>
      <c r="CV153" s="225"/>
      <c r="CW153" s="225"/>
      <c r="CX153" s="225"/>
      <c r="CY153" s="225"/>
      <c r="CZ153" s="225"/>
      <c r="DA153" s="225"/>
      <c r="DB153" s="225"/>
      <c r="DC153" s="225"/>
      <c r="DD153" s="225"/>
      <c r="DE153" s="225"/>
      <c r="DF153" s="225"/>
      <c r="DG153" s="225"/>
      <c r="DH153" s="225"/>
      <c r="DI153" s="225"/>
      <c r="DJ153" s="225"/>
      <c r="DK153" s="225"/>
      <c r="DL153" s="225"/>
      <c r="DM153" s="225"/>
      <c r="DN153" s="225"/>
      <c r="DO153" s="225"/>
      <c r="DP153" s="225"/>
      <c r="DQ153" s="225"/>
      <c r="DR153" s="225"/>
      <c r="DS153" s="225"/>
      <c r="DT153" s="225"/>
      <c r="DU153" s="225"/>
      <c r="DV153" s="225"/>
      <c r="DW153" s="225"/>
      <c r="DX153" s="225"/>
      <c r="DY153" s="225"/>
      <c r="DZ153" s="225"/>
      <c r="EA153" s="225"/>
      <c r="EB153" s="225"/>
      <c r="EC153" s="225"/>
      <c r="ED153" s="225"/>
      <c r="EE153" s="225"/>
      <c r="EF153" s="225"/>
      <c r="EG153" s="225"/>
      <c r="EH153" s="225"/>
      <c r="EI153" s="225"/>
      <c r="EJ153" s="225"/>
      <c r="EK153" s="225"/>
      <c r="EL153" s="225"/>
      <c r="EM153" s="225"/>
      <c r="EN153" s="225"/>
      <c r="EO153" s="225"/>
      <c r="EP153" s="225"/>
      <c r="EQ153" s="225"/>
      <c r="ER153" s="225"/>
      <c r="ES153" s="225"/>
      <c r="ET153" s="225"/>
      <c r="EU153" s="225"/>
      <c r="EV153" s="225"/>
      <c r="EW153" s="225"/>
      <c r="EX153" s="225"/>
      <c r="EY153" s="225"/>
      <c r="EZ153" s="225"/>
      <c r="FA153" s="225"/>
      <c r="FB153" s="225"/>
      <c r="FC153" s="225"/>
      <c r="FD153" s="225"/>
      <c r="FE153" s="225"/>
      <c r="FF153" s="225"/>
      <c r="FG153" s="225"/>
      <c r="FH153" s="225"/>
      <c r="FI153" s="225"/>
      <c r="FJ153" s="225"/>
      <c r="FK153" s="225"/>
      <c r="FL153" s="225"/>
      <c r="FM153" s="225"/>
      <c r="FN153" s="225"/>
      <c r="FO153" s="225"/>
      <c r="FP153" s="225"/>
      <c r="FQ153" s="225"/>
      <c r="FR153" s="225"/>
      <c r="FS153" s="225"/>
      <c r="FT153" s="225"/>
      <c r="FU153" s="225"/>
      <c r="FV153" s="225"/>
      <c r="FW153" s="225"/>
      <c r="FX153" s="225"/>
      <c r="FY153" s="225"/>
      <c r="FZ153" s="225"/>
      <c r="GA153" s="225"/>
      <c r="GB153" s="225"/>
      <c r="GC153" s="225"/>
      <c r="GD153" s="225"/>
      <c r="GE153" s="225"/>
      <c r="GF153" s="225"/>
      <c r="GG153" s="225"/>
      <c r="GH153" s="225"/>
      <c r="GI153" s="225"/>
      <c r="GJ153" s="225"/>
      <c r="GK153" s="225"/>
      <c r="GL153" s="225"/>
      <c r="GM153" s="225"/>
      <c r="GN153" s="225"/>
      <c r="GO153" s="225"/>
      <c r="GP153" s="225"/>
      <c r="GQ153" s="225"/>
      <c r="GR153" s="225"/>
      <c r="GS153" s="225"/>
      <c r="GT153" s="225"/>
      <c r="GU153" s="225"/>
      <c r="GV153" s="225"/>
      <c r="GW153" s="225"/>
      <c r="GX153" s="225"/>
      <c r="GY153" s="225"/>
      <c r="GZ153" s="225"/>
      <c r="HA153" s="225"/>
      <c r="HB153" s="225"/>
      <c r="HC153" s="225"/>
      <c r="HD153" s="225"/>
      <c r="HE153" s="225"/>
      <c r="HF153" s="225"/>
      <c r="HG153" s="225"/>
      <c r="HH153" s="225"/>
      <c r="HI153" s="225"/>
      <c r="HJ153" s="225"/>
      <c r="HK153" s="225"/>
      <c r="HL153" s="225"/>
      <c r="HM153" s="225"/>
      <c r="HN153" s="225"/>
      <c r="HO153" s="225"/>
      <c r="HP153" s="225"/>
      <c r="HQ153" s="225"/>
      <c r="HR153" s="225"/>
      <c r="HS153" s="225"/>
      <c r="HT153" s="225"/>
      <c r="HU153" s="225"/>
      <c r="HV153" s="225"/>
      <c r="HW153" s="225"/>
      <c r="HX153" s="225"/>
      <c r="HY153" s="225"/>
      <c r="HZ153" s="225"/>
      <c r="IA153" s="225"/>
      <c r="IB153" s="225"/>
      <c r="IC153" s="225"/>
      <c r="ID153" s="225"/>
      <c r="IE153" s="225"/>
      <c r="IF153" s="225"/>
      <c r="IG153" s="225"/>
      <c r="IH153" s="225"/>
      <c r="II153" s="225"/>
      <c r="IJ153" s="225"/>
      <c r="IK153" s="225"/>
      <c r="IL153" s="225"/>
      <c r="IM153" s="225"/>
      <c r="IN153" s="225"/>
      <c r="IO153" s="225"/>
      <c r="IP153" s="225"/>
      <c r="IQ153" s="225"/>
      <c r="IR153" s="225"/>
      <c r="IS153" s="225"/>
      <c r="IT153" s="225"/>
      <c r="IU153" s="225"/>
      <c r="IV153" s="225"/>
    </row>
    <row r="154" spans="1:256" ht="17.25">
      <c r="A154" s="233" t="s">
        <v>370</v>
      </c>
      <c r="B154" s="241">
        <v>490479.16</v>
      </c>
      <c r="C154" s="241">
        <v>530588.54</v>
      </c>
      <c r="D154" s="250"/>
      <c r="E154" s="251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5"/>
      <c r="CB154" s="225"/>
      <c r="CC154" s="225"/>
      <c r="CD154" s="225"/>
      <c r="CE154" s="225"/>
      <c r="CF154" s="225"/>
      <c r="CG154" s="225"/>
      <c r="CH154" s="225"/>
      <c r="CI154" s="225"/>
      <c r="CJ154" s="225"/>
      <c r="CK154" s="225"/>
      <c r="CL154" s="225"/>
      <c r="CM154" s="225"/>
      <c r="CN154" s="225"/>
      <c r="CO154" s="225"/>
      <c r="CP154" s="225"/>
      <c r="CQ154" s="225"/>
      <c r="CR154" s="225"/>
      <c r="CS154" s="225"/>
      <c r="CT154" s="225"/>
      <c r="CU154" s="225"/>
      <c r="CV154" s="225"/>
      <c r="CW154" s="225"/>
      <c r="CX154" s="225"/>
      <c r="CY154" s="225"/>
      <c r="CZ154" s="225"/>
      <c r="DA154" s="225"/>
      <c r="DB154" s="225"/>
      <c r="DC154" s="225"/>
      <c r="DD154" s="225"/>
      <c r="DE154" s="225"/>
      <c r="DF154" s="225"/>
      <c r="DG154" s="225"/>
      <c r="DH154" s="225"/>
      <c r="DI154" s="225"/>
      <c r="DJ154" s="225"/>
      <c r="DK154" s="225"/>
      <c r="DL154" s="225"/>
      <c r="DM154" s="225"/>
      <c r="DN154" s="225"/>
      <c r="DO154" s="225"/>
      <c r="DP154" s="225"/>
      <c r="DQ154" s="225"/>
      <c r="DR154" s="225"/>
      <c r="DS154" s="225"/>
      <c r="DT154" s="225"/>
      <c r="DU154" s="225"/>
      <c r="DV154" s="225"/>
      <c r="DW154" s="225"/>
      <c r="DX154" s="225"/>
      <c r="DY154" s="225"/>
      <c r="DZ154" s="225"/>
      <c r="EA154" s="225"/>
      <c r="EB154" s="225"/>
      <c r="EC154" s="225"/>
      <c r="ED154" s="225"/>
      <c r="EE154" s="225"/>
      <c r="EF154" s="225"/>
      <c r="EG154" s="225"/>
      <c r="EH154" s="225"/>
      <c r="EI154" s="225"/>
      <c r="EJ154" s="225"/>
      <c r="EK154" s="225"/>
      <c r="EL154" s="225"/>
      <c r="EM154" s="225"/>
      <c r="EN154" s="225"/>
      <c r="EO154" s="225"/>
      <c r="EP154" s="225"/>
      <c r="EQ154" s="225"/>
      <c r="ER154" s="225"/>
      <c r="ES154" s="225"/>
      <c r="ET154" s="225"/>
      <c r="EU154" s="225"/>
      <c r="EV154" s="225"/>
      <c r="EW154" s="225"/>
      <c r="EX154" s="225"/>
      <c r="EY154" s="225"/>
      <c r="EZ154" s="225"/>
      <c r="FA154" s="225"/>
      <c r="FB154" s="225"/>
      <c r="FC154" s="225"/>
      <c r="FD154" s="225"/>
      <c r="FE154" s="225"/>
      <c r="FF154" s="225"/>
      <c r="FG154" s="225"/>
      <c r="FH154" s="225"/>
      <c r="FI154" s="225"/>
      <c r="FJ154" s="225"/>
      <c r="FK154" s="225"/>
      <c r="FL154" s="225"/>
      <c r="FM154" s="225"/>
      <c r="FN154" s="225"/>
      <c r="FO154" s="225"/>
      <c r="FP154" s="225"/>
      <c r="FQ154" s="225"/>
      <c r="FR154" s="225"/>
      <c r="FS154" s="225"/>
      <c r="FT154" s="225"/>
      <c r="FU154" s="225"/>
      <c r="FV154" s="225"/>
      <c r="FW154" s="225"/>
      <c r="FX154" s="225"/>
      <c r="FY154" s="225"/>
      <c r="FZ154" s="225"/>
      <c r="GA154" s="225"/>
      <c r="GB154" s="225"/>
      <c r="GC154" s="225"/>
      <c r="GD154" s="225"/>
      <c r="GE154" s="225"/>
      <c r="GF154" s="225"/>
      <c r="GG154" s="225"/>
      <c r="GH154" s="225"/>
      <c r="GI154" s="225"/>
      <c r="GJ154" s="225"/>
      <c r="GK154" s="225"/>
      <c r="GL154" s="225"/>
      <c r="GM154" s="225"/>
      <c r="GN154" s="225"/>
      <c r="GO154" s="225"/>
      <c r="GP154" s="225"/>
      <c r="GQ154" s="225"/>
      <c r="GR154" s="225"/>
      <c r="GS154" s="225"/>
      <c r="GT154" s="225"/>
      <c r="GU154" s="225"/>
      <c r="GV154" s="225"/>
      <c r="GW154" s="225"/>
      <c r="GX154" s="225"/>
      <c r="GY154" s="225"/>
      <c r="GZ154" s="225"/>
      <c r="HA154" s="225"/>
      <c r="HB154" s="225"/>
      <c r="HC154" s="225"/>
      <c r="HD154" s="225"/>
      <c r="HE154" s="225"/>
      <c r="HF154" s="225"/>
      <c r="HG154" s="225"/>
      <c r="HH154" s="225"/>
      <c r="HI154" s="225"/>
      <c r="HJ154" s="225"/>
      <c r="HK154" s="225"/>
      <c r="HL154" s="225"/>
      <c r="HM154" s="225"/>
      <c r="HN154" s="225"/>
      <c r="HO154" s="225"/>
      <c r="HP154" s="225"/>
      <c r="HQ154" s="225"/>
      <c r="HR154" s="225"/>
      <c r="HS154" s="225"/>
      <c r="HT154" s="225"/>
      <c r="HU154" s="225"/>
      <c r="HV154" s="225"/>
      <c r="HW154" s="225"/>
      <c r="HX154" s="225"/>
      <c r="HY154" s="225"/>
      <c r="HZ154" s="225"/>
      <c r="IA154" s="225"/>
      <c r="IB154" s="225"/>
      <c r="IC154" s="225"/>
      <c r="ID154" s="225"/>
      <c r="IE154" s="225"/>
      <c r="IF154" s="225"/>
      <c r="IG154" s="225"/>
      <c r="IH154" s="225"/>
      <c r="II154" s="225"/>
      <c r="IJ154" s="225"/>
      <c r="IK154" s="225"/>
      <c r="IL154" s="225"/>
      <c r="IM154" s="225"/>
      <c r="IN154" s="225"/>
      <c r="IO154" s="225"/>
      <c r="IP154" s="225"/>
      <c r="IQ154" s="225"/>
      <c r="IR154" s="225"/>
      <c r="IS154" s="225"/>
      <c r="IT154" s="225"/>
      <c r="IU154" s="225"/>
      <c r="IV154" s="225"/>
    </row>
    <row r="155" spans="1:256" ht="17.25">
      <c r="A155" s="233" t="s">
        <v>371</v>
      </c>
      <c r="B155" s="241">
        <v>0</v>
      </c>
      <c r="C155" s="241">
        <v>0</v>
      </c>
      <c r="D155" s="250"/>
      <c r="E155" s="251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  <c r="BH155" s="225"/>
      <c r="BI155" s="225"/>
      <c r="BJ155" s="225"/>
      <c r="BK155" s="225"/>
      <c r="BL155" s="225"/>
      <c r="BM155" s="225"/>
      <c r="BN155" s="225"/>
      <c r="BO155" s="225"/>
      <c r="BP155" s="225"/>
      <c r="BQ155" s="225"/>
      <c r="BR155" s="225"/>
      <c r="BS155" s="225"/>
      <c r="BT155" s="225"/>
      <c r="BU155" s="225"/>
      <c r="BV155" s="225"/>
      <c r="BW155" s="225"/>
      <c r="BX155" s="225"/>
      <c r="BY155" s="225"/>
      <c r="BZ155" s="225"/>
      <c r="CA155" s="225"/>
      <c r="CB155" s="225"/>
      <c r="CC155" s="225"/>
      <c r="CD155" s="225"/>
      <c r="CE155" s="225"/>
      <c r="CF155" s="225"/>
      <c r="CG155" s="225"/>
      <c r="CH155" s="225"/>
      <c r="CI155" s="225"/>
      <c r="CJ155" s="225"/>
      <c r="CK155" s="225"/>
      <c r="CL155" s="225"/>
      <c r="CM155" s="225"/>
      <c r="CN155" s="225"/>
      <c r="CO155" s="225"/>
      <c r="CP155" s="225"/>
      <c r="CQ155" s="225"/>
      <c r="CR155" s="225"/>
      <c r="CS155" s="225"/>
      <c r="CT155" s="225"/>
      <c r="CU155" s="225"/>
      <c r="CV155" s="225"/>
      <c r="CW155" s="225"/>
      <c r="CX155" s="225"/>
      <c r="CY155" s="225"/>
      <c r="CZ155" s="225"/>
      <c r="DA155" s="225"/>
      <c r="DB155" s="225"/>
      <c r="DC155" s="225"/>
      <c r="DD155" s="225"/>
      <c r="DE155" s="225"/>
      <c r="DF155" s="225"/>
      <c r="DG155" s="225"/>
      <c r="DH155" s="225"/>
      <c r="DI155" s="225"/>
      <c r="DJ155" s="225"/>
      <c r="DK155" s="225"/>
      <c r="DL155" s="225"/>
      <c r="DM155" s="225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5"/>
      <c r="DZ155" s="225"/>
      <c r="EA155" s="225"/>
      <c r="EB155" s="225"/>
      <c r="EC155" s="225"/>
      <c r="ED155" s="225"/>
      <c r="EE155" s="225"/>
      <c r="EF155" s="225"/>
      <c r="EG155" s="225"/>
      <c r="EH155" s="225"/>
      <c r="EI155" s="225"/>
      <c r="EJ155" s="225"/>
      <c r="EK155" s="225"/>
      <c r="EL155" s="225"/>
      <c r="EM155" s="225"/>
      <c r="EN155" s="225"/>
      <c r="EO155" s="225"/>
      <c r="EP155" s="225"/>
      <c r="EQ155" s="225"/>
      <c r="ER155" s="225"/>
      <c r="ES155" s="225"/>
      <c r="ET155" s="225"/>
      <c r="EU155" s="225"/>
      <c r="EV155" s="225"/>
      <c r="EW155" s="225"/>
      <c r="EX155" s="225"/>
      <c r="EY155" s="225"/>
      <c r="EZ155" s="225"/>
      <c r="FA155" s="225"/>
      <c r="FB155" s="225"/>
      <c r="FC155" s="225"/>
      <c r="FD155" s="225"/>
      <c r="FE155" s="225"/>
      <c r="FF155" s="225"/>
      <c r="FG155" s="225"/>
      <c r="FH155" s="225"/>
      <c r="FI155" s="225"/>
      <c r="FJ155" s="225"/>
      <c r="FK155" s="225"/>
      <c r="FL155" s="225"/>
      <c r="FM155" s="225"/>
      <c r="FN155" s="225"/>
      <c r="FO155" s="225"/>
      <c r="FP155" s="225"/>
      <c r="FQ155" s="225"/>
      <c r="FR155" s="225"/>
      <c r="FS155" s="225"/>
      <c r="FT155" s="225"/>
      <c r="FU155" s="225"/>
      <c r="FV155" s="225"/>
      <c r="FW155" s="225"/>
      <c r="FX155" s="225"/>
      <c r="FY155" s="225"/>
      <c r="FZ155" s="225"/>
      <c r="GA155" s="225"/>
      <c r="GB155" s="225"/>
      <c r="GC155" s="225"/>
      <c r="GD155" s="225"/>
      <c r="GE155" s="225"/>
      <c r="GF155" s="225"/>
      <c r="GG155" s="225"/>
      <c r="GH155" s="225"/>
      <c r="GI155" s="225"/>
      <c r="GJ155" s="225"/>
      <c r="GK155" s="225"/>
      <c r="GL155" s="225"/>
      <c r="GM155" s="225"/>
      <c r="GN155" s="225"/>
      <c r="GO155" s="225"/>
      <c r="GP155" s="225"/>
      <c r="GQ155" s="225"/>
      <c r="GR155" s="225"/>
      <c r="GS155" s="225"/>
      <c r="GT155" s="225"/>
      <c r="GU155" s="225"/>
      <c r="GV155" s="225"/>
      <c r="GW155" s="225"/>
      <c r="GX155" s="225"/>
      <c r="GY155" s="225"/>
      <c r="GZ155" s="225"/>
      <c r="HA155" s="225"/>
      <c r="HB155" s="225"/>
      <c r="HC155" s="225"/>
      <c r="HD155" s="225"/>
      <c r="HE155" s="225"/>
      <c r="HF155" s="225"/>
      <c r="HG155" s="225"/>
      <c r="HH155" s="225"/>
      <c r="HI155" s="225"/>
      <c r="HJ155" s="225"/>
      <c r="HK155" s="225"/>
      <c r="HL155" s="225"/>
      <c r="HM155" s="225"/>
      <c r="HN155" s="225"/>
      <c r="HO155" s="225"/>
      <c r="HP155" s="225"/>
      <c r="HQ155" s="225"/>
      <c r="HR155" s="225"/>
      <c r="HS155" s="225"/>
      <c r="HT155" s="225"/>
      <c r="HU155" s="225"/>
      <c r="HV155" s="225"/>
      <c r="HW155" s="225"/>
      <c r="HX155" s="225"/>
      <c r="HY155" s="225"/>
      <c r="HZ155" s="225"/>
      <c r="IA155" s="225"/>
      <c r="IB155" s="225"/>
      <c r="IC155" s="225"/>
      <c r="ID155" s="225"/>
      <c r="IE155" s="225"/>
      <c r="IF155" s="225"/>
      <c r="IG155" s="225"/>
      <c r="IH155" s="225"/>
      <c r="II155" s="225"/>
      <c r="IJ155" s="225"/>
      <c r="IK155" s="225"/>
      <c r="IL155" s="225"/>
      <c r="IM155" s="225"/>
      <c r="IN155" s="225"/>
      <c r="IO155" s="225"/>
      <c r="IP155" s="225"/>
      <c r="IQ155" s="225"/>
      <c r="IR155" s="225"/>
      <c r="IS155" s="225"/>
      <c r="IT155" s="225"/>
      <c r="IU155" s="225"/>
      <c r="IV155" s="225"/>
    </row>
    <row r="156" spans="1:256" ht="17.25">
      <c r="A156" s="233" t="s">
        <v>372</v>
      </c>
      <c r="B156" s="241">
        <v>0</v>
      </c>
      <c r="C156" s="241">
        <v>0</v>
      </c>
      <c r="D156" s="250"/>
      <c r="E156" s="251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5"/>
      <c r="BS156" s="225"/>
      <c r="BT156" s="225"/>
      <c r="BU156" s="225"/>
      <c r="BV156" s="225"/>
      <c r="BW156" s="225"/>
      <c r="BX156" s="225"/>
      <c r="BY156" s="225"/>
      <c r="BZ156" s="225"/>
      <c r="CA156" s="225"/>
      <c r="CB156" s="225"/>
      <c r="CC156" s="225"/>
      <c r="CD156" s="225"/>
      <c r="CE156" s="225"/>
      <c r="CF156" s="225"/>
      <c r="CG156" s="225"/>
      <c r="CH156" s="225"/>
      <c r="CI156" s="225"/>
      <c r="CJ156" s="225"/>
      <c r="CK156" s="225"/>
      <c r="CL156" s="225"/>
      <c r="CM156" s="225"/>
      <c r="CN156" s="225"/>
      <c r="CO156" s="225"/>
      <c r="CP156" s="225"/>
      <c r="CQ156" s="225"/>
      <c r="CR156" s="225"/>
      <c r="CS156" s="225"/>
      <c r="CT156" s="225"/>
      <c r="CU156" s="225"/>
      <c r="CV156" s="225"/>
      <c r="CW156" s="225"/>
      <c r="CX156" s="225"/>
      <c r="CY156" s="225"/>
      <c r="CZ156" s="225"/>
      <c r="DA156" s="225"/>
      <c r="DB156" s="225"/>
      <c r="DC156" s="225"/>
      <c r="DD156" s="225"/>
      <c r="DE156" s="225"/>
      <c r="DF156" s="225"/>
      <c r="DG156" s="225"/>
      <c r="DH156" s="225"/>
      <c r="DI156" s="225"/>
      <c r="DJ156" s="225"/>
      <c r="DK156" s="225"/>
      <c r="DL156" s="225"/>
      <c r="DM156" s="225"/>
      <c r="DN156" s="225"/>
      <c r="DO156" s="225"/>
      <c r="DP156" s="225"/>
      <c r="DQ156" s="225"/>
      <c r="DR156" s="225"/>
      <c r="DS156" s="225"/>
      <c r="DT156" s="225"/>
      <c r="DU156" s="225"/>
      <c r="DV156" s="225"/>
      <c r="DW156" s="225"/>
      <c r="DX156" s="225"/>
      <c r="DY156" s="225"/>
      <c r="DZ156" s="225"/>
      <c r="EA156" s="225"/>
      <c r="EB156" s="225"/>
      <c r="EC156" s="225"/>
      <c r="ED156" s="225"/>
      <c r="EE156" s="225"/>
      <c r="EF156" s="225"/>
      <c r="EG156" s="225"/>
      <c r="EH156" s="225"/>
      <c r="EI156" s="225"/>
      <c r="EJ156" s="225"/>
      <c r="EK156" s="225"/>
      <c r="EL156" s="225"/>
      <c r="EM156" s="225"/>
      <c r="EN156" s="225"/>
      <c r="EO156" s="225"/>
      <c r="EP156" s="225"/>
      <c r="EQ156" s="225"/>
      <c r="ER156" s="225"/>
      <c r="ES156" s="225"/>
      <c r="ET156" s="225"/>
      <c r="EU156" s="225"/>
      <c r="EV156" s="225"/>
      <c r="EW156" s="225"/>
      <c r="EX156" s="225"/>
      <c r="EY156" s="225"/>
      <c r="EZ156" s="225"/>
      <c r="FA156" s="225"/>
      <c r="FB156" s="225"/>
      <c r="FC156" s="225"/>
      <c r="FD156" s="225"/>
      <c r="FE156" s="225"/>
      <c r="FF156" s="225"/>
      <c r="FG156" s="225"/>
      <c r="FH156" s="225"/>
      <c r="FI156" s="225"/>
      <c r="FJ156" s="225"/>
      <c r="FK156" s="225"/>
      <c r="FL156" s="225"/>
      <c r="FM156" s="225"/>
      <c r="FN156" s="225"/>
      <c r="FO156" s="225"/>
      <c r="FP156" s="225"/>
      <c r="FQ156" s="225"/>
      <c r="FR156" s="225"/>
      <c r="FS156" s="225"/>
      <c r="FT156" s="225"/>
      <c r="FU156" s="225"/>
      <c r="FV156" s="225"/>
      <c r="FW156" s="225"/>
      <c r="FX156" s="225"/>
      <c r="FY156" s="225"/>
      <c r="FZ156" s="225"/>
      <c r="GA156" s="225"/>
      <c r="GB156" s="225"/>
      <c r="GC156" s="225"/>
      <c r="GD156" s="225"/>
      <c r="GE156" s="225"/>
      <c r="GF156" s="225"/>
      <c r="GG156" s="225"/>
      <c r="GH156" s="225"/>
      <c r="GI156" s="225"/>
      <c r="GJ156" s="225"/>
      <c r="GK156" s="225"/>
      <c r="GL156" s="225"/>
      <c r="GM156" s="225"/>
      <c r="GN156" s="225"/>
      <c r="GO156" s="225"/>
      <c r="GP156" s="225"/>
      <c r="GQ156" s="225"/>
      <c r="GR156" s="225"/>
      <c r="GS156" s="225"/>
      <c r="GT156" s="225"/>
      <c r="GU156" s="225"/>
      <c r="GV156" s="225"/>
      <c r="GW156" s="225"/>
      <c r="GX156" s="225"/>
      <c r="GY156" s="225"/>
      <c r="GZ156" s="225"/>
      <c r="HA156" s="225"/>
      <c r="HB156" s="225"/>
      <c r="HC156" s="225"/>
      <c r="HD156" s="225"/>
      <c r="HE156" s="225"/>
      <c r="HF156" s="225"/>
      <c r="HG156" s="225"/>
      <c r="HH156" s="225"/>
      <c r="HI156" s="225"/>
      <c r="HJ156" s="225"/>
      <c r="HK156" s="225"/>
      <c r="HL156" s="225"/>
      <c r="HM156" s="225"/>
      <c r="HN156" s="225"/>
      <c r="HO156" s="225"/>
      <c r="HP156" s="225"/>
      <c r="HQ156" s="225"/>
      <c r="HR156" s="225"/>
      <c r="HS156" s="225"/>
      <c r="HT156" s="225"/>
      <c r="HU156" s="225"/>
      <c r="HV156" s="225"/>
      <c r="HW156" s="225"/>
      <c r="HX156" s="225"/>
      <c r="HY156" s="225"/>
      <c r="HZ156" s="225"/>
      <c r="IA156" s="225"/>
      <c r="IB156" s="225"/>
      <c r="IC156" s="225"/>
      <c r="ID156" s="225"/>
      <c r="IE156" s="225"/>
      <c r="IF156" s="225"/>
      <c r="IG156" s="225"/>
      <c r="IH156" s="225"/>
      <c r="II156" s="225"/>
      <c r="IJ156" s="225"/>
      <c r="IK156" s="225"/>
      <c r="IL156" s="225"/>
      <c r="IM156" s="225"/>
      <c r="IN156" s="225"/>
      <c r="IO156" s="225"/>
      <c r="IP156" s="225"/>
      <c r="IQ156" s="225"/>
      <c r="IR156" s="225"/>
      <c r="IS156" s="225"/>
      <c r="IT156" s="225"/>
      <c r="IU156" s="225"/>
      <c r="IV156" s="225"/>
    </row>
    <row r="157" spans="1:256" ht="17.25">
      <c r="A157" s="233" t="s">
        <v>373</v>
      </c>
      <c r="B157" s="241">
        <v>0</v>
      </c>
      <c r="C157" s="241">
        <v>0</v>
      </c>
      <c r="D157" s="250"/>
      <c r="E157" s="251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5"/>
      <c r="BS157" s="225"/>
      <c r="BT157" s="225"/>
      <c r="BU157" s="225"/>
      <c r="BV157" s="225"/>
      <c r="BW157" s="225"/>
      <c r="BX157" s="225"/>
      <c r="BY157" s="225"/>
      <c r="BZ157" s="225"/>
      <c r="CA157" s="225"/>
      <c r="CB157" s="225"/>
      <c r="CC157" s="225"/>
      <c r="CD157" s="225"/>
      <c r="CE157" s="225"/>
      <c r="CF157" s="225"/>
      <c r="CG157" s="225"/>
      <c r="CH157" s="225"/>
      <c r="CI157" s="225"/>
      <c r="CJ157" s="225"/>
      <c r="CK157" s="225"/>
      <c r="CL157" s="225"/>
      <c r="CM157" s="225"/>
      <c r="CN157" s="225"/>
      <c r="CO157" s="225"/>
      <c r="CP157" s="225"/>
      <c r="CQ157" s="225"/>
      <c r="CR157" s="225"/>
      <c r="CS157" s="225"/>
      <c r="CT157" s="225"/>
      <c r="CU157" s="225"/>
      <c r="CV157" s="225"/>
      <c r="CW157" s="225"/>
      <c r="CX157" s="225"/>
      <c r="CY157" s="225"/>
      <c r="CZ157" s="225"/>
      <c r="DA157" s="225"/>
      <c r="DB157" s="225"/>
      <c r="DC157" s="225"/>
      <c r="DD157" s="225"/>
      <c r="DE157" s="225"/>
      <c r="DF157" s="225"/>
      <c r="DG157" s="225"/>
      <c r="DH157" s="225"/>
      <c r="DI157" s="225"/>
      <c r="DJ157" s="225"/>
      <c r="DK157" s="225"/>
      <c r="DL157" s="225"/>
      <c r="DM157" s="225"/>
      <c r="DN157" s="225"/>
      <c r="DO157" s="225"/>
      <c r="DP157" s="225"/>
      <c r="DQ157" s="225"/>
      <c r="DR157" s="225"/>
      <c r="DS157" s="225"/>
      <c r="DT157" s="225"/>
      <c r="DU157" s="225"/>
      <c r="DV157" s="225"/>
      <c r="DW157" s="225"/>
      <c r="DX157" s="225"/>
      <c r="DY157" s="225"/>
      <c r="DZ157" s="225"/>
      <c r="EA157" s="225"/>
      <c r="EB157" s="225"/>
      <c r="EC157" s="225"/>
      <c r="ED157" s="225"/>
      <c r="EE157" s="225"/>
      <c r="EF157" s="225"/>
      <c r="EG157" s="225"/>
      <c r="EH157" s="225"/>
      <c r="EI157" s="225"/>
      <c r="EJ157" s="225"/>
      <c r="EK157" s="225"/>
      <c r="EL157" s="225"/>
      <c r="EM157" s="225"/>
      <c r="EN157" s="225"/>
      <c r="EO157" s="225"/>
      <c r="EP157" s="225"/>
      <c r="EQ157" s="225"/>
      <c r="ER157" s="225"/>
      <c r="ES157" s="225"/>
      <c r="ET157" s="225"/>
      <c r="EU157" s="225"/>
      <c r="EV157" s="225"/>
      <c r="EW157" s="225"/>
      <c r="EX157" s="225"/>
      <c r="EY157" s="225"/>
      <c r="EZ157" s="225"/>
      <c r="FA157" s="225"/>
      <c r="FB157" s="225"/>
      <c r="FC157" s="225"/>
      <c r="FD157" s="225"/>
      <c r="FE157" s="225"/>
      <c r="FF157" s="225"/>
      <c r="FG157" s="225"/>
      <c r="FH157" s="225"/>
      <c r="FI157" s="225"/>
      <c r="FJ157" s="225"/>
      <c r="FK157" s="225"/>
      <c r="FL157" s="225"/>
      <c r="FM157" s="225"/>
      <c r="FN157" s="225"/>
      <c r="FO157" s="225"/>
      <c r="FP157" s="225"/>
      <c r="FQ157" s="225"/>
      <c r="FR157" s="225"/>
      <c r="FS157" s="225"/>
      <c r="FT157" s="225"/>
      <c r="FU157" s="225"/>
      <c r="FV157" s="225"/>
      <c r="FW157" s="225"/>
      <c r="FX157" s="225"/>
      <c r="FY157" s="225"/>
      <c r="FZ157" s="225"/>
      <c r="GA157" s="225"/>
      <c r="GB157" s="225"/>
      <c r="GC157" s="225"/>
      <c r="GD157" s="225"/>
      <c r="GE157" s="225"/>
      <c r="GF157" s="225"/>
      <c r="GG157" s="225"/>
      <c r="GH157" s="225"/>
      <c r="GI157" s="225"/>
      <c r="GJ157" s="225"/>
      <c r="GK157" s="225"/>
      <c r="GL157" s="225"/>
      <c r="GM157" s="225"/>
      <c r="GN157" s="225"/>
      <c r="GO157" s="225"/>
      <c r="GP157" s="225"/>
      <c r="GQ157" s="225"/>
      <c r="GR157" s="225"/>
      <c r="GS157" s="225"/>
      <c r="GT157" s="225"/>
      <c r="GU157" s="225"/>
      <c r="GV157" s="225"/>
      <c r="GW157" s="225"/>
      <c r="GX157" s="225"/>
      <c r="GY157" s="225"/>
      <c r="GZ157" s="225"/>
      <c r="HA157" s="225"/>
      <c r="HB157" s="225"/>
      <c r="HC157" s="225"/>
      <c r="HD157" s="225"/>
      <c r="HE157" s="225"/>
      <c r="HF157" s="225"/>
      <c r="HG157" s="225"/>
      <c r="HH157" s="225"/>
      <c r="HI157" s="225"/>
      <c r="HJ157" s="225"/>
      <c r="HK157" s="225"/>
      <c r="HL157" s="225"/>
      <c r="HM157" s="225"/>
      <c r="HN157" s="225"/>
      <c r="HO157" s="225"/>
      <c r="HP157" s="225"/>
      <c r="HQ157" s="225"/>
      <c r="HR157" s="225"/>
      <c r="HS157" s="225"/>
      <c r="HT157" s="225"/>
      <c r="HU157" s="225"/>
      <c r="HV157" s="225"/>
      <c r="HW157" s="225"/>
      <c r="HX157" s="225"/>
      <c r="HY157" s="225"/>
      <c r="HZ157" s="225"/>
      <c r="IA157" s="225"/>
      <c r="IB157" s="225"/>
      <c r="IC157" s="225"/>
      <c r="ID157" s="225"/>
      <c r="IE157" s="225"/>
      <c r="IF157" s="225"/>
      <c r="IG157" s="225"/>
      <c r="IH157" s="225"/>
      <c r="II157" s="225"/>
      <c r="IJ157" s="225"/>
      <c r="IK157" s="225"/>
      <c r="IL157" s="225"/>
      <c r="IM157" s="225"/>
      <c r="IN157" s="225"/>
      <c r="IO157" s="225"/>
      <c r="IP157" s="225"/>
      <c r="IQ157" s="225"/>
      <c r="IR157" s="225"/>
      <c r="IS157" s="225"/>
      <c r="IT157" s="225"/>
      <c r="IU157" s="225"/>
      <c r="IV157" s="225"/>
    </row>
    <row r="158" spans="1:256" ht="17.25">
      <c r="A158" s="233" t="s">
        <v>374</v>
      </c>
      <c r="B158" s="241">
        <v>0</v>
      </c>
      <c r="C158" s="241">
        <v>0</v>
      </c>
      <c r="D158" s="250"/>
      <c r="E158" s="251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5"/>
      <c r="BS158" s="225"/>
      <c r="BT158" s="225"/>
      <c r="BU158" s="225"/>
      <c r="BV158" s="225"/>
      <c r="BW158" s="225"/>
      <c r="BX158" s="225"/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5"/>
      <c r="CK158" s="225"/>
      <c r="CL158" s="225"/>
      <c r="CM158" s="225"/>
      <c r="CN158" s="225"/>
      <c r="CO158" s="225"/>
      <c r="CP158" s="225"/>
      <c r="CQ158" s="225"/>
      <c r="CR158" s="225"/>
      <c r="CS158" s="225"/>
      <c r="CT158" s="225"/>
      <c r="CU158" s="225"/>
      <c r="CV158" s="225"/>
      <c r="CW158" s="225"/>
      <c r="CX158" s="225"/>
      <c r="CY158" s="225"/>
      <c r="CZ158" s="225"/>
      <c r="DA158" s="225"/>
      <c r="DB158" s="225"/>
      <c r="DC158" s="225"/>
      <c r="DD158" s="225"/>
      <c r="DE158" s="225"/>
      <c r="DF158" s="225"/>
      <c r="DG158" s="225"/>
      <c r="DH158" s="225"/>
      <c r="DI158" s="225"/>
      <c r="DJ158" s="225"/>
      <c r="DK158" s="225"/>
      <c r="DL158" s="225"/>
      <c r="DM158" s="225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5"/>
      <c r="DZ158" s="225"/>
      <c r="EA158" s="225"/>
      <c r="EB158" s="225"/>
      <c r="EC158" s="225"/>
      <c r="ED158" s="225"/>
      <c r="EE158" s="225"/>
      <c r="EF158" s="225"/>
      <c r="EG158" s="225"/>
      <c r="EH158" s="225"/>
      <c r="EI158" s="225"/>
      <c r="EJ158" s="225"/>
      <c r="EK158" s="225"/>
      <c r="EL158" s="225"/>
      <c r="EM158" s="225"/>
      <c r="EN158" s="225"/>
      <c r="EO158" s="225"/>
      <c r="EP158" s="225"/>
      <c r="EQ158" s="225"/>
      <c r="ER158" s="225"/>
      <c r="ES158" s="225"/>
      <c r="ET158" s="225"/>
      <c r="EU158" s="225"/>
      <c r="EV158" s="225"/>
      <c r="EW158" s="225"/>
      <c r="EX158" s="225"/>
      <c r="EY158" s="225"/>
      <c r="EZ158" s="225"/>
      <c r="FA158" s="225"/>
      <c r="FB158" s="225"/>
      <c r="FC158" s="225"/>
      <c r="FD158" s="225"/>
      <c r="FE158" s="225"/>
      <c r="FF158" s="225"/>
      <c r="FG158" s="225"/>
      <c r="FH158" s="225"/>
      <c r="FI158" s="225"/>
      <c r="FJ158" s="225"/>
      <c r="FK158" s="225"/>
      <c r="FL158" s="225"/>
      <c r="FM158" s="225"/>
      <c r="FN158" s="225"/>
      <c r="FO158" s="225"/>
      <c r="FP158" s="225"/>
      <c r="FQ158" s="225"/>
      <c r="FR158" s="225"/>
      <c r="FS158" s="225"/>
      <c r="FT158" s="225"/>
      <c r="FU158" s="225"/>
      <c r="FV158" s="225"/>
      <c r="FW158" s="225"/>
      <c r="FX158" s="225"/>
      <c r="FY158" s="225"/>
      <c r="FZ158" s="225"/>
      <c r="GA158" s="225"/>
      <c r="GB158" s="225"/>
      <c r="GC158" s="225"/>
      <c r="GD158" s="225"/>
      <c r="GE158" s="225"/>
      <c r="GF158" s="225"/>
      <c r="GG158" s="225"/>
      <c r="GH158" s="225"/>
      <c r="GI158" s="225"/>
      <c r="GJ158" s="225"/>
      <c r="GK158" s="225"/>
      <c r="GL158" s="225"/>
      <c r="GM158" s="225"/>
      <c r="GN158" s="225"/>
      <c r="GO158" s="225"/>
      <c r="GP158" s="225"/>
      <c r="GQ158" s="225"/>
      <c r="GR158" s="225"/>
      <c r="GS158" s="225"/>
      <c r="GT158" s="225"/>
      <c r="GU158" s="225"/>
      <c r="GV158" s="225"/>
      <c r="GW158" s="225"/>
      <c r="GX158" s="225"/>
      <c r="GY158" s="225"/>
      <c r="GZ158" s="225"/>
      <c r="HA158" s="225"/>
      <c r="HB158" s="225"/>
      <c r="HC158" s="225"/>
      <c r="HD158" s="225"/>
      <c r="HE158" s="225"/>
      <c r="HF158" s="225"/>
      <c r="HG158" s="225"/>
      <c r="HH158" s="225"/>
      <c r="HI158" s="225"/>
      <c r="HJ158" s="225"/>
      <c r="HK158" s="225"/>
      <c r="HL158" s="225"/>
      <c r="HM158" s="225"/>
      <c r="HN158" s="225"/>
      <c r="HO158" s="225"/>
      <c r="HP158" s="225"/>
      <c r="HQ158" s="225"/>
      <c r="HR158" s="225"/>
      <c r="HS158" s="225"/>
      <c r="HT158" s="225"/>
      <c r="HU158" s="225"/>
      <c r="HV158" s="225"/>
      <c r="HW158" s="225"/>
      <c r="HX158" s="225"/>
      <c r="HY158" s="225"/>
      <c r="HZ158" s="225"/>
      <c r="IA158" s="225"/>
      <c r="IB158" s="225"/>
      <c r="IC158" s="225"/>
      <c r="ID158" s="225"/>
      <c r="IE158" s="225"/>
      <c r="IF158" s="225"/>
      <c r="IG158" s="225"/>
      <c r="IH158" s="225"/>
      <c r="II158" s="225"/>
      <c r="IJ158" s="225"/>
      <c r="IK158" s="225"/>
      <c r="IL158" s="225"/>
      <c r="IM158" s="225"/>
      <c r="IN158" s="225"/>
      <c r="IO158" s="225"/>
      <c r="IP158" s="225"/>
      <c r="IQ158" s="225"/>
      <c r="IR158" s="225"/>
      <c r="IS158" s="225"/>
      <c r="IT158" s="225"/>
      <c r="IU158" s="225"/>
      <c r="IV158" s="225"/>
    </row>
    <row r="159" spans="1:256" ht="17.25">
      <c r="A159" s="233" t="s">
        <v>375</v>
      </c>
      <c r="B159" s="241">
        <v>0</v>
      </c>
      <c r="C159" s="241">
        <v>0</v>
      </c>
      <c r="D159" s="250"/>
      <c r="E159" s="251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5"/>
      <c r="CP159" s="225"/>
      <c r="CQ159" s="225"/>
      <c r="CR159" s="225"/>
      <c r="CS159" s="225"/>
      <c r="CT159" s="225"/>
      <c r="CU159" s="225"/>
      <c r="CV159" s="225"/>
      <c r="CW159" s="225"/>
      <c r="CX159" s="225"/>
      <c r="CY159" s="225"/>
      <c r="CZ159" s="225"/>
      <c r="DA159" s="225"/>
      <c r="DB159" s="225"/>
      <c r="DC159" s="225"/>
      <c r="DD159" s="225"/>
      <c r="DE159" s="225"/>
      <c r="DF159" s="225"/>
      <c r="DG159" s="225"/>
      <c r="DH159" s="225"/>
      <c r="DI159" s="225"/>
      <c r="DJ159" s="225"/>
      <c r="DK159" s="225"/>
      <c r="DL159" s="225"/>
      <c r="DM159" s="225"/>
      <c r="DN159" s="225"/>
      <c r="DO159" s="225"/>
      <c r="DP159" s="225"/>
      <c r="DQ159" s="225"/>
      <c r="DR159" s="225"/>
      <c r="DS159" s="225"/>
      <c r="DT159" s="225"/>
      <c r="DU159" s="225"/>
      <c r="DV159" s="225"/>
      <c r="DW159" s="225"/>
      <c r="DX159" s="225"/>
      <c r="DY159" s="225"/>
      <c r="DZ159" s="225"/>
      <c r="EA159" s="225"/>
      <c r="EB159" s="225"/>
      <c r="EC159" s="225"/>
      <c r="ED159" s="225"/>
      <c r="EE159" s="225"/>
      <c r="EF159" s="225"/>
      <c r="EG159" s="225"/>
      <c r="EH159" s="225"/>
      <c r="EI159" s="225"/>
      <c r="EJ159" s="225"/>
      <c r="EK159" s="225"/>
      <c r="EL159" s="225"/>
      <c r="EM159" s="225"/>
      <c r="EN159" s="225"/>
      <c r="EO159" s="225"/>
      <c r="EP159" s="225"/>
      <c r="EQ159" s="225"/>
      <c r="ER159" s="225"/>
      <c r="ES159" s="225"/>
      <c r="ET159" s="225"/>
      <c r="EU159" s="225"/>
      <c r="EV159" s="225"/>
      <c r="EW159" s="225"/>
      <c r="EX159" s="225"/>
      <c r="EY159" s="225"/>
      <c r="EZ159" s="225"/>
      <c r="FA159" s="225"/>
      <c r="FB159" s="225"/>
      <c r="FC159" s="225"/>
      <c r="FD159" s="225"/>
      <c r="FE159" s="225"/>
      <c r="FF159" s="225"/>
      <c r="FG159" s="225"/>
      <c r="FH159" s="225"/>
      <c r="FI159" s="225"/>
      <c r="FJ159" s="225"/>
      <c r="FK159" s="225"/>
      <c r="FL159" s="225"/>
      <c r="FM159" s="225"/>
      <c r="FN159" s="225"/>
      <c r="FO159" s="225"/>
      <c r="FP159" s="225"/>
      <c r="FQ159" s="225"/>
      <c r="FR159" s="225"/>
      <c r="FS159" s="225"/>
      <c r="FT159" s="225"/>
      <c r="FU159" s="225"/>
      <c r="FV159" s="225"/>
      <c r="FW159" s="225"/>
      <c r="FX159" s="225"/>
      <c r="FY159" s="225"/>
      <c r="FZ159" s="225"/>
      <c r="GA159" s="225"/>
      <c r="GB159" s="225"/>
      <c r="GC159" s="225"/>
      <c r="GD159" s="225"/>
      <c r="GE159" s="225"/>
      <c r="GF159" s="225"/>
      <c r="GG159" s="225"/>
      <c r="GH159" s="225"/>
      <c r="GI159" s="225"/>
      <c r="GJ159" s="225"/>
      <c r="GK159" s="225"/>
      <c r="GL159" s="225"/>
      <c r="GM159" s="225"/>
      <c r="GN159" s="225"/>
      <c r="GO159" s="225"/>
      <c r="GP159" s="225"/>
      <c r="GQ159" s="225"/>
      <c r="GR159" s="225"/>
      <c r="GS159" s="225"/>
      <c r="GT159" s="225"/>
      <c r="GU159" s="225"/>
      <c r="GV159" s="225"/>
      <c r="GW159" s="225"/>
      <c r="GX159" s="225"/>
      <c r="GY159" s="225"/>
      <c r="GZ159" s="225"/>
      <c r="HA159" s="225"/>
      <c r="HB159" s="225"/>
      <c r="HC159" s="225"/>
      <c r="HD159" s="225"/>
      <c r="HE159" s="225"/>
      <c r="HF159" s="225"/>
      <c r="HG159" s="225"/>
      <c r="HH159" s="225"/>
      <c r="HI159" s="225"/>
      <c r="HJ159" s="225"/>
      <c r="HK159" s="225"/>
      <c r="HL159" s="225"/>
      <c r="HM159" s="225"/>
      <c r="HN159" s="225"/>
      <c r="HO159" s="225"/>
      <c r="HP159" s="225"/>
      <c r="HQ159" s="225"/>
      <c r="HR159" s="225"/>
      <c r="HS159" s="225"/>
      <c r="HT159" s="225"/>
      <c r="HU159" s="225"/>
      <c r="HV159" s="225"/>
      <c r="HW159" s="225"/>
      <c r="HX159" s="225"/>
      <c r="HY159" s="225"/>
      <c r="HZ159" s="225"/>
      <c r="IA159" s="225"/>
      <c r="IB159" s="225"/>
      <c r="IC159" s="225"/>
      <c r="ID159" s="225"/>
      <c r="IE159" s="225"/>
      <c r="IF159" s="225"/>
      <c r="IG159" s="225"/>
      <c r="IH159" s="225"/>
      <c r="II159" s="225"/>
      <c r="IJ159" s="225"/>
      <c r="IK159" s="225"/>
      <c r="IL159" s="225"/>
      <c r="IM159" s="225"/>
      <c r="IN159" s="225"/>
      <c r="IO159" s="225"/>
      <c r="IP159" s="225"/>
      <c r="IQ159" s="225"/>
      <c r="IR159" s="225"/>
      <c r="IS159" s="225"/>
      <c r="IT159" s="225"/>
      <c r="IU159" s="225"/>
      <c r="IV159" s="225"/>
    </row>
    <row r="160" spans="1:256" ht="17.25">
      <c r="A160" s="233" t="s">
        <v>376</v>
      </c>
      <c r="B160" s="241">
        <v>0</v>
      </c>
      <c r="C160" s="241">
        <v>0</v>
      </c>
      <c r="D160" s="250"/>
      <c r="E160" s="251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5"/>
      <c r="BM160" s="225"/>
      <c r="BN160" s="225"/>
      <c r="BO160" s="225"/>
      <c r="BP160" s="225"/>
      <c r="BQ160" s="225"/>
      <c r="BR160" s="225"/>
      <c r="BS160" s="225"/>
      <c r="BT160" s="225"/>
      <c r="BU160" s="225"/>
      <c r="BV160" s="225"/>
      <c r="BW160" s="225"/>
      <c r="BX160" s="225"/>
      <c r="BY160" s="225"/>
      <c r="BZ160" s="225"/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5"/>
      <c r="CP160" s="225"/>
      <c r="CQ160" s="225"/>
      <c r="CR160" s="225"/>
      <c r="CS160" s="225"/>
      <c r="CT160" s="225"/>
      <c r="CU160" s="225"/>
      <c r="CV160" s="225"/>
      <c r="CW160" s="225"/>
      <c r="CX160" s="225"/>
      <c r="CY160" s="225"/>
      <c r="CZ160" s="225"/>
      <c r="DA160" s="225"/>
      <c r="DB160" s="225"/>
      <c r="DC160" s="225"/>
      <c r="DD160" s="225"/>
      <c r="DE160" s="225"/>
      <c r="DF160" s="225"/>
      <c r="DG160" s="225"/>
      <c r="DH160" s="225"/>
      <c r="DI160" s="225"/>
      <c r="DJ160" s="225"/>
      <c r="DK160" s="225"/>
      <c r="DL160" s="225"/>
      <c r="DM160" s="225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5"/>
      <c r="DY160" s="225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225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5"/>
      <c r="EW160" s="225"/>
      <c r="EX160" s="225"/>
      <c r="EY160" s="225"/>
      <c r="EZ160" s="225"/>
      <c r="FA160" s="225"/>
      <c r="FB160" s="225"/>
      <c r="FC160" s="225"/>
      <c r="FD160" s="225"/>
      <c r="FE160" s="225"/>
      <c r="FF160" s="225"/>
      <c r="FG160" s="225"/>
      <c r="FH160" s="225"/>
      <c r="FI160" s="225"/>
      <c r="FJ160" s="225"/>
      <c r="FK160" s="225"/>
      <c r="FL160" s="225"/>
      <c r="FM160" s="225"/>
      <c r="FN160" s="225"/>
      <c r="FO160" s="225"/>
      <c r="FP160" s="225"/>
      <c r="FQ160" s="225"/>
      <c r="FR160" s="225"/>
      <c r="FS160" s="225"/>
      <c r="FT160" s="225"/>
      <c r="FU160" s="225"/>
      <c r="FV160" s="225"/>
      <c r="FW160" s="225"/>
      <c r="FX160" s="225"/>
      <c r="FY160" s="225"/>
      <c r="FZ160" s="225"/>
      <c r="GA160" s="225"/>
      <c r="GB160" s="225"/>
      <c r="GC160" s="225"/>
      <c r="GD160" s="225"/>
      <c r="GE160" s="225"/>
      <c r="GF160" s="225"/>
      <c r="GG160" s="225"/>
      <c r="GH160" s="225"/>
      <c r="GI160" s="225"/>
      <c r="GJ160" s="225"/>
      <c r="GK160" s="225"/>
      <c r="GL160" s="225"/>
      <c r="GM160" s="225"/>
      <c r="GN160" s="225"/>
      <c r="GO160" s="225"/>
      <c r="GP160" s="225"/>
      <c r="GQ160" s="225"/>
      <c r="GR160" s="225"/>
      <c r="GS160" s="225"/>
      <c r="GT160" s="225"/>
      <c r="GU160" s="225"/>
      <c r="GV160" s="225"/>
      <c r="GW160" s="225"/>
      <c r="GX160" s="225"/>
      <c r="GY160" s="225"/>
      <c r="GZ160" s="225"/>
      <c r="HA160" s="225"/>
      <c r="HB160" s="225"/>
      <c r="HC160" s="225"/>
      <c r="HD160" s="225"/>
      <c r="HE160" s="225"/>
      <c r="HF160" s="225"/>
      <c r="HG160" s="225"/>
      <c r="HH160" s="225"/>
      <c r="HI160" s="225"/>
      <c r="HJ160" s="225"/>
      <c r="HK160" s="225"/>
      <c r="HL160" s="225"/>
      <c r="HM160" s="225"/>
      <c r="HN160" s="225"/>
      <c r="HO160" s="225"/>
      <c r="HP160" s="225"/>
      <c r="HQ160" s="225"/>
      <c r="HR160" s="225"/>
      <c r="HS160" s="225"/>
      <c r="HT160" s="225"/>
      <c r="HU160" s="225"/>
      <c r="HV160" s="225"/>
      <c r="HW160" s="225"/>
      <c r="HX160" s="225"/>
      <c r="HY160" s="225"/>
      <c r="HZ160" s="225"/>
      <c r="IA160" s="225"/>
      <c r="IB160" s="225"/>
      <c r="IC160" s="225"/>
      <c r="ID160" s="225"/>
      <c r="IE160" s="225"/>
      <c r="IF160" s="225"/>
      <c r="IG160" s="225"/>
      <c r="IH160" s="225"/>
      <c r="II160" s="225"/>
      <c r="IJ160" s="225"/>
      <c r="IK160" s="225"/>
      <c r="IL160" s="225"/>
      <c r="IM160" s="225"/>
      <c r="IN160" s="225"/>
      <c r="IO160" s="225"/>
      <c r="IP160" s="225"/>
      <c r="IQ160" s="225"/>
      <c r="IR160" s="225"/>
      <c r="IS160" s="225"/>
      <c r="IT160" s="225"/>
      <c r="IU160" s="225"/>
      <c r="IV160" s="225"/>
    </row>
    <row r="161" spans="1:256" ht="17.25">
      <c r="A161" s="233" t="s">
        <v>377</v>
      </c>
      <c r="B161" s="241">
        <v>0</v>
      </c>
      <c r="C161" s="241">
        <v>0</v>
      </c>
      <c r="D161" s="250"/>
      <c r="E161" s="251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BY161" s="225"/>
      <c r="BZ161" s="225"/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5"/>
      <c r="CP161" s="225"/>
      <c r="CQ161" s="225"/>
      <c r="CR161" s="225"/>
      <c r="CS161" s="225"/>
      <c r="CT161" s="225"/>
      <c r="CU161" s="225"/>
      <c r="CV161" s="225"/>
      <c r="CW161" s="225"/>
      <c r="CX161" s="225"/>
      <c r="CY161" s="225"/>
      <c r="CZ161" s="225"/>
      <c r="DA161" s="225"/>
      <c r="DB161" s="225"/>
      <c r="DC161" s="225"/>
      <c r="DD161" s="225"/>
      <c r="DE161" s="225"/>
      <c r="DF161" s="225"/>
      <c r="DG161" s="225"/>
      <c r="DH161" s="225"/>
      <c r="DI161" s="225"/>
      <c r="DJ161" s="225"/>
      <c r="DK161" s="225"/>
      <c r="DL161" s="225"/>
      <c r="DM161" s="225"/>
      <c r="DN161" s="225"/>
      <c r="DO161" s="225"/>
      <c r="DP161" s="225"/>
      <c r="DQ161" s="225"/>
      <c r="DR161" s="225"/>
      <c r="DS161" s="225"/>
      <c r="DT161" s="225"/>
      <c r="DU161" s="225"/>
      <c r="DV161" s="225"/>
      <c r="DW161" s="225"/>
      <c r="DX161" s="225"/>
      <c r="DY161" s="225"/>
      <c r="DZ161" s="225"/>
      <c r="EA161" s="225"/>
      <c r="EB161" s="225"/>
      <c r="EC161" s="225"/>
      <c r="ED161" s="225"/>
      <c r="EE161" s="225"/>
      <c r="EF161" s="225"/>
      <c r="EG161" s="225"/>
      <c r="EH161" s="225"/>
      <c r="EI161" s="225"/>
      <c r="EJ161" s="225"/>
      <c r="EK161" s="225"/>
      <c r="EL161" s="225"/>
      <c r="EM161" s="225"/>
      <c r="EN161" s="225"/>
      <c r="EO161" s="225"/>
      <c r="EP161" s="225"/>
      <c r="EQ161" s="225"/>
      <c r="ER161" s="225"/>
      <c r="ES161" s="225"/>
      <c r="ET161" s="225"/>
      <c r="EU161" s="225"/>
      <c r="EV161" s="225"/>
      <c r="EW161" s="225"/>
      <c r="EX161" s="225"/>
      <c r="EY161" s="225"/>
      <c r="EZ161" s="225"/>
      <c r="FA161" s="225"/>
      <c r="FB161" s="225"/>
      <c r="FC161" s="225"/>
      <c r="FD161" s="225"/>
      <c r="FE161" s="225"/>
      <c r="FF161" s="225"/>
      <c r="FG161" s="225"/>
      <c r="FH161" s="225"/>
      <c r="FI161" s="225"/>
      <c r="FJ161" s="225"/>
      <c r="FK161" s="225"/>
      <c r="FL161" s="225"/>
      <c r="FM161" s="225"/>
      <c r="FN161" s="225"/>
      <c r="FO161" s="225"/>
      <c r="FP161" s="225"/>
      <c r="FQ161" s="225"/>
      <c r="FR161" s="225"/>
      <c r="FS161" s="225"/>
      <c r="FT161" s="225"/>
      <c r="FU161" s="225"/>
      <c r="FV161" s="225"/>
      <c r="FW161" s="225"/>
      <c r="FX161" s="225"/>
      <c r="FY161" s="225"/>
      <c r="FZ161" s="225"/>
      <c r="GA161" s="225"/>
      <c r="GB161" s="225"/>
      <c r="GC161" s="225"/>
      <c r="GD161" s="225"/>
      <c r="GE161" s="225"/>
      <c r="GF161" s="225"/>
      <c r="GG161" s="225"/>
      <c r="GH161" s="225"/>
      <c r="GI161" s="225"/>
      <c r="GJ161" s="225"/>
      <c r="GK161" s="225"/>
      <c r="GL161" s="225"/>
      <c r="GM161" s="225"/>
      <c r="GN161" s="225"/>
      <c r="GO161" s="225"/>
      <c r="GP161" s="225"/>
      <c r="GQ161" s="225"/>
      <c r="GR161" s="225"/>
      <c r="GS161" s="225"/>
      <c r="GT161" s="225"/>
      <c r="GU161" s="225"/>
      <c r="GV161" s="225"/>
      <c r="GW161" s="225"/>
      <c r="GX161" s="225"/>
      <c r="GY161" s="225"/>
      <c r="GZ161" s="225"/>
      <c r="HA161" s="225"/>
      <c r="HB161" s="225"/>
      <c r="HC161" s="225"/>
      <c r="HD161" s="225"/>
      <c r="HE161" s="225"/>
      <c r="HF161" s="225"/>
      <c r="HG161" s="225"/>
      <c r="HH161" s="225"/>
      <c r="HI161" s="225"/>
      <c r="HJ161" s="225"/>
      <c r="HK161" s="225"/>
      <c r="HL161" s="225"/>
      <c r="HM161" s="225"/>
      <c r="HN161" s="225"/>
      <c r="HO161" s="225"/>
      <c r="HP161" s="225"/>
      <c r="HQ161" s="225"/>
      <c r="HR161" s="225"/>
      <c r="HS161" s="225"/>
      <c r="HT161" s="225"/>
      <c r="HU161" s="225"/>
      <c r="HV161" s="225"/>
      <c r="HW161" s="225"/>
      <c r="HX161" s="225"/>
      <c r="HY161" s="225"/>
      <c r="HZ161" s="225"/>
      <c r="IA161" s="225"/>
      <c r="IB161" s="225"/>
      <c r="IC161" s="225"/>
      <c r="ID161" s="225"/>
      <c r="IE161" s="225"/>
      <c r="IF161" s="225"/>
      <c r="IG161" s="225"/>
      <c r="IH161" s="225"/>
      <c r="II161" s="225"/>
      <c r="IJ161" s="225"/>
      <c r="IK161" s="225"/>
      <c r="IL161" s="225"/>
      <c r="IM161" s="225"/>
      <c r="IN161" s="225"/>
      <c r="IO161" s="225"/>
      <c r="IP161" s="225"/>
      <c r="IQ161" s="225"/>
      <c r="IR161" s="225"/>
      <c r="IS161" s="225"/>
      <c r="IT161" s="225"/>
      <c r="IU161" s="225"/>
      <c r="IV161" s="225"/>
    </row>
    <row r="162" spans="1:256" ht="17.25">
      <c r="A162" s="233" t="s">
        <v>378</v>
      </c>
      <c r="B162" s="241">
        <v>0</v>
      </c>
      <c r="C162" s="241">
        <v>0</v>
      </c>
      <c r="D162" s="250"/>
      <c r="E162" s="251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25"/>
      <c r="BX162" s="225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5"/>
      <c r="DB162" s="225"/>
      <c r="DC162" s="225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5"/>
      <c r="DZ162" s="225"/>
      <c r="EA162" s="225"/>
      <c r="EB162" s="225"/>
      <c r="EC162" s="225"/>
      <c r="ED162" s="225"/>
      <c r="EE162" s="225"/>
      <c r="EF162" s="225"/>
      <c r="EG162" s="225"/>
      <c r="EH162" s="225"/>
      <c r="EI162" s="225"/>
      <c r="EJ162" s="225"/>
      <c r="EK162" s="225"/>
      <c r="EL162" s="225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  <c r="FL162" s="225"/>
      <c r="FM162" s="225"/>
      <c r="FN162" s="225"/>
      <c r="FO162" s="225"/>
      <c r="FP162" s="225"/>
      <c r="FQ162" s="225"/>
      <c r="FR162" s="225"/>
      <c r="FS162" s="225"/>
      <c r="FT162" s="225"/>
      <c r="FU162" s="225"/>
      <c r="FV162" s="225"/>
      <c r="FW162" s="225"/>
      <c r="FX162" s="225"/>
      <c r="FY162" s="225"/>
      <c r="FZ162" s="225"/>
      <c r="GA162" s="225"/>
      <c r="GB162" s="225"/>
      <c r="GC162" s="225"/>
      <c r="GD162" s="225"/>
      <c r="GE162" s="225"/>
      <c r="GF162" s="225"/>
      <c r="GG162" s="225"/>
      <c r="GH162" s="225"/>
      <c r="GI162" s="225"/>
      <c r="GJ162" s="225"/>
      <c r="GK162" s="225"/>
      <c r="GL162" s="225"/>
      <c r="GM162" s="225"/>
      <c r="GN162" s="225"/>
      <c r="GO162" s="225"/>
      <c r="GP162" s="225"/>
      <c r="GQ162" s="225"/>
      <c r="GR162" s="225"/>
      <c r="GS162" s="225"/>
      <c r="GT162" s="225"/>
      <c r="GU162" s="225"/>
      <c r="GV162" s="225"/>
      <c r="GW162" s="225"/>
      <c r="GX162" s="225"/>
      <c r="GY162" s="225"/>
      <c r="GZ162" s="225"/>
      <c r="HA162" s="225"/>
      <c r="HB162" s="225"/>
      <c r="HC162" s="225"/>
      <c r="HD162" s="225"/>
      <c r="HE162" s="225"/>
      <c r="HF162" s="225"/>
      <c r="HG162" s="225"/>
      <c r="HH162" s="225"/>
      <c r="HI162" s="225"/>
      <c r="HJ162" s="225"/>
      <c r="HK162" s="225"/>
      <c r="HL162" s="225"/>
      <c r="HM162" s="225"/>
      <c r="HN162" s="225"/>
      <c r="HO162" s="225"/>
      <c r="HP162" s="225"/>
      <c r="HQ162" s="225"/>
      <c r="HR162" s="225"/>
      <c r="HS162" s="225"/>
      <c r="HT162" s="225"/>
      <c r="HU162" s="225"/>
      <c r="HV162" s="225"/>
      <c r="HW162" s="225"/>
      <c r="HX162" s="225"/>
      <c r="HY162" s="225"/>
      <c r="HZ162" s="225"/>
      <c r="IA162" s="225"/>
      <c r="IB162" s="225"/>
      <c r="IC162" s="225"/>
      <c r="ID162" s="225"/>
      <c r="IE162" s="225"/>
      <c r="IF162" s="225"/>
      <c r="IG162" s="225"/>
      <c r="IH162" s="225"/>
      <c r="II162" s="225"/>
      <c r="IJ162" s="225"/>
      <c r="IK162" s="225"/>
      <c r="IL162" s="225"/>
      <c r="IM162" s="225"/>
      <c r="IN162" s="225"/>
      <c r="IO162" s="225"/>
      <c r="IP162" s="225"/>
      <c r="IQ162" s="225"/>
      <c r="IR162" s="225"/>
      <c r="IS162" s="225"/>
      <c r="IT162" s="225"/>
      <c r="IU162" s="225"/>
      <c r="IV162" s="225"/>
    </row>
    <row r="163" spans="1:256" ht="17.25">
      <c r="A163" s="233" t="s">
        <v>379</v>
      </c>
      <c r="B163" s="241">
        <v>-1874.72</v>
      </c>
      <c r="C163" s="241">
        <v>4422.88</v>
      </c>
      <c r="D163" s="250"/>
      <c r="E163" s="251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  <c r="BH163" s="225"/>
      <c r="BI163" s="225"/>
      <c r="BJ163" s="225"/>
      <c r="BK163" s="225"/>
      <c r="BL163" s="225"/>
      <c r="BM163" s="225"/>
      <c r="BN163" s="225"/>
      <c r="BO163" s="225"/>
      <c r="BP163" s="225"/>
      <c r="BQ163" s="225"/>
      <c r="BR163" s="225"/>
      <c r="BS163" s="225"/>
      <c r="BT163" s="225"/>
      <c r="BU163" s="225"/>
      <c r="BV163" s="225"/>
      <c r="BW163" s="225"/>
      <c r="BX163" s="225"/>
      <c r="BY163" s="225"/>
      <c r="BZ163" s="225"/>
      <c r="CA163" s="225"/>
      <c r="CB163" s="225"/>
      <c r="CC163" s="225"/>
      <c r="CD163" s="225"/>
      <c r="CE163" s="225"/>
      <c r="CF163" s="225"/>
      <c r="CG163" s="225"/>
      <c r="CH163" s="225"/>
      <c r="CI163" s="225"/>
      <c r="CJ163" s="225"/>
      <c r="CK163" s="225"/>
      <c r="CL163" s="225"/>
      <c r="CM163" s="225"/>
      <c r="CN163" s="225"/>
      <c r="CO163" s="225"/>
      <c r="CP163" s="225"/>
      <c r="CQ163" s="225"/>
      <c r="CR163" s="225"/>
      <c r="CS163" s="225"/>
      <c r="CT163" s="225"/>
      <c r="CU163" s="225"/>
      <c r="CV163" s="225"/>
      <c r="CW163" s="225"/>
      <c r="CX163" s="225"/>
      <c r="CY163" s="225"/>
      <c r="CZ163" s="225"/>
      <c r="DA163" s="225"/>
      <c r="DB163" s="225"/>
      <c r="DC163" s="225"/>
      <c r="DD163" s="225"/>
      <c r="DE163" s="225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5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  <c r="FF163" s="225"/>
      <c r="FG163" s="225"/>
      <c r="FH163" s="225"/>
      <c r="FI163" s="225"/>
      <c r="FJ163" s="225"/>
      <c r="FK163" s="225"/>
      <c r="FL163" s="225"/>
      <c r="FM163" s="225"/>
      <c r="FN163" s="225"/>
      <c r="FO163" s="225"/>
      <c r="FP163" s="225"/>
      <c r="FQ163" s="225"/>
      <c r="FR163" s="225"/>
      <c r="FS163" s="225"/>
      <c r="FT163" s="225"/>
      <c r="FU163" s="225"/>
      <c r="FV163" s="225"/>
      <c r="FW163" s="225"/>
      <c r="FX163" s="225"/>
      <c r="FY163" s="225"/>
      <c r="FZ163" s="225"/>
      <c r="GA163" s="225"/>
      <c r="GB163" s="225"/>
      <c r="GC163" s="225"/>
      <c r="GD163" s="225"/>
      <c r="GE163" s="225"/>
      <c r="GF163" s="225"/>
      <c r="GG163" s="225"/>
      <c r="GH163" s="225"/>
      <c r="GI163" s="225"/>
      <c r="GJ163" s="225"/>
      <c r="GK163" s="225"/>
      <c r="GL163" s="225"/>
      <c r="GM163" s="225"/>
      <c r="GN163" s="225"/>
      <c r="GO163" s="225"/>
      <c r="GP163" s="225"/>
      <c r="GQ163" s="225"/>
      <c r="GR163" s="225"/>
      <c r="GS163" s="225"/>
      <c r="GT163" s="225"/>
      <c r="GU163" s="225"/>
      <c r="GV163" s="225"/>
      <c r="GW163" s="225"/>
      <c r="GX163" s="225"/>
      <c r="GY163" s="225"/>
      <c r="GZ163" s="225"/>
      <c r="HA163" s="225"/>
      <c r="HB163" s="225"/>
      <c r="HC163" s="225"/>
      <c r="HD163" s="225"/>
      <c r="HE163" s="225"/>
      <c r="HF163" s="225"/>
      <c r="HG163" s="225"/>
      <c r="HH163" s="225"/>
      <c r="HI163" s="225"/>
      <c r="HJ163" s="225"/>
      <c r="HK163" s="225"/>
      <c r="HL163" s="225"/>
      <c r="HM163" s="225"/>
      <c r="HN163" s="225"/>
      <c r="HO163" s="225"/>
      <c r="HP163" s="225"/>
      <c r="HQ163" s="225"/>
      <c r="HR163" s="225"/>
      <c r="HS163" s="225"/>
      <c r="HT163" s="225"/>
      <c r="HU163" s="225"/>
      <c r="HV163" s="225"/>
      <c r="HW163" s="225"/>
      <c r="HX163" s="225"/>
      <c r="HY163" s="225"/>
      <c r="HZ163" s="225"/>
      <c r="IA163" s="225"/>
      <c r="IB163" s="225"/>
      <c r="IC163" s="225"/>
      <c r="ID163" s="225"/>
      <c r="IE163" s="225"/>
      <c r="IF163" s="225"/>
      <c r="IG163" s="225"/>
      <c r="IH163" s="225"/>
      <c r="II163" s="225"/>
      <c r="IJ163" s="225"/>
      <c r="IK163" s="225"/>
      <c r="IL163" s="225"/>
      <c r="IM163" s="225"/>
      <c r="IN163" s="225"/>
      <c r="IO163" s="225"/>
      <c r="IP163" s="225"/>
      <c r="IQ163" s="225"/>
      <c r="IR163" s="225"/>
      <c r="IS163" s="225"/>
      <c r="IT163" s="225"/>
      <c r="IU163" s="225"/>
      <c r="IV163" s="225"/>
    </row>
    <row r="164" spans="1:256" ht="17.25">
      <c r="A164" s="233" t="s">
        <v>380</v>
      </c>
      <c r="B164" s="241">
        <v>0</v>
      </c>
      <c r="C164" s="241">
        <v>0</v>
      </c>
      <c r="D164" s="250"/>
      <c r="E164" s="251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5"/>
      <c r="BS164" s="225"/>
      <c r="BT164" s="225"/>
      <c r="BU164" s="225"/>
      <c r="BV164" s="225"/>
      <c r="BW164" s="225"/>
      <c r="BX164" s="225"/>
      <c r="BY164" s="225"/>
      <c r="BZ164" s="225"/>
      <c r="CA164" s="225"/>
      <c r="CB164" s="225"/>
      <c r="CC164" s="225"/>
      <c r="CD164" s="225"/>
      <c r="CE164" s="225"/>
      <c r="CF164" s="225"/>
      <c r="CG164" s="225"/>
      <c r="CH164" s="225"/>
      <c r="CI164" s="225"/>
      <c r="CJ164" s="225"/>
      <c r="CK164" s="225"/>
      <c r="CL164" s="225"/>
      <c r="CM164" s="225"/>
      <c r="CN164" s="225"/>
      <c r="CO164" s="225"/>
      <c r="CP164" s="225"/>
      <c r="CQ164" s="225"/>
      <c r="CR164" s="225"/>
      <c r="CS164" s="225"/>
      <c r="CT164" s="225"/>
      <c r="CU164" s="225"/>
      <c r="CV164" s="225"/>
      <c r="CW164" s="225"/>
      <c r="CX164" s="225"/>
      <c r="CY164" s="225"/>
      <c r="CZ164" s="225"/>
      <c r="DA164" s="225"/>
      <c r="DB164" s="225"/>
      <c r="DC164" s="225"/>
      <c r="DD164" s="225"/>
      <c r="DE164" s="225"/>
      <c r="DF164" s="225"/>
      <c r="DG164" s="225"/>
      <c r="DH164" s="225"/>
      <c r="DI164" s="225"/>
      <c r="DJ164" s="225"/>
      <c r="DK164" s="225"/>
      <c r="DL164" s="225"/>
      <c r="DM164" s="225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5"/>
      <c r="DZ164" s="225"/>
      <c r="EA164" s="225"/>
      <c r="EB164" s="225"/>
      <c r="EC164" s="225"/>
      <c r="ED164" s="225"/>
      <c r="EE164" s="225"/>
      <c r="EF164" s="225"/>
      <c r="EG164" s="225"/>
      <c r="EH164" s="225"/>
      <c r="EI164" s="225"/>
      <c r="EJ164" s="225"/>
      <c r="EK164" s="225"/>
      <c r="EL164" s="225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  <c r="EX164" s="225"/>
      <c r="EY164" s="225"/>
      <c r="EZ164" s="225"/>
      <c r="FA164" s="225"/>
      <c r="FB164" s="225"/>
      <c r="FC164" s="225"/>
      <c r="FD164" s="225"/>
      <c r="FE164" s="225"/>
      <c r="FF164" s="225"/>
      <c r="FG164" s="225"/>
      <c r="FH164" s="225"/>
      <c r="FI164" s="225"/>
      <c r="FJ164" s="225"/>
      <c r="FK164" s="225"/>
      <c r="FL164" s="225"/>
      <c r="FM164" s="225"/>
      <c r="FN164" s="225"/>
      <c r="FO164" s="225"/>
      <c r="FP164" s="225"/>
      <c r="FQ164" s="225"/>
      <c r="FR164" s="225"/>
      <c r="FS164" s="225"/>
      <c r="FT164" s="225"/>
      <c r="FU164" s="225"/>
      <c r="FV164" s="225"/>
      <c r="FW164" s="225"/>
      <c r="FX164" s="225"/>
      <c r="FY164" s="225"/>
      <c r="FZ164" s="225"/>
      <c r="GA164" s="225"/>
      <c r="GB164" s="225"/>
      <c r="GC164" s="225"/>
      <c r="GD164" s="225"/>
      <c r="GE164" s="225"/>
      <c r="GF164" s="225"/>
      <c r="GG164" s="225"/>
      <c r="GH164" s="225"/>
      <c r="GI164" s="225"/>
      <c r="GJ164" s="225"/>
      <c r="GK164" s="225"/>
      <c r="GL164" s="225"/>
      <c r="GM164" s="225"/>
      <c r="GN164" s="225"/>
      <c r="GO164" s="225"/>
      <c r="GP164" s="225"/>
      <c r="GQ164" s="225"/>
      <c r="GR164" s="225"/>
      <c r="GS164" s="225"/>
      <c r="GT164" s="225"/>
      <c r="GU164" s="225"/>
      <c r="GV164" s="225"/>
      <c r="GW164" s="225"/>
      <c r="GX164" s="225"/>
      <c r="GY164" s="225"/>
      <c r="GZ164" s="225"/>
      <c r="HA164" s="225"/>
      <c r="HB164" s="225"/>
      <c r="HC164" s="225"/>
      <c r="HD164" s="225"/>
      <c r="HE164" s="225"/>
      <c r="HF164" s="225"/>
      <c r="HG164" s="225"/>
      <c r="HH164" s="225"/>
      <c r="HI164" s="225"/>
      <c r="HJ164" s="225"/>
      <c r="HK164" s="225"/>
      <c r="HL164" s="225"/>
      <c r="HM164" s="225"/>
      <c r="HN164" s="225"/>
      <c r="HO164" s="225"/>
      <c r="HP164" s="225"/>
      <c r="HQ164" s="225"/>
      <c r="HR164" s="225"/>
      <c r="HS164" s="225"/>
      <c r="HT164" s="225"/>
      <c r="HU164" s="225"/>
      <c r="HV164" s="225"/>
      <c r="HW164" s="225"/>
      <c r="HX164" s="225"/>
      <c r="HY164" s="225"/>
      <c r="HZ164" s="225"/>
      <c r="IA164" s="225"/>
      <c r="IB164" s="225"/>
      <c r="IC164" s="225"/>
      <c r="ID164" s="225"/>
      <c r="IE164" s="225"/>
      <c r="IF164" s="225"/>
      <c r="IG164" s="225"/>
      <c r="IH164" s="225"/>
      <c r="II164" s="225"/>
      <c r="IJ164" s="225"/>
      <c r="IK164" s="225"/>
      <c r="IL164" s="225"/>
      <c r="IM164" s="225"/>
      <c r="IN164" s="225"/>
      <c r="IO164" s="225"/>
      <c r="IP164" s="225"/>
      <c r="IQ164" s="225"/>
      <c r="IR164" s="225"/>
      <c r="IS164" s="225"/>
      <c r="IT164" s="225"/>
      <c r="IU164" s="225"/>
      <c r="IV164" s="225"/>
    </row>
    <row r="165" spans="1:256" ht="17.25">
      <c r="A165" s="233" t="s">
        <v>381</v>
      </c>
      <c r="B165" s="241">
        <v>14650.55</v>
      </c>
      <c r="C165" s="241">
        <v>10482.97</v>
      </c>
      <c r="D165" s="250"/>
      <c r="E165" s="251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BY165" s="225"/>
      <c r="BZ165" s="225"/>
      <c r="CA165" s="225"/>
      <c r="CB165" s="225"/>
      <c r="CC165" s="225"/>
      <c r="CD165" s="225"/>
      <c r="CE165" s="225"/>
      <c r="CF165" s="225"/>
      <c r="CG165" s="225"/>
      <c r="CH165" s="225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225"/>
      <c r="CZ165" s="225"/>
      <c r="DA165" s="225"/>
      <c r="DB165" s="225"/>
      <c r="DC165" s="225"/>
      <c r="DD165" s="225"/>
      <c r="DE165" s="225"/>
      <c r="DF165" s="225"/>
      <c r="DG165" s="225"/>
      <c r="DH165" s="225"/>
      <c r="DI165" s="225"/>
      <c r="DJ165" s="225"/>
      <c r="DK165" s="225"/>
      <c r="DL165" s="225"/>
      <c r="DM165" s="225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5"/>
      <c r="DZ165" s="225"/>
      <c r="EA165" s="225"/>
      <c r="EB165" s="225"/>
      <c r="EC165" s="225"/>
      <c r="ED165" s="225"/>
      <c r="EE165" s="225"/>
      <c r="EF165" s="225"/>
      <c r="EG165" s="225"/>
      <c r="EH165" s="225"/>
      <c r="EI165" s="225"/>
      <c r="EJ165" s="225"/>
      <c r="EK165" s="225"/>
      <c r="EL165" s="225"/>
      <c r="EM165" s="225"/>
      <c r="EN165" s="225"/>
      <c r="EO165" s="225"/>
      <c r="EP165" s="225"/>
      <c r="EQ165" s="225"/>
      <c r="ER165" s="225"/>
      <c r="ES165" s="225"/>
      <c r="ET165" s="225"/>
      <c r="EU165" s="225"/>
      <c r="EV165" s="225"/>
      <c r="EW165" s="225"/>
      <c r="EX165" s="225"/>
      <c r="EY165" s="225"/>
      <c r="EZ165" s="225"/>
      <c r="FA165" s="225"/>
      <c r="FB165" s="225"/>
      <c r="FC165" s="225"/>
      <c r="FD165" s="225"/>
      <c r="FE165" s="225"/>
      <c r="FF165" s="225"/>
      <c r="FG165" s="225"/>
      <c r="FH165" s="225"/>
      <c r="FI165" s="225"/>
      <c r="FJ165" s="225"/>
      <c r="FK165" s="225"/>
      <c r="FL165" s="225"/>
      <c r="FM165" s="225"/>
      <c r="FN165" s="225"/>
      <c r="FO165" s="225"/>
      <c r="FP165" s="225"/>
      <c r="FQ165" s="225"/>
      <c r="FR165" s="225"/>
      <c r="FS165" s="225"/>
      <c r="FT165" s="225"/>
      <c r="FU165" s="225"/>
      <c r="FV165" s="225"/>
      <c r="FW165" s="225"/>
      <c r="FX165" s="225"/>
      <c r="FY165" s="225"/>
      <c r="FZ165" s="225"/>
      <c r="GA165" s="225"/>
      <c r="GB165" s="225"/>
      <c r="GC165" s="225"/>
      <c r="GD165" s="225"/>
      <c r="GE165" s="225"/>
      <c r="GF165" s="225"/>
      <c r="GG165" s="225"/>
      <c r="GH165" s="225"/>
      <c r="GI165" s="225"/>
      <c r="GJ165" s="225"/>
      <c r="GK165" s="225"/>
      <c r="GL165" s="225"/>
      <c r="GM165" s="225"/>
      <c r="GN165" s="225"/>
      <c r="GO165" s="225"/>
      <c r="GP165" s="225"/>
      <c r="GQ165" s="225"/>
      <c r="GR165" s="225"/>
      <c r="GS165" s="225"/>
      <c r="GT165" s="225"/>
      <c r="GU165" s="225"/>
      <c r="GV165" s="225"/>
      <c r="GW165" s="225"/>
      <c r="GX165" s="225"/>
      <c r="GY165" s="225"/>
      <c r="GZ165" s="225"/>
      <c r="HA165" s="225"/>
      <c r="HB165" s="225"/>
      <c r="HC165" s="225"/>
      <c r="HD165" s="225"/>
      <c r="HE165" s="225"/>
      <c r="HF165" s="225"/>
      <c r="HG165" s="225"/>
      <c r="HH165" s="225"/>
      <c r="HI165" s="225"/>
      <c r="HJ165" s="225"/>
      <c r="HK165" s="225"/>
      <c r="HL165" s="225"/>
      <c r="HM165" s="225"/>
      <c r="HN165" s="225"/>
      <c r="HO165" s="225"/>
      <c r="HP165" s="225"/>
      <c r="HQ165" s="225"/>
      <c r="HR165" s="225"/>
      <c r="HS165" s="225"/>
      <c r="HT165" s="225"/>
      <c r="HU165" s="225"/>
      <c r="HV165" s="225"/>
      <c r="HW165" s="225"/>
      <c r="HX165" s="225"/>
      <c r="HY165" s="225"/>
      <c r="HZ165" s="225"/>
      <c r="IA165" s="225"/>
      <c r="IB165" s="225"/>
      <c r="IC165" s="225"/>
      <c r="ID165" s="225"/>
      <c r="IE165" s="225"/>
      <c r="IF165" s="225"/>
      <c r="IG165" s="225"/>
      <c r="IH165" s="225"/>
      <c r="II165" s="225"/>
      <c r="IJ165" s="225"/>
      <c r="IK165" s="225"/>
      <c r="IL165" s="225"/>
      <c r="IM165" s="225"/>
      <c r="IN165" s="225"/>
      <c r="IO165" s="225"/>
      <c r="IP165" s="225"/>
      <c r="IQ165" s="225"/>
      <c r="IR165" s="225"/>
      <c r="IS165" s="225"/>
      <c r="IT165" s="225"/>
      <c r="IU165" s="225"/>
      <c r="IV165" s="225"/>
    </row>
    <row r="166" spans="1:256" ht="17.25">
      <c r="A166" s="233" t="s">
        <v>382</v>
      </c>
      <c r="B166" s="241">
        <v>168.5</v>
      </c>
      <c r="C166" s="241">
        <v>522.77</v>
      </c>
      <c r="D166" s="250"/>
      <c r="E166" s="251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  <c r="BH166" s="225"/>
      <c r="BI166" s="225"/>
      <c r="BJ166" s="225"/>
      <c r="BK166" s="225"/>
      <c r="BL166" s="225"/>
      <c r="BM166" s="225"/>
      <c r="BN166" s="225"/>
      <c r="BO166" s="225"/>
      <c r="BP166" s="225"/>
      <c r="BQ166" s="225"/>
      <c r="BR166" s="225"/>
      <c r="BS166" s="225"/>
      <c r="BT166" s="225"/>
      <c r="BU166" s="225"/>
      <c r="BV166" s="225"/>
      <c r="BW166" s="225"/>
      <c r="BX166" s="225"/>
      <c r="BY166" s="225"/>
      <c r="BZ166" s="225"/>
      <c r="CA166" s="225"/>
      <c r="CB166" s="225"/>
      <c r="CC166" s="225"/>
      <c r="CD166" s="225"/>
      <c r="CE166" s="225"/>
      <c r="CF166" s="225"/>
      <c r="CG166" s="225"/>
      <c r="CH166" s="225"/>
      <c r="CI166" s="225"/>
      <c r="CJ166" s="225"/>
      <c r="CK166" s="225"/>
      <c r="CL166" s="225"/>
      <c r="CM166" s="225"/>
      <c r="CN166" s="225"/>
      <c r="CO166" s="225"/>
      <c r="CP166" s="225"/>
      <c r="CQ166" s="225"/>
      <c r="CR166" s="225"/>
      <c r="CS166" s="225"/>
      <c r="CT166" s="225"/>
      <c r="CU166" s="225"/>
      <c r="CV166" s="225"/>
      <c r="CW166" s="225"/>
      <c r="CX166" s="225"/>
      <c r="CY166" s="225"/>
      <c r="CZ166" s="225"/>
      <c r="DA166" s="225"/>
      <c r="DB166" s="225"/>
      <c r="DC166" s="225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25"/>
      <c r="DQ166" s="225"/>
      <c r="DR166" s="225"/>
      <c r="DS166" s="225"/>
      <c r="DT166" s="225"/>
      <c r="DU166" s="225"/>
      <c r="DV166" s="225"/>
      <c r="DW166" s="225"/>
      <c r="DX166" s="225"/>
      <c r="DY166" s="225"/>
      <c r="DZ166" s="225"/>
      <c r="EA166" s="225"/>
      <c r="EB166" s="225"/>
      <c r="EC166" s="225"/>
      <c r="ED166" s="225"/>
      <c r="EE166" s="225"/>
      <c r="EF166" s="225"/>
      <c r="EG166" s="225"/>
      <c r="EH166" s="225"/>
      <c r="EI166" s="225"/>
      <c r="EJ166" s="225"/>
      <c r="EK166" s="225"/>
      <c r="EL166" s="225"/>
      <c r="EM166" s="225"/>
      <c r="EN166" s="225"/>
      <c r="EO166" s="225"/>
      <c r="EP166" s="225"/>
      <c r="EQ166" s="225"/>
      <c r="ER166" s="225"/>
      <c r="ES166" s="225"/>
      <c r="ET166" s="225"/>
      <c r="EU166" s="225"/>
      <c r="EV166" s="225"/>
      <c r="EW166" s="225"/>
      <c r="EX166" s="225"/>
      <c r="EY166" s="225"/>
      <c r="EZ166" s="225"/>
      <c r="FA166" s="225"/>
      <c r="FB166" s="225"/>
      <c r="FC166" s="225"/>
      <c r="FD166" s="225"/>
      <c r="FE166" s="225"/>
      <c r="FF166" s="225"/>
      <c r="FG166" s="225"/>
      <c r="FH166" s="225"/>
      <c r="FI166" s="225"/>
      <c r="FJ166" s="225"/>
      <c r="FK166" s="225"/>
      <c r="FL166" s="225"/>
      <c r="FM166" s="225"/>
      <c r="FN166" s="225"/>
      <c r="FO166" s="225"/>
      <c r="FP166" s="225"/>
      <c r="FQ166" s="225"/>
      <c r="FR166" s="225"/>
      <c r="FS166" s="225"/>
      <c r="FT166" s="225"/>
      <c r="FU166" s="225"/>
      <c r="FV166" s="225"/>
      <c r="FW166" s="225"/>
      <c r="FX166" s="225"/>
      <c r="FY166" s="225"/>
      <c r="FZ166" s="225"/>
      <c r="GA166" s="225"/>
      <c r="GB166" s="225"/>
      <c r="GC166" s="225"/>
      <c r="GD166" s="225"/>
      <c r="GE166" s="225"/>
      <c r="GF166" s="225"/>
      <c r="GG166" s="225"/>
      <c r="GH166" s="225"/>
      <c r="GI166" s="225"/>
      <c r="GJ166" s="225"/>
      <c r="GK166" s="225"/>
      <c r="GL166" s="225"/>
      <c r="GM166" s="225"/>
      <c r="GN166" s="225"/>
      <c r="GO166" s="225"/>
      <c r="GP166" s="225"/>
      <c r="GQ166" s="225"/>
      <c r="GR166" s="225"/>
      <c r="GS166" s="225"/>
      <c r="GT166" s="225"/>
      <c r="GU166" s="225"/>
      <c r="GV166" s="225"/>
      <c r="GW166" s="225"/>
      <c r="GX166" s="225"/>
      <c r="GY166" s="225"/>
      <c r="GZ166" s="225"/>
      <c r="HA166" s="225"/>
      <c r="HB166" s="225"/>
      <c r="HC166" s="225"/>
      <c r="HD166" s="225"/>
      <c r="HE166" s="225"/>
      <c r="HF166" s="225"/>
      <c r="HG166" s="225"/>
      <c r="HH166" s="225"/>
      <c r="HI166" s="225"/>
      <c r="HJ166" s="225"/>
      <c r="HK166" s="225"/>
      <c r="HL166" s="225"/>
      <c r="HM166" s="225"/>
      <c r="HN166" s="225"/>
      <c r="HO166" s="225"/>
      <c r="HP166" s="225"/>
      <c r="HQ166" s="225"/>
      <c r="HR166" s="225"/>
      <c r="HS166" s="225"/>
      <c r="HT166" s="225"/>
      <c r="HU166" s="225"/>
      <c r="HV166" s="225"/>
      <c r="HW166" s="225"/>
      <c r="HX166" s="225"/>
      <c r="HY166" s="225"/>
      <c r="HZ166" s="225"/>
      <c r="IA166" s="225"/>
      <c r="IB166" s="225"/>
      <c r="IC166" s="225"/>
      <c r="ID166" s="225"/>
      <c r="IE166" s="225"/>
      <c r="IF166" s="225"/>
      <c r="IG166" s="225"/>
      <c r="IH166" s="225"/>
      <c r="II166" s="225"/>
      <c r="IJ166" s="225"/>
      <c r="IK166" s="225"/>
      <c r="IL166" s="225"/>
      <c r="IM166" s="225"/>
      <c r="IN166" s="225"/>
      <c r="IO166" s="225"/>
      <c r="IP166" s="225"/>
      <c r="IQ166" s="225"/>
      <c r="IR166" s="225"/>
      <c r="IS166" s="225"/>
      <c r="IT166" s="225"/>
      <c r="IU166" s="225"/>
      <c r="IV166" s="225"/>
    </row>
    <row r="167" spans="1:256" ht="17.25">
      <c r="A167" s="233" t="s">
        <v>383</v>
      </c>
      <c r="B167" s="241">
        <v>338.52</v>
      </c>
      <c r="C167" s="241">
        <v>497.34</v>
      </c>
      <c r="D167" s="250"/>
      <c r="E167" s="251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  <c r="BH167" s="225"/>
      <c r="BI167" s="225"/>
      <c r="BJ167" s="225"/>
      <c r="BK167" s="225"/>
      <c r="BL167" s="225"/>
      <c r="BM167" s="225"/>
      <c r="BN167" s="225"/>
      <c r="BO167" s="225"/>
      <c r="BP167" s="225"/>
      <c r="BQ167" s="225"/>
      <c r="BR167" s="225"/>
      <c r="BS167" s="225"/>
      <c r="BT167" s="225"/>
      <c r="BU167" s="225"/>
      <c r="BV167" s="225"/>
      <c r="BW167" s="225"/>
      <c r="BX167" s="225"/>
      <c r="BY167" s="225"/>
      <c r="BZ167" s="225"/>
      <c r="CA167" s="225"/>
      <c r="CB167" s="225"/>
      <c r="CC167" s="225"/>
      <c r="CD167" s="225"/>
      <c r="CE167" s="225"/>
      <c r="CF167" s="225"/>
      <c r="CG167" s="225"/>
      <c r="CH167" s="225"/>
      <c r="CI167" s="225"/>
      <c r="CJ167" s="225"/>
      <c r="CK167" s="225"/>
      <c r="CL167" s="225"/>
      <c r="CM167" s="225"/>
      <c r="CN167" s="225"/>
      <c r="CO167" s="225"/>
      <c r="CP167" s="225"/>
      <c r="CQ167" s="225"/>
      <c r="CR167" s="225"/>
      <c r="CS167" s="225"/>
      <c r="CT167" s="225"/>
      <c r="CU167" s="225"/>
      <c r="CV167" s="225"/>
      <c r="CW167" s="225"/>
      <c r="CX167" s="225"/>
      <c r="CY167" s="225"/>
      <c r="CZ167" s="225"/>
      <c r="DA167" s="225"/>
      <c r="DB167" s="225"/>
      <c r="DC167" s="225"/>
      <c r="DD167" s="225"/>
      <c r="DE167" s="225"/>
      <c r="DF167" s="225"/>
      <c r="DG167" s="225"/>
      <c r="DH167" s="225"/>
      <c r="DI167" s="225"/>
      <c r="DJ167" s="225"/>
      <c r="DK167" s="225"/>
      <c r="DL167" s="225"/>
      <c r="DM167" s="225"/>
      <c r="DN167" s="225"/>
      <c r="DO167" s="225"/>
      <c r="DP167" s="225"/>
      <c r="DQ167" s="225"/>
      <c r="DR167" s="225"/>
      <c r="DS167" s="225"/>
      <c r="DT167" s="225"/>
      <c r="DU167" s="225"/>
      <c r="DV167" s="225"/>
      <c r="DW167" s="225"/>
      <c r="DX167" s="225"/>
      <c r="DY167" s="225"/>
      <c r="DZ167" s="225"/>
      <c r="EA167" s="225"/>
      <c r="EB167" s="225"/>
      <c r="EC167" s="225"/>
      <c r="ED167" s="225"/>
      <c r="EE167" s="225"/>
      <c r="EF167" s="225"/>
      <c r="EG167" s="225"/>
      <c r="EH167" s="225"/>
      <c r="EI167" s="225"/>
      <c r="EJ167" s="225"/>
      <c r="EK167" s="225"/>
      <c r="EL167" s="225"/>
      <c r="EM167" s="225"/>
      <c r="EN167" s="225"/>
      <c r="EO167" s="225"/>
      <c r="EP167" s="225"/>
      <c r="EQ167" s="225"/>
      <c r="ER167" s="225"/>
      <c r="ES167" s="225"/>
      <c r="ET167" s="225"/>
      <c r="EU167" s="225"/>
      <c r="EV167" s="225"/>
      <c r="EW167" s="225"/>
      <c r="EX167" s="225"/>
      <c r="EY167" s="225"/>
      <c r="EZ167" s="225"/>
      <c r="FA167" s="225"/>
      <c r="FB167" s="225"/>
      <c r="FC167" s="225"/>
      <c r="FD167" s="225"/>
      <c r="FE167" s="225"/>
      <c r="FF167" s="225"/>
      <c r="FG167" s="225"/>
      <c r="FH167" s="225"/>
      <c r="FI167" s="225"/>
      <c r="FJ167" s="225"/>
      <c r="FK167" s="225"/>
      <c r="FL167" s="225"/>
      <c r="FM167" s="225"/>
      <c r="FN167" s="225"/>
      <c r="FO167" s="225"/>
      <c r="FP167" s="225"/>
      <c r="FQ167" s="225"/>
      <c r="FR167" s="225"/>
      <c r="FS167" s="225"/>
      <c r="FT167" s="225"/>
      <c r="FU167" s="225"/>
      <c r="FV167" s="225"/>
      <c r="FW167" s="225"/>
      <c r="FX167" s="225"/>
      <c r="FY167" s="225"/>
      <c r="FZ167" s="225"/>
      <c r="GA167" s="225"/>
      <c r="GB167" s="225"/>
      <c r="GC167" s="225"/>
      <c r="GD167" s="225"/>
      <c r="GE167" s="225"/>
      <c r="GF167" s="225"/>
      <c r="GG167" s="225"/>
      <c r="GH167" s="225"/>
      <c r="GI167" s="225"/>
      <c r="GJ167" s="225"/>
      <c r="GK167" s="225"/>
      <c r="GL167" s="225"/>
      <c r="GM167" s="225"/>
      <c r="GN167" s="225"/>
      <c r="GO167" s="225"/>
      <c r="GP167" s="225"/>
      <c r="GQ167" s="225"/>
      <c r="GR167" s="225"/>
      <c r="GS167" s="225"/>
      <c r="GT167" s="225"/>
      <c r="GU167" s="225"/>
      <c r="GV167" s="225"/>
      <c r="GW167" s="225"/>
      <c r="GX167" s="225"/>
      <c r="GY167" s="225"/>
      <c r="GZ167" s="225"/>
      <c r="HA167" s="225"/>
      <c r="HB167" s="225"/>
      <c r="HC167" s="225"/>
      <c r="HD167" s="225"/>
      <c r="HE167" s="225"/>
      <c r="HF167" s="225"/>
      <c r="HG167" s="225"/>
      <c r="HH167" s="225"/>
      <c r="HI167" s="225"/>
      <c r="HJ167" s="225"/>
      <c r="HK167" s="225"/>
      <c r="HL167" s="225"/>
      <c r="HM167" s="225"/>
      <c r="HN167" s="225"/>
      <c r="HO167" s="225"/>
      <c r="HP167" s="225"/>
      <c r="HQ167" s="225"/>
      <c r="HR167" s="225"/>
      <c r="HS167" s="225"/>
      <c r="HT167" s="225"/>
      <c r="HU167" s="225"/>
      <c r="HV167" s="225"/>
      <c r="HW167" s="225"/>
      <c r="HX167" s="225"/>
      <c r="HY167" s="225"/>
      <c r="HZ167" s="225"/>
      <c r="IA167" s="225"/>
      <c r="IB167" s="225"/>
      <c r="IC167" s="225"/>
      <c r="ID167" s="225"/>
      <c r="IE167" s="225"/>
      <c r="IF167" s="225"/>
      <c r="IG167" s="225"/>
      <c r="IH167" s="225"/>
      <c r="II167" s="225"/>
      <c r="IJ167" s="225"/>
      <c r="IK167" s="225"/>
      <c r="IL167" s="225"/>
      <c r="IM167" s="225"/>
      <c r="IN167" s="225"/>
      <c r="IO167" s="225"/>
      <c r="IP167" s="225"/>
      <c r="IQ167" s="225"/>
      <c r="IR167" s="225"/>
      <c r="IS167" s="225"/>
      <c r="IT167" s="225"/>
      <c r="IU167" s="225"/>
      <c r="IV167" s="225"/>
    </row>
    <row r="168" spans="1:256" ht="17.25">
      <c r="A168" s="233" t="s">
        <v>384</v>
      </c>
      <c r="B168" s="241">
        <v>2597</v>
      </c>
      <c r="C168" s="241">
        <v>387</v>
      </c>
      <c r="D168" s="250"/>
      <c r="E168" s="251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225"/>
      <c r="BD168" s="225"/>
      <c r="BE168" s="225"/>
      <c r="BF168" s="225"/>
      <c r="BG168" s="225"/>
      <c r="BH168" s="225"/>
      <c r="BI168" s="225"/>
      <c r="BJ168" s="225"/>
      <c r="BK168" s="225"/>
      <c r="BL168" s="225"/>
      <c r="BM168" s="225"/>
      <c r="BN168" s="225"/>
      <c r="BO168" s="225"/>
      <c r="BP168" s="225"/>
      <c r="BQ168" s="225"/>
      <c r="BR168" s="225"/>
      <c r="BS168" s="225"/>
      <c r="BT168" s="225"/>
      <c r="BU168" s="225"/>
      <c r="BV168" s="225"/>
      <c r="BW168" s="225"/>
      <c r="BX168" s="225"/>
      <c r="BY168" s="225"/>
      <c r="BZ168" s="225"/>
      <c r="CA168" s="225"/>
      <c r="CB168" s="225"/>
      <c r="CC168" s="225"/>
      <c r="CD168" s="225"/>
      <c r="CE168" s="225"/>
      <c r="CF168" s="225"/>
      <c r="CG168" s="225"/>
      <c r="CH168" s="225"/>
      <c r="CI168" s="225"/>
      <c r="CJ168" s="225"/>
      <c r="CK168" s="225"/>
      <c r="CL168" s="225"/>
      <c r="CM168" s="225"/>
      <c r="CN168" s="225"/>
      <c r="CO168" s="225"/>
      <c r="CP168" s="225"/>
      <c r="CQ168" s="225"/>
      <c r="CR168" s="225"/>
      <c r="CS168" s="225"/>
      <c r="CT168" s="225"/>
      <c r="CU168" s="225"/>
      <c r="CV168" s="225"/>
      <c r="CW168" s="225"/>
      <c r="CX168" s="225"/>
      <c r="CY168" s="225"/>
      <c r="CZ168" s="225"/>
      <c r="DA168" s="225"/>
      <c r="DB168" s="225"/>
      <c r="DC168" s="225"/>
      <c r="DD168" s="225"/>
      <c r="DE168" s="225"/>
      <c r="DF168" s="225"/>
      <c r="DG168" s="225"/>
      <c r="DH168" s="225"/>
      <c r="DI168" s="225"/>
      <c r="DJ168" s="225"/>
      <c r="DK168" s="225"/>
      <c r="DL168" s="225"/>
      <c r="DM168" s="225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5"/>
      <c r="EM168" s="225"/>
      <c r="EN168" s="225"/>
      <c r="EO168" s="225"/>
      <c r="EP168" s="225"/>
      <c r="EQ168" s="225"/>
      <c r="ER168" s="225"/>
      <c r="ES168" s="225"/>
      <c r="ET168" s="225"/>
      <c r="EU168" s="225"/>
      <c r="EV168" s="225"/>
      <c r="EW168" s="225"/>
      <c r="EX168" s="225"/>
      <c r="EY168" s="225"/>
      <c r="EZ168" s="225"/>
      <c r="FA168" s="225"/>
      <c r="FB168" s="225"/>
      <c r="FC168" s="225"/>
      <c r="FD168" s="225"/>
      <c r="FE168" s="225"/>
      <c r="FF168" s="225"/>
      <c r="FG168" s="225"/>
      <c r="FH168" s="225"/>
      <c r="FI168" s="225"/>
      <c r="FJ168" s="225"/>
      <c r="FK168" s="225"/>
      <c r="FL168" s="225"/>
      <c r="FM168" s="225"/>
      <c r="FN168" s="225"/>
      <c r="FO168" s="225"/>
      <c r="FP168" s="225"/>
      <c r="FQ168" s="225"/>
      <c r="FR168" s="225"/>
      <c r="FS168" s="225"/>
      <c r="FT168" s="225"/>
      <c r="FU168" s="225"/>
      <c r="FV168" s="225"/>
      <c r="FW168" s="225"/>
      <c r="FX168" s="225"/>
      <c r="FY168" s="225"/>
      <c r="FZ168" s="225"/>
      <c r="GA168" s="225"/>
      <c r="GB168" s="225"/>
      <c r="GC168" s="225"/>
      <c r="GD168" s="225"/>
      <c r="GE168" s="225"/>
      <c r="GF168" s="225"/>
      <c r="GG168" s="225"/>
      <c r="GH168" s="225"/>
      <c r="GI168" s="225"/>
      <c r="GJ168" s="225"/>
      <c r="GK168" s="225"/>
      <c r="GL168" s="225"/>
      <c r="GM168" s="225"/>
      <c r="GN168" s="225"/>
      <c r="GO168" s="225"/>
      <c r="GP168" s="225"/>
      <c r="GQ168" s="225"/>
      <c r="GR168" s="225"/>
      <c r="GS168" s="225"/>
      <c r="GT168" s="225"/>
      <c r="GU168" s="225"/>
      <c r="GV168" s="225"/>
      <c r="GW168" s="225"/>
      <c r="GX168" s="225"/>
      <c r="GY168" s="225"/>
      <c r="GZ168" s="225"/>
      <c r="HA168" s="225"/>
      <c r="HB168" s="225"/>
      <c r="HC168" s="225"/>
      <c r="HD168" s="225"/>
      <c r="HE168" s="225"/>
      <c r="HF168" s="225"/>
      <c r="HG168" s="225"/>
      <c r="HH168" s="225"/>
      <c r="HI168" s="225"/>
      <c r="HJ168" s="225"/>
      <c r="HK168" s="225"/>
      <c r="HL168" s="225"/>
      <c r="HM168" s="225"/>
      <c r="HN168" s="225"/>
      <c r="HO168" s="225"/>
      <c r="HP168" s="225"/>
      <c r="HQ168" s="225"/>
      <c r="HR168" s="225"/>
      <c r="HS168" s="225"/>
      <c r="HT168" s="225"/>
      <c r="HU168" s="225"/>
      <c r="HV168" s="225"/>
      <c r="HW168" s="225"/>
      <c r="HX168" s="225"/>
      <c r="HY168" s="225"/>
      <c r="HZ168" s="225"/>
      <c r="IA168" s="225"/>
      <c r="IB168" s="225"/>
      <c r="IC168" s="225"/>
      <c r="ID168" s="225"/>
      <c r="IE168" s="225"/>
      <c r="IF168" s="225"/>
      <c r="IG168" s="225"/>
      <c r="IH168" s="225"/>
      <c r="II168" s="225"/>
      <c r="IJ168" s="225"/>
      <c r="IK168" s="225"/>
      <c r="IL168" s="225"/>
      <c r="IM168" s="225"/>
      <c r="IN168" s="225"/>
      <c r="IO168" s="225"/>
      <c r="IP168" s="225"/>
      <c r="IQ168" s="225"/>
      <c r="IR168" s="225"/>
      <c r="IS168" s="225"/>
      <c r="IT168" s="225"/>
      <c r="IU168" s="225"/>
      <c r="IV168" s="225"/>
    </row>
    <row r="169" spans="1:256" ht="17.25">
      <c r="A169" s="233" t="s">
        <v>385</v>
      </c>
      <c r="B169" s="241">
        <v>21206.75</v>
      </c>
      <c r="C169" s="241">
        <v>25646.06</v>
      </c>
      <c r="D169" s="250"/>
      <c r="E169" s="251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  <c r="CO169" s="225"/>
      <c r="CP169" s="225"/>
      <c r="CQ169" s="225"/>
      <c r="CR169" s="225"/>
      <c r="CS169" s="225"/>
      <c r="CT169" s="225"/>
      <c r="CU169" s="225"/>
      <c r="CV169" s="225"/>
      <c r="CW169" s="225"/>
      <c r="CX169" s="225"/>
      <c r="CY169" s="225"/>
      <c r="CZ169" s="225"/>
      <c r="DA169" s="225"/>
      <c r="DB169" s="225"/>
      <c r="DC169" s="225"/>
      <c r="DD169" s="225"/>
      <c r="DE169" s="225"/>
      <c r="DF169" s="225"/>
      <c r="DG169" s="225"/>
      <c r="DH169" s="225"/>
      <c r="DI169" s="225"/>
      <c r="DJ169" s="225"/>
      <c r="DK169" s="225"/>
      <c r="DL169" s="225"/>
      <c r="DM169" s="225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5"/>
      <c r="DZ169" s="225"/>
      <c r="EA169" s="225"/>
      <c r="EB169" s="225"/>
      <c r="EC169" s="225"/>
      <c r="ED169" s="225"/>
      <c r="EE169" s="225"/>
      <c r="EF169" s="225"/>
      <c r="EG169" s="225"/>
      <c r="EH169" s="225"/>
      <c r="EI169" s="225"/>
      <c r="EJ169" s="225"/>
      <c r="EK169" s="225"/>
      <c r="EL169" s="225"/>
      <c r="EM169" s="225"/>
      <c r="EN169" s="225"/>
      <c r="EO169" s="225"/>
      <c r="EP169" s="225"/>
      <c r="EQ169" s="225"/>
      <c r="ER169" s="225"/>
      <c r="ES169" s="225"/>
      <c r="ET169" s="225"/>
      <c r="EU169" s="225"/>
      <c r="EV169" s="225"/>
      <c r="EW169" s="225"/>
      <c r="EX169" s="225"/>
      <c r="EY169" s="225"/>
      <c r="EZ169" s="225"/>
      <c r="FA169" s="225"/>
      <c r="FB169" s="225"/>
      <c r="FC169" s="225"/>
      <c r="FD169" s="225"/>
      <c r="FE169" s="225"/>
      <c r="FF169" s="225"/>
      <c r="FG169" s="225"/>
      <c r="FH169" s="225"/>
      <c r="FI169" s="225"/>
      <c r="FJ169" s="225"/>
      <c r="FK169" s="225"/>
      <c r="FL169" s="225"/>
      <c r="FM169" s="225"/>
      <c r="FN169" s="225"/>
      <c r="FO169" s="225"/>
      <c r="FP169" s="225"/>
      <c r="FQ169" s="225"/>
      <c r="FR169" s="225"/>
      <c r="FS169" s="225"/>
      <c r="FT169" s="225"/>
      <c r="FU169" s="225"/>
      <c r="FV169" s="225"/>
      <c r="FW169" s="225"/>
      <c r="FX169" s="225"/>
      <c r="FY169" s="225"/>
      <c r="FZ169" s="225"/>
      <c r="GA169" s="225"/>
      <c r="GB169" s="225"/>
      <c r="GC169" s="225"/>
      <c r="GD169" s="225"/>
      <c r="GE169" s="225"/>
      <c r="GF169" s="225"/>
      <c r="GG169" s="225"/>
      <c r="GH169" s="225"/>
      <c r="GI169" s="225"/>
      <c r="GJ169" s="225"/>
      <c r="GK169" s="225"/>
      <c r="GL169" s="225"/>
      <c r="GM169" s="225"/>
      <c r="GN169" s="225"/>
      <c r="GO169" s="225"/>
      <c r="GP169" s="225"/>
      <c r="GQ169" s="225"/>
      <c r="GR169" s="225"/>
      <c r="GS169" s="225"/>
      <c r="GT169" s="225"/>
      <c r="GU169" s="225"/>
      <c r="GV169" s="225"/>
      <c r="GW169" s="225"/>
      <c r="GX169" s="225"/>
      <c r="GY169" s="225"/>
      <c r="GZ169" s="225"/>
      <c r="HA169" s="225"/>
      <c r="HB169" s="225"/>
      <c r="HC169" s="225"/>
      <c r="HD169" s="225"/>
      <c r="HE169" s="225"/>
      <c r="HF169" s="225"/>
      <c r="HG169" s="225"/>
      <c r="HH169" s="225"/>
      <c r="HI169" s="225"/>
      <c r="HJ169" s="225"/>
      <c r="HK169" s="225"/>
      <c r="HL169" s="225"/>
      <c r="HM169" s="225"/>
      <c r="HN169" s="225"/>
      <c r="HO169" s="225"/>
      <c r="HP169" s="225"/>
      <c r="HQ169" s="225"/>
      <c r="HR169" s="225"/>
      <c r="HS169" s="225"/>
      <c r="HT169" s="225"/>
      <c r="HU169" s="225"/>
      <c r="HV169" s="225"/>
      <c r="HW169" s="225"/>
      <c r="HX169" s="225"/>
      <c r="HY169" s="225"/>
      <c r="HZ169" s="225"/>
      <c r="IA169" s="225"/>
      <c r="IB169" s="225"/>
      <c r="IC169" s="225"/>
      <c r="ID169" s="225"/>
      <c r="IE169" s="225"/>
      <c r="IF169" s="225"/>
      <c r="IG169" s="225"/>
      <c r="IH169" s="225"/>
      <c r="II169" s="225"/>
      <c r="IJ169" s="225"/>
      <c r="IK169" s="225"/>
      <c r="IL169" s="225"/>
      <c r="IM169" s="225"/>
      <c r="IN169" s="225"/>
      <c r="IO169" s="225"/>
      <c r="IP169" s="225"/>
      <c r="IQ169" s="225"/>
      <c r="IR169" s="225"/>
      <c r="IS169" s="225"/>
      <c r="IT169" s="225"/>
      <c r="IU169" s="225"/>
      <c r="IV169" s="225"/>
    </row>
    <row r="170" spans="1:256" ht="17.25">
      <c r="A170" s="233" t="s">
        <v>386</v>
      </c>
      <c r="B170" s="241">
        <v>19841.05</v>
      </c>
      <c r="C170" s="241">
        <v>25874.94</v>
      </c>
      <c r="D170" s="250"/>
      <c r="E170" s="251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  <c r="BH170" s="225"/>
      <c r="BI170" s="225"/>
      <c r="BJ170" s="225"/>
      <c r="BK170" s="225"/>
      <c r="BL170" s="225"/>
      <c r="BM170" s="225"/>
      <c r="BN170" s="225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  <c r="CO170" s="225"/>
      <c r="CP170" s="225"/>
      <c r="CQ170" s="225"/>
      <c r="CR170" s="225"/>
      <c r="CS170" s="225"/>
      <c r="CT170" s="225"/>
      <c r="CU170" s="225"/>
      <c r="CV170" s="225"/>
      <c r="CW170" s="225"/>
      <c r="CX170" s="225"/>
      <c r="CY170" s="225"/>
      <c r="CZ170" s="225"/>
      <c r="DA170" s="225"/>
      <c r="DB170" s="225"/>
      <c r="DC170" s="225"/>
      <c r="DD170" s="225"/>
      <c r="DE170" s="225"/>
      <c r="DF170" s="225"/>
      <c r="DG170" s="225"/>
      <c r="DH170" s="225"/>
      <c r="DI170" s="225"/>
      <c r="DJ170" s="225"/>
      <c r="DK170" s="225"/>
      <c r="DL170" s="225"/>
      <c r="DM170" s="225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5"/>
      <c r="DZ170" s="225"/>
      <c r="EA170" s="225"/>
      <c r="EB170" s="225"/>
      <c r="EC170" s="225"/>
      <c r="ED170" s="225"/>
      <c r="EE170" s="225"/>
      <c r="EF170" s="225"/>
      <c r="EG170" s="225"/>
      <c r="EH170" s="225"/>
      <c r="EI170" s="225"/>
      <c r="EJ170" s="225"/>
      <c r="EK170" s="225"/>
      <c r="EL170" s="225"/>
      <c r="EM170" s="225"/>
      <c r="EN170" s="225"/>
      <c r="EO170" s="225"/>
      <c r="EP170" s="225"/>
      <c r="EQ170" s="225"/>
      <c r="ER170" s="225"/>
      <c r="ES170" s="225"/>
      <c r="ET170" s="225"/>
      <c r="EU170" s="225"/>
      <c r="EV170" s="225"/>
      <c r="EW170" s="225"/>
      <c r="EX170" s="225"/>
      <c r="EY170" s="225"/>
      <c r="EZ170" s="225"/>
      <c r="FA170" s="225"/>
      <c r="FB170" s="225"/>
      <c r="FC170" s="225"/>
      <c r="FD170" s="225"/>
      <c r="FE170" s="225"/>
      <c r="FF170" s="225"/>
      <c r="FG170" s="225"/>
      <c r="FH170" s="225"/>
      <c r="FI170" s="225"/>
      <c r="FJ170" s="225"/>
      <c r="FK170" s="225"/>
      <c r="FL170" s="225"/>
      <c r="FM170" s="225"/>
      <c r="FN170" s="225"/>
      <c r="FO170" s="225"/>
      <c r="FP170" s="225"/>
      <c r="FQ170" s="225"/>
      <c r="FR170" s="225"/>
      <c r="FS170" s="225"/>
      <c r="FT170" s="225"/>
      <c r="FU170" s="225"/>
      <c r="FV170" s="225"/>
      <c r="FW170" s="225"/>
      <c r="FX170" s="225"/>
      <c r="FY170" s="225"/>
      <c r="FZ170" s="225"/>
      <c r="GA170" s="225"/>
      <c r="GB170" s="225"/>
      <c r="GC170" s="225"/>
      <c r="GD170" s="225"/>
      <c r="GE170" s="225"/>
      <c r="GF170" s="225"/>
      <c r="GG170" s="225"/>
      <c r="GH170" s="225"/>
      <c r="GI170" s="225"/>
      <c r="GJ170" s="225"/>
      <c r="GK170" s="225"/>
      <c r="GL170" s="225"/>
      <c r="GM170" s="225"/>
      <c r="GN170" s="225"/>
      <c r="GO170" s="225"/>
      <c r="GP170" s="225"/>
      <c r="GQ170" s="225"/>
      <c r="GR170" s="225"/>
      <c r="GS170" s="225"/>
      <c r="GT170" s="225"/>
      <c r="GU170" s="225"/>
      <c r="GV170" s="225"/>
      <c r="GW170" s="225"/>
      <c r="GX170" s="225"/>
      <c r="GY170" s="225"/>
      <c r="GZ170" s="225"/>
      <c r="HA170" s="225"/>
      <c r="HB170" s="225"/>
      <c r="HC170" s="225"/>
      <c r="HD170" s="225"/>
      <c r="HE170" s="225"/>
      <c r="HF170" s="225"/>
      <c r="HG170" s="225"/>
      <c r="HH170" s="225"/>
      <c r="HI170" s="225"/>
      <c r="HJ170" s="225"/>
      <c r="HK170" s="225"/>
      <c r="HL170" s="225"/>
      <c r="HM170" s="225"/>
      <c r="HN170" s="225"/>
      <c r="HO170" s="225"/>
      <c r="HP170" s="225"/>
      <c r="HQ170" s="225"/>
      <c r="HR170" s="225"/>
      <c r="HS170" s="225"/>
      <c r="HT170" s="225"/>
      <c r="HU170" s="225"/>
      <c r="HV170" s="225"/>
      <c r="HW170" s="225"/>
      <c r="HX170" s="225"/>
      <c r="HY170" s="225"/>
      <c r="HZ170" s="225"/>
      <c r="IA170" s="225"/>
      <c r="IB170" s="225"/>
      <c r="IC170" s="225"/>
      <c r="ID170" s="225"/>
      <c r="IE170" s="225"/>
      <c r="IF170" s="225"/>
      <c r="IG170" s="225"/>
      <c r="IH170" s="225"/>
      <c r="II170" s="225"/>
      <c r="IJ170" s="225"/>
      <c r="IK170" s="225"/>
      <c r="IL170" s="225"/>
      <c r="IM170" s="225"/>
      <c r="IN170" s="225"/>
      <c r="IO170" s="225"/>
      <c r="IP170" s="225"/>
      <c r="IQ170" s="225"/>
      <c r="IR170" s="225"/>
      <c r="IS170" s="225"/>
      <c r="IT170" s="225"/>
      <c r="IU170" s="225"/>
      <c r="IV170" s="225"/>
    </row>
    <row r="171" spans="1:256" ht="17.25">
      <c r="A171" s="236" t="s">
        <v>219</v>
      </c>
      <c r="B171" s="240">
        <f>SUM(B153:B170)</f>
        <v>2150620.26</v>
      </c>
      <c r="C171" s="240">
        <f>SUM(C153:C170)</f>
        <v>2380101.7</v>
      </c>
      <c r="D171" s="266">
        <f>C171-B171</f>
        <v>229481.4400000004</v>
      </c>
      <c r="E171" s="267">
        <f>D171/B171</f>
        <v>0.10670476990670609</v>
      </c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  <c r="BC171" s="225"/>
      <c r="BD171" s="225"/>
      <c r="BE171" s="225"/>
      <c r="BF171" s="225"/>
      <c r="BG171" s="225"/>
      <c r="BH171" s="225"/>
      <c r="BI171" s="225"/>
      <c r="BJ171" s="225"/>
      <c r="BK171" s="225"/>
      <c r="BL171" s="225"/>
      <c r="BM171" s="225"/>
      <c r="BN171" s="225"/>
      <c r="BO171" s="225"/>
      <c r="BP171" s="225"/>
      <c r="BQ171" s="225"/>
      <c r="BR171" s="225"/>
      <c r="BS171" s="225"/>
      <c r="BT171" s="225"/>
      <c r="BU171" s="225"/>
      <c r="BV171" s="225"/>
      <c r="BW171" s="22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  <c r="CO171" s="225"/>
      <c r="CP171" s="225"/>
      <c r="CQ171" s="225"/>
      <c r="CR171" s="225"/>
      <c r="CS171" s="225"/>
      <c r="CT171" s="225"/>
      <c r="CU171" s="225"/>
      <c r="CV171" s="225"/>
      <c r="CW171" s="225"/>
      <c r="CX171" s="225"/>
      <c r="CY171" s="225"/>
      <c r="CZ171" s="225"/>
      <c r="DA171" s="225"/>
      <c r="DB171" s="225"/>
      <c r="DC171" s="225"/>
      <c r="DD171" s="225"/>
      <c r="DE171" s="225"/>
      <c r="DF171" s="225"/>
      <c r="DG171" s="225"/>
      <c r="DH171" s="225"/>
      <c r="DI171" s="225"/>
      <c r="DJ171" s="225"/>
      <c r="DK171" s="225"/>
      <c r="DL171" s="225"/>
      <c r="DM171" s="225"/>
      <c r="DN171" s="225"/>
      <c r="DO171" s="225"/>
      <c r="DP171" s="225"/>
      <c r="DQ171" s="225"/>
      <c r="DR171" s="225"/>
      <c r="DS171" s="225"/>
      <c r="DT171" s="225"/>
      <c r="DU171" s="225"/>
      <c r="DV171" s="225"/>
      <c r="DW171" s="225"/>
      <c r="DX171" s="225"/>
      <c r="DY171" s="225"/>
      <c r="DZ171" s="225"/>
      <c r="EA171" s="225"/>
      <c r="EB171" s="225"/>
      <c r="EC171" s="225"/>
      <c r="ED171" s="225"/>
      <c r="EE171" s="225"/>
      <c r="EF171" s="225"/>
      <c r="EG171" s="225"/>
      <c r="EH171" s="225"/>
      <c r="EI171" s="225"/>
      <c r="EJ171" s="225"/>
      <c r="EK171" s="225"/>
      <c r="EL171" s="225"/>
      <c r="EM171" s="225"/>
      <c r="EN171" s="225"/>
      <c r="EO171" s="225"/>
      <c r="EP171" s="225"/>
      <c r="EQ171" s="225"/>
      <c r="ER171" s="225"/>
      <c r="ES171" s="225"/>
      <c r="ET171" s="225"/>
      <c r="EU171" s="225"/>
      <c r="EV171" s="225"/>
      <c r="EW171" s="225"/>
      <c r="EX171" s="225"/>
      <c r="EY171" s="225"/>
      <c r="EZ171" s="225"/>
      <c r="FA171" s="225"/>
      <c r="FB171" s="225"/>
      <c r="FC171" s="225"/>
      <c r="FD171" s="225"/>
      <c r="FE171" s="225"/>
      <c r="FF171" s="225"/>
      <c r="FG171" s="225"/>
      <c r="FH171" s="225"/>
      <c r="FI171" s="225"/>
      <c r="FJ171" s="225"/>
      <c r="FK171" s="225"/>
      <c r="FL171" s="225"/>
      <c r="FM171" s="225"/>
      <c r="FN171" s="225"/>
      <c r="FO171" s="225"/>
      <c r="FP171" s="225"/>
      <c r="FQ171" s="225"/>
      <c r="FR171" s="225"/>
      <c r="FS171" s="225"/>
      <c r="FT171" s="225"/>
      <c r="FU171" s="225"/>
      <c r="FV171" s="225"/>
      <c r="FW171" s="225"/>
      <c r="FX171" s="225"/>
      <c r="FY171" s="225"/>
      <c r="FZ171" s="225"/>
      <c r="GA171" s="225"/>
      <c r="GB171" s="225"/>
      <c r="GC171" s="225"/>
      <c r="GD171" s="225"/>
      <c r="GE171" s="225"/>
      <c r="GF171" s="225"/>
      <c r="GG171" s="225"/>
      <c r="GH171" s="225"/>
      <c r="GI171" s="225"/>
      <c r="GJ171" s="225"/>
      <c r="GK171" s="225"/>
      <c r="GL171" s="225"/>
      <c r="GM171" s="225"/>
      <c r="GN171" s="225"/>
      <c r="GO171" s="225"/>
      <c r="GP171" s="225"/>
      <c r="GQ171" s="225"/>
      <c r="GR171" s="225"/>
      <c r="GS171" s="225"/>
      <c r="GT171" s="225"/>
      <c r="GU171" s="225"/>
      <c r="GV171" s="225"/>
      <c r="GW171" s="225"/>
      <c r="GX171" s="225"/>
      <c r="GY171" s="225"/>
      <c r="GZ171" s="225"/>
      <c r="HA171" s="225"/>
      <c r="HB171" s="225"/>
      <c r="HC171" s="225"/>
      <c r="HD171" s="225"/>
      <c r="HE171" s="225"/>
      <c r="HF171" s="225"/>
      <c r="HG171" s="225"/>
      <c r="HH171" s="225"/>
      <c r="HI171" s="225"/>
      <c r="HJ171" s="225"/>
      <c r="HK171" s="225"/>
      <c r="HL171" s="225"/>
      <c r="HM171" s="225"/>
      <c r="HN171" s="225"/>
      <c r="HO171" s="225"/>
      <c r="HP171" s="225"/>
      <c r="HQ171" s="225"/>
      <c r="HR171" s="225"/>
      <c r="HS171" s="225"/>
      <c r="HT171" s="225"/>
      <c r="HU171" s="225"/>
      <c r="HV171" s="225"/>
      <c r="HW171" s="225"/>
      <c r="HX171" s="225"/>
      <c r="HY171" s="225"/>
      <c r="HZ171" s="225"/>
      <c r="IA171" s="225"/>
      <c r="IB171" s="225"/>
      <c r="IC171" s="225"/>
      <c r="ID171" s="225"/>
      <c r="IE171" s="225"/>
      <c r="IF171" s="225"/>
      <c r="IG171" s="225"/>
      <c r="IH171" s="225"/>
      <c r="II171" s="225"/>
      <c r="IJ171" s="225"/>
      <c r="IK171" s="225"/>
      <c r="IL171" s="225"/>
      <c r="IM171" s="225"/>
      <c r="IN171" s="225"/>
      <c r="IO171" s="225"/>
      <c r="IP171" s="225"/>
      <c r="IQ171" s="225"/>
      <c r="IR171" s="225"/>
      <c r="IS171" s="225"/>
      <c r="IT171" s="225"/>
      <c r="IU171" s="225"/>
      <c r="IV171" s="225"/>
    </row>
    <row r="172" spans="1:256" ht="17.25">
      <c r="A172" s="270" t="s">
        <v>455</v>
      </c>
      <c r="B172" s="241">
        <v>0</v>
      </c>
      <c r="C172" s="241">
        <v>420</v>
      </c>
      <c r="D172" s="250" t="s">
        <v>106</v>
      </c>
      <c r="E172" s="256" t="s">
        <v>106</v>
      </c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  <c r="BE172" s="225"/>
      <c r="BF172" s="225"/>
      <c r="BG172" s="225"/>
      <c r="BH172" s="225"/>
      <c r="BI172" s="225"/>
      <c r="BJ172" s="225"/>
      <c r="BK172" s="225"/>
      <c r="BL172" s="225"/>
      <c r="BM172" s="225"/>
      <c r="BN172" s="225"/>
      <c r="BO172" s="225"/>
      <c r="BP172" s="225"/>
      <c r="BQ172" s="225"/>
      <c r="BR172" s="225"/>
      <c r="BS172" s="225"/>
      <c r="BT172" s="225"/>
      <c r="BU172" s="225"/>
      <c r="BV172" s="225"/>
      <c r="BW172" s="22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  <c r="CO172" s="225"/>
      <c r="CP172" s="225"/>
      <c r="CQ172" s="225"/>
      <c r="CR172" s="225"/>
      <c r="CS172" s="225"/>
      <c r="CT172" s="225"/>
      <c r="CU172" s="225"/>
      <c r="CV172" s="225"/>
      <c r="CW172" s="225"/>
      <c r="CX172" s="225"/>
      <c r="CY172" s="225"/>
      <c r="CZ172" s="225"/>
      <c r="DA172" s="225"/>
      <c r="DB172" s="225"/>
      <c r="DC172" s="225"/>
      <c r="DD172" s="225"/>
      <c r="DE172" s="225"/>
      <c r="DF172" s="225"/>
      <c r="DG172" s="225"/>
      <c r="DH172" s="225"/>
      <c r="DI172" s="225"/>
      <c r="DJ172" s="225"/>
      <c r="DK172" s="225"/>
      <c r="DL172" s="225"/>
      <c r="DM172" s="225"/>
      <c r="DN172" s="225"/>
      <c r="DO172" s="225"/>
      <c r="DP172" s="225"/>
      <c r="DQ172" s="225"/>
      <c r="DR172" s="225"/>
      <c r="DS172" s="225"/>
      <c r="DT172" s="225"/>
      <c r="DU172" s="225"/>
      <c r="DV172" s="225"/>
      <c r="DW172" s="225"/>
      <c r="DX172" s="225"/>
      <c r="DY172" s="225"/>
      <c r="DZ172" s="225"/>
      <c r="EA172" s="225"/>
      <c r="EB172" s="225"/>
      <c r="EC172" s="225"/>
      <c r="ED172" s="225"/>
      <c r="EE172" s="225"/>
      <c r="EF172" s="225"/>
      <c r="EG172" s="225"/>
      <c r="EH172" s="225"/>
      <c r="EI172" s="225"/>
      <c r="EJ172" s="225"/>
      <c r="EK172" s="225"/>
      <c r="EL172" s="225"/>
      <c r="EM172" s="225"/>
      <c r="EN172" s="225"/>
      <c r="EO172" s="225"/>
      <c r="EP172" s="225"/>
      <c r="EQ172" s="225"/>
      <c r="ER172" s="225"/>
      <c r="ES172" s="225"/>
      <c r="ET172" s="225"/>
      <c r="EU172" s="225"/>
      <c r="EV172" s="225"/>
      <c r="EW172" s="225"/>
      <c r="EX172" s="225"/>
      <c r="EY172" s="225"/>
      <c r="EZ172" s="225"/>
      <c r="FA172" s="225"/>
      <c r="FB172" s="225"/>
      <c r="FC172" s="225"/>
      <c r="FD172" s="225"/>
      <c r="FE172" s="225"/>
      <c r="FF172" s="225"/>
      <c r="FG172" s="225"/>
      <c r="FH172" s="225"/>
      <c r="FI172" s="225"/>
      <c r="FJ172" s="225"/>
      <c r="FK172" s="225"/>
      <c r="FL172" s="225"/>
      <c r="FM172" s="225"/>
      <c r="FN172" s="225"/>
      <c r="FO172" s="225"/>
      <c r="FP172" s="225"/>
      <c r="FQ172" s="225"/>
      <c r="FR172" s="225"/>
      <c r="FS172" s="225"/>
      <c r="FT172" s="225"/>
      <c r="FU172" s="225"/>
      <c r="FV172" s="225"/>
      <c r="FW172" s="225"/>
      <c r="FX172" s="225"/>
      <c r="FY172" s="225"/>
      <c r="FZ172" s="225"/>
      <c r="GA172" s="225"/>
      <c r="GB172" s="225"/>
      <c r="GC172" s="225"/>
      <c r="GD172" s="225"/>
      <c r="GE172" s="225"/>
      <c r="GF172" s="225"/>
      <c r="GG172" s="225"/>
      <c r="GH172" s="225"/>
      <c r="GI172" s="225"/>
      <c r="GJ172" s="225"/>
      <c r="GK172" s="225"/>
      <c r="GL172" s="225"/>
      <c r="GM172" s="225"/>
      <c r="GN172" s="225"/>
      <c r="GO172" s="225"/>
      <c r="GP172" s="225"/>
      <c r="GQ172" s="225"/>
      <c r="GR172" s="225"/>
      <c r="GS172" s="225"/>
      <c r="GT172" s="225"/>
      <c r="GU172" s="225"/>
      <c r="GV172" s="225"/>
      <c r="GW172" s="225"/>
      <c r="GX172" s="225"/>
      <c r="GY172" s="225"/>
      <c r="GZ172" s="225"/>
      <c r="HA172" s="225"/>
      <c r="HB172" s="225"/>
      <c r="HC172" s="225"/>
      <c r="HD172" s="225"/>
      <c r="HE172" s="225"/>
      <c r="HF172" s="225"/>
      <c r="HG172" s="225"/>
      <c r="HH172" s="225"/>
      <c r="HI172" s="225"/>
      <c r="HJ172" s="225"/>
      <c r="HK172" s="225"/>
      <c r="HL172" s="225"/>
      <c r="HM172" s="225"/>
      <c r="HN172" s="225"/>
      <c r="HO172" s="225"/>
      <c r="HP172" s="225"/>
      <c r="HQ172" s="225"/>
      <c r="HR172" s="225"/>
      <c r="HS172" s="225"/>
      <c r="HT172" s="225"/>
      <c r="HU172" s="225"/>
      <c r="HV172" s="225"/>
      <c r="HW172" s="225"/>
      <c r="HX172" s="225"/>
      <c r="HY172" s="225"/>
      <c r="HZ172" s="225"/>
      <c r="IA172" s="225"/>
      <c r="IB172" s="225"/>
      <c r="IC172" s="225"/>
      <c r="ID172" s="225"/>
      <c r="IE172" s="225"/>
      <c r="IF172" s="225"/>
      <c r="IG172" s="225"/>
      <c r="IH172" s="225"/>
      <c r="II172" s="225"/>
      <c r="IJ172" s="225"/>
      <c r="IK172" s="225"/>
      <c r="IL172" s="225"/>
      <c r="IM172" s="225"/>
      <c r="IN172" s="225"/>
      <c r="IO172" s="225"/>
      <c r="IP172" s="225"/>
      <c r="IQ172" s="225"/>
      <c r="IR172" s="225"/>
      <c r="IS172" s="225"/>
      <c r="IT172" s="225"/>
      <c r="IU172" s="225"/>
      <c r="IV172" s="225"/>
    </row>
    <row r="173" spans="1:256" ht="17.25">
      <c r="A173" s="233" t="s">
        <v>387</v>
      </c>
      <c r="B173" s="241">
        <v>0</v>
      </c>
      <c r="C173" s="241">
        <v>0</v>
      </c>
      <c r="D173" s="250" t="s">
        <v>106</v>
      </c>
      <c r="E173" s="256" t="s">
        <v>105</v>
      </c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  <c r="BE173" s="225"/>
      <c r="BF173" s="225"/>
      <c r="BG173" s="225"/>
      <c r="BH173" s="225"/>
      <c r="BI173" s="225"/>
      <c r="BJ173" s="225"/>
      <c r="BK173" s="225"/>
      <c r="BL173" s="225"/>
      <c r="BM173" s="225"/>
      <c r="BN173" s="225"/>
      <c r="BO173" s="225"/>
      <c r="BP173" s="225"/>
      <c r="BQ173" s="225"/>
      <c r="BR173" s="225"/>
      <c r="BS173" s="225"/>
      <c r="BT173" s="225"/>
      <c r="BU173" s="225"/>
      <c r="BV173" s="225"/>
      <c r="BW173" s="22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  <c r="CO173" s="225"/>
      <c r="CP173" s="225"/>
      <c r="CQ173" s="225"/>
      <c r="CR173" s="225"/>
      <c r="CS173" s="225"/>
      <c r="CT173" s="225"/>
      <c r="CU173" s="225"/>
      <c r="CV173" s="225"/>
      <c r="CW173" s="225"/>
      <c r="CX173" s="225"/>
      <c r="CY173" s="225"/>
      <c r="CZ173" s="225"/>
      <c r="DA173" s="225"/>
      <c r="DB173" s="225"/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/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5"/>
      <c r="DZ173" s="225"/>
      <c r="EA173" s="225"/>
      <c r="EB173" s="225"/>
      <c r="EC173" s="225"/>
      <c r="ED173" s="225"/>
      <c r="EE173" s="225"/>
      <c r="EF173" s="225"/>
      <c r="EG173" s="225"/>
      <c r="EH173" s="225"/>
      <c r="EI173" s="225"/>
      <c r="EJ173" s="225"/>
      <c r="EK173" s="225"/>
      <c r="EL173" s="225"/>
      <c r="EM173" s="225"/>
      <c r="EN173" s="225"/>
      <c r="EO173" s="225"/>
      <c r="EP173" s="225"/>
      <c r="EQ173" s="225"/>
      <c r="ER173" s="225"/>
      <c r="ES173" s="225"/>
      <c r="ET173" s="225"/>
      <c r="EU173" s="225"/>
      <c r="EV173" s="225"/>
      <c r="EW173" s="225"/>
      <c r="EX173" s="225"/>
      <c r="EY173" s="225"/>
      <c r="EZ173" s="225"/>
      <c r="FA173" s="225"/>
      <c r="FB173" s="225"/>
      <c r="FC173" s="225"/>
      <c r="FD173" s="225"/>
      <c r="FE173" s="225"/>
      <c r="FF173" s="225"/>
      <c r="FG173" s="225"/>
      <c r="FH173" s="225"/>
      <c r="FI173" s="225"/>
      <c r="FJ173" s="225"/>
      <c r="FK173" s="225"/>
      <c r="FL173" s="225"/>
      <c r="FM173" s="225"/>
      <c r="FN173" s="225"/>
      <c r="FO173" s="225"/>
      <c r="FP173" s="225"/>
      <c r="FQ173" s="225"/>
      <c r="FR173" s="225"/>
      <c r="FS173" s="225"/>
      <c r="FT173" s="225"/>
      <c r="FU173" s="225"/>
      <c r="FV173" s="225"/>
      <c r="FW173" s="225"/>
      <c r="FX173" s="225"/>
      <c r="FY173" s="225"/>
      <c r="FZ173" s="225"/>
      <c r="GA173" s="225"/>
      <c r="GB173" s="225"/>
      <c r="GC173" s="225"/>
      <c r="GD173" s="225"/>
      <c r="GE173" s="225"/>
      <c r="GF173" s="225"/>
      <c r="GG173" s="225"/>
      <c r="GH173" s="225"/>
      <c r="GI173" s="225"/>
      <c r="GJ173" s="225"/>
      <c r="GK173" s="225"/>
      <c r="GL173" s="225"/>
      <c r="GM173" s="225"/>
      <c r="GN173" s="225"/>
      <c r="GO173" s="225"/>
      <c r="GP173" s="225"/>
      <c r="GQ173" s="225"/>
      <c r="GR173" s="225"/>
      <c r="GS173" s="225"/>
      <c r="GT173" s="225"/>
      <c r="GU173" s="225"/>
      <c r="GV173" s="225"/>
      <c r="GW173" s="225"/>
      <c r="GX173" s="225"/>
      <c r="GY173" s="225"/>
      <c r="GZ173" s="225"/>
      <c r="HA173" s="225"/>
      <c r="HB173" s="225"/>
      <c r="HC173" s="225"/>
      <c r="HD173" s="225"/>
      <c r="HE173" s="225"/>
      <c r="HF173" s="225"/>
      <c r="HG173" s="225"/>
      <c r="HH173" s="225"/>
      <c r="HI173" s="225"/>
      <c r="HJ173" s="225"/>
      <c r="HK173" s="225"/>
      <c r="HL173" s="225"/>
      <c r="HM173" s="225"/>
      <c r="HN173" s="225"/>
      <c r="HO173" s="225"/>
      <c r="HP173" s="225"/>
      <c r="HQ173" s="225"/>
      <c r="HR173" s="225"/>
      <c r="HS173" s="225"/>
      <c r="HT173" s="225"/>
      <c r="HU173" s="225"/>
      <c r="HV173" s="225"/>
      <c r="HW173" s="225"/>
      <c r="HX173" s="225"/>
      <c r="HY173" s="225"/>
      <c r="HZ173" s="225"/>
      <c r="IA173" s="225"/>
      <c r="IB173" s="225"/>
      <c r="IC173" s="225"/>
      <c r="ID173" s="225"/>
      <c r="IE173" s="225"/>
      <c r="IF173" s="225"/>
      <c r="IG173" s="225"/>
      <c r="IH173" s="225"/>
      <c r="II173" s="225"/>
      <c r="IJ173" s="225"/>
      <c r="IK173" s="225"/>
      <c r="IL173" s="225"/>
      <c r="IM173" s="225"/>
      <c r="IN173" s="225"/>
      <c r="IO173" s="225"/>
      <c r="IP173" s="225"/>
      <c r="IQ173" s="225"/>
      <c r="IR173" s="225"/>
      <c r="IS173" s="225"/>
      <c r="IT173" s="225"/>
      <c r="IU173" s="225"/>
      <c r="IV173" s="225"/>
    </row>
    <row r="174" spans="1:256" ht="17.25">
      <c r="A174" s="233" t="s">
        <v>388</v>
      </c>
      <c r="B174" s="241">
        <v>0</v>
      </c>
      <c r="C174" s="241">
        <v>0</v>
      </c>
      <c r="D174" s="250"/>
      <c r="E174" s="251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  <c r="BE174" s="225"/>
      <c r="BF174" s="225"/>
      <c r="BG174" s="225"/>
      <c r="BH174" s="225"/>
      <c r="BI174" s="225"/>
      <c r="BJ174" s="225"/>
      <c r="BK174" s="225"/>
      <c r="BL174" s="225"/>
      <c r="BM174" s="225"/>
      <c r="BN174" s="225"/>
      <c r="BO174" s="225"/>
      <c r="BP174" s="225"/>
      <c r="BQ174" s="225"/>
      <c r="BR174" s="225"/>
      <c r="BS174" s="225"/>
      <c r="BT174" s="225"/>
      <c r="BU174" s="225"/>
      <c r="BV174" s="225"/>
      <c r="BW174" s="22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  <c r="CO174" s="225"/>
      <c r="CP174" s="225"/>
      <c r="CQ174" s="225"/>
      <c r="CR174" s="225"/>
      <c r="CS174" s="225"/>
      <c r="CT174" s="225"/>
      <c r="CU174" s="225"/>
      <c r="CV174" s="225"/>
      <c r="CW174" s="225"/>
      <c r="CX174" s="225"/>
      <c r="CY174" s="225"/>
      <c r="CZ174" s="225"/>
      <c r="DA174" s="225"/>
      <c r="DB174" s="225"/>
      <c r="DC174" s="225"/>
      <c r="DD174" s="225"/>
      <c r="DE174" s="225"/>
      <c r="DF174" s="225"/>
      <c r="DG174" s="225"/>
      <c r="DH174" s="225"/>
      <c r="DI174" s="225"/>
      <c r="DJ174" s="225"/>
      <c r="DK174" s="225"/>
      <c r="DL174" s="225"/>
      <c r="DM174" s="225"/>
      <c r="DN174" s="225"/>
      <c r="DO174" s="225"/>
      <c r="DP174" s="225"/>
      <c r="DQ174" s="225"/>
      <c r="DR174" s="225"/>
      <c r="DS174" s="225"/>
      <c r="DT174" s="225"/>
      <c r="DU174" s="225"/>
      <c r="DV174" s="225"/>
      <c r="DW174" s="225"/>
      <c r="DX174" s="225"/>
      <c r="DY174" s="225"/>
      <c r="DZ174" s="225"/>
      <c r="EA174" s="225"/>
      <c r="EB174" s="225"/>
      <c r="EC174" s="225"/>
      <c r="ED174" s="225"/>
      <c r="EE174" s="225"/>
      <c r="EF174" s="225"/>
      <c r="EG174" s="225"/>
      <c r="EH174" s="225"/>
      <c r="EI174" s="225"/>
      <c r="EJ174" s="225"/>
      <c r="EK174" s="225"/>
      <c r="EL174" s="225"/>
      <c r="EM174" s="225"/>
      <c r="EN174" s="225"/>
      <c r="EO174" s="225"/>
      <c r="EP174" s="225"/>
      <c r="EQ174" s="225"/>
      <c r="ER174" s="225"/>
      <c r="ES174" s="225"/>
      <c r="ET174" s="225"/>
      <c r="EU174" s="225"/>
      <c r="EV174" s="225"/>
      <c r="EW174" s="225"/>
      <c r="EX174" s="225"/>
      <c r="EY174" s="225"/>
      <c r="EZ174" s="225"/>
      <c r="FA174" s="225"/>
      <c r="FB174" s="225"/>
      <c r="FC174" s="225"/>
      <c r="FD174" s="225"/>
      <c r="FE174" s="225"/>
      <c r="FF174" s="225"/>
      <c r="FG174" s="225"/>
      <c r="FH174" s="225"/>
      <c r="FI174" s="225"/>
      <c r="FJ174" s="225"/>
      <c r="FK174" s="225"/>
      <c r="FL174" s="225"/>
      <c r="FM174" s="225"/>
      <c r="FN174" s="225"/>
      <c r="FO174" s="225"/>
      <c r="FP174" s="225"/>
      <c r="FQ174" s="225"/>
      <c r="FR174" s="225"/>
      <c r="FS174" s="225"/>
      <c r="FT174" s="225"/>
      <c r="FU174" s="225"/>
      <c r="FV174" s="225"/>
      <c r="FW174" s="225"/>
      <c r="FX174" s="225"/>
      <c r="FY174" s="225"/>
      <c r="FZ174" s="225"/>
      <c r="GA174" s="225"/>
      <c r="GB174" s="225"/>
      <c r="GC174" s="225"/>
      <c r="GD174" s="225"/>
      <c r="GE174" s="225"/>
      <c r="GF174" s="225"/>
      <c r="GG174" s="225"/>
      <c r="GH174" s="225"/>
      <c r="GI174" s="225"/>
      <c r="GJ174" s="225"/>
      <c r="GK174" s="225"/>
      <c r="GL174" s="225"/>
      <c r="GM174" s="225"/>
      <c r="GN174" s="225"/>
      <c r="GO174" s="225"/>
      <c r="GP174" s="225"/>
      <c r="GQ174" s="225"/>
      <c r="GR174" s="225"/>
      <c r="GS174" s="225"/>
      <c r="GT174" s="225"/>
      <c r="GU174" s="225"/>
      <c r="GV174" s="225"/>
      <c r="GW174" s="225"/>
      <c r="GX174" s="225"/>
      <c r="GY174" s="225"/>
      <c r="GZ174" s="225"/>
      <c r="HA174" s="225"/>
      <c r="HB174" s="225"/>
      <c r="HC174" s="225"/>
      <c r="HD174" s="225"/>
      <c r="HE174" s="225"/>
      <c r="HF174" s="225"/>
      <c r="HG174" s="225"/>
      <c r="HH174" s="225"/>
      <c r="HI174" s="225"/>
      <c r="HJ174" s="225"/>
      <c r="HK174" s="225"/>
      <c r="HL174" s="225"/>
      <c r="HM174" s="225"/>
      <c r="HN174" s="225"/>
      <c r="HO174" s="225"/>
      <c r="HP174" s="225"/>
      <c r="HQ174" s="225"/>
      <c r="HR174" s="225"/>
      <c r="HS174" s="225"/>
      <c r="HT174" s="225"/>
      <c r="HU174" s="225"/>
      <c r="HV174" s="225"/>
      <c r="HW174" s="225"/>
      <c r="HX174" s="225"/>
      <c r="HY174" s="225"/>
      <c r="HZ174" s="225"/>
      <c r="IA174" s="225"/>
      <c r="IB174" s="225"/>
      <c r="IC174" s="225"/>
      <c r="ID174" s="225"/>
      <c r="IE174" s="225"/>
      <c r="IF174" s="225"/>
      <c r="IG174" s="225"/>
      <c r="IH174" s="225"/>
      <c r="II174" s="225"/>
      <c r="IJ174" s="225"/>
      <c r="IK174" s="225"/>
      <c r="IL174" s="225"/>
      <c r="IM174" s="225"/>
      <c r="IN174" s="225"/>
      <c r="IO174" s="225"/>
      <c r="IP174" s="225"/>
      <c r="IQ174" s="225"/>
      <c r="IR174" s="225"/>
      <c r="IS174" s="225"/>
      <c r="IT174" s="225"/>
      <c r="IU174" s="225"/>
      <c r="IV174" s="225"/>
    </row>
    <row r="175" spans="1:256" ht="17.25">
      <c r="A175" s="233" t="s">
        <v>389</v>
      </c>
      <c r="B175" s="241">
        <v>0</v>
      </c>
      <c r="C175" s="241">
        <v>1250</v>
      </c>
      <c r="D175" s="245"/>
      <c r="E175" s="234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25"/>
      <c r="BF175" s="225"/>
      <c r="BG175" s="225"/>
      <c r="BH175" s="225"/>
      <c r="BI175" s="225"/>
      <c r="BJ175" s="225"/>
      <c r="BK175" s="225"/>
      <c r="BL175" s="225"/>
      <c r="BM175" s="225"/>
      <c r="BN175" s="225"/>
      <c r="BO175" s="225"/>
      <c r="BP175" s="225"/>
      <c r="BQ175" s="225"/>
      <c r="BR175" s="225"/>
      <c r="BS175" s="225"/>
      <c r="BT175" s="225"/>
      <c r="BU175" s="225"/>
      <c r="BV175" s="225"/>
      <c r="BW175" s="22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  <c r="CO175" s="225"/>
      <c r="CP175" s="225"/>
      <c r="CQ175" s="225"/>
      <c r="CR175" s="225"/>
      <c r="CS175" s="225"/>
      <c r="CT175" s="225"/>
      <c r="CU175" s="225"/>
      <c r="CV175" s="225"/>
      <c r="CW175" s="225"/>
      <c r="CX175" s="225"/>
      <c r="CY175" s="225"/>
      <c r="CZ175" s="225"/>
      <c r="DA175" s="225"/>
      <c r="DB175" s="225"/>
      <c r="DC175" s="225"/>
      <c r="DD175" s="225"/>
      <c r="DE175" s="225"/>
      <c r="DF175" s="225"/>
      <c r="DG175" s="225"/>
      <c r="DH175" s="225"/>
      <c r="DI175" s="225"/>
      <c r="DJ175" s="225"/>
      <c r="DK175" s="225"/>
      <c r="DL175" s="225"/>
      <c r="DM175" s="225"/>
      <c r="DN175" s="225"/>
      <c r="DO175" s="225"/>
      <c r="DP175" s="225"/>
      <c r="DQ175" s="225"/>
      <c r="DR175" s="225"/>
      <c r="DS175" s="225"/>
      <c r="DT175" s="225"/>
      <c r="DU175" s="225"/>
      <c r="DV175" s="225"/>
      <c r="DW175" s="225"/>
      <c r="DX175" s="225"/>
      <c r="DY175" s="225"/>
      <c r="DZ175" s="225"/>
      <c r="EA175" s="225"/>
      <c r="EB175" s="225"/>
      <c r="EC175" s="225"/>
      <c r="ED175" s="225"/>
      <c r="EE175" s="225"/>
      <c r="EF175" s="225"/>
      <c r="EG175" s="225"/>
      <c r="EH175" s="225"/>
      <c r="EI175" s="225"/>
      <c r="EJ175" s="225"/>
      <c r="EK175" s="225"/>
      <c r="EL175" s="225"/>
      <c r="EM175" s="225"/>
      <c r="EN175" s="225"/>
      <c r="EO175" s="225"/>
      <c r="EP175" s="225"/>
      <c r="EQ175" s="225"/>
      <c r="ER175" s="225"/>
      <c r="ES175" s="225"/>
      <c r="ET175" s="225"/>
      <c r="EU175" s="225"/>
      <c r="EV175" s="225"/>
      <c r="EW175" s="225"/>
      <c r="EX175" s="225"/>
      <c r="EY175" s="225"/>
      <c r="EZ175" s="225"/>
      <c r="FA175" s="225"/>
      <c r="FB175" s="225"/>
      <c r="FC175" s="225"/>
      <c r="FD175" s="225"/>
      <c r="FE175" s="225"/>
      <c r="FF175" s="225"/>
      <c r="FG175" s="225"/>
      <c r="FH175" s="225"/>
      <c r="FI175" s="225"/>
      <c r="FJ175" s="225"/>
      <c r="FK175" s="225"/>
      <c r="FL175" s="225"/>
      <c r="FM175" s="225"/>
      <c r="FN175" s="225"/>
      <c r="FO175" s="225"/>
      <c r="FP175" s="225"/>
      <c r="FQ175" s="225"/>
      <c r="FR175" s="225"/>
      <c r="FS175" s="225"/>
      <c r="FT175" s="225"/>
      <c r="FU175" s="225"/>
      <c r="FV175" s="225"/>
      <c r="FW175" s="225"/>
      <c r="FX175" s="225"/>
      <c r="FY175" s="225"/>
      <c r="FZ175" s="225"/>
      <c r="GA175" s="225"/>
      <c r="GB175" s="225"/>
      <c r="GC175" s="225"/>
      <c r="GD175" s="225"/>
      <c r="GE175" s="225"/>
      <c r="GF175" s="225"/>
      <c r="GG175" s="225"/>
      <c r="GH175" s="225"/>
      <c r="GI175" s="225"/>
      <c r="GJ175" s="225"/>
      <c r="GK175" s="225"/>
      <c r="GL175" s="225"/>
      <c r="GM175" s="225"/>
      <c r="GN175" s="225"/>
      <c r="GO175" s="225"/>
      <c r="GP175" s="225"/>
      <c r="GQ175" s="225"/>
      <c r="GR175" s="225"/>
      <c r="GS175" s="225"/>
      <c r="GT175" s="225"/>
      <c r="GU175" s="225"/>
      <c r="GV175" s="225"/>
      <c r="GW175" s="225"/>
      <c r="GX175" s="225"/>
      <c r="GY175" s="225"/>
      <c r="GZ175" s="225"/>
      <c r="HA175" s="225"/>
      <c r="HB175" s="225"/>
      <c r="HC175" s="225"/>
      <c r="HD175" s="225"/>
      <c r="HE175" s="225"/>
      <c r="HF175" s="225"/>
      <c r="HG175" s="225"/>
      <c r="HH175" s="225"/>
      <c r="HI175" s="225"/>
      <c r="HJ175" s="225"/>
      <c r="HK175" s="225"/>
      <c r="HL175" s="225"/>
      <c r="HM175" s="225"/>
      <c r="HN175" s="225"/>
      <c r="HO175" s="225"/>
      <c r="HP175" s="225"/>
      <c r="HQ175" s="225"/>
      <c r="HR175" s="225"/>
      <c r="HS175" s="225"/>
      <c r="HT175" s="225"/>
      <c r="HU175" s="225"/>
      <c r="HV175" s="225"/>
      <c r="HW175" s="225"/>
      <c r="HX175" s="225"/>
      <c r="HY175" s="225"/>
      <c r="HZ175" s="225"/>
      <c r="IA175" s="225"/>
      <c r="IB175" s="225"/>
      <c r="IC175" s="225"/>
      <c r="ID175" s="225"/>
      <c r="IE175" s="225"/>
      <c r="IF175" s="225"/>
      <c r="IG175" s="225"/>
      <c r="IH175" s="225"/>
      <c r="II175" s="225"/>
      <c r="IJ175" s="225"/>
      <c r="IK175" s="225"/>
      <c r="IL175" s="225"/>
      <c r="IM175" s="225"/>
      <c r="IN175" s="225"/>
      <c r="IO175" s="225"/>
      <c r="IP175" s="225"/>
      <c r="IQ175" s="225"/>
      <c r="IR175" s="225"/>
      <c r="IS175" s="225"/>
      <c r="IT175" s="225"/>
      <c r="IU175" s="225"/>
      <c r="IV175" s="225"/>
    </row>
    <row r="176" spans="1:256" ht="17.25">
      <c r="A176" s="233" t="s">
        <v>390</v>
      </c>
      <c r="B176" s="241">
        <v>0</v>
      </c>
      <c r="C176" s="241">
        <v>0</v>
      </c>
      <c r="D176" s="245"/>
      <c r="E176" s="234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5"/>
      <c r="BF176" s="225"/>
      <c r="BG176" s="225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25"/>
      <c r="BS176" s="225"/>
      <c r="BT176" s="225"/>
      <c r="BU176" s="225"/>
      <c r="BV176" s="225"/>
      <c r="BW176" s="22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  <c r="CO176" s="225"/>
      <c r="CP176" s="225"/>
      <c r="CQ176" s="225"/>
      <c r="CR176" s="225"/>
      <c r="CS176" s="225"/>
      <c r="CT176" s="225"/>
      <c r="CU176" s="225"/>
      <c r="CV176" s="225"/>
      <c r="CW176" s="225"/>
      <c r="CX176" s="225"/>
      <c r="CY176" s="225"/>
      <c r="CZ176" s="225"/>
      <c r="DA176" s="225"/>
      <c r="DB176" s="225"/>
      <c r="DC176" s="225"/>
      <c r="DD176" s="225"/>
      <c r="DE176" s="225"/>
      <c r="DF176" s="225"/>
      <c r="DG176" s="225"/>
      <c r="DH176" s="225"/>
      <c r="DI176" s="225"/>
      <c r="DJ176" s="225"/>
      <c r="DK176" s="225"/>
      <c r="DL176" s="225"/>
      <c r="DM176" s="225"/>
      <c r="DN176" s="225"/>
      <c r="DO176" s="225"/>
      <c r="DP176" s="225"/>
      <c r="DQ176" s="225"/>
      <c r="DR176" s="225"/>
      <c r="DS176" s="225"/>
      <c r="DT176" s="225"/>
      <c r="DU176" s="225"/>
      <c r="DV176" s="225"/>
      <c r="DW176" s="225"/>
      <c r="DX176" s="225"/>
      <c r="DY176" s="225"/>
      <c r="DZ176" s="225"/>
      <c r="EA176" s="225"/>
      <c r="EB176" s="225"/>
      <c r="EC176" s="225"/>
      <c r="ED176" s="225"/>
      <c r="EE176" s="225"/>
      <c r="EF176" s="225"/>
      <c r="EG176" s="225"/>
      <c r="EH176" s="225"/>
      <c r="EI176" s="225"/>
      <c r="EJ176" s="225"/>
      <c r="EK176" s="225"/>
      <c r="EL176" s="225"/>
      <c r="EM176" s="225"/>
      <c r="EN176" s="225"/>
      <c r="EO176" s="225"/>
      <c r="EP176" s="225"/>
      <c r="EQ176" s="225"/>
      <c r="ER176" s="225"/>
      <c r="ES176" s="225"/>
      <c r="ET176" s="225"/>
      <c r="EU176" s="225"/>
      <c r="EV176" s="225"/>
      <c r="EW176" s="225"/>
      <c r="EX176" s="225"/>
      <c r="EY176" s="225"/>
      <c r="EZ176" s="225"/>
      <c r="FA176" s="225"/>
      <c r="FB176" s="225"/>
      <c r="FC176" s="225"/>
      <c r="FD176" s="225"/>
      <c r="FE176" s="225"/>
      <c r="FF176" s="225"/>
      <c r="FG176" s="225"/>
      <c r="FH176" s="225"/>
      <c r="FI176" s="225"/>
      <c r="FJ176" s="225"/>
      <c r="FK176" s="225"/>
      <c r="FL176" s="225"/>
      <c r="FM176" s="225"/>
      <c r="FN176" s="225"/>
      <c r="FO176" s="225"/>
      <c r="FP176" s="225"/>
      <c r="FQ176" s="225"/>
      <c r="FR176" s="225"/>
      <c r="FS176" s="225"/>
      <c r="FT176" s="225"/>
      <c r="FU176" s="225"/>
      <c r="FV176" s="225"/>
      <c r="FW176" s="225"/>
      <c r="FX176" s="225"/>
      <c r="FY176" s="225"/>
      <c r="FZ176" s="225"/>
      <c r="GA176" s="225"/>
      <c r="GB176" s="225"/>
      <c r="GC176" s="225"/>
      <c r="GD176" s="225"/>
      <c r="GE176" s="225"/>
      <c r="GF176" s="225"/>
      <c r="GG176" s="225"/>
      <c r="GH176" s="225"/>
      <c r="GI176" s="225"/>
      <c r="GJ176" s="225"/>
      <c r="GK176" s="225"/>
      <c r="GL176" s="225"/>
      <c r="GM176" s="225"/>
      <c r="GN176" s="225"/>
      <c r="GO176" s="225"/>
      <c r="GP176" s="225"/>
      <c r="GQ176" s="225"/>
      <c r="GR176" s="225"/>
      <c r="GS176" s="225"/>
      <c r="GT176" s="225"/>
      <c r="GU176" s="225"/>
      <c r="GV176" s="225"/>
      <c r="GW176" s="225"/>
      <c r="GX176" s="225"/>
      <c r="GY176" s="225"/>
      <c r="GZ176" s="225"/>
      <c r="HA176" s="225"/>
      <c r="HB176" s="225"/>
      <c r="HC176" s="225"/>
      <c r="HD176" s="225"/>
      <c r="HE176" s="225"/>
      <c r="HF176" s="225"/>
      <c r="HG176" s="225"/>
      <c r="HH176" s="225"/>
      <c r="HI176" s="225"/>
      <c r="HJ176" s="225"/>
      <c r="HK176" s="225"/>
      <c r="HL176" s="225"/>
      <c r="HM176" s="225"/>
      <c r="HN176" s="225"/>
      <c r="HO176" s="225"/>
      <c r="HP176" s="225"/>
      <c r="HQ176" s="225"/>
      <c r="HR176" s="225"/>
      <c r="HS176" s="225"/>
      <c r="HT176" s="225"/>
      <c r="HU176" s="225"/>
      <c r="HV176" s="225"/>
      <c r="HW176" s="225"/>
      <c r="HX176" s="225"/>
      <c r="HY176" s="225"/>
      <c r="HZ176" s="225"/>
      <c r="IA176" s="225"/>
      <c r="IB176" s="225"/>
      <c r="IC176" s="225"/>
      <c r="ID176" s="225"/>
      <c r="IE176" s="225"/>
      <c r="IF176" s="225"/>
      <c r="IG176" s="225"/>
      <c r="IH176" s="225"/>
      <c r="II176" s="225"/>
      <c r="IJ176" s="225"/>
      <c r="IK176" s="225"/>
      <c r="IL176" s="225"/>
      <c r="IM176" s="225"/>
      <c r="IN176" s="225"/>
      <c r="IO176" s="225"/>
      <c r="IP176" s="225"/>
      <c r="IQ176" s="225"/>
      <c r="IR176" s="225"/>
      <c r="IS176" s="225"/>
      <c r="IT176" s="225"/>
      <c r="IU176" s="225"/>
      <c r="IV176" s="225"/>
    </row>
    <row r="177" spans="1:256" ht="18" thickBot="1">
      <c r="A177" s="236" t="s">
        <v>219</v>
      </c>
      <c r="B177" s="255">
        <f>SUM(B172:B176)</f>
        <v>0</v>
      </c>
      <c r="C177" s="255">
        <f>SUM(C172:C176)</f>
        <v>1670</v>
      </c>
      <c r="D177" s="252">
        <f>C177-B177</f>
        <v>1670</v>
      </c>
      <c r="E177" s="267">
        <v>1</v>
      </c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  <c r="BH177" s="225"/>
      <c r="BI177" s="225"/>
      <c r="BJ177" s="225"/>
      <c r="BK177" s="225"/>
      <c r="BL177" s="225"/>
      <c r="BM177" s="225"/>
      <c r="BN177" s="225"/>
      <c r="BO177" s="225"/>
      <c r="BP177" s="225"/>
      <c r="BQ177" s="225"/>
      <c r="BR177" s="225"/>
      <c r="BS177" s="225"/>
      <c r="BT177" s="225"/>
      <c r="BU177" s="225"/>
      <c r="BV177" s="225"/>
      <c r="BW177" s="22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  <c r="CO177" s="225"/>
      <c r="CP177" s="225"/>
      <c r="CQ177" s="225"/>
      <c r="CR177" s="225"/>
      <c r="CS177" s="225"/>
      <c r="CT177" s="225"/>
      <c r="CU177" s="225"/>
      <c r="CV177" s="225"/>
      <c r="CW177" s="225"/>
      <c r="CX177" s="225"/>
      <c r="CY177" s="225"/>
      <c r="CZ177" s="225"/>
      <c r="DA177" s="225"/>
      <c r="DB177" s="225"/>
      <c r="DC177" s="225"/>
      <c r="DD177" s="225"/>
      <c r="DE177" s="225"/>
      <c r="DF177" s="225"/>
      <c r="DG177" s="225"/>
      <c r="DH177" s="225"/>
      <c r="DI177" s="225"/>
      <c r="DJ177" s="225"/>
      <c r="DK177" s="225"/>
      <c r="DL177" s="225"/>
      <c r="DM177" s="225"/>
      <c r="DN177" s="225"/>
      <c r="DO177" s="225"/>
      <c r="DP177" s="225"/>
      <c r="DQ177" s="225"/>
      <c r="DR177" s="225"/>
      <c r="DS177" s="225"/>
      <c r="DT177" s="225"/>
      <c r="DU177" s="225"/>
      <c r="DV177" s="225"/>
      <c r="DW177" s="225"/>
      <c r="DX177" s="225"/>
      <c r="DY177" s="225"/>
      <c r="DZ177" s="225"/>
      <c r="EA177" s="225"/>
      <c r="EB177" s="225"/>
      <c r="EC177" s="225"/>
      <c r="ED177" s="225"/>
      <c r="EE177" s="225"/>
      <c r="EF177" s="225"/>
      <c r="EG177" s="225"/>
      <c r="EH177" s="225"/>
      <c r="EI177" s="225"/>
      <c r="EJ177" s="225"/>
      <c r="EK177" s="225"/>
      <c r="EL177" s="225"/>
      <c r="EM177" s="225"/>
      <c r="EN177" s="225"/>
      <c r="EO177" s="225"/>
      <c r="EP177" s="225"/>
      <c r="EQ177" s="225"/>
      <c r="ER177" s="225"/>
      <c r="ES177" s="225"/>
      <c r="ET177" s="225"/>
      <c r="EU177" s="225"/>
      <c r="EV177" s="225"/>
      <c r="EW177" s="225"/>
      <c r="EX177" s="225"/>
      <c r="EY177" s="225"/>
      <c r="EZ177" s="225"/>
      <c r="FA177" s="225"/>
      <c r="FB177" s="225"/>
      <c r="FC177" s="225"/>
      <c r="FD177" s="225"/>
      <c r="FE177" s="225"/>
      <c r="FF177" s="225"/>
      <c r="FG177" s="225"/>
      <c r="FH177" s="225"/>
      <c r="FI177" s="225"/>
      <c r="FJ177" s="225"/>
      <c r="FK177" s="225"/>
      <c r="FL177" s="225"/>
      <c r="FM177" s="225"/>
      <c r="FN177" s="225"/>
      <c r="FO177" s="225"/>
      <c r="FP177" s="225"/>
      <c r="FQ177" s="225"/>
      <c r="FR177" s="225"/>
      <c r="FS177" s="225"/>
      <c r="FT177" s="225"/>
      <c r="FU177" s="225"/>
      <c r="FV177" s="225"/>
      <c r="FW177" s="225"/>
      <c r="FX177" s="225"/>
      <c r="FY177" s="225"/>
      <c r="FZ177" s="225"/>
      <c r="GA177" s="225"/>
      <c r="GB177" s="225"/>
      <c r="GC177" s="225"/>
      <c r="GD177" s="225"/>
      <c r="GE177" s="225"/>
      <c r="GF177" s="225"/>
      <c r="GG177" s="225"/>
      <c r="GH177" s="225"/>
      <c r="GI177" s="225"/>
      <c r="GJ177" s="225"/>
      <c r="GK177" s="225"/>
      <c r="GL177" s="225"/>
      <c r="GM177" s="225"/>
      <c r="GN177" s="225"/>
      <c r="GO177" s="225"/>
      <c r="GP177" s="225"/>
      <c r="GQ177" s="225"/>
      <c r="GR177" s="225"/>
      <c r="GS177" s="225"/>
      <c r="GT177" s="225"/>
      <c r="GU177" s="225"/>
      <c r="GV177" s="225"/>
      <c r="GW177" s="225"/>
      <c r="GX177" s="225"/>
      <c r="GY177" s="225"/>
      <c r="GZ177" s="225"/>
      <c r="HA177" s="225"/>
      <c r="HB177" s="225"/>
      <c r="HC177" s="225"/>
      <c r="HD177" s="225"/>
      <c r="HE177" s="225"/>
      <c r="HF177" s="225"/>
      <c r="HG177" s="225"/>
      <c r="HH177" s="225"/>
      <c r="HI177" s="225"/>
      <c r="HJ177" s="225"/>
      <c r="HK177" s="225"/>
      <c r="HL177" s="225"/>
      <c r="HM177" s="225"/>
      <c r="HN177" s="225"/>
      <c r="HO177" s="225"/>
      <c r="HP177" s="225"/>
      <c r="HQ177" s="225"/>
      <c r="HR177" s="225"/>
      <c r="HS177" s="225"/>
      <c r="HT177" s="225"/>
      <c r="HU177" s="225"/>
      <c r="HV177" s="225"/>
      <c r="HW177" s="225"/>
      <c r="HX177" s="225"/>
      <c r="HY177" s="225"/>
      <c r="HZ177" s="225"/>
      <c r="IA177" s="225"/>
      <c r="IB177" s="225"/>
      <c r="IC177" s="225"/>
      <c r="ID177" s="225"/>
      <c r="IE177" s="225"/>
      <c r="IF177" s="225"/>
      <c r="IG177" s="225"/>
      <c r="IH177" s="225"/>
      <c r="II177" s="225"/>
      <c r="IJ177" s="225"/>
      <c r="IK177" s="225"/>
      <c r="IL177" s="225"/>
      <c r="IM177" s="225"/>
      <c r="IN177" s="225"/>
      <c r="IO177" s="225"/>
      <c r="IP177" s="225"/>
      <c r="IQ177" s="225"/>
      <c r="IR177" s="225"/>
      <c r="IS177" s="225"/>
      <c r="IT177" s="225"/>
      <c r="IU177" s="225"/>
      <c r="IV177" s="225"/>
    </row>
    <row r="178" spans="1:256" ht="18" thickTop="1">
      <c r="A178" s="270" t="s">
        <v>456</v>
      </c>
      <c r="B178" s="241">
        <v>379764470.26</v>
      </c>
      <c r="C178" s="241">
        <v>413989797.58</v>
      </c>
      <c r="D178" s="250"/>
      <c r="E178" s="251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5"/>
      <c r="BE178" s="225"/>
      <c r="BF178" s="225"/>
      <c r="BG178" s="225"/>
      <c r="BH178" s="225"/>
      <c r="BI178" s="225"/>
      <c r="BJ178" s="225"/>
      <c r="BK178" s="225"/>
      <c r="BL178" s="225"/>
      <c r="BM178" s="225"/>
      <c r="BN178" s="225"/>
      <c r="BO178" s="225"/>
      <c r="BP178" s="225"/>
      <c r="BQ178" s="225"/>
      <c r="BR178" s="225"/>
      <c r="BS178" s="225"/>
      <c r="BT178" s="225"/>
      <c r="BU178" s="225"/>
      <c r="BV178" s="225"/>
      <c r="BW178" s="22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  <c r="CO178" s="225"/>
      <c r="CP178" s="225"/>
      <c r="CQ178" s="225"/>
      <c r="CR178" s="225"/>
      <c r="CS178" s="225"/>
      <c r="CT178" s="225"/>
      <c r="CU178" s="225"/>
      <c r="CV178" s="225"/>
      <c r="CW178" s="225"/>
      <c r="CX178" s="225"/>
      <c r="CY178" s="225"/>
      <c r="CZ178" s="225"/>
      <c r="DA178" s="225"/>
      <c r="DB178" s="225"/>
      <c r="DC178" s="225"/>
      <c r="DD178" s="225"/>
      <c r="DE178" s="225"/>
      <c r="DF178" s="225"/>
      <c r="DG178" s="225"/>
      <c r="DH178" s="225"/>
      <c r="DI178" s="225"/>
      <c r="DJ178" s="225"/>
      <c r="DK178" s="225"/>
      <c r="DL178" s="225"/>
      <c r="DM178" s="225"/>
      <c r="DN178" s="225"/>
      <c r="DO178" s="225"/>
      <c r="DP178" s="225"/>
      <c r="DQ178" s="225"/>
      <c r="DR178" s="225"/>
      <c r="DS178" s="225"/>
      <c r="DT178" s="225"/>
      <c r="DU178" s="225"/>
      <c r="DV178" s="225"/>
      <c r="DW178" s="225"/>
      <c r="DX178" s="225"/>
      <c r="DY178" s="225"/>
      <c r="DZ178" s="225"/>
      <c r="EA178" s="225"/>
      <c r="EB178" s="225"/>
      <c r="EC178" s="225"/>
      <c r="ED178" s="225"/>
      <c r="EE178" s="225"/>
      <c r="EF178" s="225"/>
      <c r="EG178" s="225"/>
      <c r="EH178" s="225"/>
      <c r="EI178" s="225"/>
      <c r="EJ178" s="225"/>
      <c r="EK178" s="225"/>
      <c r="EL178" s="225"/>
      <c r="EM178" s="225"/>
      <c r="EN178" s="225"/>
      <c r="EO178" s="225"/>
      <c r="EP178" s="225"/>
      <c r="EQ178" s="225"/>
      <c r="ER178" s="225"/>
      <c r="ES178" s="225"/>
      <c r="ET178" s="225"/>
      <c r="EU178" s="225"/>
      <c r="EV178" s="225"/>
      <c r="EW178" s="225"/>
      <c r="EX178" s="225"/>
      <c r="EY178" s="225"/>
      <c r="EZ178" s="225"/>
      <c r="FA178" s="225"/>
      <c r="FB178" s="225"/>
      <c r="FC178" s="225"/>
      <c r="FD178" s="225"/>
      <c r="FE178" s="225"/>
      <c r="FF178" s="225"/>
      <c r="FG178" s="225"/>
      <c r="FH178" s="225"/>
      <c r="FI178" s="225"/>
      <c r="FJ178" s="225"/>
      <c r="FK178" s="225"/>
      <c r="FL178" s="225"/>
      <c r="FM178" s="225"/>
      <c r="FN178" s="225"/>
      <c r="FO178" s="225"/>
      <c r="FP178" s="225"/>
      <c r="FQ178" s="225"/>
      <c r="FR178" s="225"/>
      <c r="FS178" s="225"/>
      <c r="FT178" s="225"/>
      <c r="FU178" s="225"/>
      <c r="FV178" s="225"/>
      <c r="FW178" s="225"/>
      <c r="FX178" s="225"/>
      <c r="FY178" s="225"/>
      <c r="FZ178" s="225"/>
      <c r="GA178" s="225"/>
      <c r="GB178" s="225"/>
      <c r="GC178" s="225"/>
      <c r="GD178" s="225"/>
      <c r="GE178" s="225"/>
      <c r="GF178" s="225"/>
      <c r="GG178" s="225"/>
      <c r="GH178" s="225"/>
      <c r="GI178" s="225"/>
      <c r="GJ178" s="225"/>
      <c r="GK178" s="225"/>
      <c r="GL178" s="225"/>
      <c r="GM178" s="225"/>
      <c r="GN178" s="225"/>
      <c r="GO178" s="225"/>
      <c r="GP178" s="225"/>
      <c r="GQ178" s="225"/>
      <c r="GR178" s="225"/>
      <c r="GS178" s="225"/>
      <c r="GT178" s="225"/>
      <c r="GU178" s="225"/>
      <c r="GV178" s="225"/>
      <c r="GW178" s="225"/>
      <c r="GX178" s="225"/>
      <c r="GY178" s="225"/>
      <c r="GZ178" s="225"/>
      <c r="HA178" s="225"/>
      <c r="HB178" s="225"/>
      <c r="HC178" s="225"/>
      <c r="HD178" s="225"/>
      <c r="HE178" s="225"/>
      <c r="HF178" s="225"/>
      <c r="HG178" s="225"/>
      <c r="HH178" s="225"/>
      <c r="HI178" s="225"/>
      <c r="HJ178" s="225"/>
      <c r="HK178" s="225"/>
      <c r="HL178" s="225"/>
      <c r="HM178" s="225"/>
      <c r="HN178" s="225"/>
      <c r="HO178" s="225"/>
      <c r="HP178" s="225"/>
      <c r="HQ178" s="225"/>
      <c r="HR178" s="225"/>
      <c r="HS178" s="225"/>
      <c r="HT178" s="225"/>
      <c r="HU178" s="225"/>
      <c r="HV178" s="225"/>
      <c r="HW178" s="225"/>
      <c r="HX178" s="225"/>
      <c r="HY178" s="225"/>
      <c r="HZ178" s="225"/>
      <c r="IA178" s="225"/>
      <c r="IB178" s="225"/>
      <c r="IC178" s="225"/>
      <c r="ID178" s="225"/>
      <c r="IE178" s="225"/>
      <c r="IF178" s="225"/>
      <c r="IG178" s="225"/>
      <c r="IH178" s="225"/>
      <c r="II178" s="225"/>
      <c r="IJ178" s="225"/>
      <c r="IK178" s="225"/>
      <c r="IL178" s="225"/>
      <c r="IM178" s="225"/>
      <c r="IN178" s="225"/>
      <c r="IO178" s="225"/>
      <c r="IP178" s="225"/>
      <c r="IQ178" s="225"/>
      <c r="IR178" s="225"/>
      <c r="IS178" s="225"/>
      <c r="IT178" s="225"/>
      <c r="IU178" s="225"/>
      <c r="IV178" s="225"/>
    </row>
    <row r="179" spans="1:256" ht="17.25">
      <c r="A179" s="233" t="s">
        <v>391</v>
      </c>
      <c r="B179" s="241">
        <v>4826398.48</v>
      </c>
      <c r="C179" s="241">
        <v>1857547.63</v>
      </c>
      <c r="D179" s="250"/>
      <c r="E179" s="251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5"/>
      <c r="BD179" s="225"/>
      <c r="BE179" s="225"/>
      <c r="BF179" s="225"/>
      <c r="BG179" s="225"/>
      <c r="BH179" s="225"/>
      <c r="BI179" s="225"/>
      <c r="BJ179" s="225"/>
      <c r="BK179" s="225"/>
      <c r="BL179" s="225"/>
      <c r="BM179" s="225"/>
      <c r="BN179" s="225"/>
      <c r="BO179" s="225"/>
      <c r="BP179" s="225"/>
      <c r="BQ179" s="225"/>
      <c r="BR179" s="225"/>
      <c r="BS179" s="225"/>
      <c r="BT179" s="225"/>
      <c r="BU179" s="225"/>
      <c r="BV179" s="225"/>
      <c r="BW179" s="225"/>
      <c r="BX179" s="225"/>
      <c r="BY179" s="225"/>
      <c r="BZ179" s="225"/>
      <c r="CA179" s="225"/>
      <c r="CB179" s="225"/>
      <c r="CC179" s="225"/>
      <c r="CD179" s="225"/>
      <c r="CE179" s="225"/>
      <c r="CF179" s="225"/>
      <c r="CG179" s="225"/>
      <c r="CH179" s="225"/>
      <c r="CI179" s="225"/>
      <c r="CJ179" s="225"/>
      <c r="CK179" s="225"/>
      <c r="CL179" s="225"/>
      <c r="CM179" s="225"/>
      <c r="CN179" s="225"/>
      <c r="CO179" s="225"/>
      <c r="CP179" s="225"/>
      <c r="CQ179" s="225"/>
      <c r="CR179" s="225"/>
      <c r="CS179" s="225"/>
      <c r="CT179" s="225"/>
      <c r="CU179" s="225"/>
      <c r="CV179" s="225"/>
      <c r="CW179" s="225"/>
      <c r="CX179" s="225"/>
      <c r="CY179" s="225"/>
      <c r="CZ179" s="225"/>
      <c r="DA179" s="225"/>
      <c r="DB179" s="225"/>
      <c r="DC179" s="225"/>
      <c r="DD179" s="225"/>
      <c r="DE179" s="225"/>
      <c r="DF179" s="225"/>
      <c r="DG179" s="225"/>
      <c r="DH179" s="225"/>
      <c r="DI179" s="225"/>
      <c r="DJ179" s="225"/>
      <c r="DK179" s="225"/>
      <c r="DL179" s="225"/>
      <c r="DM179" s="225"/>
      <c r="DN179" s="225"/>
      <c r="DO179" s="225"/>
      <c r="DP179" s="225"/>
      <c r="DQ179" s="225"/>
      <c r="DR179" s="225"/>
      <c r="DS179" s="225"/>
      <c r="DT179" s="225"/>
      <c r="DU179" s="225"/>
      <c r="DV179" s="225"/>
      <c r="DW179" s="225"/>
      <c r="DX179" s="225"/>
      <c r="DY179" s="225"/>
      <c r="DZ179" s="225"/>
      <c r="EA179" s="225"/>
      <c r="EB179" s="225"/>
      <c r="EC179" s="225"/>
      <c r="ED179" s="225"/>
      <c r="EE179" s="225"/>
      <c r="EF179" s="225"/>
      <c r="EG179" s="225"/>
      <c r="EH179" s="225"/>
      <c r="EI179" s="225"/>
      <c r="EJ179" s="225"/>
      <c r="EK179" s="225"/>
      <c r="EL179" s="225"/>
      <c r="EM179" s="225"/>
      <c r="EN179" s="225"/>
      <c r="EO179" s="225"/>
      <c r="EP179" s="225"/>
      <c r="EQ179" s="225"/>
      <c r="ER179" s="225"/>
      <c r="ES179" s="225"/>
      <c r="ET179" s="225"/>
      <c r="EU179" s="225"/>
      <c r="EV179" s="225"/>
      <c r="EW179" s="225"/>
      <c r="EX179" s="225"/>
      <c r="EY179" s="225"/>
      <c r="EZ179" s="225"/>
      <c r="FA179" s="225"/>
      <c r="FB179" s="225"/>
      <c r="FC179" s="225"/>
      <c r="FD179" s="225"/>
      <c r="FE179" s="225"/>
      <c r="FF179" s="225"/>
      <c r="FG179" s="225"/>
      <c r="FH179" s="225"/>
      <c r="FI179" s="225"/>
      <c r="FJ179" s="225"/>
      <c r="FK179" s="225"/>
      <c r="FL179" s="225"/>
      <c r="FM179" s="225"/>
      <c r="FN179" s="225"/>
      <c r="FO179" s="225"/>
      <c r="FP179" s="225"/>
      <c r="FQ179" s="225"/>
      <c r="FR179" s="225"/>
      <c r="FS179" s="225"/>
      <c r="FT179" s="225"/>
      <c r="FU179" s="225"/>
      <c r="FV179" s="225"/>
      <c r="FW179" s="225"/>
      <c r="FX179" s="225"/>
      <c r="FY179" s="225"/>
      <c r="FZ179" s="225"/>
      <c r="GA179" s="225"/>
      <c r="GB179" s="225"/>
      <c r="GC179" s="225"/>
      <c r="GD179" s="225"/>
      <c r="GE179" s="225"/>
      <c r="GF179" s="225"/>
      <c r="GG179" s="225"/>
      <c r="GH179" s="225"/>
      <c r="GI179" s="225"/>
      <c r="GJ179" s="225"/>
      <c r="GK179" s="225"/>
      <c r="GL179" s="225"/>
      <c r="GM179" s="225"/>
      <c r="GN179" s="225"/>
      <c r="GO179" s="225"/>
      <c r="GP179" s="225"/>
      <c r="GQ179" s="225"/>
      <c r="GR179" s="225"/>
      <c r="GS179" s="225"/>
      <c r="GT179" s="225"/>
      <c r="GU179" s="225"/>
      <c r="GV179" s="225"/>
      <c r="GW179" s="225"/>
      <c r="GX179" s="225"/>
      <c r="GY179" s="225"/>
      <c r="GZ179" s="225"/>
      <c r="HA179" s="225"/>
      <c r="HB179" s="225"/>
      <c r="HC179" s="225"/>
      <c r="HD179" s="225"/>
      <c r="HE179" s="225"/>
      <c r="HF179" s="225"/>
      <c r="HG179" s="225"/>
      <c r="HH179" s="225"/>
      <c r="HI179" s="225"/>
      <c r="HJ179" s="225"/>
      <c r="HK179" s="225"/>
      <c r="HL179" s="225"/>
      <c r="HM179" s="225"/>
      <c r="HN179" s="225"/>
      <c r="HO179" s="225"/>
      <c r="HP179" s="225"/>
      <c r="HQ179" s="225"/>
      <c r="HR179" s="225"/>
      <c r="HS179" s="225"/>
      <c r="HT179" s="225"/>
      <c r="HU179" s="225"/>
      <c r="HV179" s="225"/>
      <c r="HW179" s="225"/>
      <c r="HX179" s="225"/>
      <c r="HY179" s="225"/>
      <c r="HZ179" s="225"/>
      <c r="IA179" s="225"/>
      <c r="IB179" s="225"/>
      <c r="IC179" s="225"/>
      <c r="ID179" s="225"/>
      <c r="IE179" s="225"/>
      <c r="IF179" s="225"/>
      <c r="IG179" s="225"/>
      <c r="IH179" s="225"/>
      <c r="II179" s="225"/>
      <c r="IJ179" s="225"/>
      <c r="IK179" s="225"/>
      <c r="IL179" s="225"/>
      <c r="IM179" s="225"/>
      <c r="IN179" s="225"/>
      <c r="IO179" s="225"/>
      <c r="IP179" s="225"/>
      <c r="IQ179" s="225"/>
      <c r="IR179" s="225"/>
      <c r="IS179" s="225"/>
      <c r="IT179" s="225"/>
      <c r="IU179" s="225"/>
      <c r="IV179" s="225"/>
    </row>
    <row r="180" spans="1:256" ht="17.25">
      <c r="A180" s="233" t="s">
        <v>392</v>
      </c>
      <c r="B180" s="241">
        <v>1862463.53</v>
      </c>
      <c r="C180" s="241">
        <v>2572974.19</v>
      </c>
      <c r="D180" s="250"/>
      <c r="E180" s="251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5"/>
      <c r="BF180" s="225"/>
      <c r="BG180" s="225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25"/>
      <c r="BS180" s="225"/>
      <c r="BT180" s="225"/>
      <c r="BU180" s="225"/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25"/>
      <c r="CI180" s="225"/>
      <c r="CJ180" s="225"/>
      <c r="CK180" s="225"/>
      <c r="CL180" s="225"/>
      <c r="CM180" s="225"/>
      <c r="CN180" s="225"/>
      <c r="CO180" s="225"/>
      <c r="CP180" s="225"/>
      <c r="CQ180" s="225"/>
      <c r="CR180" s="225"/>
      <c r="CS180" s="225"/>
      <c r="CT180" s="225"/>
      <c r="CU180" s="225"/>
      <c r="CV180" s="225"/>
      <c r="CW180" s="225"/>
      <c r="CX180" s="225"/>
      <c r="CY180" s="225"/>
      <c r="CZ180" s="225"/>
      <c r="DA180" s="225"/>
      <c r="DB180" s="225"/>
      <c r="DC180" s="225"/>
      <c r="DD180" s="225"/>
      <c r="DE180" s="225"/>
      <c r="DF180" s="225"/>
      <c r="DG180" s="225"/>
      <c r="DH180" s="225"/>
      <c r="DI180" s="225"/>
      <c r="DJ180" s="225"/>
      <c r="DK180" s="225"/>
      <c r="DL180" s="225"/>
      <c r="DM180" s="225"/>
      <c r="DN180" s="225"/>
      <c r="DO180" s="225"/>
      <c r="DP180" s="225"/>
      <c r="DQ180" s="225"/>
      <c r="DR180" s="225"/>
      <c r="DS180" s="225"/>
      <c r="DT180" s="225"/>
      <c r="DU180" s="225"/>
      <c r="DV180" s="225"/>
      <c r="DW180" s="225"/>
      <c r="DX180" s="225"/>
      <c r="DY180" s="225"/>
      <c r="DZ180" s="225"/>
      <c r="EA180" s="225"/>
      <c r="EB180" s="225"/>
      <c r="EC180" s="225"/>
      <c r="ED180" s="225"/>
      <c r="EE180" s="225"/>
      <c r="EF180" s="225"/>
      <c r="EG180" s="225"/>
      <c r="EH180" s="225"/>
      <c r="EI180" s="225"/>
      <c r="EJ180" s="225"/>
      <c r="EK180" s="225"/>
      <c r="EL180" s="225"/>
      <c r="EM180" s="225"/>
      <c r="EN180" s="225"/>
      <c r="EO180" s="225"/>
      <c r="EP180" s="225"/>
      <c r="EQ180" s="225"/>
      <c r="ER180" s="225"/>
      <c r="ES180" s="225"/>
      <c r="ET180" s="225"/>
      <c r="EU180" s="225"/>
      <c r="EV180" s="225"/>
      <c r="EW180" s="225"/>
      <c r="EX180" s="225"/>
      <c r="EY180" s="225"/>
      <c r="EZ180" s="225"/>
      <c r="FA180" s="225"/>
      <c r="FB180" s="225"/>
      <c r="FC180" s="225"/>
      <c r="FD180" s="225"/>
      <c r="FE180" s="225"/>
      <c r="FF180" s="225"/>
      <c r="FG180" s="225"/>
      <c r="FH180" s="225"/>
      <c r="FI180" s="225"/>
      <c r="FJ180" s="225"/>
      <c r="FK180" s="225"/>
      <c r="FL180" s="225"/>
      <c r="FM180" s="225"/>
      <c r="FN180" s="225"/>
      <c r="FO180" s="225"/>
      <c r="FP180" s="225"/>
      <c r="FQ180" s="225"/>
      <c r="FR180" s="225"/>
      <c r="FS180" s="225"/>
      <c r="FT180" s="225"/>
      <c r="FU180" s="225"/>
      <c r="FV180" s="225"/>
      <c r="FW180" s="225"/>
      <c r="FX180" s="225"/>
      <c r="FY180" s="225"/>
      <c r="FZ180" s="225"/>
      <c r="GA180" s="225"/>
      <c r="GB180" s="225"/>
      <c r="GC180" s="225"/>
      <c r="GD180" s="225"/>
      <c r="GE180" s="225"/>
      <c r="GF180" s="225"/>
      <c r="GG180" s="225"/>
      <c r="GH180" s="225"/>
      <c r="GI180" s="225"/>
      <c r="GJ180" s="225"/>
      <c r="GK180" s="225"/>
      <c r="GL180" s="225"/>
      <c r="GM180" s="225"/>
      <c r="GN180" s="225"/>
      <c r="GO180" s="225"/>
      <c r="GP180" s="225"/>
      <c r="GQ180" s="225"/>
      <c r="GR180" s="225"/>
      <c r="GS180" s="225"/>
      <c r="GT180" s="225"/>
      <c r="GU180" s="225"/>
      <c r="GV180" s="225"/>
      <c r="GW180" s="225"/>
      <c r="GX180" s="225"/>
      <c r="GY180" s="225"/>
      <c r="GZ180" s="225"/>
      <c r="HA180" s="225"/>
      <c r="HB180" s="225"/>
      <c r="HC180" s="225"/>
      <c r="HD180" s="225"/>
      <c r="HE180" s="225"/>
      <c r="HF180" s="225"/>
      <c r="HG180" s="225"/>
      <c r="HH180" s="225"/>
      <c r="HI180" s="225"/>
      <c r="HJ180" s="225"/>
      <c r="HK180" s="225"/>
      <c r="HL180" s="225"/>
      <c r="HM180" s="225"/>
      <c r="HN180" s="225"/>
      <c r="HO180" s="225"/>
      <c r="HP180" s="225"/>
      <c r="HQ180" s="225"/>
      <c r="HR180" s="225"/>
      <c r="HS180" s="225"/>
      <c r="HT180" s="225"/>
      <c r="HU180" s="225"/>
      <c r="HV180" s="225"/>
      <c r="HW180" s="225"/>
      <c r="HX180" s="225"/>
      <c r="HY180" s="225"/>
      <c r="HZ180" s="225"/>
      <c r="IA180" s="225"/>
      <c r="IB180" s="225"/>
      <c r="IC180" s="225"/>
      <c r="ID180" s="225"/>
      <c r="IE180" s="225"/>
      <c r="IF180" s="225"/>
      <c r="IG180" s="225"/>
      <c r="IH180" s="225"/>
      <c r="II180" s="225"/>
      <c r="IJ180" s="225"/>
      <c r="IK180" s="225"/>
      <c r="IL180" s="225"/>
      <c r="IM180" s="225"/>
      <c r="IN180" s="225"/>
      <c r="IO180" s="225"/>
      <c r="IP180" s="225"/>
      <c r="IQ180" s="225"/>
      <c r="IR180" s="225"/>
      <c r="IS180" s="225"/>
      <c r="IT180" s="225"/>
      <c r="IU180" s="225"/>
      <c r="IV180" s="225"/>
    </row>
    <row r="181" spans="1:256" ht="17.25">
      <c r="A181" s="233" t="s">
        <v>393</v>
      </c>
      <c r="B181" s="241">
        <v>57045027.38</v>
      </c>
      <c r="C181" s="241">
        <v>61916199.12</v>
      </c>
      <c r="D181" s="250"/>
      <c r="E181" s="251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  <c r="BE181" s="225"/>
      <c r="BF181" s="225"/>
      <c r="BG181" s="225"/>
      <c r="BH181" s="225"/>
      <c r="BI181" s="225"/>
      <c r="BJ181" s="225"/>
      <c r="BK181" s="225"/>
      <c r="BL181" s="225"/>
      <c r="BM181" s="225"/>
      <c r="BN181" s="225"/>
      <c r="BO181" s="225"/>
      <c r="BP181" s="225"/>
      <c r="BQ181" s="225"/>
      <c r="BR181" s="225"/>
      <c r="BS181" s="225"/>
      <c r="BT181" s="225"/>
      <c r="BU181" s="225"/>
      <c r="BV181" s="225"/>
      <c r="BW181" s="225"/>
      <c r="BX181" s="225"/>
      <c r="BY181" s="225"/>
      <c r="BZ181" s="225"/>
      <c r="CA181" s="225"/>
      <c r="CB181" s="225"/>
      <c r="CC181" s="225"/>
      <c r="CD181" s="225"/>
      <c r="CE181" s="225"/>
      <c r="CF181" s="225"/>
      <c r="CG181" s="225"/>
      <c r="CH181" s="225"/>
      <c r="CI181" s="225"/>
      <c r="CJ181" s="225"/>
      <c r="CK181" s="225"/>
      <c r="CL181" s="225"/>
      <c r="CM181" s="225"/>
      <c r="CN181" s="225"/>
      <c r="CO181" s="225"/>
      <c r="CP181" s="225"/>
      <c r="CQ181" s="225"/>
      <c r="CR181" s="225"/>
      <c r="CS181" s="225"/>
      <c r="CT181" s="225"/>
      <c r="CU181" s="225"/>
      <c r="CV181" s="225"/>
      <c r="CW181" s="225"/>
      <c r="CX181" s="225"/>
      <c r="CY181" s="225"/>
      <c r="CZ181" s="225"/>
      <c r="DA181" s="225"/>
      <c r="DB181" s="225"/>
      <c r="DC181" s="225"/>
      <c r="DD181" s="225"/>
      <c r="DE181" s="225"/>
      <c r="DF181" s="225"/>
      <c r="DG181" s="225"/>
      <c r="DH181" s="225"/>
      <c r="DI181" s="225"/>
      <c r="DJ181" s="225"/>
      <c r="DK181" s="225"/>
      <c r="DL181" s="225"/>
      <c r="DM181" s="225"/>
      <c r="DN181" s="225"/>
      <c r="DO181" s="225"/>
      <c r="DP181" s="225"/>
      <c r="DQ181" s="225"/>
      <c r="DR181" s="225"/>
      <c r="DS181" s="225"/>
      <c r="DT181" s="225"/>
      <c r="DU181" s="225"/>
      <c r="DV181" s="225"/>
      <c r="DW181" s="225"/>
      <c r="DX181" s="225"/>
      <c r="DY181" s="225"/>
      <c r="DZ181" s="225"/>
      <c r="EA181" s="225"/>
      <c r="EB181" s="225"/>
      <c r="EC181" s="225"/>
      <c r="ED181" s="225"/>
      <c r="EE181" s="225"/>
      <c r="EF181" s="225"/>
      <c r="EG181" s="225"/>
      <c r="EH181" s="225"/>
      <c r="EI181" s="225"/>
      <c r="EJ181" s="225"/>
      <c r="EK181" s="225"/>
      <c r="EL181" s="225"/>
      <c r="EM181" s="225"/>
      <c r="EN181" s="225"/>
      <c r="EO181" s="225"/>
      <c r="EP181" s="225"/>
      <c r="EQ181" s="225"/>
      <c r="ER181" s="225"/>
      <c r="ES181" s="225"/>
      <c r="ET181" s="225"/>
      <c r="EU181" s="225"/>
      <c r="EV181" s="225"/>
      <c r="EW181" s="225"/>
      <c r="EX181" s="225"/>
      <c r="EY181" s="225"/>
      <c r="EZ181" s="225"/>
      <c r="FA181" s="225"/>
      <c r="FB181" s="225"/>
      <c r="FC181" s="225"/>
      <c r="FD181" s="225"/>
      <c r="FE181" s="225"/>
      <c r="FF181" s="225"/>
      <c r="FG181" s="225"/>
      <c r="FH181" s="225"/>
      <c r="FI181" s="225"/>
      <c r="FJ181" s="225"/>
      <c r="FK181" s="225"/>
      <c r="FL181" s="225"/>
      <c r="FM181" s="225"/>
      <c r="FN181" s="225"/>
      <c r="FO181" s="225"/>
      <c r="FP181" s="225"/>
      <c r="FQ181" s="225"/>
      <c r="FR181" s="225"/>
      <c r="FS181" s="225"/>
      <c r="FT181" s="225"/>
      <c r="FU181" s="225"/>
      <c r="FV181" s="225"/>
      <c r="FW181" s="225"/>
      <c r="FX181" s="225"/>
      <c r="FY181" s="225"/>
      <c r="FZ181" s="225"/>
      <c r="GA181" s="225"/>
      <c r="GB181" s="225"/>
      <c r="GC181" s="225"/>
      <c r="GD181" s="225"/>
      <c r="GE181" s="225"/>
      <c r="GF181" s="225"/>
      <c r="GG181" s="225"/>
      <c r="GH181" s="225"/>
      <c r="GI181" s="225"/>
      <c r="GJ181" s="225"/>
      <c r="GK181" s="225"/>
      <c r="GL181" s="225"/>
      <c r="GM181" s="225"/>
      <c r="GN181" s="225"/>
      <c r="GO181" s="225"/>
      <c r="GP181" s="225"/>
      <c r="GQ181" s="225"/>
      <c r="GR181" s="225"/>
      <c r="GS181" s="225"/>
      <c r="GT181" s="225"/>
      <c r="GU181" s="225"/>
      <c r="GV181" s="225"/>
      <c r="GW181" s="225"/>
      <c r="GX181" s="225"/>
      <c r="GY181" s="225"/>
      <c r="GZ181" s="225"/>
      <c r="HA181" s="225"/>
      <c r="HB181" s="225"/>
      <c r="HC181" s="225"/>
      <c r="HD181" s="225"/>
      <c r="HE181" s="225"/>
      <c r="HF181" s="225"/>
      <c r="HG181" s="225"/>
      <c r="HH181" s="225"/>
      <c r="HI181" s="225"/>
      <c r="HJ181" s="225"/>
      <c r="HK181" s="225"/>
      <c r="HL181" s="225"/>
      <c r="HM181" s="225"/>
      <c r="HN181" s="225"/>
      <c r="HO181" s="225"/>
      <c r="HP181" s="225"/>
      <c r="HQ181" s="225"/>
      <c r="HR181" s="225"/>
      <c r="HS181" s="225"/>
      <c r="HT181" s="225"/>
      <c r="HU181" s="225"/>
      <c r="HV181" s="225"/>
      <c r="HW181" s="225"/>
      <c r="HX181" s="225"/>
      <c r="HY181" s="225"/>
      <c r="HZ181" s="225"/>
      <c r="IA181" s="225"/>
      <c r="IB181" s="225"/>
      <c r="IC181" s="225"/>
      <c r="ID181" s="225"/>
      <c r="IE181" s="225"/>
      <c r="IF181" s="225"/>
      <c r="IG181" s="225"/>
      <c r="IH181" s="225"/>
      <c r="II181" s="225"/>
      <c r="IJ181" s="225"/>
      <c r="IK181" s="225"/>
      <c r="IL181" s="225"/>
      <c r="IM181" s="225"/>
      <c r="IN181" s="225"/>
      <c r="IO181" s="225"/>
      <c r="IP181" s="225"/>
      <c r="IQ181" s="225"/>
      <c r="IR181" s="225"/>
      <c r="IS181" s="225"/>
      <c r="IT181" s="225"/>
      <c r="IU181" s="225"/>
      <c r="IV181" s="225"/>
    </row>
    <row r="182" spans="1:256" ht="17.25">
      <c r="A182" s="233" t="s">
        <v>394</v>
      </c>
      <c r="B182" s="241">
        <v>3487590.41</v>
      </c>
      <c r="C182" s="241">
        <v>3509974.74</v>
      </c>
      <c r="D182" s="250"/>
      <c r="E182" s="251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25"/>
      <c r="BD182" s="225"/>
      <c r="BE182" s="225"/>
      <c r="BF182" s="225"/>
      <c r="BG182" s="225"/>
      <c r="BH182" s="225"/>
      <c r="BI182" s="225"/>
      <c r="BJ182" s="225"/>
      <c r="BK182" s="225"/>
      <c r="BL182" s="225"/>
      <c r="BM182" s="225"/>
      <c r="BN182" s="225"/>
      <c r="BO182" s="225"/>
      <c r="BP182" s="225"/>
      <c r="BQ182" s="225"/>
      <c r="BR182" s="225"/>
      <c r="BS182" s="225"/>
      <c r="BT182" s="225"/>
      <c r="BU182" s="225"/>
      <c r="BV182" s="225"/>
      <c r="BW182" s="225"/>
      <c r="BX182" s="225"/>
      <c r="BY182" s="225"/>
      <c r="BZ182" s="225"/>
      <c r="CA182" s="225"/>
      <c r="CB182" s="225"/>
      <c r="CC182" s="225"/>
      <c r="CD182" s="225"/>
      <c r="CE182" s="225"/>
      <c r="CF182" s="225"/>
      <c r="CG182" s="225"/>
      <c r="CH182" s="225"/>
      <c r="CI182" s="225"/>
      <c r="CJ182" s="225"/>
      <c r="CK182" s="225"/>
      <c r="CL182" s="225"/>
      <c r="CM182" s="225"/>
      <c r="CN182" s="225"/>
      <c r="CO182" s="225"/>
      <c r="CP182" s="225"/>
      <c r="CQ182" s="225"/>
      <c r="CR182" s="225"/>
      <c r="CS182" s="225"/>
      <c r="CT182" s="225"/>
      <c r="CU182" s="225"/>
      <c r="CV182" s="225"/>
      <c r="CW182" s="225"/>
      <c r="CX182" s="225"/>
      <c r="CY182" s="225"/>
      <c r="CZ182" s="225"/>
      <c r="DA182" s="225"/>
      <c r="DB182" s="225"/>
      <c r="DC182" s="225"/>
      <c r="DD182" s="225"/>
      <c r="DE182" s="225"/>
      <c r="DF182" s="225"/>
      <c r="DG182" s="225"/>
      <c r="DH182" s="225"/>
      <c r="DI182" s="225"/>
      <c r="DJ182" s="225"/>
      <c r="DK182" s="225"/>
      <c r="DL182" s="225"/>
      <c r="DM182" s="225"/>
      <c r="DN182" s="225"/>
      <c r="DO182" s="225"/>
      <c r="DP182" s="225"/>
      <c r="DQ182" s="225"/>
      <c r="DR182" s="225"/>
      <c r="DS182" s="225"/>
      <c r="DT182" s="225"/>
      <c r="DU182" s="225"/>
      <c r="DV182" s="225"/>
      <c r="DW182" s="225"/>
      <c r="DX182" s="225"/>
      <c r="DY182" s="225"/>
      <c r="DZ182" s="225"/>
      <c r="EA182" s="225"/>
      <c r="EB182" s="225"/>
      <c r="EC182" s="225"/>
      <c r="ED182" s="225"/>
      <c r="EE182" s="225"/>
      <c r="EF182" s="225"/>
      <c r="EG182" s="225"/>
      <c r="EH182" s="225"/>
      <c r="EI182" s="225"/>
      <c r="EJ182" s="225"/>
      <c r="EK182" s="225"/>
      <c r="EL182" s="225"/>
      <c r="EM182" s="225"/>
      <c r="EN182" s="225"/>
      <c r="EO182" s="225"/>
      <c r="EP182" s="225"/>
      <c r="EQ182" s="225"/>
      <c r="ER182" s="225"/>
      <c r="ES182" s="225"/>
      <c r="ET182" s="225"/>
      <c r="EU182" s="225"/>
      <c r="EV182" s="225"/>
      <c r="EW182" s="225"/>
      <c r="EX182" s="225"/>
      <c r="EY182" s="225"/>
      <c r="EZ182" s="225"/>
      <c r="FA182" s="225"/>
      <c r="FB182" s="225"/>
      <c r="FC182" s="225"/>
      <c r="FD182" s="225"/>
      <c r="FE182" s="225"/>
      <c r="FF182" s="225"/>
      <c r="FG182" s="225"/>
      <c r="FH182" s="225"/>
      <c r="FI182" s="225"/>
      <c r="FJ182" s="225"/>
      <c r="FK182" s="225"/>
      <c r="FL182" s="225"/>
      <c r="FM182" s="225"/>
      <c r="FN182" s="225"/>
      <c r="FO182" s="225"/>
      <c r="FP182" s="225"/>
      <c r="FQ182" s="225"/>
      <c r="FR182" s="225"/>
      <c r="FS182" s="225"/>
      <c r="FT182" s="225"/>
      <c r="FU182" s="225"/>
      <c r="FV182" s="225"/>
      <c r="FW182" s="225"/>
      <c r="FX182" s="225"/>
      <c r="FY182" s="225"/>
      <c r="FZ182" s="225"/>
      <c r="GA182" s="225"/>
      <c r="GB182" s="225"/>
      <c r="GC182" s="225"/>
      <c r="GD182" s="225"/>
      <c r="GE182" s="225"/>
      <c r="GF182" s="225"/>
      <c r="GG182" s="225"/>
      <c r="GH182" s="225"/>
      <c r="GI182" s="225"/>
      <c r="GJ182" s="225"/>
      <c r="GK182" s="225"/>
      <c r="GL182" s="225"/>
      <c r="GM182" s="225"/>
      <c r="GN182" s="225"/>
      <c r="GO182" s="225"/>
      <c r="GP182" s="225"/>
      <c r="GQ182" s="225"/>
      <c r="GR182" s="225"/>
      <c r="GS182" s="225"/>
      <c r="GT182" s="225"/>
      <c r="GU182" s="225"/>
      <c r="GV182" s="225"/>
      <c r="GW182" s="225"/>
      <c r="GX182" s="225"/>
      <c r="GY182" s="225"/>
      <c r="GZ182" s="225"/>
      <c r="HA182" s="225"/>
      <c r="HB182" s="225"/>
      <c r="HC182" s="225"/>
      <c r="HD182" s="225"/>
      <c r="HE182" s="225"/>
      <c r="HF182" s="225"/>
      <c r="HG182" s="225"/>
      <c r="HH182" s="225"/>
      <c r="HI182" s="225"/>
      <c r="HJ182" s="225"/>
      <c r="HK182" s="225"/>
      <c r="HL182" s="225"/>
      <c r="HM182" s="225"/>
      <c r="HN182" s="225"/>
      <c r="HO182" s="225"/>
      <c r="HP182" s="225"/>
      <c r="HQ182" s="225"/>
      <c r="HR182" s="225"/>
      <c r="HS182" s="225"/>
      <c r="HT182" s="225"/>
      <c r="HU182" s="225"/>
      <c r="HV182" s="225"/>
      <c r="HW182" s="225"/>
      <c r="HX182" s="225"/>
      <c r="HY182" s="225"/>
      <c r="HZ182" s="225"/>
      <c r="IA182" s="225"/>
      <c r="IB182" s="225"/>
      <c r="IC182" s="225"/>
      <c r="ID182" s="225"/>
      <c r="IE182" s="225"/>
      <c r="IF182" s="225"/>
      <c r="IG182" s="225"/>
      <c r="IH182" s="225"/>
      <c r="II182" s="225"/>
      <c r="IJ182" s="225"/>
      <c r="IK182" s="225"/>
      <c r="IL182" s="225"/>
      <c r="IM182" s="225"/>
      <c r="IN182" s="225"/>
      <c r="IO182" s="225"/>
      <c r="IP182" s="225"/>
      <c r="IQ182" s="225"/>
      <c r="IR182" s="225"/>
      <c r="IS182" s="225"/>
      <c r="IT182" s="225"/>
      <c r="IU182" s="225"/>
      <c r="IV182" s="225"/>
    </row>
    <row r="183" spans="1:256" ht="18" thickBot="1">
      <c r="A183" s="236" t="s">
        <v>219</v>
      </c>
      <c r="B183" s="252">
        <f>SUM(B178:B182)</f>
        <v>446985950.06</v>
      </c>
      <c r="C183" s="252">
        <f>SUM(C178:C182)</f>
        <v>483846493.26</v>
      </c>
      <c r="D183" s="252">
        <f>C183-B183</f>
        <v>36860543.19999999</v>
      </c>
      <c r="E183" s="253">
        <f>D183/B183</f>
        <v>0.08246465732323825</v>
      </c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5"/>
      <c r="BD183" s="225"/>
      <c r="BE183" s="225"/>
      <c r="BF183" s="225"/>
      <c r="BG183" s="225"/>
      <c r="BH183" s="225"/>
      <c r="BI183" s="225"/>
      <c r="BJ183" s="225"/>
      <c r="BK183" s="225"/>
      <c r="BL183" s="225"/>
      <c r="BM183" s="225"/>
      <c r="BN183" s="225"/>
      <c r="BO183" s="225"/>
      <c r="BP183" s="225"/>
      <c r="BQ183" s="225"/>
      <c r="BR183" s="225"/>
      <c r="BS183" s="225"/>
      <c r="BT183" s="225"/>
      <c r="BU183" s="225"/>
      <c r="BV183" s="225"/>
      <c r="BW183" s="225"/>
      <c r="BX183" s="225"/>
      <c r="BY183" s="225"/>
      <c r="BZ183" s="225"/>
      <c r="CA183" s="225"/>
      <c r="CB183" s="225"/>
      <c r="CC183" s="225"/>
      <c r="CD183" s="225"/>
      <c r="CE183" s="225"/>
      <c r="CF183" s="225"/>
      <c r="CG183" s="225"/>
      <c r="CH183" s="225"/>
      <c r="CI183" s="225"/>
      <c r="CJ183" s="225"/>
      <c r="CK183" s="225"/>
      <c r="CL183" s="225"/>
      <c r="CM183" s="225"/>
      <c r="CN183" s="225"/>
      <c r="CO183" s="225"/>
      <c r="CP183" s="225"/>
      <c r="CQ183" s="225"/>
      <c r="CR183" s="225"/>
      <c r="CS183" s="225"/>
      <c r="CT183" s="225"/>
      <c r="CU183" s="225"/>
      <c r="CV183" s="225"/>
      <c r="CW183" s="225"/>
      <c r="CX183" s="225"/>
      <c r="CY183" s="225"/>
      <c r="CZ183" s="225"/>
      <c r="DA183" s="225"/>
      <c r="DB183" s="225"/>
      <c r="DC183" s="225"/>
      <c r="DD183" s="225"/>
      <c r="DE183" s="225"/>
      <c r="DF183" s="225"/>
      <c r="DG183" s="225"/>
      <c r="DH183" s="225"/>
      <c r="DI183" s="225"/>
      <c r="DJ183" s="225"/>
      <c r="DK183" s="225"/>
      <c r="DL183" s="225"/>
      <c r="DM183" s="225"/>
      <c r="DN183" s="225"/>
      <c r="DO183" s="225"/>
      <c r="DP183" s="225"/>
      <c r="DQ183" s="225"/>
      <c r="DR183" s="225"/>
      <c r="DS183" s="225"/>
      <c r="DT183" s="225"/>
      <c r="DU183" s="225"/>
      <c r="DV183" s="225"/>
      <c r="DW183" s="225"/>
      <c r="DX183" s="225"/>
      <c r="DY183" s="225"/>
      <c r="DZ183" s="225"/>
      <c r="EA183" s="225"/>
      <c r="EB183" s="225"/>
      <c r="EC183" s="225"/>
      <c r="ED183" s="225"/>
      <c r="EE183" s="225"/>
      <c r="EF183" s="225"/>
      <c r="EG183" s="225"/>
      <c r="EH183" s="225"/>
      <c r="EI183" s="225"/>
      <c r="EJ183" s="225"/>
      <c r="EK183" s="225"/>
      <c r="EL183" s="225"/>
      <c r="EM183" s="225"/>
      <c r="EN183" s="225"/>
      <c r="EO183" s="225"/>
      <c r="EP183" s="225"/>
      <c r="EQ183" s="225"/>
      <c r="ER183" s="225"/>
      <c r="ES183" s="225"/>
      <c r="ET183" s="225"/>
      <c r="EU183" s="225"/>
      <c r="EV183" s="225"/>
      <c r="EW183" s="225"/>
      <c r="EX183" s="225"/>
      <c r="EY183" s="225"/>
      <c r="EZ183" s="225"/>
      <c r="FA183" s="225"/>
      <c r="FB183" s="225"/>
      <c r="FC183" s="225"/>
      <c r="FD183" s="225"/>
      <c r="FE183" s="225"/>
      <c r="FF183" s="225"/>
      <c r="FG183" s="225"/>
      <c r="FH183" s="225"/>
      <c r="FI183" s="225"/>
      <c r="FJ183" s="225"/>
      <c r="FK183" s="225"/>
      <c r="FL183" s="225"/>
      <c r="FM183" s="225"/>
      <c r="FN183" s="225"/>
      <c r="FO183" s="225"/>
      <c r="FP183" s="225"/>
      <c r="FQ183" s="225"/>
      <c r="FR183" s="225"/>
      <c r="FS183" s="225"/>
      <c r="FT183" s="225"/>
      <c r="FU183" s="225"/>
      <c r="FV183" s="225"/>
      <c r="FW183" s="225"/>
      <c r="FX183" s="225"/>
      <c r="FY183" s="225"/>
      <c r="FZ183" s="225"/>
      <c r="GA183" s="225"/>
      <c r="GB183" s="225"/>
      <c r="GC183" s="225"/>
      <c r="GD183" s="225"/>
      <c r="GE183" s="225"/>
      <c r="GF183" s="225"/>
      <c r="GG183" s="225"/>
      <c r="GH183" s="225"/>
      <c r="GI183" s="225"/>
      <c r="GJ183" s="225"/>
      <c r="GK183" s="225"/>
      <c r="GL183" s="225"/>
      <c r="GM183" s="225"/>
      <c r="GN183" s="225"/>
      <c r="GO183" s="225"/>
      <c r="GP183" s="225"/>
      <c r="GQ183" s="225"/>
      <c r="GR183" s="225"/>
      <c r="GS183" s="225"/>
      <c r="GT183" s="225"/>
      <c r="GU183" s="225"/>
      <c r="GV183" s="225"/>
      <c r="GW183" s="225"/>
      <c r="GX183" s="225"/>
      <c r="GY183" s="225"/>
      <c r="GZ183" s="225"/>
      <c r="HA183" s="225"/>
      <c r="HB183" s="225"/>
      <c r="HC183" s="225"/>
      <c r="HD183" s="225"/>
      <c r="HE183" s="225"/>
      <c r="HF183" s="225"/>
      <c r="HG183" s="225"/>
      <c r="HH183" s="225"/>
      <c r="HI183" s="225"/>
      <c r="HJ183" s="225"/>
      <c r="HK183" s="225"/>
      <c r="HL183" s="225"/>
      <c r="HM183" s="225"/>
      <c r="HN183" s="225"/>
      <c r="HO183" s="225"/>
      <c r="HP183" s="225"/>
      <c r="HQ183" s="225"/>
      <c r="HR183" s="225"/>
      <c r="HS183" s="225"/>
      <c r="HT183" s="225"/>
      <c r="HU183" s="225"/>
      <c r="HV183" s="225"/>
      <c r="HW183" s="225"/>
      <c r="HX183" s="225"/>
      <c r="HY183" s="225"/>
      <c r="HZ183" s="225"/>
      <c r="IA183" s="225"/>
      <c r="IB183" s="225"/>
      <c r="IC183" s="225"/>
      <c r="ID183" s="225"/>
      <c r="IE183" s="225"/>
      <c r="IF183" s="225"/>
      <c r="IG183" s="225"/>
      <c r="IH183" s="225"/>
      <c r="II183" s="225"/>
      <c r="IJ183" s="225"/>
      <c r="IK183" s="225"/>
      <c r="IL183" s="225"/>
      <c r="IM183" s="225"/>
      <c r="IN183" s="225"/>
      <c r="IO183" s="225"/>
      <c r="IP183" s="225"/>
      <c r="IQ183" s="225"/>
      <c r="IR183" s="225"/>
      <c r="IS183" s="225"/>
      <c r="IT183" s="225"/>
      <c r="IU183" s="225"/>
      <c r="IV183" s="225"/>
    </row>
    <row r="184" spans="1:256" ht="17.25">
      <c r="A184" s="232" t="s">
        <v>395</v>
      </c>
      <c r="B184" s="233"/>
      <c r="C184" s="233"/>
      <c r="D184" s="233"/>
      <c r="E184" s="234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  <c r="BE184" s="225"/>
      <c r="BF184" s="225"/>
      <c r="BG184" s="225"/>
      <c r="BH184" s="225"/>
      <c r="BI184" s="225"/>
      <c r="BJ184" s="225"/>
      <c r="BK184" s="225"/>
      <c r="BL184" s="225"/>
      <c r="BM184" s="225"/>
      <c r="BN184" s="225"/>
      <c r="BO184" s="225"/>
      <c r="BP184" s="225"/>
      <c r="BQ184" s="225"/>
      <c r="BR184" s="225"/>
      <c r="BS184" s="225"/>
      <c r="BT184" s="225"/>
      <c r="BU184" s="225"/>
      <c r="BV184" s="225"/>
      <c r="BW184" s="225"/>
      <c r="BX184" s="225"/>
      <c r="BY184" s="225"/>
      <c r="BZ184" s="225"/>
      <c r="CA184" s="225"/>
      <c r="CB184" s="225"/>
      <c r="CC184" s="225"/>
      <c r="CD184" s="225"/>
      <c r="CE184" s="225"/>
      <c r="CF184" s="225"/>
      <c r="CG184" s="225"/>
      <c r="CH184" s="225"/>
      <c r="CI184" s="225"/>
      <c r="CJ184" s="225"/>
      <c r="CK184" s="225"/>
      <c r="CL184" s="225"/>
      <c r="CM184" s="225"/>
      <c r="CN184" s="225"/>
      <c r="CO184" s="225"/>
      <c r="CP184" s="225"/>
      <c r="CQ184" s="225"/>
      <c r="CR184" s="225"/>
      <c r="CS184" s="225"/>
      <c r="CT184" s="225"/>
      <c r="CU184" s="225"/>
      <c r="CV184" s="225"/>
      <c r="CW184" s="225"/>
      <c r="CX184" s="225"/>
      <c r="CY184" s="225"/>
      <c r="CZ184" s="225"/>
      <c r="DA184" s="225"/>
      <c r="DB184" s="225"/>
      <c r="DC184" s="225"/>
      <c r="DD184" s="225"/>
      <c r="DE184" s="225"/>
      <c r="DF184" s="225"/>
      <c r="DG184" s="225"/>
      <c r="DH184" s="225"/>
      <c r="DI184" s="225"/>
      <c r="DJ184" s="225"/>
      <c r="DK184" s="225"/>
      <c r="DL184" s="225"/>
      <c r="DM184" s="225"/>
      <c r="DN184" s="225"/>
      <c r="DO184" s="225"/>
      <c r="DP184" s="225"/>
      <c r="DQ184" s="225"/>
      <c r="DR184" s="225"/>
      <c r="DS184" s="225"/>
      <c r="DT184" s="225"/>
      <c r="DU184" s="225"/>
      <c r="DV184" s="225"/>
      <c r="DW184" s="225"/>
      <c r="DX184" s="225"/>
      <c r="DY184" s="225"/>
      <c r="DZ184" s="225"/>
      <c r="EA184" s="225"/>
      <c r="EB184" s="225"/>
      <c r="EC184" s="225"/>
      <c r="ED184" s="225"/>
      <c r="EE184" s="225"/>
      <c r="EF184" s="225"/>
      <c r="EG184" s="225"/>
      <c r="EH184" s="225"/>
      <c r="EI184" s="225"/>
      <c r="EJ184" s="225"/>
      <c r="EK184" s="225"/>
      <c r="EL184" s="225"/>
      <c r="EM184" s="225"/>
      <c r="EN184" s="225"/>
      <c r="EO184" s="225"/>
      <c r="EP184" s="225"/>
      <c r="EQ184" s="225"/>
      <c r="ER184" s="225"/>
      <c r="ES184" s="225"/>
      <c r="ET184" s="225"/>
      <c r="EU184" s="225"/>
      <c r="EV184" s="225"/>
      <c r="EW184" s="225"/>
      <c r="EX184" s="225"/>
      <c r="EY184" s="225"/>
      <c r="EZ184" s="225"/>
      <c r="FA184" s="225"/>
      <c r="FB184" s="225"/>
      <c r="FC184" s="225"/>
      <c r="FD184" s="225"/>
      <c r="FE184" s="225"/>
      <c r="FF184" s="225"/>
      <c r="FG184" s="225"/>
      <c r="FH184" s="225"/>
      <c r="FI184" s="225"/>
      <c r="FJ184" s="225"/>
      <c r="FK184" s="225"/>
      <c r="FL184" s="225"/>
      <c r="FM184" s="225"/>
      <c r="FN184" s="225"/>
      <c r="FO184" s="225"/>
      <c r="FP184" s="225"/>
      <c r="FQ184" s="225"/>
      <c r="FR184" s="225"/>
      <c r="FS184" s="225"/>
      <c r="FT184" s="225"/>
      <c r="FU184" s="225"/>
      <c r="FV184" s="225"/>
      <c r="FW184" s="225"/>
      <c r="FX184" s="225"/>
      <c r="FY184" s="225"/>
      <c r="FZ184" s="225"/>
      <c r="GA184" s="225"/>
      <c r="GB184" s="225"/>
      <c r="GC184" s="225"/>
      <c r="GD184" s="225"/>
      <c r="GE184" s="225"/>
      <c r="GF184" s="225"/>
      <c r="GG184" s="225"/>
      <c r="GH184" s="225"/>
      <c r="GI184" s="225"/>
      <c r="GJ184" s="225"/>
      <c r="GK184" s="225"/>
      <c r="GL184" s="225"/>
      <c r="GM184" s="225"/>
      <c r="GN184" s="225"/>
      <c r="GO184" s="225"/>
      <c r="GP184" s="225"/>
      <c r="GQ184" s="225"/>
      <c r="GR184" s="225"/>
      <c r="GS184" s="225"/>
      <c r="GT184" s="225"/>
      <c r="GU184" s="225"/>
      <c r="GV184" s="225"/>
      <c r="GW184" s="225"/>
      <c r="GX184" s="225"/>
      <c r="GY184" s="225"/>
      <c r="GZ184" s="225"/>
      <c r="HA184" s="225"/>
      <c r="HB184" s="225"/>
      <c r="HC184" s="225"/>
      <c r="HD184" s="225"/>
      <c r="HE184" s="225"/>
      <c r="HF184" s="225"/>
      <c r="HG184" s="225"/>
      <c r="HH184" s="225"/>
      <c r="HI184" s="225"/>
      <c r="HJ184" s="225"/>
      <c r="HK184" s="225"/>
      <c r="HL184" s="225"/>
      <c r="HM184" s="225"/>
      <c r="HN184" s="225"/>
      <c r="HO184" s="225"/>
      <c r="HP184" s="225"/>
      <c r="HQ184" s="225"/>
      <c r="HR184" s="225"/>
      <c r="HS184" s="225"/>
      <c r="HT184" s="225"/>
      <c r="HU184" s="225"/>
      <c r="HV184" s="225"/>
      <c r="HW184" s="225"/>
      <c r="HX184" s="225"/>
      <c r="HY184" s="225"/>
      <c r="HZ184" s="225"/>
      <c r="IA184" s="225"/>
      <c r="IB184" s="225"/>
      <c r="IC184" s="225"/>
      <c r="ID184" s="225"/>
      <c r="IE184" s="225"/>
      <c r="IF184" s="225"/>
      <c r="IG184" s="225"/>
      <c r="IH184" s="225"/>
      <c r="II184" s="225"/>
      <c r="IJ184" s="225"/>
      <c r="IK184" s="225"/>
      <c r="IL184" s="225"/>
      <c r="IM184" s="225"/>
      <c r="IN184" s="225"/>
      <c r="IO184" s="225"/>
      <c r="IP184" s="225"/>
      <c r="IQ184" s="225"/>
      <c r="IR184" s="225"/>
      <c r="IS184" s="225"/>
      <c r="IT184" s="225"/>
      <c r="IU184" s="225"/>
      <c r="IV184" s="225"/>
    </row>
    <row r="185" spans="1:256" ht="17.25">
      <c r="A185" s="233" t="s">
        <v>396</v>
      </c>
      <c r="B185" s="241">
        <v>14456904.16</v>
      </c>
      <c r="C185" s="241">
        <v>15443899.03</v>
      </c>
      <c r="D185" s="250"/>
      <c r="E185" s="251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25"/>
      <c r="BD185" s="225"/>
      <c r="BE185" s="225"/>
      <c r="BF185" s="225"/>
      <c r="BG185" s="225"/>
      <c r="BH185" s="225"/>
      <c r="BI185" s="225"/>
      <c r="BJ185" s="225"/>
      <c r="BK185" s="225"/>
      <c r="BL185" s="225"/>
      <c r="BM185" s="225"/>
      <c r="BN185" s="225"/>
      <c r="BO185" s="225"/>
      <c r="BP185" s="225"/>
      <c r="BQ185" s="225"/>
      <c r="BR185" s="225"/>
      <c r="BS185" s="225"/>
      <c r="BT185" s="225"/>
      <c r="BU185" s="225"/>
      <c r="BV185" s="225"/>
      <c r="BW185" s="225"/>
      <c r="BX185" s="225"/>
      <c r="BY185" s="225"/>
      <c r="BZ185" s="225"/>
      <c r="CA185" s="225"/>
      <c r="CB185" s="225"/>
      <c r="CC185" s="225"/>
      <c r="CD185" s="225"/>
      <c r="CE185" s="225"/>
      <c r="CF185" s="225"/>
      <c r="CG185" s="225"/>
      <c r="CH185" s="225"/>
      <c r="CI185" s="225"/>
      <c r="CJ185" s="225"/>
      <c r="CK185" s="225"/>
      <c r="CL185" s="225"/>
      <c r="CM185" s="225"/>
      <c r="CN185" s="225"/>
      <c r="CO185" s="225"/>
      <c r="CP185" s="225"/>
      <c r="CQ185" s="225"/>
      <c r="CR185" s="225"/>
      <c r="CS185" s="225"/>
      <c r="CT185" s="225"/>
      <c r="CU185" s="225"/>
      <c r="CV185" s="225"/>
      <c r="CW185" s="225"/>
      <c r="CX185" s="225"/>
      <c r="CY185" s="225"/>
      <c r="CZ185" s="225"/>
      <c r="DA185" s="225"/>
      <c r="DB185" s="225"/>
      <c r="DC185" s="225"/>
      <c r="DD185" s="225"/>
      <c r="DE185" s="225"/>
      <c r="DF185" s="225"/>
      <c r="DG185" s="225"/>
      <c r="DH185" s="225"/>
      <c r="DI185" s="225"/>
      <c r="DJ185" s="225"/>
      <c r="DK185" s="225"/>
      <c r="DL185" s="225"/>
      <c r="DM185" s="225"/>
      <c r="DN185" s="225"/>
      <c r="DO185" s="225"/>
      <c r="DP185" s="225"/>
      <c r="DQ185" s="225"/>
      <c r="DR185" s="225"/>
      <c r="DS185" s="225"/>
      <c r="DT185" s="225"/>
      <c r="DU185" s="225"/>
      <c r="DV185" s="225"/>
      <c r="DW185" s="225"/>
      <c r="DX185" s="225"/>
      <c r="DY185" s="225"/>
      <c r="DZ185" s="225"/>
      <c r="EA185" s="225"/>
      <c r="EB185" s="225"/>
      <c r="EC185" s="225"/>
      <c r="ED185" s="225"/>
      <c r="EE185" s="225"/>
      <c r="EF185" s="225"/>
      <c r="EG185" s="225"/>
      <c r="EH185" s="225"/>
      <c r="EI185" s="225"/>
      <c r="EJ185" s="225"/>
      <c r="EK185" s="225"/>
      <c r="EL185" s="225"/>
      <c r="EM185" s="225"/>
      <c r="EN185" s="225"/>
      <c r="EO185" s="225"/>
      <c r="EP185" s="225"/>
      <c r="EQ185" s="225"/>
      <c r="ER185" s="225"/>
      <c r="ES185" s="225"/>
      <c r="ET185" s="225"/>
      <c r="EU185" s="225"/>
      <c r="EV185" s="225"/>
      <c r="EW185" s="225"/>
      <c r="EX185" s="225"/>
      <c r="EY185" s="225"/>
      <c r="EZ185" s="225"/>
      <c r="FA185" s="225"/>
      <c r="FB185" s="225"/>
      <c r="FC185" s="225"/>
      <c r="FD185" s="225"/>
      <c r="FE185" s="225"/>
      <c r="FF185" s="225"/>
      <c r="FG185" s="225"/>
      <c r="FH185" s="225"/>
      <c r="FI185" s="225"/>
      <c r="FJ185" s="225"/>
      <c r="FK185" s="225"/>
      <c r="FL185" s="225"/>
      <c r="FM185" s="225"/>
      <c r="FN185" s="225"/>
      <c r="FO185" s="225"/>
      <c r="FP185" s="225"/>
      <c r="FQ185" s="225"/>
      <c r="FR185" s="225"/>
      <c r="FS185" s="225"/>
      <c r="FT185" s="225"/>
      <c r="FU185" s="225"/>
      <c r="FV185" s="225"/>
      <c r="FW185" s="225"/>
      <c r="FX185" s="225"/>
      <c r="FY185" s="225"/>
      <c r="FZ185" s="225"/>
      <c r="GA185" s="225"/>
      <c r="GB185" s="225"/>
      <c r="GC185" s="225"/>
      <c r="GD185" s="225"/>
      <c r="GE185" s="225"/>
      <c r="GF185" s="225"/>
      <c r="GG185" s="225"/>
      <c r="GH185" s="225"/>
      <c r="GI185" s="225"/>
      <c r="GJ185" s="225"/>
      <c r="GK185" s="225"/>
      <c r="GL185" s="225"/>
      <c r="GM185" s="225"/>
      <c r="GN185" s="225"/>
      <c r="GO185" s="225"/>
      <c r="GP185" s="225"/>
      <c r="GQ185" s="225"/>
      <c r="GR185" s="225"/>
      <c r="GS185" s="225"/>
      <c r="GT185" s="225"/>
      <c r="GU185" s="225"/>
      <c r="GV185" s="225"/>
      <c r="GW185" s="225"/>
      <c r="GX185" s="225"/>
      <c r="GY185" s="225"/>
      <c r="GZ185" s="225"/>
      <c r="HA185" s="225"/>
      <c r="HB185" s="225"/>
      <c r="HC185" s="225"/>
      <c r="HD185" s="225"/>
      <c r="HE185" s="225"/>
      <c r="HF185" s="225"/>
      <c r="HG185" s="225"/>
      <c r="HH185" s="225"/>
      <c r="HI185" s="225"/>
      <c r="HJ185" s="225"/>
      <c r="HK185" s="225"/>
      <c r="HL185" s="225"/>
      <c r="HM185" s="225"/>
      <c r="HN185" s="225"/>
      <c r="HO185" s="225"/>
      <c r="HP185" s="225"/>
      <c r="HQ185" s="225"/>
      <c r="HR185" s="225"/>
      <c r="HS185" s="225"/>
      <c r="HT185" s="225"/>
      <c r="HU185" s="225"/>
      <c r="HV185" s="225"/>
      <c r="HW185" s="225"/>
      <c r="HX185" s="225"/>
      <c r="HY185" s="225"/>
      <c r="HZ185" s="225"/>
      <c r="IA185" s="225"/>
      <c r="IB185" s="225"/>
      <c r="IC185" s="225"/>
      <c r="ID185" s="225"/>
      <c r="IE185" s="225"/>
      <c r="IF185" s="225"/>
      <c r="IG185" s="225"/>
      <c r="IH185" s="225"/>
      <c r="II185" s="225"/>
      <c r="IJ185" s="225"/>
      <c r="IK185" s="225"/>
      <c r="IL185" s="225"/>
      <c r="IM185" s="225"/>
      <c r="IN185" s="225"/>
      <c r="IO185" s="225"/>
      <c r="IP185" s="225"/>
      <c r="IQ185" s="225"/>
      <c r="IR185" s="225"/>
      <c r="IS185" s="225"/>
      <c r="IT185" s="225"/>
      <c r="IU185" s="225"/>
      <c r="IV185" s="225"/>
    </row>
    <row r="186" spans="1:256" ht="17.25">
      <c r="A186" s="233" t="s">
        <v>397</v>
      </c>
      <c r="B186" s="241">
        <v>859.05</v>
      </c>
      <c r="C186" s="241">
        <v>5134.31</v>
      </c>
      <c r="D186" s="250"/>
      <c r="E186" s="251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5"/>
      <c r="BD186" s="225"/>
      <c r="BE186" s="225"/>
      <c r="BF186" s="225"/>
      <c r="BG186" s="225"/>
      <c r="BH186" s="225"/>
      <c r="BI186" s="225"/>
      <c r="BJ186" s="225"/>
      <c r="BK186" s="225"/>
      <c r="BL186" s="225"/>
      <c r="BM186" s="225"/>
      <c r="BN186" s="225"/>
      <c r="BO186" s="225"/>
      <c r="BP186" s="225"/>
      <c r="BQ186" s="225"/>
      <c r="BR186" s="225"/>
      <c r="BS186" s="225"/>
      <c r="BT186" s="225"/>
      <c r="BU186" s="225"/>
      <c r="BV186" s="225"/>
      <c r="BW186" s="225"/>
      <c r="BX186" s="225"/>
      <c r="BY186" s="225"/>
      <c r="BZ186" s="225"/>
      <c r="CA186" s="225"/>
      <c r="CB186" s="225"/>
      <c r="CC186" s="225"/>
      <c r="CD186" s="225"/>
      <c r="CE186" s="225"/>
      <c r="CF186" s="225"/>
      <c r="CG186" s="225"/>
      <c r="CH186" s="225"/>
      <c r="CI186" s="225"/>
      <c r="CJ186" s="225"/>
      <c r="CK186" s="225"/>
      <c r="CL186" s="225"/>
      <c r="CM186" s="225"/>
      <c r="CN186" s="225"/>
      <c r="CO186" s="225"/>
      <c r="CP186" s="225"/>
      <c r="CQ186" s="225"/>
      <c r="CR186" s="225"/>
      <c r="CS186" s="225"/>
      <c r="CT186" s="225"/>
      <c r="CU186" s="225"/>
      <c r="CV186" s="225"/>
      <c r="CW186" s="225"/>
      <c r="CX186" s="225"/>
      <c r="CY186" s="225"/>
      <c r="CZ186" s="225"/>
      <c r="DA186" s="225"/>
      <c r="DB186" s="225"/>
      <c r="DC186" s="225"/>
      <c r="DD186" s="225"/>
      <c r="DE186" s="225"/>
      <c r="DF186" s="225"/>
      <c r="DG186" s="225"/>
      <c r="DH186" s="225"/>
      <c r="DI186" s="225"/>
      <c r="DJ186" s="225"/>
      <c r="DK186" s="225"/>
      <c r="DL186" s="225"/>
      <c r="DM186" s="225"/>
      <c r="DN186" s="225"/>
      <c r="DO186" s="225"/>
      <c r="DP186" s="225"/>
      <c r="DQ186" s="225"/>
      <c r="DR186" s="225"/>
      <c r="DS186" s="225"/>
      <c r="DT186" s="225"/>
      <c r="DU186" s="225"/>
      <c r="DV186" s="225"/>
      <c r="DW186" s="225"/>
      <c r="DX186" s="225"/>
      <c r="DY186" s="225"/>
      <c r="DZ186" s="225"/>
      <c r="EA186" s="225"/>
      <c r="EB186" s="225"/>
      <c r="EC186" s="225"/>
      <c r="ED186" s="225"/>
      <c r="EE186" s="225"/>
      <c r="EF186" s="225"/>
      <c r="EG186" s="225"/>
      <c r="EH186" s="225"/>
      <c r="EI186" s="225"/>
      <c r="EJ186" s="225"/>
      <c r="EK186" s="225"/>
      <c r="EL186" s="225"/>
      <c r="EM186" s="225"/>
      <c r="EN186" s="225"/>
      <c r="EO186" s="225"/>
      <c r="EP186" s="225"/>
      <c r="EQ186" s="225"/>
      <c r="ER186" s="225"/>
      <c r="ES186" s="225"/>
      <c r="ET186" s="225"/>
      <c r="EU186" s="225"/>
      <c r="EV186" s="225"/>
      <c r="EW186" s="225"/>
      <c r="EX186" s="225"/>
      <c r="EY186" s="225"/>
      <c r="EZ186" s="225"/>
      <c r="FA186" s="225"/>
      <c r="FB186" s="225"/>
      <c r="FC186" s="225"/>
      <c r="FD186" s="225"/>
      <c r="FE186" s="225"/>
      <c r="FF186" s="225"/>
      <c r="FG186" s="225"/>
      <c r="FH186" s="225"/>
      <c r="FI186" s="225"/>
      <c r="FJ186" s="225"/>
      <c r="FK186" s="225"/>
      <c r="FL186" s="225"/>
      <c r="FM186" s="225"/>
      <c r="FN186" s="225"/>
      <c r="FO186" s="225"/>
      <c r="FP186" s="225"/>
      <c r="FQ186" s="225"/>
      <c r="FR186" s="225"/>
      <c r="FS186" s="225"/>
      <c r="FT186" s="225"/>
      <c r="FU186" s="225"/>
      <c r="FV186" s="225"/>
      <c r="FW186" s="225"/>
      <c r="FX186" s="225"/>
      <c r="FY186" s="225"/>
      <c r="FZ186" s="225"/>
      <c r="GA186" s="225"/>
      <c r="GB186" s="225"/>
      <c r="GC186" s="225"/>
      <c r="GD186" s="225"/>
      <c r="GE186" s="225"/>
      <c r="GF186" s="225"/>
      <c r="GG186" s="225"/>
      <c r="GH186" s="225"/>
      <c r="GI186" s="225"/>
      <c r="GJ186" s="225"/>
      <c r="GK186" s="225"/>
      <c r="GL186" s="225"/>
      <c r="GM186" s="225"/>
      <c r="GN186" s="225"/>
      <c r="GO186" s="225"/>
      <c r="GP186" s="225"/>
      <c r="GQ186" s="225"/>
      <c r="GR186" s="225"/>
      <c r="GS186" s="225"/>
      <c r="GT186" s="225"/>
      <c r="GU186" s="225"/>
      <c r="GV186" s="225"/>
      <c r="GW186" s="225"/>
      <c r="GX186" s="225"/>
      <c r="GY186" s="225"/>
      <c r="GZ186" s="225"/>
      <c r="HA186" s="225"/>
      <c r="HB186" s="225"/>
      <c r="HC186" s="225"/>
      <c r="HD186" s="225"/>
      <c r="HE186" s="225"/>
      <c r="HF186" s="225"/>
      <c r="HG186" s="225"/>
      <c r="HH186" s="225"/>
      <c r="HI186" s="225"/>
      <c r="HJ186" s="225"/>
      <c r="HK186" s="225"/>
      <c r="HL186" s="225"/>
      <c r="HM186" s="225"/>
      <c r="HN186" s="225"/>
      <c r="HO186" s="225"/>
      <c r="HP186" s="225"/>
      <c r="HQ186" s="225"/>
      <c r="HR186" s="225"/>
      <c r="HS186" s="225"/>
      <c r="HT186" s="225"/>
      <c r="HU186" s="225"/>
      <c r="HV186" s="225"/>
      <c r="HW186" s="225"/>
      <c r="HX186" s="225"/>
      <c r="HY186" s="225"/>
      <c r="HZ186" s="225"/>
      <c r="IA186" s="225"/>
      <c r="IB186" s="225"/>
      <c r="IC186" s="225"/>
      <c r="ID186" s="225"/>
      <c r="IE186" s="225"/>
      <c r="IF186" s="225"/>
      <c r="IG186" s="225"/>
      <c r="IH186" s="225"/>
      <c r="II186" s="225"/>
      <c r="IJ186" s="225"/>
      <c r="IK186" s="225"/>
      <c r="IL186" s="225"/>
      <c r="IM186" s="225"/>
      <c r="IN186" s="225"/>
      <c r="IO186" s="225"/>
      <c r="IP186" s="225"/>
      <c r="IQ186" s="225"/>
      <c r="IR186" s="225"/>
      <c r="IS186" s="225"/>
      <c r="IT186" s="225"/>
      <c r="IU186" s="225"/>
      <c r="IV186" s="225"/>
    </row>
    <row r="187" spans="1:256" ht="17.25">
      <c r="A187" s="233" t="s">
        <v>398</v>
      </c>
      <c r="B187" s="241">
        <v>0</v>
      </c>
      <c r="C187" s="241">
        <v>0</v>
      </c>
      <c r="D187" s="250"/>
      <c r="E187" s="251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  <c r="BC187" s="225"/>
      <c r="BD187" s="225"/>
      <c r="BE187" s="225"/>
      <c r="BF187" s="225"/>
      <c r="BG187" s="225"/>
      <c r="BH187" s="225"/>
      <c r="BI187" s="225"/>
      <c r="BJ187" s="225"/>
      <c r="BK187" s="225"/>
      <c r="BL187" s="225"/>
      <c r="BM187" s="225"/>
      <c r="BN187" s="225"/>
      <c r="BO187" s="225"/>
      <c r="BP187" s="225"/>
      <c r="BQ187" s="225"/>
      <c r="BR187" s="225"/>
      <c r="BS187" s="225"/>
      <c r="BT187" s="225"/>
      <c r="BU187" s="225"/>
      <c r="BV187" s="225"/>
      <c r="BW187" s="225"/>
      <c r="BX187" s="225"/>
      <c r="BY187" s="225"/>
      <c r="BZ187" s="225"/>
      <c r="CA187" s="225"/>
      <c r="CB187" s="225"/>
      <c r="CC187" s="225"/>
      <c r="CD187" s="225"/>
      <c r="CE187" s="225"/>
      <c r="CF187" s="225"/>
      <c r="CG187" s="225"/>
      <c r="CH187" s="225"/>
      <c r="CI187" s="225"/>
      <c r="CJ187" s="225"/>
      <c r="CK187" s="225"/>
      <c r="CL187" s="225"/>
      <c r="CM187" s="225"/>
      <c r="CN187" s="225"/>
      <c r="CO187" s="225"/>
      <c r="CP187" s="225"/>
      <c r="CQ187" s="225"/>
      <c r="CR187" s="225"/>
      <c r="CS187" s="225"/>
      <c r="CT187" s="225"/>
      <c r="CU187" s="225"/>
      <c r="CV187" s="225"/>
      <c r="CW187" s="225"/>
      <c r="CX187" s="225"/>
      <c r="CY187" s="225"/>
      <c r="CZ187" s="225"/>
      <c r="DA187" s="225"/>
      <c r="DB187" s="225"/>
      <c r="DC187" s="225"/>
      <c r="DD187" s="225"/>
      <c r="DE187" s="225"/>
      <c r="DF187" s="225"/>
      <c r="DG187" s="225"/>
      <c r="DH187" s="225"/>
      <c r="DI187" s="225"/>
      <c r="DJ187" s="225"/>
      <c r="DK187" s="225"/>
      <c r="DL187" s="225"/>
      <c r="DM187" s="225"/>
      <c r="DN187" s="225"/>
      <c r="DO187" s="225"/>
      <c r="DP187" s="225"/>
      <c r="DQ187" s="225"/>
      <c r="DR187" s="225"/>
      <c r="DS187" s="225"/>
      <c r="DT187" s="225"/>
      <c r="DU187" s="225"/>
      <c r="DV187" s="225"/>
      <c r="DW187" s="225"/>
      <c r="DX187" s="225"/>
      <c r="DY187" s="225"/>
      <c r="DZ187" s="225"/>
      <c r="EA187" s="225"/>
      <c r="EB187" s="225"/>
      <c r="EC187" s="225"/>
      <c r="ED187" s="225"/>
      <c r="EE187" s="225"/>
      <c r="EF187" s="225"/>
      <c r="EG187" s="225"/>
      <c r="EH187" s="225"/>
      <c r="EI187" s="225"/>
      <c r="EJ187" s="225"/>
      <c r="EK187" s="225"/>
      <c r="EL187" s="225"/>
      <c r="EM187" s="225"/>
      <c r="EN187" s="225"/>
      <c r="EO187" s="225"/>
      <c r="EP187" s="225"/>
      <c r="EQ187" s="225"/>
      <c r="ER187" s="225"/>
      <c r="ES187" s="225"/>
      <c r="ET187" s="225"/>
      <c r="EU187" s="225"/>
      <c r="EV187" s="225"/>
      <c r="EW187" s="225"/>
      <c r="EX187" s="225"/>
      <c r="EY187" s="225"/>
      <c r="EZ187" s="225"/>
      <c r="FA187" s="225"/>
      <c r="FB187" s="225"/>
      <c r="FC187" s="225"/>
      <c r="FD187" s="225"/>
      <c r="FE187" s="225"/>
      <c r="FF187" s="225"/>
      <c r="FG187" s="225"/>
      <c r="FH187" s="225"/>
      <c r="FI187" s="225"/>
      <c r="FJ187" s="225"/>
      <c r="FK187" s="225"/>
      <c r="FL187" s="225"/>
      <c r="FM187" s="225"/>
      <c r="FN187" s="225"/>
      <c r="FO187" s="225"/>
      <c r="FP187" s="225"/>
      <c r="FQ187" s="225"/>
      <c r="FR187" s="225"/>
      <c r="FS187" s="225"/>
      <c r="FT187" s="225"/>
      <c r="FU187" s="225"/>
      <c r="FV187" s="225"/>
      <c r="FW187" s="225"/>
      <c r="FX187" s="225"/>
      <c r="FY187" s="225"/>
      <c r="FZ187" s="225"/>
      <c r="GA187" s="225"/>
      <c r="GB187" s="225"/>
      <c r="GC187" s="225"/>
      <c r="GD187" s="225"/>
      <c r="GE187" s="225"/>
      <c r="GF187" s="225"/>
      <c r="GG187" s="225"/>
      <c r="GH187" s="225"/>
      <c r="GI187" s="225"/>
      <c r="GJ187" s="225"/>
      <c r="GK187" s="225"/>
      <c r="GL187" s="225"/>
      <c r="GM187" s="225"/>
      <c r="GN187" s="225"/>
      <c r="GO187" s="225"/>
      <c r="GP187" s="225"/>
      <c r="GQ187" s="225"/>
      <c r="GR187" s="225"/>
      <c r="GS187" s="225"/>
      <c r="GT187" s="225"/>
      <c r="GU187" s="225"/>
      <c r="GV187" s="225"/>
      <c r="GW187" s="225"/>
      <c r="GX187" s="225"/>
      <c r="GY187" s="225"/>
      <c r="GZ187" s="225"/>
      <c r="HA187" s="225"/>
      <c r="HB187" s="225"/>
      <c r="HC187" s="225"/>
      <c r="HD187" s="225"/>
      <c r="HE187" s="225"/>
      <c r="HF187" s="225"/>
      <c r="HG187" s="225"/>
      <c r="HH187" s="225"/>
      <c r="HI187" s="225"/>
      <c r="HJ187" s="225"/>
      <c r="HK187" s="225"/>
      <c r="HL187" s="225"/>
      <c r="HM187" s="225"/>
      <c r="HN187" s="225"/>
      <c r="HO187" s="225"/>
      <c r="HP187" s="225"/>
      <c r="HQ187" s="225"/>
      <c r="HR187" s="225"/>
      <c r="HS187" s="225"/>
      <c r="HT187" s="225"/>
      <c r="HU187" s="225"/>
      <c r="HV187" s="225"/>
      <c r="HW187" s="225"/>
      <c r="HX187" s="225"/>
      <c r="HY187" s="225"/>
      <c r="HZ187" s="225"/>
      <c r="IA187" s="225"/>
      <c r="IB187" s="225"/>
      <c r="IC187" s="225"/>
      <c r="ID187" s="225"/>
      <c r="IE187" s="225"/>
      <c r="IF187" s="225"/>
      <c r="IG187" s="225"/>
      <c r="IH187" s="225"/>
      <c r="II187" s="225"/>
      <c r="IJ187" s="225"/>
      <c r="IK187" s="225"/>
      <c r="IL187" s="225"/>
      <c r="IM187" s="225"/>
      <c r="IN187" s="225"/>
      <c r="IO187" s="225"/>
      <c r="IP187" s="225"/>
      <c r="IQ187" s="225"/>
      <c r="IR187" s="225"/>
      <c r="IS187" s="225"/>
      <c r="IT187" s="225"/>
      <c r="IU187" s="225"/>
      <c r="IV187" s="225"/>
    </row>
    <row r="188" spans="1:256" ht="17.25">
      <c r="A188" s="233" t="s">
        <v>399</v>
      </c>
      <c r="B188" s="241">
        <v>0</v>
      </c>
      <c r="C188" s="241">
        <v>0</v>
      </c>
      <c r="D188" s="250" t="s">
        <v>106</v>
      </c>
      <c r="E188" s="256" t="s">
        <v>105</v>
      </c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225"/>
      <c r="BF188" s="225"/>
      <c r="BG188" s="225"/>
      <c r="BH188" s="225"/>
      <c r="BI188" s="225"/>
      <c r="BJ188" s="225"/>
      <c r="BK188" s="225"/>
      <c r="BL188" s="225"/>
      <c r="BM188" s="225"/>
      <c r="BN188" s="225"/>
      <c r="BO188" s="225"/>
      <c r="BP188" s="225"/>
      <c r="BQ188" s="225"/>
      <c r="BR188" s="225"/>
      <c r="BS188" s="225"/>
      <c r="BT188" s="225"/>
      <c r="BU188" s="225"/>
      <c r="BV188" s="225"/>
      <c r="BW188" s="225"/>
      <c r="BX188" s="225"/>
      <c r="BY188" s="225"/>
      <c r="BZ188" s="225"/>
      <c r="CA188" s="225"/>
      <c r="CB188" s="225"/>
      <c r="CC188" s="225"/>
      <c r="CD188" s="225"/>
      <c r="CE188" s="225"/>
      <c r="CF188" s="225"/>
      <c r="CG188" s="225"/>
      <c r="CH188" s="225"/>
      <c r="CI188" s="225"/>
      <c r="CJ188" s="225"/>
      <c r="CK188" s="225"/>
      <c r="CL188" s="225"/>
      <c r="CM188" s="225"/>
      <c r="CN188" s="225"/>
      <c r="CO188" s="225"/>
      <c r="CP188" s="225"/>
      <c r="CQ188" s="225"/>
      <c r="CR188" s="225"/>
      <c r="CS188" s="225"/>
      <c r="CT188" s="225"/>
      <c r="CU188" s="225"/>
      <c r="CV188" s="225"/>
      <c r="CW188" s="225"/>
      <c r="CX188" s="225"/>
      <c r="CY188" s="225"/>
      <c r="CZ188" s="225"/>
      <c r="DA188" s="225"/>
      <c r="DB188" s="225"/>
      <c r="DC188" s="225"/>
      <c r="DD188" s="225"/>
      <c r="DE188" s="225"/>
      <c r="DF188" s="225"/>
      <c r="DG188" s="225"/>
      <c r="DH188" s="225"/>
      <c r="DI188" s="225"/>
      <c r="DJ188" s="225"/>
      <c r="DK188" s="225"/>
      <c r="DL188" s="225"/>
      <c r="DM188" s="225"/>
      <c r="DN188" s="225"/>
      <c r="DO188" s="225"/>
      <c r="DP188" s="225"/>
      <c r="DQ188" s="225"/>
      <c r="DR188" s="225"/>
      <c r="DS188" s="225"/>
      <c r="DT188" s="225"/>
      <c r="DU188" s="225"/>
      <c r="DV188" s="225"/>
      <c r="DW188" s="225"/>
      <c r="DX188" s="225"/>
      <c r="DY188" s="225"/>
      <c r="DZ188" s="225"/>
      <c r="EA188" s="225"/>
      <c r="EB188" s="225"/>
      <c r="EC188" s="225"/>
      <c r="ED188" s="225"/>
      <c r="EE188" s="225"/>
      <c r="EF188" s="225"/>
      <c r="EG188" s="225"/>
      <c r="EH188" s="225"/>
      <c r="EI188" s="225"/>
      <c r="EJ188" s="225"/>
      <c r="EK188" s="225"/>
      <c r="EL188" s="225"/>
      <c r="EM188" s="225"/>
      <c r="EN188" s="225"/>
      <c r="EO188" s="225"/>
      <c r="EP188" s="225"/>
      <c r="EQ188" s="225"/>
      <c r="ER188" s="225"/>
      <c r="ES188" s="225"/>
      <c r="ET188" s="225"/>
      <c r="EU188" s="225"/>
      <c r="EV188" s="225"/>
      <c r="EW188" s="225"/>
      <c r="EX188" s="225"/>
      <c r="EY188" s="225"/>
      <c r="EZ188" s="225"/>
      <c r="FA188" s="225"/>
      <c r="FB188" s="225"/>
      <c r="FC188" s="225"/>
      <c r="FD188" s="225"/>
      <c r="FE188" s="225"/>
      <c r="FF188" s="225"/>
      <c r="FG188" s="225"/>
      <c r="FH188" s="225"/>
      <c r="FI188" s="225"/>
      <c r="FJ188" s="225"/>
      <c r="FK188" s="225"/>
      <c r="FL188" s="225"/>
      <c r="FM188" s="225"/>
      <c r="FN188" s="225"/>
      <c r="FO188" s="225"/>
      <c r="FP188" s="225"/>
      <c r="FQ188" s="225"/>
      <c r="FR188" s="225"/>
      <c r="FS188" s="225"/>
      <c r="FT188" s="225"/>
      <c r="FU188" s="225"/>
      <c r="FV188" s="225"/>
      <c r="FW188" s="225"/>
      <c r="FX188" s="225"/>
      <c r="FY188" s="225"/>
      <c r="FZ188" s="225"/>
      <c r="GA188" s="225"/>
      <c r="GB188" s="225"/>
      <c r="GC188" s="225"/>
      <c r="GD188" s="225"/>
      <c r="GE188" s="225"/>
      <c r="GF188" s="225"/>
      <c r="GG188" s="225"/>
      <c r="GH188" s="225"/>
      <c r="GI188" s="225"/>
      <c r="GJ188" s="225"/>
      <c r="GK188" s="225"/>
      <c r="GL188" s="225"/>
      <c r="GM188" s="225"/>
      <c r="GN188" s="225"/>
      <c r="GO188" s="225"/>
      <c r="GP188" s="225"/>
      <c r="GQ188" s="225"/>
      <c r="GR188" s="225"/>
      <c r="GS188" s="225"/>
      <c r="GT188" s="225"/>
      <c r="GU188" s="225"/>
      <c r="GV188" s="225"/>
      <c r="GW188" s="225"/>
      <c r="GX188" s="225"/>
      <c r="GY188" s="225"/>
      <c r="GZ188" s="225"/>
      <c r="HA188" s="225"/>
      <c r="HB188" s="225"/>
      <c r="HC188" s="225"/>
      <c r="HD188" s="225"/>
      <c r="HE188" s="225"/>
      <c r="HF188" s="225"/>
      <c r="HG188" s="225"/>
      <c r="HH188" s="225"/>
      <c r="HI188" s="225"/>
      <c r="HJ188" s="225"/>
      <c r="HK188" s="225"/>
      <c r="HL188" s="225"/>
      <c r="HM188" s="225"/>
      <c r="HN188" s="225"/>
      <c r="HO188" s="225"/>
      <c r="HP188" s="225"/>
      <c r="HQ188" s="225"/>
      <c r="HR188" s="225"/>
      <c r="HS188" s="225"/>
      <c r="HT188" s="225"/>
      <c r="HU188" s="225"/>
      <c r="HV188" s="225"/>
      <c r="HW188" s="225"/>
      <c r="HX188" s="225"/>
      <c r="HY188" s="225"/>
      <c r="HZ188" s="225"/>
      <c r="IA188" s="225"/>
      <c r="IB188" s="225"/>
      <c r="IC188" s="225"/>
      <c r="ID188" s="225"/>
      <c r="IE188" s="225"/>
      <c r="IF188" s="225"/>
      <c r="IG188" s="225"/>
      <c r="IH188" s="225"/>
      <c r="II188" s="225"/>
      <c r="IJ188" s="225"/>
      <c r="IK188" s="225"/>
      <c r="IL188" s="225"/>
      <c r="IM188" s="225"/>
      <c r="IN188" s="225"/>
      <c r="IO188" s="225"/>
      <c r="IP188" s="225"/>
      <c r="IQ188" s="225"/>
      <c r="IR188" s="225"/>
      <c r="IS188" s="225"/>
      <c r="IT188" s="225"/>
      <c r="IU188" s="225"/>
      <c r="IV188" s="225"/>
    </row>
    <row r="189" spans="1:256" ht="17.25">
      <c r="A189" s="233" t="s">
        <v>400</v>
      </c>
      <c r="B189" s="241">
        <v>1718.5</v>
      </c>
      <c r="C189" s="241">
        <v>2760</v>
      </c>
      <c r="D189" s="250"/>
      <c r="E189" s="251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25"/>
      <c r="BD189" s="225"/>
      <c r="BE189" s="225"/>
      <c r="BF189" s="225"/>
      <c r="BG189" s="225"/>
      <c r="BH189" s="225"/>
      <c r="BI189" s="225"/>
      <c r="BJ189" s="225"/>
      <c r="BK189" s="225"/>
      <c r="BL189" s="225"/>
      <c r="BM189" s="225"/>
      <c r="BN189" s="225"/>
      <c r="BO189" s="225"/>
      <c r="BP189" s="225"/>
      <c r="BQ189" s="225"/>
      <c r="BR189" s="225"/>
      <c r="BS189" s="225"/>
      <c r="BT189" s="225"/>
      <c r="BU189" s="225"/>
      <c r="BV189" s="225"/>
      <c r="BW189" s="225"/>
      <c r="BX189" s="225"/>
      <c r="BY189" s="225"/>
      <c r="BZ189" s="225"/>
      <c r="CA189" s="225"/>
      <c r="CB189" s="225"/>
      <c r="CC189" s="225"/>
      <c r="CD189" s="225"/>
      <c r="CE189" s="225"/>
      <c r="CF189" s="225"/>
      <c r="CG189" s="225"/>
      <c r="CH189" s="225"/>
      <c r="CI189" s="225"/>
      <c r="CJ189" s="225"/>
      <c r="CK189" s="225"/>
      <c r="CL189" s="225"/>
      <c r="CM189" s="225"/>
      <c r="CN189" s="225"/>
      <c r="CO189" s="225"/>
      <c r="CP189" s="225"/>
      <c r="CQ189" s="225"/>
      <c r="CR189" s="225"/>
      <c r="CS189" s="225"/>
      <c r="CT189" s="225"/>
      <c r="CU189" s="225"/>
      <c r="CV189" s="225"/>
      <c r="CW189" s="225"/>
      <c r="CX189" s="225"/>
      <c r="CY189" s="225"/>
      <c r="CZ189" s="225"/>
      <c r="DA189" s="225"/>
      <c r="DB189" s="225"/>
      <c r="DC189" s="225"/>
      <c r="DD189" s="225"/>
      <c r="DE189" s="225"/>
      <c r="DF189" s="225"/>
      <c r="DG189" s="225"/>
      <c r="DH189" s="225"/>
      <c r="DI189" s="225"/>
      <c r="DJ189" s="225"/>
      <c r="DK189" s="225"/>
      <c r="DL189" s="225"/>
      <c r="DM189" s="225"/>
      <c r="DN189" s="225"/>
      <c r="DO189" s="225"/>
      <c r="DP189" s="225"/>
      <c r="DQ189" s="225"/>
      <c r="DR189" s="225"/>
      <c r="DS189" s="225"/>
      <c r="DT189" s="225"/>
      <c r="DU189" s="225"/>
      <c r="DV189" s="225"/>
      <c r="DW189" s="225"/>
      <c r="DX189" s="225"/>
      <c r="DY189" s="225"/>
      <c r="DZ189" s="225"/>
      <c r="EA189" s="225"/>
      <c r="EB189" s="225"/>
      <c r="EC189" s="225"/>
      <c r="ED189" s="225"/>
      <c r="EE189" s="225"/>
      <c r="EF189" s="225"/>
      <c r="EG189" s="225"/>
      <c r="EH189" s="225"/>
      <c r="EI189" s="225"/>
      <c r="EJ189" s="225"/>
      <c r="EK189" s="225"/>
      <c r="EL189" s="225"/>
      <c r="EM189" s="225"/>
      <c r="EN189" s="225"/>
      <c r="EO189" s="225"/>
      <c r="EP189" s="225"/>
      <c r="EQ189" s="225"/>
      <c r="ER189" s="225"/>
      <c r="ES189" s="225"/>
      <c r="ET189" s="225"/>
      <c r="EU189" s="225"/>
      <c r="EV189" s="225"/>
      <c r="EW189" s="225"/>
      <c r="EX189" s="225"/>
      <c r="EY189" s="225"/>
      <c r="EZ189" s="225"/>
      <c r="FA189" s="225"/>
      <c r="FB189" s="225"/>
      <c r="FC189" s="225"/>
      <c r="FD189" s="225"/>
      <c r="FE189" s="225"/>
      <c r="FF189" s="225"/>
      <c r="FG189" s="225"/>
      <c r="FH189" s="225"/>
      <c r="FI189" s="225"/>
      <c r="FJ189" s="225"/>
      <c r="FK189" s="225"/>
      <c r="FL189" s="225"/>
      <c r="FM189" s="225"/>
      <c r="FN189" s="225"/>
      <c r="FO189" s="225"/>
      <c r="FP189" s="225"/>
      <c r="FQ189" s="225"/>
      <c r="FR189" s="225"/>
      <c r="FS189" s="225"/>
      <c r="FT189" s="225"/>
      <c r="FU189" s="225"/>
      <c r="FV189" s="225"/>
      <c r="FW189" s="225"/>
      <c r="FX189" s="225"/>
      <c r="FY189" s="225"/>
      <c r="FZ189" s="225"/>
      <c r="GA189" s="225"/>
      <c r="GB189" s="225"/>
      <c r="GC189" s="225"/>
      <c r="GD189" s="225"/>
      <c r="GE189" s="225"/>
      <c r="GF189" s="225"/>
      <c r="GG189" s="225"/>
      <c r="GH189" s="225"/>
      <c r="GI189" s="225"/>
      <c r="GJ189" s="225"/>
      <c r="GK189" s="225"/>
      <c r="GL189" s="225"/>
      <c r="GM189" s="225"/>
      <c r="GN189" s="225"/>
      <c r="GO189" s="225"/>
      <c r="GP189" s="225"/>
      <c r="GQ189" s="225"/>
      <c r="GR189" s="225"/>
      <c r="GS189" s="225"/>
      <c r="GT189" s="225"/>
      <c r="GU189" s="225"/>
      <c r="GV189" s="225"/>
      <c r="GW189" s="225"/>
      <c r="GX189" s="225"/>
      <c r="GY189" s="225"/>
      <c r="GZ189" s="225"/>
      <c r="HA189" s="225"/>
      <c r="HB189" s="225"/>
      <c r="HC189" s="225"/>
      <c r="HD189" s="225"/>
      <c r="HE189" s="225"/>
      <c r="HF189" s="225"/>
      <c r="HG189" s="225"/>
      <c r="HH189" s="225"/>
      <c r="HI189" s="225"/>
      <c r="HJ189" s="225"/>
      <c r="HK189" s="225"/>
      <c r="HL189" s="225"/>
      <c r="HM189" s="225"/>
      <c r="HN189" s="225"/>
      <c r="HO189" s="225"/>
      <c r="HP189" s="225"/>
      <c r="HQ189" s="225"/>
      <c r="HR189" s="225"/>
      <c r="HS189" s="225"/>
      <c r="HT189" s="225"/>
      <c r="HU189" s="225"/>
      <c r="HV189" s="225"/>
      <c r="HW189" s="225"/>
      <c r="HX189" s="225"/>
      <c r="HY189" s="225"/>
      <c r="HZ189" s="225"/>
      <c r="IA189" s="225"/>
      <c r="IB189" s="225"/>
      <c r="IC189" s="225"/>
      <c r="ID189" s="225"/>
      <c r="IE189" s="225"/>
      <c r="IF189" s="225"/>
      <c r="IG189" s="225"/>
      <c r="IH189" s="225"/>
      <c r="II189" s="225"/>
      <c r="IJ189" s="225"/>
      <c r="IK189" s="225"/>
      <c r="IL189" s="225"/>
      <c r="IM189" s="225"/>
      <c r="IN189" s="225"/>
      <c r="IO189" s="225"/>
      <c r="IP189" s="225"/>
      <c r="IQ189" s="225"/>
      <c r="IR189" s="225"/>
      <c r="IS189" s="225"/>
      <c r="IT189" s="225"/>
      <c r="IU189" s="225"/>
      <c r="IV189" s="225"/>
    </row>
    <row r="190" spans="1:256" ht="17.25">
      <c r="A190" s="233" t="s">
        <v>401</v>
      </c>
      <c r="B190" s="241">
        <v>0</v>
      </c>
      <c r="C190" s="241">
        <v>0</v>
      </c>
      <c r="D190" s="250"/>
      <c r="E190" s="251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25"/>
      <c r="BD190" s="225"/>
      <c r="BE190" s="225"/>
      <c r="BF190" s="225"/>
      <c r="BG190" s="225"/>
      <c r="BH190" s="225"/>
      <c r="BI190" s="225"/>
      <c r="BJ190" s="225"/>
      <c r="BK190" s="225"/>
      <c r="BL190" s="225"/>
      <c r="BM190" s="225"/>
      <c r="BN190" s="225"/>
      <c r="BO190" s="225"/>
      <c r="BP190" s="225"/>
      <c r="BQ190" s="225"/>
      <c r="BR190" s="225"/>
      <c r="BS190" s="225"/>
      <c r="BT190" s="225"/>
      <c r="BU190" s="225"/>
      <c r="BV190" s="225"/>
      <c r="BW190" s="225"/>
      <c r="BX190" s="225"/>
      <c r="BY190" s="225"/>
      <c r="BZ190" s="225"/>
      <c r="CA190" s="225"/>
      <c r="CB190" s="225"/>
      <c r="CC190" s="225"/>
      <c r="CD190" s="225"/>
      <c r="CE190" s="225"/>
      <c r="CF190" s="225"/>
      <c r="CG190" s="225"/>
      <c r="CH190" s="225"/>
      <c r="CI190" s="225"/>
      <c r="CJ190" s="225"/>
      <c r="CK190" s="225"/>
      <c r="CL190" s="225"/>
      <c r="CM190" s="225"/>
      <c r="CN190" s="225"/>
      <c r="CO190" s="225"/>
      <c r="CP190" s="225"/>
      <c r="CQ190" s="225"/>
      <c r="CR190" s="225"/>
      <c r="CS190" s="225"/>
      <c r="CT190" s="225"/>
      <c r="CU190" s="225"/>
      <c r="CV190" s="225"/>
      <c r="CW190" s="225"/>
      <c r="CX190" s="225"/>
      <c r="CY190" s="225"/>
      <c r="CZ190" s="225"/>
      <c r="DA190" s="225"/>
      <c r="DB190" s="225"/>
      <c r="DC190" s="225"/>
      <c r="DD190" s="225"/>
      <c r="DE190" s="225"/>
      <c r="DF190" s="225"/>
      <c r="DG190" s="225"/>
      <c r="DH190" s="225"/>
      <c r="DI190" s="225"/>
      <c r="DJ190" s="225"/>
      <c r="DK190" s="225"/>
      <c r="DL190" s="225"/>
      <c r="DM190" s="225"/>
      <c r="DN190" s="225"/>
      <c r="DO190" s="225"/>
      <c r="DP190" s="225"/>
      <c r="DQ190" s="225"/>
      <c r="DR190" s="225"/>
      <c r="DS190" s="225"/>
      <c r="DT190" s="225"/>
      <c r="DU190" s="225"/>
      <c r="DV190" s="225"/>
      <c r="DW190" s="225"/>
      <c r="DX190" s="225"/>
      <c r="DY190" s="225"/>
      <c r="DZ190" s="225"/>
      <c r="EA190" s="225"/>
      <c r="EB190" s="225"/>
      <c r="EC190" s="225"/>
      <c r="ED190" s="225"/>
      <c r="EE190" s="225"/>
      <c r="EF190" s="225"/>
      <c r="EG190" s="225"/>
      <c r="EH190" s="225"/>
      <c r="EI190" s="225"/>
      <c r="EJ190" s="225"/>
      <c r="EK190" s="225"/>
      <c r="EL190" s="225"/>
      <c r="EM190" s="225"/>
      <c r="EN190" s="225"/>
      <c r="EO190" s="225"/>
      <c r="EP190" s="225"/>
      <c r="EQ190" s="225"/>
      <c r="ER190" s="225"/>
      <c r="ES190" s="225"/>
      <c r="ET190" s="225"/>
      <c r="EU190" s="225"/>
      <c r="EV190" s="225"/>
      <c r="EW190" s="225"/>
      <c r="EX190" s="225"/>
      <c r="EY190" s="225"/>
      <c r="EZ190" s="225"/>
      <c r="FA190" s="225"/>
      <c r="FB190" s="225"/>
      <c r="FC190" s="225"/>
      <c r="FD190" s="225"/>
      <c r="FE190" s="225"/>
      <c r="FF190" s="225"/>
      <c r="FG190" s="225"/>
      <c r="FH190" s="225"/>
      <c r="FI190" s="225"/>
      <c r="FJ190" s="225"/>
      <c r="FK190" s="225"/>
      <c r="FL190" s="225"/>
      <c r="FM190" s="225"/>
      <c r="FN190" s="225"/>
      <c r="FO190" s="225"/>
      <c r="FP190" s="225"/>
      <c r="FQ190" s="225"/>
      <c r="FR190" s="225"/>
      <c r="FS190" s="225"/>
      <c r="FT190" s="225"/>
      <c r="FU190" s="225"/>
      <c r="FV190" s="225"/>
      <c r="FW190" s="225"/>
      <c r="FX190" s="225"/>
      <c r="FY190" s="225"/>
      <c r="FZ190" s="225"/>
      <c r="GA190" s="225"/>
      <c r="GB190" s="225"/>
      <c r="GC190" s="225"/>
      <c r="GD190" s="225"/>
      <c r="GE190" s="225"/>
      <c r="GF190" s="225"/>
      <c r="GG190" s="225"/>
      <c r="GH190" s="225"/>
      <c r="GI190" s="225"/>
      <c r="GJ190" s="225"/>
      <c r="GK190" s="225"/>
      <c r="GL190" s="225"/>
      <c r="GM190" s="225"/>
      <c r="GN190" s="225"/>
      <c r="GO190" s="225"/>
      <c r="GP190" s="225"/>
      <c r="GQ190" s="225"/>
      <c r="GR190" s="225"/>
      <c r="GS190" s="225"/>
      <c r="GT190" s="225"/>
      <c r="GU190" s="225"/>
      <c r="GV190" s="225"/>
      <c r="GW190" s="225"/>
      <c r="GX190" s="225"/>
      <c r="GY190" s="225"/>
      <c r="GZ190" s="225"/>
      <c r="HA190" s="225"/>
      <c r="HB190" s="225"/>
      <c r="HC190" s="225"/>
      <c r="HD190" s="225"/>
      <c r="HE190" s="225"/>
      <c r="HF190" s="225"/>
      <c r="HG190" s="225"/>
      <c r="HH190" s="225"/>
      <c r="HI190" s="225"/>
      <c r="HJ190" s="225"/>
      <c r="HK190" s="225"/>
      <c r="HL190" s="225"/>
      <c r="HM190" s="225"/>
      <c r="HN190" s="225"/>
      <c r="HO190" s="225"/>
      <c r="HP190" s="225"/>
      <c r="HQ190" s="225"/>
      <c r="HR190" s="225"/>
      <c r="HS190" s="225"/>
      <c r="HT190" s="225"/>
      <c r="HU190" s="225"/>
      <c r="HV190" s="225"/>
      <c r="HW190" s="225"/>
      <c r="HX190" s="225"/>
      <c r="HY190" s="225"/>
      <c r="HZ190" s="225"/>
      <c r="IA190" s="225"/>
      <c r="IB190" s="225"/>
      <c r="IC190" s="225"/>
      <c r="ID190" s="225"/>
      <c r="IE190" s="225"/>
      <c r="IF190" s="225"/>
      <c r="IG190" s="225"/>
      <c r="IH190" s="225"/>
      <c r="II190" s="225"/>
      <c r="IJ190" s="225"/>
      <c r="IK190" s="225"/>
      <c r="IL190" s="225"/>
      <c r="IM190" s="225"/>
      <c r="IN190" s="225"/>
      <c r="IO190" s="225"/>
      <c r="IP190" s="225"/>
      <c r="IQ190" s="225"/>
      <c r="IR190" s="225"/>
      <c r="IS190" s="225"/>
      <c r="IT190" s="225"/>
      <c r="IU190" s="225"/>
      <c r="IV190" s="225"/>
    </row>
    <row r="191" spans="1:256" ht="17.25">
      <c r="A191" s="233" t="s">
        <v>402</v>
      </c>
      <c r="B191" s="241">
        <v>3341.64</v>
      </c>
      <c r="C191" s="241">
        <v>6919.67</v>
      </c>
      <c r="D191" s="250"/>
      <c r="E191" s="251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25"/>
      <c r="BD191" s="225"/>
      <c r="BE191" s="225"/>
      <c r="BF191" s="225"/>
      <c r="BG191" s="225"/>
      <c r="BH191" s="225"/>
      <c r="BI191" s="225"/>
      <c r="BJ191" s="225"/>
      <c r="BK191" s="225"/>
      <c r="BL191" s="225"/>
      <c r="BM191" s="225"/>
      <c r="BN191" s="225"/>
      <c r="BO191" s="225"/>
      <c r="BP191" s="225"/>
      <c r="BQ191" s="225"/>
      <c r="BR191" s="225"/>
      <c r="BS191" s="225"/>
      <c r="BT191" s="225"/>
      <c r="BU191" s="225"/>
      <c r="BV191" s="225"/>
      <c r="BW191" s="225"/>
      <c r="BX191" s="225"/>
      <c r="BY191" s="225"/>
      <c r="BZ191" s="225"/>
      <c r="CA191" s="225"/>
      <c r="CB191" s="225"/>
      <c r="CC191" s="225"/>
      <c r="CD191" s="225"/>
      <c r="CE191" s="225"/>
      <c r="CF191" s="225"/>
      <c r="CG191" s="225"/>
      <c r="CH191" s="225"/>
      <c r="CI191" s="225"/>
      <c r="CJ191" s="225"/>
      <c r="CK191" s="225"/>
      <c r="CL191" s="225"/>
      <c r="CM191" s="225"/>
      <c r="CN191" s="225"/>
      <c r="CO191" s="225"/>
      <c r="CP191" s="225"/>
      <c r="CQ191" s="225"/>
      <c r="CR191" s="225"/>
      <c r="CS191" s="225"/>
      <c r="CT191" s="225"/>
      <c r="CU191" s="225"/>
      <c r="CV191" s="225"/>
      <c r="CW191" s="225"/>
      <c r="CX191" s="225"/>
      <c r="CY191" s="225"/>
      <c r="CZ191" s="225"/>
      <c r="DA191" s="225"/>
      <c r="DB191" s="225"/>
      <c r="DC191" s="225"/>
      <c r="DD191" s="225"/>
      <c r="DE191" s="225"/>
      <c r="DF191" s="225"/>
      <c r="DG191" s="225"/>
      <c r="DH191" s="225"/>
      <c r="DI191" s="225"/>
      <c r="DJ191" s="225"/>
      <c r="DK191" s="225"/>
      <c r="DL191" s="225"/>
      <c r="DM191" s="225"/>
      <c r="DN191" s="225"/>
      <c r="DO191" s="225"/>
      <c r="DP191" s="225"/>
      <c r="DQ191" s="225"/>
      <c r="DR191" s="225"/>
      <c r="DS191" s="225"/>
      <c r="DT191" s="225"/>
      <c r="DU191" s="225"/>
      <c r="DV191" s="225"/>
      <c r="DW191" s="225"/>
      <c r="DX191" s="225"/>
      <c r="DY191" s="225"/>
      <c r="DZ191" s="225"/>
      <c r="EA191" s="225"/>
      <c r="EB191" s="225"/>
      <c r="EC191" s="225"/>
      <c r="ED191" s="225"/>
      <c r="EE191" s="225"/>
      <c r="EF191" s="225"/>
      <c r="EG191" s="225"/>
      <c r="EH191" s="225"/>
      <c r="EI191" s="225"/>
      <c r="EJ191" s="225"/>
      <c r="EK191" s="225"/>
      <c r="EL191" s="225"/>
      <c r="EM191" s="225"/>
      <c r="EN191" s="225"/>
      <c r="EO191" s="225"/>
      <c r="EP191" s="225"/>
      <c r="EQ191" s="225"/>
      <c r="ER191" s="225"/>
      <c r="ES191" s="225"/>
      <c r="ET191" s="225"/>
      <c r="EU191" s="225"/>
      <c r="EV191" s="225"/>
      <c r="EW191" s="225"/>
      <c r="EX191" s="225"/>
      <c r="EY191" s="225"/>
      <c r="EZ191" s="225"/>
      <c r="FA191" s="225"/>
      <c r="FB191" s="225"/>
      <c r="FC191" s="225"/>
      <c r="FD191" s="225"/>
      <c r="FE191" s="225"/>
      <c r="FF191" s="225"/>
      <c r="FG191" s="225"/>
      <c r="FH191" s="225"/>
      <c r="FI191" s="225"/>
      <c r="FJ191" s="225"/>
      <c r="FK191" s="225"/>
      <c r="FL191" s="225"/>
      <c r="FM191" s="225"/>
      <c r="FN191" s="225"/>
      <c r="FO191" s="225"/>
      <c r="FP191" s="225"/>
      <c r="FQ191" s="225"/>
      <c r="FR191" s="225"/>
      <c r="FS191" s="225"/>
      <c r="FT191" s="225"/>
      <c r="FU191" s="225"/>
      <c r="FV191" s="225"/>
      <c r="FW191" s="225"/>
      <c r="FX191" s="225"/>
      <c r="FY191" s="225"/>
      <c r="FZ191" s="225"/>
      <c r="GA191" s="225"/>
      <c r="GB191" s="225"/>
      <c r="GC191" s="225"/>
      <c r="GD191" s="225"/>
      <c r="GE191" s="225"/>
      <c r="GF191" s="225"/>
      <c r="GG191" s="225"/>
      <c r="GH191" s="225"/>
      <c r="GI191" s="225"/>
      <c r="GJ191" s="225"/>
      <c r="GK191" s="225"/>
      <c r="GL191" s="225"/>
      <c r="GM191" s="225"/>
      <c r="GN191" s="225"/>
      <c r="GO191" s="225"/>
      <c r="GP191" s="225"/>
      <c r="GQ191" s="225"/>
      <c r="GR191" s="225"/>
      <c r="GS191" s="225"/>
      <c r="GT191" s="225"/>
      <c r="GU191" s="225"/>
      <c r="GV191" s="225"/>
      <c r="GW191" s="225"/>
      <c r="GX191" s="225"/>
      <c r="GY191" s="225"/>
      <c r="GZ191" s="225"/>
      <c r="HA191" s="225"/>
      <c r="HB191" s="225"/>
      <c r="HC191" s="225"/>
      <c r="HD191" s="225"/>
      <c r="HE191" s="225"/>
      <c r="HF191" s="225"/>
      <c r="HG191" s="225"/>
      <c r="HH191" s="225"/>
      <c r="HI191" s="225"/>
      <c r="HJ191" s="225"/>
      <c r="HK191" s="225"/>
      <c r="HL191" s="225"/>
      <c r="HM191" s="225"/>
      <c r="HN191" s="225"/>
      <c r="HO191" s="225"/>
      <c r="HP191" s="225"/>
      <c r="HQ191" s="225"/>
      <c r="HR191" s="225"/>
      <c r="HS191" s="225"/>
      <c r="HT191" s="225"/>
      <c r="HU191" s="225"/>
      <c r="HV191" s="225"/>
      <c r="HW191" s="225"/>
      <c r="HX191" s="225"/>
      <c r="HY191" s="225"/>
      <c r="HZ191" s="225"/>
      <c r="IA191" s="225"/>
      <c r="IB191" s="225"/>
      <c r="IC191" s="225"/>
      <c r="ID191" s="225"/>
      <c r="IE191" s="225"/>
      <c r="IF191" s="225"/>
      <c r="IG191" s="225"/>
      <c r="IH191" s="225"/>
      <c r="II191" s="225"/>
      <c r="IJ191" s="225"/>
      <c r="IK191" s="225"/>
      <c r="IL191" s="225"/>
      <c r="IM191" s="225"/>
      <c r="IN191" s="225"/>
      <c r="IO191" s="225"/>
      <c r="IP191" s="225"/>
      <c r="IQ191" s="225"/>
      <c r="IR191" s="225"/>
      <c r="IS191" s="225"/>
      <c r="IT191" s="225"/>
      <c r="IU191" s="225"/>
      <c r="IV191" s="225"/>
    </row>
    <row r="192" spans="1:256" ht="17.25">
      <c r="A192" s="233" t="s">
        <v>403</v>
      </c>
      <c r="B192" s="241">
        <v>4868.37</v>
      </c>
      <c r="C192" s="241">
        <v>596.2</v>
      </c>
      <c r="D192" s="250"/>
      <c r="E192" s="251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5"/>
      <c r="BA192" s="225"/>
      <c r="BB192" s="225"/>
      <c r="BC192" s="225"/>
      <c r="BD192" s="225"/>
      <c r="BE192" s="225"/>
      <c r="BF192" s="225"/>
      <c r="BG192" s="225"/>
      <c r="BH192" s="225"/>
      <c r="BI192" s="225"/>
      <c r="BJ192" s="225"/>
      <c r="BK192" s="225"/>
      <c r="BL192" s="225"/>
      <c r="BM192" s="225"/>
      <c r="BN192" s="225"/>
      <c r="BO192" s="225"/>
      <c r="BP192" s="225"/>
      <c r="BQ192" s="225"/>
      <c r="BR192" s="225"/>
      <c r="BS192" s="225"/>
      <c r="BT192" s="225"/>
      <c r="BU192" s="225"/>
      <c r="BV192" s="225"/>
      <c r="BW192" s="225"/>
      <c r="BX192" s="225"/>
      <c r="BY192" s="225"/>
      <c r="BZ192" s="225"/>
      <c r="CA192" s="225"/>
      <c r="CB192" s="225"/>
      <c r="CC192" s="225"/>
      <c r="CD192" s="225"/>
      <c r="CE192" s="225"/>
      <c r="CF192" s="225"/>
      <c r="CG192" s="225"/>
      <c r="CH192" s="225"/>
      <c r="CI192" s="225"/>
      <c r="CJ192" s="225"/>
      <c r="CK192" s="225"/>
      <c r="CL192" s="225"/>
      <c r="CM192" s="225"/>
      <c r="CN192" s="225"/>
      <c r="CO192" s="225"/>
      <c r="CP192" s="225"/>
      <c r="CQ192" s="225"/>
      <c r="CR192" s="225"/>
      <c r="CS192" s="225"/>
      <c r="CT192" s="225"/>
      <c r="CU192" s="225"/>
      <c r="CV192" s="225"/>
      <c r="CW192" s="225"/>
      <c r="CX192" s="225"/>
      <c r="CY192" s="225"/>
      <c r="CZ192" s="225"/>
      <c r="DA192" s="225"/>
      <c r="DB192" s="225"/>
      <c r="DC192" s="225"/>
      <c r="DD192" s="225"/>
      <c r="DE192" s="225"/>
      <c r="DF192" s="225"/>
      <c r="DG192" s="225"/>
      <c r="DH192" s="225"/>
      <c r="DI192" s="225"/>
      <c r="DJ192" s="225"/>
      <c r="DK192" s="225"/>
      <c r="DL192" s="225"/>
      <c r="DM192" s="225"/>
      <c r="DN192" s="225"/>
      <c r="DO192" s="225"/>
      <c r="DP192" s="225"/>
      <c r="DQ192" s="225"/>
      <c r="DR192" s="225"/>
      <c r="DS192" s="225"/>
      <c r="DT192" s="225"/>
      <c r="DU192" s="225"/>
      <c r="DV192" s="225"/>
      <c r="DW192" s="225"/>
      <c r="DX192" s="225"/>
      <c r="DY192" s="225"/>
      <c r="DZ192" s="225"/>
      <c r="EA192" s="225"/>
      <c r="EB192" s="225"/>
      <c r="EC192" s="225"/>
      <c r="ED192" s="225"/>
      <c r="EE192" s="225"/>
      <c r="EF192" s="225"/>
      <c r="EG192" s="225"/>
      <c r="EH192" s="225"/>
      <c r="EI192" s="225"/>
      <c r="EJ192" s="225"/>
      <c r="EK192" s="225"/>
      <c r="EL192" s="225"/>
      <c r="EM192" s="225"/>
      <c r="EN192" s="225"/>
      <c r="EO192" s="225"/>
      <c r="EP192" s="225"/>
      <c r="EQ192" s="225"/>
      <c r="ER192" s="225"/>
      <c r="ES192" s="225"/>
      <c r="ET192" s="225"/>
      <c r="EU192" s="225"/>
      <c r="EV192" s="225"/>
      <c r="EW192" s="225"/>
      <c r="EX192" s="225"/>
      <c r="EY192" s="225"/>
      <c r="EZ192" s="225"/>
      <c r="FA192" s="225"/>
      <c r="FB192" s="225"/>
      <c r="FC192" s="225"/>
      <c r="FD192" s="225"/>
      <c r="FE192" s="225"/>
      <c r="FF192" s="225"/>
      <c r="FG192" s="225"/>
      <c r="FH192" s="225"/>
      <c r="FI192" s="225"/>
      <c r="FJ192" s="225"/>
      <c r="FK192" s="225"/>
      <c r="FL192" s="225"/>
      <c r="FM192" s="225"/>
      <c r="FN192" s="225"/>
      <c r="FO192" s="225"/>
      <c r="FP192" s="225"/>
      <c r="FQ192" s="225"/>
      <c r="FR192" s="225"/>
      <c r="FS192" s="225"/>
      <c r="FT192" s="225"/>
      <c r="FU192" s="225"/>
      <c r="FV192" s="225"/>
      <c r="FW192" s="225"/>
      <c r="FX192" s="225"/>
      <c r="FY192" s="225"/>
      <c r="FZ192" s="225"/>
      <c r="GA192" s="225"/>
      <c r="GB192" s="225"/>
      <c r="GC192" s="225"/>
      <c r="GD192" s="225"/>
      <c r="GE192" s="225"/>
      <c r="GF192" s="225"/>
      <c r="GG192" s="225"/>
      <c r="GH192" s="225"/>
      <c r="GI192" s="225"/>
      <c r="GJ192" s="225"/>
      <c r="GK192" s="225"/>
      <c r="GL192" s="225"/>
      <c r="GM192" s="225"/>
      <c r="GN192" s="225"/>
      <c r="GO192" s="225"/>
      <c r="GP192" s="225"/>
      <c r="GQ192" s="225"/>
      <c r="GR192" s="225"/>
      <c r="GS192" s="225"/>
      <c r="GT192" s="225"/>
      <c r="GU192" s="225"/>
      <c r="GV192" s="225"/>
      <c r="GW192" s="225"/>
      <c r="GX192" s="225"/>
      <c r="GY192" s="225"/>
      <c r="GZ192" s="225"/>
      <c r="HA192" s="225"/>
      <c r="HB192" s="225"/>
      <c r="HC192" s="225"/>
      <c r="HD192" s="225"/>
      <c r="HE192" s="225"/>
      <c r="HF192" s="225"/>
      <c r="HG192" s="225"/>
      <c r="HH192" s="225"/>
      <c r="HI192" s="225"/>
      <c r="HJ192" s="225"/>
      <c r="HK192" s="225"/>
      <c r="HL192" s="225"/>
      <c r="HM192" s="225"/>
      <c r="HN192" s="225"/>
      <c r="HO192" s="225"/>
      <c r="HP192" s="225"/>
      <c r="HQ192" s="225"/>
      <c r="HR192" s="225"/>
      <c r="HS192" s="225"/>
      <c r="HT192" s="225"/>
      <c r="HU192" s="225"/>
      <c r="HV192" s="225"/>
      <c r="HW192" s="225"/>
      <c r="HX192" s="225"/>
      <c r="HY192" s="225"/>
      <c r="HZ192" s="225"/>
      <c r="IA192" s="225"/>
      <c r="IB192" s="225"/>
      <c r="IC192" s="225"/>
      <c r="ID192" s="225"/>
      <c r="IE192" s="225"/>
      <c r="IF192" s="225"/>
      <c r="IG192" s="225"/>
      <c r="IH192" s="225"/>
      <c r="II192" s="225"/>
      <c r="IJ192" s="225"/>
      <c r="IK192" s="225"/>
      <c r="IL192" s="225"/>
      <c r="IM192" s="225"/>
      <c r="IN192" s="225"/>
      <c r="IO192" s="225"/>
      <c r="IP192" s="225"/>
      <c r="IQ192" s="225"/>
      <c r="IR192" s="225"/>
      <c r="IS192" s="225"/>
      <c r="IT192" s="225"/>
      <c r="IU192" s="225"/>
      <c r="IV192" s="225"/>
    </row>
    <row r="193" spans="1:256" ht="17.25">
      <c r="A193" s="236" t="s">
        <v>219</v>
      </c>
      <c r="B193" s="266">
        <f>SUM(B185:B192)</f>
        <v>14467691.72</v>
      </c>
      <c r="C193" s="240">
        <f>SUM(C185:C192)</f>
        <v>15459309.209999999</v>
      </c>
      <c r="D193" s="240">
        <f>C193-B193</f>
        <v>991617.4899999984</v>
      </c>
      <c r="E193" s="253">
        <f>D193/B193</f>
        <v>0.06854013129331445</v>
      </c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  <c r="BC193" s="225"/>
      <c r="BD193" s="225"/>
      <c r="BE193" s="225"/>
      <c r="BF193" s="225"/>
      <c r="BG193" s="225"/>
      <c r="BH193" s="225"/>
      <c r="BI193" s="225"/>
      <c r="BJ193" s="225"/>
      <c r="BK193" s="225"/>
      <c r="BL193" s="225"/>
      <c r="BM193" s="225"/>
      <c r="BN193" s="225"/>
      <c r="BO193" s="225"/>
      <c r="BP193" s="225"/>
      <c r="BQ193" s="225"/>
      <c r="BR193" s="225"/>
      <c r="BS193" s="225"/>
      <c r="BT193" s="225"/>
      <c r="BU193" s="225"/>
      <c r="BV193" s="225"/>
      <c r="BW193" s="225"/>
      <c r="BX193" s="225"/>
      <c r="BY193" s="225"/>
      <c r="BZ193" s="225"/>
      <c r="CA193" s="225"/>
      <c r="CB193" s="225"/>
      <c r="CC193" s="225"/>
      <c r="CD193" s="225"/>
      <c r="CE193" s="225"/>
      <c r="CF193" s="225"/>
      <c r="CG193" s="225"/>
      <c r="CH193" s="225"/>
      <c r="CI193" s="225"/>
      <c r="CJ193" s="225"/>
      <c r="CK193" s="225"/>
      <c r="CL193" s="225"/>
      <c r="CM193" s="225"/>
      <c r="CN193" s="225"/>
      <c r="CO193" s="225"/>
      <c r="CP193" s="225"/>
      <c r="CQ193" s="225"/>
      <c r="CR193" s="225"/>
      <c r="CS193" s="225"/>
      <c r="CT193" s="225"/>
      <c r="CU193" s="225"/>
      <c r="CV193" s="225"/>
      <c r="CW193" s="225"/>
      <c r="CX193" s="225"/>
      <c r="CY193" s="225"/>
      <c r="CZ193" s="225"/>
      <c r="DA193" s="225"/>
      <c r="DB193" s="225"/>
      <c r="DC193" s="225"/>
      <c r="DD193" s="225"/>
      <c r="DE193" s="225"/>
      <c r="DF193" s="225"/>
      <c r="DG193" s="225"/>
      <c r="DH193" s="225"/>
      <c r="DI193" s="225"/>
      <c r="DJ193" s="225"/>
      <c r="DK193" s="225"/>
      <c r="DL193" s="225"/>
      <c r="DM193" s="225"/>
      <c r="DN193" s="225"/>
      <c r="DO193" s="225"/>
      <c r="DP193" s="225"/>
      <c r="DQ193" s="225"/>
      <c r="DR193" s="225"/>
      <c r="DS193" s="225"/>
      <c r="DT193" s="225"/>
      <c r="DU193" s="225"/>
      <c r="DV193" s="225"/>
      <c r="DW193" s="225"/>
      <c r="DX193" s="225"/>
      <c r="DY193" s="225"/>
      <c r="DZ193" s="225"/>
      <c r="EA193" s="225"/>
      <c r="EB193" s="225"/>
      <c r="EC193" s="225"/>
      <c r="ED193" s="225"/>
      <c r="EE193" s="225"/>
      <c r="EF193" s="225"/>
      <c r="EG193" s="225"/>
      <c r="EH193" s="225"/>
      <c r="EI193" s="225"/>
      <c r="EJ193" s="225"/>
      <c r="EK193" s="225"/>
      <c r="EL193" s="225"/>
      <c r="EM193" s="225"/>
      <c r="EN193" s="225"/>
      <c r="EO193" s="225"/>
      <c r="EP193" s="225"/>
      <c r="EQ193" s="225"/>
      <c r="ER193" s="225"/>
      <c r="ES193" s="225"/>
      <c r="ET193" s="225"/>
      <c r="EU193" s="225"/>
      <c r="EV193" s="225"/>
      <c r="EW193" s="225"/>
      <c r="EX193" s="225"/>
      <c r="EY193" s="225"/>
      <c r="EZ193" s="225"/>
      <c r="FA193" s="225"/>
      <c r="FB193" s="225"/>
      <c r="FC193" s="225"/>
      <c r="FD193" s="225"/>
      <c r="FE193" s="225"/>
      <c r="FF193" s="225"/>
      <c r="FG193" s="225"/>
      <c r="FH193" s="225"/>
      <c r="FI193" s="225"/>
      <c r="FJ193" s="225"/>
      <c r="FK193" s="225"/>
      <c r="FL193" s="225"/>
      <c r="FM193" s="225"/>
      <c r="FN193" s="225"/>
      <c r="FO193" s="225"/>
      <c r="FP193" s="225"/>
      <c r="FQ193" s="225"/>
      <c r="FR193" s="225"/>
      <c r="FS193" s="225"/>
      <c r="FT193" s="225"/>
      <c r="FU193" s="225"/>
      <c r="FV193" s="225"/>
      <c r="FW193" s="225"/>
      <c r="FX193" s="225"/>
      <c r="FY193" s="225"/>
      <c r="FZ193" s="225"/>
      <c r="GA193" s="225"/>
      <c r="GB193" s="225"/>
      <c r="GC193" s="225"/>
      <c r="GD193" s="225"/>
      <c r="GE193" s="225"/>
      <c r="GF193" s="225"/>
      <c r="GG193" s="225"/>
      <c r="GH193" s="225"/>
      <c r="GI193" s="225"/>
      <c r="GJ193" s="225"/>
      <c r="GK193" s="225"/>
      <c r="GL193" s="225"/>
      <c r="GM193" s="225"/>
      <c r="GN193" s="225"/>
      <c r="GO193" s="225"/>
      <c r="GP193" s="225"/>
      <c r="GQ193" s="225"/>
      <c r="GR193" s="225"/>
      <c r="GS193" s="225"/>
      <c r="GT193" s="225"/>
      <c r="GU193" s="225"/>
      <c r="GV193" s="225"/>
      <c r="GW193" s="225"/>
      <c r="GX193" s="225"/>
      <c r="GY193" s="225"/>
      <c r="GZ193" s="225"/>
      <c r="HA193" s="225"/>
      <c r="HB193" s="225"/>
      <c r="HC193" s="225"/>
      <c r="HD193" s="225"/>
      <c r="HE193" s="225"/>
      <c r="HF193" s="225"/>
      <c r="HG193" s="225"/>
      <c r="HH193" s="225"/>
      <c r="HI193" s="225"/>
      <c r="HJ193" s="225"/>
      <c r="HK193" s="225"/>
      <c r="HL193" s="225"/>
      <c r="HM193" s="225"/>
      <c r="HN193" s="225"/>
      <c r="HO193" s="225"/>
      <c r="HP193" s="225"/>
      <c r="HQ193" s="225"/>
      <c r="HR193" s="225"/>
      <c r="HS193" s="225"/>
      <c r="HT193" s="225"/>
      <c r="HU193" s="225"/>
      <c r="HV193" s="225"/>
      <c r="HW193" s="225"/>
      <c r="HX193" s="225"/>
      <c r="HY193" s="225"/>
      <c r="HZ193" s="225"/>
      <c r="IA193" s="225"/>
      <c r="IB193" s="225"/>
      <c r="IC193" s="225"/>
      <c r="ID193" s="225"/>
      <c r="IE193" s="225"/>
      <c r="IF193" s="225"/>
      <c r="IG193" s="225"/>
      <c r="IH193" s="225"/>
      <c r="II193" s="225"/>
      <c r="IJ193" s="225"/>
      <c r="IK193" s="225"/>
      <c r="IL193" s="225"/>
      <c r="IM193" s="225"/>
      <c r="IN193" s="225"/>
      <c r="IO193" s="225"/>
      <c r="IP193" s="225"/>
      <c r="IQ193" s="225"/>
      <c r="IR193" s="225"/>
      <c r="IS193" s="225"/>
      <c r="IT193" s="225"/>
      <c r="IU193" s="225"/>
      <c r="IV193" s="225"/>
    </row>
    <row r="194" spans="1:256" ht="17.25">
      <c r="A194" s="270" t="s">
        <v>457</v>
      </c>
      <c r="B194" s="241">
        <v>48704</v>
      </c>
      <c r="C194" s="241">
        <v>56958</v>
      </c>
      <c r="D194" s="250"/>
      <c r="E194" s="251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  <c r="BC194" s="225"/>
      <c r="BD194" s="225"/>
      <c r="BE194" s="225"/>
      <c r="BF194" s="225"/>
      <c r="BG194" s="225"/>
      <c r="BH194" s="225"/>
      <c r="BI194" s="225"/>
      <c r="BJ194" s="225"/>
      <c r="BK194" s="225"/>
      <c r="BL194" s="225"/>
      <c r="BM194" s="225"/>
      <c r="BN194" s="225"/>
      <c r="BO194" s="225"/>
      <c r="BP194" s="225"/>
      <c r="BQ194" s="225"/>
      <c r="BR194" s="225"/>
      <c r="BS194" s="225"/>
      <c r="BT194" s="225"/>
      <c r="BU194" s="225"/>
      <c r="BV194" s="225"/>
      <c r="BW194" s="225"/>
      <c r="BX194" s="225"/>
      <c r="BY194" s="225"/>
      <c r="BZ194" s="225"/>
      <c r="CA194" s="225"/>
      <c r="CB194" s="225"/>
      <c r="CC194" s="225"/>
      <c r="CD194" s="225"/>
      <c r="CE194" s="225"/>
      <c r="CF194" s="225"/>
      <c r="CG194" s="225"/>
      <c r="CH194" s="225"/>
      <c r="CI194" s="225"/>
      <c r="CJ194" s="225"/>
      <c r="CK194" s="225"/>
      <c r="CL194" s="225"/>
      <c r="CM194" s="225"/>
      <c r="CN194" s="225"/>
      <c r="CO194" s="225"/>
      <c r="CP194" s="225"/>
      <c r="CQ194" s="225"/>
      <c r="CR194" s="225"/>
      <c r="CS194" s="225"/>
      <c r="CT194" s="225"/>
      <c r="CU194" s="225"/>
      <c r="CV194" s="225"/>
      <c r="CW194" s="225"/>
      <c r="CX194" s="225"/>
      <c r="CY194" s="225"/>
      <c r="CZ194" s="225"/>
      <c r="DA194" s="225"/>
      <c r="DB194" s="225"/>
      <c r="DC194" s="225"/>
      <c r="DD194" s="225"/>
      <c r="DE194" s="225"/>
      <c r="DF194" s="225"/>
      <c r="DG194" s="225"/>
      <c r="DH194" s="225"/>
      <c r="DI194" s="225"/>
      <c r="DJ194" s="225"/>
      <c r="DK194" s="225"/>
      <c r="DL194" s="225"/>
      <c r="DM194" s="225"/>
      <c r="DN194" s="225"/>
      <c r="DO194" s="225"/>
      <c r="DP194" s="225"/>
      <c r="DQ194" s="225"/>
      <c r="DR194" s="225"/>
      <c r="DS194" s="225"/>
      <c r="DT194" s="225"/>
      <c r="DU194" s="225"/>
      <c r="DV194" s="225"/>
      <c r="DW194" s="225"/>
      <c r="DX194" s="225"/>
      <c r="DY194" s="225"/>
      <c r="DZ194" s="225"/>
      <c r="EA194" s="225"/>
      <c r="EB194" s="225"/>
      <c r="EC194" s="225"/>
      <c r="ED194" s="225"/>
      <c r="EE194" s="225"/>
      <c r="EF194" s="225"/>
      <c r="EG194" s="225"/>
      <c r="EH194" s="225"/>
      <c r="EI194" s="225"/>
      <c r="EJ194" s="225"/>
      <c r="EK194" s="225"/>
      <c r="EL194" s="225"/>
      <c r="EM194" s="225"/>
      <c r="EN194" s="225"/>
      <c r="EO194" s="225"/>
      <c r="EP194" s="225"/>
      <c r="EQ194" s="225"/>
      <c r="ER194" s="225"/>
      <c r="ES194" s="225"/>
      <c r="ET194" s="225"/>
      <c r="EU194" s="225"/>
      <c r="EV194" s="225"/>
      <c r="EW194" s="225"/>
      <c r="EX194" s="225"/>
      <c r="EY194" s="225"/>
      <c r="EZ194" s="225"/>
      <c r="FA194" s="225"/>
      <c r="FB194" s="225"/>
      <c r="FC194" s="225"/>
      <c r="FD194" s="225"/>
      <c r="FE194" s="225"/>
      <c r="FF194" s="225"/>
      <c r="FG194" s="225"/>
      <c r="FH194" s="225"/>
      <c r="FI194" s="225"/>
      <c r="FJ194" s="225"/>
      <c r="FK194" s="225"/>
      <c r="FL194" s="225"/>
      <c r="FM194" s="225"/>
      <c r="FN194" s="225"/>
      <c r="FO194" s="225"/>
      <c r="FP194" s="225"/>
      <c r="FQ194" s="225"/>
      <c r="FR194" s="225"/>
      <c r="FS194" s="225"/>
      <c r="FT194" s="225"/>
      <c r="FU194" s="225"/>
      <c r="FV194" s="225"/>
      <c r="FW194" s="225"/>
      <c r="FX194" s="225"/>
      <c r="FY194" s="225"/>
      <c r="FZ194" s="225"/>
      <c r="GA194" s="225"/>
      <c r="GB194" s="225"/>
      <c r="GC194" s="225"/>
      <c r="GD194" s="225"/>
      <c r="GE194" s="225"/>
      <c r="GF194" s="225"/>
      <c r="GG194" s="225"/>
      <c r="GH194" s="225"/>
      <c r="GI194" s="225"/>
      <c r="GJ194" s="225"/>
      <c r="GK194" s="225"/>
      <c r="GL194" s="225"/>
      <c r="GM194" s="225"/>
      <c r="GN194" s="225"/>
      <c r="GO194" s="225"/>
      <c r="GP194" s="225"/>
      <c r="GQ194" s="225"/>
      <c r="GR194" s="225"/>
      <c r="GS194" s="225"/>
      <c r="GT194" s="225"/>
      <c r="GU194" s="225"/>
      <c r="GV194" s="225"/>
      <c r="GW194" s="225"/>
      <c r="GX194" s="225"/>
      <c r="GY194" s="225"/>
      <c r="GZ194" s="225"/>
      <c r="HA194" s="225"/>
      <c r="HB194" s="225"/>
      <c r="HC194" s="225"/>
      <c r="HD194" s="225"/>
      <c r="HE194" s="225"/>
      <c r="HF194" s="225"/>
      <c r="HG194" s="225"/>
      <c r="HH194" s="225"/>
      <c r="HI194" s="225"/>
      <c r="HJ194" s="225"/>
      <c r="HK194" s="225"/>
      <c r="HL194" s="225"/>
      <c r="HM194" s="225"/>
      <c r="HN194" s="225"/>
      <c r="HO194" s="225"/>
      <c r="HP194" s="225"/>
      <c r="HQ194" s="225"/>
      <c r="HR194" s="225"/>
      <c r="HS194" s="225"/>
      <c r="HT194" s="225"/>
      <c r="HU194" s="225"/>
      <c r="HV194" s="225"/>
      <c r="HW194" s="225"/>
      <c r="HX194" s="225"/>
      <c r="HY194" s="225"/>
      <c r="HZ194" s="225"/>
      <c r="IA194" s="225"/>
      <c r="IB194" s="225"/>
      <c r="IC194" s="225"/>
      <c r="ID194" s="225"/>
      <c r="IE194" s="225"/>
      <c r="IF194" s="225"/>
      <c r="IG194" s="225"/>
      <c r="IH194" s="225"/>
      <c r="II194" s="225"/>
      <c r="IJ194" s="225"/>
      <c r="IK194" s="225"/>
      <c r="IL194" s="225"/>
      <c r="IM194" s="225"/>
      <c r="IN194" s="225"/>
      <c r="IO194" s="225"/>
      <c r="IP194" s="225"/>
      <c r="IQ194" s="225"/>
      <c r="IR194" s="225"/>
      <c r="IS194" s="225"/>
      <c r="IT194" s="225"/>
      <c r="IU194" s="225"/>
      <c r="IV194" s="225"/>
    </row>
    <row r="195" spans="1:256" ht="17.25">
      <c r="A195" s="236" t="s">
        <v>219</v>
      </c>
      <c r="B195" s="252">
        <f>SUM(B194:B194)</f>
        <v>48704</v>
      </c>
      <c r="C195" s="252">
        <f>SUM(C194:C194)</f>
        <v>56958</v>
      </c>
      <c r="D195" s="252">
        <f>C195-B195</f>
        <v>8254</v>
      </c>
      <c r="E195" s="253">
        <f>D195/B195</f>
        <v>0.1694727332457293</v>
      </c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25"/>
      <c r="BD195" s="225"/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5"/>
      <c r="DD195" s="225"/>
      <c r="DE195" s="225"/>
      <c r="DF195" s="225"/>
      <c r="DG195" s="225"/>
      <c r="DH195" s="225"/>
      <c r="DI195" s="225"/>
      <c r="DJ195" s="225"/>
      <c r="DK195" s="225"/>
      <c r="DL195" s="225"/>
      <c r="DM195" s="225"/>
      <c r="DN195" s="225"/>
      <c r="DO195" s="225"/>
      <c r="DP195" s="225"/>
      <c r="DQ195" s="225"/>
      <c r="DR195" s="225"/>
      <c r="DS195" s="225"/>
      <c r="DT195" s="225"/>
      <c r="DU195" s="225"/>
      <c r="DV195" s="225"/>
      <c r="DW195" s="225"/>
      <c r="DX195" s="225"/>
      <c r="DY195" s="225"/>
      <c r="DZ195" s="225"/>
      <c r="EA195" s="225"/>
      <c r="EB195" s="225"/>
      <c r="EC195" s="225"/>
      <c r="ED195" s="225"/>
      <c r="EE195" s="225"/>
      <c r="EF195" s="225"/>
      <c r="EG195" s="225"/>
      <c r="EH195" s="225"/>
      <c r="EI195" s="225"/>
      <c r="EJ195" s="225"/>
      <c r="EK195" s="225"/>
      <c r="EL195" s="225"/>
      <c r="EM195" s="225"/>
      <c r="EN195" s="225"/>
      <c r="EO195" s="225"/>
      <c r="EP195" s="225"/>
      <c r="EQ195" s="225"/>
      <c r="ER195" s="225"/>
      <c r="ES195" s="225"/>
      <c r="ET195" s="225"/>
      <c r="EU195" s="225"/>
      <c r="EV195" s="225"/>
      <c r="EW195" s="225"/>
      <c r="EX195" s="225"/>
      <c r="EY195" s="225"/>
      <c r="EZ195" s="225"/>
      <c r="FA195" s="225"/>
      <c r="FB195" s="225"/>
      <c r="FC195" s="225"/>
      <c r="FD195" s="225"/>
      <c r="FE195" s="225"/>
      <c r="FF195" s="225"/>
      <c r="FG195" s="225"/>
      <c r="FH195" s="225"/>
      <c r="FI195" s="225"/>
      <c r="FJ195" s="225"/>
      <c r="FK195" s="225"/>
      <c r="FL195" s="225"/>
      <c r="FM195" s="225"/>
      <c r="FN195" s="225"/>
      <c r="FO195" s="225"/>
      <c r="FP195" s="225"/>
      <c r="FQ195" s="225"/>
      <c r="FR195" s="225"/>
      <c r="FS195" s="225"/>
      <c r="FT195" s="225"/>
      <c r="FU195" s="225"/>
      <c r="FV195" s="225"/>
      <c r="FW195" s="225"/>
      <c r="FX195" s="225"/>
      <c r="FY195" s="225"/>
      <c r="FZ195" s="225"/>
      <c r="GA195" s="225"/>
      <c r="GB195" s="225"/>
      <c r="GC195" s="225"/>
      <c r="GD195" s="225"/>
      <c r="GE195" s="225"/>
      <c r="GF195" s="225"/>
      <c r="GG195" s="225"/>
      <c r="GH195" s="225"/>
      <c r="GI195" s="225"/>
      <c r="GJ195" s="225"/>
      <c r="GK195" s="225"/>
      <c r="GL195" s="225"/>
      <c r="GM195" s="225"/>
      <c r="GN195" s="225"/>
      <c r="GO195" s="225"/>
      <c r="GP195" s="225"/>
      <c r="GQ195" s="225"/>
      <c r="GR195" s="225"/>
      <c r="GS195" s="225"/>
      <c r="GT195" s="225"/>
      <c r="GU195" s="225"/>
      <c r="GV195" s="225"/>
      <c r="GW195" s="225"/>
      <c r="GX195" s="225"/>
      <c r="GY195" s="225"/>
      <c r="GZ195" s="225"/>
      <c r="HA195" s="225"/>
      <c r="HB195" s="225"/>
      <c r="HC195" s="225"/>
      <c r="HD195" s="225"/>
      <c r="HE195" s="225"/>
      <c r="HF195" s="225"/>
      <c r="HG195" s="225"/>
      <c r="HH195" s="225"/>
      <c r="HI195" s="225"/>
      <c r="HJ195" s="225"/>
      <c r="HK195" s="225"/>
      <c r="HL195" s="225"/>
      <c r="HM195" s="225"/>
      <c r="HN195" s="225"/>
      <c r="HO195" s="225"/>
      <c r="HP195" s="225"/>
      <c r="HQ195" s="225"/>
      <c r="HR195" s="225"/>
      <c r="HS195" s="225"/>
      <c r="HT195" s="225"/>
      <c r="HU195" s="225"/>
      <c r="HV195" s="225"/>
      <c r="HW195" s="225"/>
      <c r="HX195" s="225"/>
      <c r="HY195" s="225"/>
      <c r="HZ195" s="225"/>
      <c r="IA195" s="225"/>
      <c r="IB195" s="225"/>
      <c r="IC195" s="225"/>
      <c r="ID195" s="225"/>
      <c r="IE195" s="225"/>
      <c r="IF195" s="225"/>
      <c r="IG195" s="225"/>
      <c r="IH195" s="225"/>
      <c r="II195" s="225"/>
      <c r="IJ195" s="225"/>
      <c r="IK195" s="225"/>
      <c r="IL195" s="225"/>
      <c r="IM195" s="225"/>
      <c r="IN195" s="225"/>
      <c r="IO195" s="225"/>
      <c r="IP195" s="225"/>
      <c r="IQ195" s="225"/>
      <c r="IR195" s="225"/>
      <c r="IS195" s="225"/>
      <c r="IT195" s="225"/>
      <c r="IU195" s="225"/>
      <c r="IV195" s="225"/>
    </row>
    <row r="196" spans="1:256" ht="17.25">
      <c r="A196" s="270" t="s">
        <v>458</v>
      </c>
      <c r="B196" s="241">
        <v>67153.17</v>
      </c>
      <c r="C196" s="241">
        <v>85607.28</v>
      </c>
      <c r="D196" s="250"/>
      <c r="E196" s="251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  <c r="BC196" s="225"/>
      <c r="BD196" s="225"/>
      <c r="BE196" s="225"/>
      <c r="BF196" s="225"/>
      <c r="BG196" s="225"/>
      <c r="BH196" s="225"/>
      <c r="BI196" s="225"/>
      <c r="BJ196" s="225"/>
      <c r="BK196" s="225"/>
      <c r="BL196" s="225"/>
      <c r="BM196" s="225"/>
      <c r="BN196" s="225"/>
      <c r="BO196" s="225"/>
      <c r="BP196" s="225"/>
      <c r="BQ196" s="225"/>
      <c r="BR196" s="225"/>
      <c r="BS196" s="225"/>
      <c r="BT196" s="225"/>
      <c r="BU196" s="225"/>
      <c r="BV196" s="225"/>
      <c r="BW196" s="225"/>
      <c r="BX196" s="225"/>
      <c r="BY196" s="225"/>
      <c r="BZ196" s="225"/>
      <c r="CA196" s="225"/>
      <c r="CB196" s="225"/>
      <c r="CC196" s="225"/>
      <c r="CD196" s="225"/>
      <c r="CE196" s="225"/>
      <c r="CF196" s="225"/>
      <c r="CG196" s="225"/>
      <c r="CH196" s="225"/>
      <c r="CI196" s="225"/>
      <c r="CJ196" s="225"/>
      <c r="CK196" s="225"/>
      <c r="CL196" s="225"/>
      <c r="CM196" s="225"/>
      <c r="CN196" s="225"/>
      <c r="CO196" s="225"/>
      <c r="CP196" s="225"/>
      <c r="CQ196" s="225"/>
      <c r="CR196" s="225"/>
      <c r="CS196" s="225"/>
      <c r="CT196" s="225"/>
      <c r="CU196" s="225"/>
      <c r="CV196" s="225"/>
      <c r="CW196" s="225"/>
      <c r="CX196" s="225"/>
      <c r="CY196" s="225"/>
      <c r="CZ196" s="225"/>
      <c r="DA196" s="225"/>
      <c r="DB196" s="225"/>
      <c r="DC196" s="225"/>
      <c r="DD196" s="225"/>
      <c r="DE196" s="225"/>
      <c r="DF196" s="225"/>
      <c r="DG196" s="225"/>
      <c r="DH196" s="225"/>
      <c r="DI196" s="225"/>
      <c r="DJ196" s="225"/>
      <c r="DK196" s="225"/>
      <c r="DL196" s="225"/>
      <c r="DM196" s="225"/>
      <c r="DN196" s="225"/>
      <c r="DO196" s="225"/>
      <c r="DP196" s="225"/>
      <c r="DQ196" s="225"/>
      <c r="DR196" s="225"/>
      <c r="DS196" s="225"/>
      <c r="DT196" s="225"/>
      <c r="DU196" s="225"/>
      <c r="DV196" s="225"/>
      <c r="DW196" s="225"/>
      <c r="DX196" s="225"/>
      <c r="DY196" s="225"/>
      <c r="DZ196" s="225"/>
      <c r="EA196" s="225"/>
      <c r="EB196" s="225"/>
      <c r="EC196" s="225"/>
      <c r="ED196" s="225"/>
      <c r="EE196" s="225"/>
      <c r="EF196" s="225"/>
      <c r="EG196" s="225"/>
      <c r="EH196" s="225"/>
      <c r="EI196" s="225"/>
      <c r="EJ196" s="225"/>
      <c r="EK196" s="225"/>
      <c r="EL196" s="225"/>
      <c r="EM196" s="225"/>
      <c r="EN196" s="225"/>
      <c r="EO196" s="225"/>
      <c r="EP196" s="225"/>
      <c r="EQ196" s="225"/>
      <c r="ER196" s="225"/>
      <c r="ES196" s="225"/>
      <c r="ET196" s="225"/>
      <c r="EU196" s="225"/>
      <c r="EV196" s="225"/>
      <c r="EW196" s="225"/>
      <c r="EX196" s="225"/>
      <c r="EY196" s="225"/>
      <c r="EZ196" s="225"/>
      <c r="FA196" s="225"/>
      <c r="FB196" s="225"/>
      <c r="FC196" s="225"/>
      <c r="FD196" s="225"/>
      <c r="FE196" s="225"/>
      <c r="FF196" s="225"/>
      <c r="FG196" s="225"/>
      <c r="FH196" s="225"/>
      <c r="FI196" s="225"/>
      <c r="FJ196" s="225"/>
      <c r="FK196" s="225"/>
      <c r="FL196" s="225"/>
      <c r="FM196" s="225"/>
      <c r="FN196" s="225"/>
      <c r="FO196" s="225"/>
      <c r="FP196" s="225"/>
      <c r="FQ196" s="225"/>
      <c r="FR196" s="225"/>
      <c r="FS196" s="225"/>
      <c r="FT196" s="225"/>
      <c r="FU196" s="225"/>
      <c r="FV196" s="225"/>
      <c r="FW196" s="225"/>
      <c r="FX196" s="225"/>
      <c r="FY196" s="225"/>
      <c r="FZ196" s="225"/>
      <c r="GA196" s="225"/>
      <c r="GB196" s="225"/>
      <c r="GC196" s="225"/>
      <c r="GD196" s="225"/>
      <c r="GE196" s="225"/>
      <c r="GF196" s="225"/>
      <c r="GG196" s="225"/>
      <c r="GH196" s="225"/>
      <c r="GI196" s="225"/>
      <c r="GJ196" s="225"/>
      <c r="GK196" s="225"/>
      <c r="GL196" s="225"/>
      <c r="GM196" s="225"/>
      <c r="GN196" s="225"/>
      <c r="GO196" s="225"/>
      <c r="GP196" s="225"/>
      <c r="GQ196" s="225"/>
      <c r="GR196" s="225"/>
      <c r="GS196" s="225"/>
      <c r="GT196" s="225"/>
      <c r="GU196" s="225"/>
      <c r="GV196" s="225"/>
      <c r="GW196" s="225"/>
      <c r="GX196" s="225"/>
      <c r="GY196" s="225"/>
      <c r="GZ196" s="225"/>
      <c r="HA196" s="225"/>
      <c r="HB196" s="225"/>
      <c r="HC196" s="225"/>
      <c r="HD196" s="225"/>
      <c r="HE196" s="225"/>
      <c r="HF196" s="225"/>
      <c r="HG196" s="225"/>
      <c r="HH196" s="225"/>
      <c r="HI196" s="225"/>
      <c r="HJ196" s="225"/>
      <c r="HK196" s="225"/>
      <c r="HL196" s="225"/>
      <c r="HM196" s="225"/>
      <c r="HN196" s="225"/>
      <c r="HO196" s="225"/>
      <c r="HP196" s="225"/>
      <c r="HQ196" s="225"/>
      <c r="HR196" s="225"/>
      <c r="HS196" s="225"/>
      <c r="HT196" s="225"/>
      <c r="HU196" s="225"/>
      <c r="HV196" s="225"/>
      <c r="HW196" s="225"/>
      <c r="HX196" s="225"/>
      <c r="HY196" s="225"/>
      <c r="HZ196" s="225"/>
      <c r="IA196" s="225"/>
      <c r="IB196" s="225"/>
      <c r="IC196" s="225"/>
      <c r="ID196" s="225"/>
      <c r="IE196" s="225"/>
      <c r="IF196" s="225"/>
      <c r="IG196" s="225"/>
      <c r="IH196" s="225"/>
      <c r="II196" s="225"/>
      <c r="IJ196" s="225"/>
      <c r="IK196" s="225"/>
      <c r="IL196" s="225"/>
      <c r="IM196" s="225"/>
      <c r="IN196" s="225"/>
      <c r="IO196" s="225"/>
      <c r="IP196" s="225"/>
      <c r="IQ196" s="225"/>
      <c r="IR196" s="225"/>
      <c r="IS196" s="225"/>
      <c r="IT196" s="225"/>
      <c r="IU196" s="225"/>
      <c r="IV196" s="225"/>
    </row>
    <row r="197" spans="1:256" ht="18" thickBot="1">
      <c r="A197" s="236" t="s">
        <v>219</v>
      </c>
      <c r="B197" s="252">
        <f>SUM(B196:B196)</f>
        <v>67153.17</v>
      </c>
      <c r="C197" s="252">
        <f>SUM(C196:C196)</f>
        <v>85607.28</v>
      </c>
      <c r="D197" s="252">
        <f>C197-B197</f>
        <v>18454.11</v>
      </c>
      <c r="E197" s="253">
        <f>D197/B197</f>
        <v>0.2748062377397821</v>
      </c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  <c r="BC197" s="225"/>
      <c r="BD197" s="225"/>
      <c r="BE197" s="225"/>
      <c r="BF197" s="225"/>
      <c r="BG197" s="225"/>
      <c r="BH197" s="225"/>
      <c r="BI197" s="225"/>
      <c r="BJ197" s="225"/>
      <c r="BK197" s="225"/>
      <c r="BL197" s="225"/>
      <c r="BM197" s="225"/>
      <c r="BN197" s="225"/>
      <c r="BO197" s="225"/>
      <c r="BP197" s="225"/>
      <c r="BQ197" s="225"/>
      <c r="BR197" s="225"/>
      <c r="BS197" s="225"/>
      <c r="BT197" s="225"/>
      <c r="BU197" s="225"/>
      <c r="BV197" s="225"/>
      <c r="BW197" s="225"/>
      <c r="BX197" s="225"/>
      <c r="BY197" s="225"/>
      <c r="BZ197" s="225"/>
      <c r="CA197" s="225"/>
      <c r="CB197" s="225"/>
      <c r="CC197" s="225"/>
      <c r="CD197" s="225"/>
      <c r="CE197" s="225"/>
      <c r="CF197" s="225"/>
      <c r="CG197" s="225"/>
      <c r="CH197" s="225"/>
      <c r="CI197" s="225"/>
      <c r="CJ197" s="225"/>
      <c r="CK197" s="225"/>
      <c r="CL197" s="225"/>
      <c r="CM197" s="225"/>
      <c r="CN197" s="225"/>
      <c r="CO197" s="225"/>
      <c r="CP197" s="225"/>
      <c r="CQ197" s="225"/>
      <c r="CR197" s="225"/>
      <c r="CS197" s="225"/>
      <c r="CT197" s="225"/>
      <c r="CU197" s="225"/>
      <c r="CV197" s="225"/>
      <c r="CW197" s="225"/>
      <c r="CX197" s="225"/>
      <c r="CY197" s="225"/>
      <c r="CZ197" s="225"/>
      <c r="DA197" s="225"/>
      <c r="DB197" s="225"/>
      <c r="DC197" s="225"/>
      <c r="DD197" s="225"/>
      <c r="DE197" s="225"/>
      <c r="DF197" s="225"/>
      <c r="DG197" s="225"/>
      <c r="DH197" s="225"/>
      <c r="DI197" s="225"/>
      <c r="DJ197" s="225"/>
      <c r="DK197" s="225"/>
      <c r="DL197" s="225"/>
      <c r="DM197" s="225"/>
      <c r="DN197" s="225"/>
      <c r="DO197" s="225"/>
      <c r="DP197" s="225"/>
      <c r="DQ197" s="225"/>
      <c r="DR197" s="225"/>
      <c r="DS197" s="225"/>
      <c r="DT197" s="225"/>
      <c r="DU197" s="225"/>
      <c r="DV197" s="225"/>
      <c r="DW197" s="225"/>
      <c r="DX197" s="225"/>
      <c r="DY197" s="225"/>
      <c r="DZ197" s="225"/>
      <c r="EA197" s="225"/>
      <c r="EB197" s="225"/>
      <c r="EC197" s="225"/>
      <c r="ED197" s="225"/>
      <c r="EE197" s="225"/>
      <c r="EF197" s="225"/>
      <c r="EG197" s="225"/>
      <c r="EH197" s="225"/>
      <c r="EI197" s="225"/>
      <c r="EJ197" s="225"/>
      <c r="EK197" s="225"/>
      <c r="EL197" s="225"/>
      <c r="EM197" s="225"/>
      <c r="EN197" s="225"/>
      <c r="EO197" s="225"/>
      <c r="EP197" s="225"/>
      <c r="EQ197" s="225"/>
      <c r="ER197" s="225"/>
      <c r="ES197" s="225"/>
      <c r="ET197" s="225"/>
      <c r="EU197" s="225"/>
      <c r="EV197" s="225"/>
      <c r="EW197" s="225"/>
      <c r="EX197" s="225"/>
      <c r="EY197" s="225"/>
      <c r="EZ197" s="225"/>
      <c r="FA197" s="225"/>
      <c r="FB197" s="225"/>
      <c r="FC197" s="225"/>
      <c r="FD197" s="225"/>
      <c r="FE197" s="225"/>
      <c r="FF197" s="225"/>
      <c r="FG197" s="225"/>
      <c r="FH197" s="225"/>
      <c r="FI197" s="225"/>
      <c r="FJ197" s="225"/>
      <c r="FK197" s="225"/>
      <c r="FL197" s="225"/>
      <c r="FM197" s="225"/>
      <c r="FN197" s="225"/>
      <c r="FO197" s="225"/>
      <c r="FP197" s="225"/>
      <c r="FQ197" s="225"/>
      <c r="FR197" s="225"/>
      <c r="FS197" s="225"/>
      <c r="FT197" s="225"/>
      <c r="FU197" s="225"/>
      <c r="FV197" s="225"/>
      <c r="FW197" s="225"/>
      <c r="FX197" s="225"/>
      <c r="FY197" s="225"/>
      <c r="FZ197" s="225"/>
      <c r="GA197" s="225"/>
      <c r="GB197" s="225"/>
      <c r="GC197" s="225"/>
      <c r="GD197" s="225"/>
      <c r="GE197" s="225"/>
      <c r="GF197" s="225"/>
      <c r="GG197" s="225"/>
      <c r="GH197" s="225"/>
      <c r="GI197" s="225"/>
      <c r="GJ197" s="225"/>
      <c r="GK197" s="225"/>
      <c r="GL197" s="225"/>
      <c r="GM197" s="225"/>
      <c r="GN197" s="225"/>
      <c r="GO197" s="225"/>
      <c r="GP197" s="225"/>
      <c r="GQ197" s="225"/>
      <c r="GR197" s="225"/>
      <c r="GS197" s="225"/>
      <c r="GT197" s="225"/>
      <c r="GU197" s="225"/>
      <c r="GV197" s="225"/>
      <c r="GW197" s="225"/>
      <c r="GX197" s="225"/>
      <c r="GY197" s="225"/>
      <c r="GZ197" s="225"/>
      <c r="HA197" s="225"/>
      <c r="HB197" s="225"/>
      <c r="HC197" s="225"/>
      <c r="HD197" s="225"/>
      <c r="HE197" s="225"/>
      <c r="HF197" s="225"/>
      <c r="HG197" s="225"/>
      <c r="HH197" s="225"/>
      <c r="HI197" s="225"/>
      <c r="HJ197" s="225"/>
      <c r="HK197" s="225"/>
      <c r="HL197" s="225"/>
      <c r="HM197" s="225"/>
      <c r="HN197" s="225"/>
      <c r="HO197" s="225"/>
      <c r="HP197" s="225"/>
      <c r="HQ197" s="225"/>
      <c r="HR197" s="225"/>
      <c r="HS197" s="225"/>
      <c r="HT197" s="225"/>
      <c r="HU197" s="225"/>
      <c r="HV197" s="225"/>
      <c r="HW197" s="225"/>
      <c r="HX197" s="225"/>
      <c r="HY197" s="225"/>
      <c r="HZ197" s="225"/>
      <c r="IA197" s="225"/>
      <c r="IB197" s="225"/>
      <c r="IC197" s="225"/>
      <c r="ID197" s="225"/>
      <c r="IE197" s="225"/>
      <c r="IF197" s="225"/>
      <c r="IG197" s="225"/>
      <c r="IH197" s="225"/>
      <c r="II197" s="225"/>
      <c r="IJ197" s="225"/>
      <c r="IK197" s="225"/>
      <c r="IL197" s="225"/>
      <c r="IM197" s="225"/>
      <c r="IN197" s="225"/>
      <c r="IO197" s="225"/>
      <c r="IP197" s="225"/>
      <c r="IQ197" s="225"/>
      <c r="IR197" s="225"/>
      <c r="IS197" s="225"/>
      <c r="IT197" s="225"/>
      <c r="IU197" s="225"/>
      <c r="IV197" s="225"/>
    </row>
    <row r="198" spans="1:256" ht="18" thickTop="1">
      <c r="A198" s="271" t="s">
        <v>459</v>
      </c>
      <c r="B198" s="241">
        <v>0</v>
      </c>
      <c r="C198" s="241">
        <v>57526.24</v>
      </c>
      <c r="D198" s="250"/>
      <c r="E198" s="251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  <c r="BC198" s="225"/>
      <c r="BD198" s="225"/>
      <c r="BE198" s="225"/>
      <c r="BF198" s="225"/>
      <c r="BG198" s="225"/>
      <c r="BH198" s="225"/>
      <c r="BI198" s="225"/>
      <c r="BJ198" s="225"/>
      <c r="BK198" s="225"/>
      <c r="BL198" s="225"/>
      <c r="BM198" s="225"/>
      <c r="BN198" s="225"/>
      <c r="BO198" s="225"/>
      <c r="BP198" s="225"/>
      <c r="BQ198" s="225"/>
      <c r="BR198" s="225"/>
      <c r="BS198" s="225"/>
      <c r="BT198" s="225"/>
      <c r="BU198" s="225"/>
      <c r="BV198" s="225"/>
      <c r="BW198" s="225"/>
      <c r="BX198" s="225"/>
      <c r="BY198" s="225"/>
      <c r="BZ198" s="225"/>
      <c r="CA198" s="225"/>
      <c r="CB198" s="225"/>
      <c r="CC198" s="225"/>
      <c r="CD198" s="225"/>
      <c r="CE198" s="225"/>
      <c r="CF198" s="225"/>
      <c r="CG198" s="225"/>
      <c r="CH198" s="225"/>
      <c r="CI198" s="225"/>
      <c r="CJ198" s="225"/>
      <c r="CK198" s="225"/>
      <c r="CL198" s="225"/>
      <c r="CM198" s="225"/>
      <c r="CN198" s="225"/>
      <c r="CO198" s="225"/>
      <c r="CP198" s="225"/>
      <c r="CQ198" s="225"/>
      <c r="CR198" s="225"/>
      <c r="CS198" s="225"/>
      <c r="CT198" s="225"/>
      <c r="CU198" s="225"/>
      <c r="CV198" s="225"/>
      <c r="CW198" s="225"/>
      <c r="CX198" s="225"/>
      <c r="CY198" s="225"/>
      <c r="CZ198" s="225"/>
      <c r="DA198" s="225"/>
      <c r="DB198" s="225"/>
      <c r="DC198" s="225"/>
      <c r="DD198" s="225"/>
      <c r="DE198" s="225"/>
      <c r="DF198" s="225"/>
      <c r="DG198" s="225"/>
      <c r="DH198" s="225"/>
      <c r="DI198" s="225"/>
      <c r="DJ198" s="225"/>
      <c r="DK198" s="225"/>
      <c r="DL198" s="225"/>
      <c r="DM198" s="225"/>
      <c r="DN198" s="225"/>
      <c r="DO198" s="225"/>
      <c r="DP198" s="225"/>
      <c r="DQ198" s="225"/>
      <c r="DR198" s="225"/>
      <c r="DS198" s="225"/>
      <c r="DT198" s="225"/>
      <c r="DU198" s="225"/>
      <c r="DV198" s="225"/>
      <c r="DW198" s="225"/>
      <c r="DX198" s="225"/>
      <c r="DY198" s="225"/>
      <c r="DZ198" s="225"/>
      <c r="EA198" s="225"/>
      <c r="EB198" s="225"/>
      <c r="EC198" s="225"/>
      <c r="ED198" s="225"/>
      <c r="EE198" s="225"/>
      <c r="EF198" s="225"/>
      <c r="EG198" s="225"/>
      <c r="EH198" s="225"/>
      <c r="EI198" s="225"/>
      <c r="EJ198" s="225"/>
      <c r="EK198" s="225"/>
      <c r="EL198" s="225"/>
      <c r="EM198" s="225"/>
      <c r="EN198" s="225"/>
      <c r="EO198" s="225"/>
      <c r="EP198" s="225"/>
      <c r="EQ198" s="225"/>
      <c r="ER198" s="225"/>
      <c r="ES198" s="225"/>
      <c r="ET198" s="225"/>
      <c r="EU198" s="225"/>
      <c r="EV198" s="225"/>
      <c r="EW198" s="225"/>
      <c r="EX198" s="225"/>
      <c r="EY198" s="225"/>
      <c r="EZ198" s="225"/>
      <c r="FA198" s="225"/>
      <c r="FB198" s="225"/>
      <c r="FC198" s="225"/>
      <c r="FD198" s="225"/>
      <c r="FE198" s="225"/>
      <c r="FF198" s="225"/>
      <c r="FG198" s="225"/>
      <c r="FH198" s="225"/>
      <c r="FI198" s="225"/>
      <c r="FJ198" s="225"/>
      <c r="FK198" s="225"/>
      <c r="FL198" s="225"/>
      <c r="FM198" s="225"/>
      <c r="FN198" s="225"/>
      <c r="FO198" s="225"/>
      <c r="FP198" s="225"/>
      <c r="FQ198" s="225"/>
      <c r="FR198" s="225"/>
      <c r="FS198" s="225"/>
      <c r="FT198" s="225"/>
      <c r="FU198" s="225"/>
      <c r="FV198" s="225"/>
      <c r="FW198" s="225"/>
      <c r="FX198" s="225"/>
      <c r="FY198" s="225"/>
      <c r="FZ198" s="225"/>
      <c r="GA198" s="225"/>
      <c r="GB198" s="225"/>
      <c r="GC198" s="225"/>
      <c r="GD198" s="225"/>
      <c r="GE198" s="225"/>
      <c r="GF198" s="225"/>
      <c r="GG198" s="225"/>
      <c r="GH198" s="225"/>
      <c r="GI198" s="225"/>
      <c r="GJ198" s="225"/>
      <c r="GK198" s="225"/>
      <c r="GL198" s="225"/>
      <c r="GM198" s="225"/>
      <c r="GN198" s="225"/>
      <c r="GO198" s="225"/>
      <c r="GP198" s="225"/>
      <c r="GQ198" s="225"/>
      <c r="GR198" s="225"/>
      <c r="GS198" s="225"/>
      <c r="GT198" s="225"/>
      <c r="GU198" s="225"/>
      <c r="GV198" s="225"/>
      <c r="GW198" s="225"/>
      <c r="GX198" s="225"/>
      <c r="GY198" s="225"/>
      <c r="GZ198" s="225"/>
      <c r="HA198" s="225"/>
      <c r="HB198" s="225"/>
      <c r="HC198" s="225"/>
      <c r="HD198" s="225"/>
      <c r="HE198" s="225"/>
      <c r="HF198" s="225"/>
      <c r="HG198" s="225"/>
      <c r="HH198" s="225"/>
      <c r="HI198" s="225"/>
      <c r="HJ198" s="225"/>
      <c r="HK198" s="225"/>
      <c r="HL198" s="225"/>
      <c r="HM198" s="225"/>
      <c r="HN198" s="225"/>
      <c r="HO198" s="225"/>
      <c r="HP198" s="225"/>
      <c r="HQ198" s="225"/>
      <c r="HR198" s="225"/>
      <c r="HS198" s="225"/>
      <c r="HT198" s="225"/>
      <c r="HU198" s="225"/>
      <c r="HV198" s="225"/>
      <c r="HW198" s="225"/>
      <c r="HX198" s="225"/>
      <c r="HY198" s="225"/>
      <c r="HZ198" s="225"/>
      <c r="IA198" s="225"/>
      <c r="IB198" s="225"/>
      <c r="IC198" s="225"/>
      <c r="ID198" s="225"/>
      <c r="IE198" s="225"/>
      <c r="IF198" s="225"/>
      <c r="IG198" s="225"/>
      <c r="IH198" s="225"/>
      <c r="II198" s="225"/>
      <c r="IJ198" s="225"/>
      <c r="IK198" s="225"/>
      <c r="IL198" s="225"/>
      <c r="IM198" s="225"/>
      <c r="IN198" s="225"/>
      <c r="IO198" s="225"/>
      <c r="IP198" s="225"/>
      <c r="IQ198" s="225"/>
      <c r="IR198" s="225"/>
      <c r="IS198" s="225"/>
      <c r="IT198" s="225"/>
      <c r="IU198" s="225"/>
      <c r="IV198" s="225"/>
    </row>
    <row r="199" spans="1:5" ht="17.25">
      <c r="A199" s="272" t="s">
        <v>404</v>
      </c>
      <c r="B199" s="241">
        <v>0</v>
      </c>
      <c r="C199" s="241">
        <v>5651.06</v>
      </c>
      <c r="D199" s="250"/>
      <c r="E199" s="251"/>
    </row>
    <row r="200" spans="1:5" ht="17.25">
      <c r="A200" s="272" t="s">
        <v>405</v>
      </c>
      <c r="B200" s="241">
        <v>0</v>
      </c>
      <c r="C200" s="241">
        <v>33462.05</v>
      </c>
      <c r="D200" s="250"/>
      <c r="E200" s="251"/>
    </row>
    <row r="201" spans="1:5" ht="17.25">
      <c r="A201" s="272" t="s">
        <v>406</v>
      </c>
      <c r="B201" s="241">
        <v>0</v>
      </c>
      <c r="C201" s="241">
        <v>0</v>
      </c>
      <c r="D201" s="250"/>
      <c r="E201" s="251"/>
    </row>
    <row r="202" spans="1:5" ht="17.25">
      <c r="A202" s="272" t="s">
        <v>407</v>
      </c>
      <c r="B202" s="241">
        <v>0</v>
      </c>
      <c r="C202" s="241">
        <v>14080.97</v>
      </c>
      <c r="D202" s="250"/>
      <c r="E202" s="251"/>
    </row>
    <row r="203" spans="1:5" ht="17.25">
      <c r="A203" s="272" t="s">
        <v>408</v>
      </c>
      <c r="B203" s="241">
        <v>0</v>
      </c>
      <c r="C203" s="241">
        <v>53.5</v>
      </c>
      <c r="D203" s="250"/>
      <c r="E203" s="251"/>
    </row>
    <row r="204" spans="1:5" ht="18" thickBot="1">
      <c r="A204" s="236" t="s">
        <v>219</v>
      </c>
      <c r="B204" s="252">
        <f>SUM(B198:B203)</f>
        <v>0</v>
      </c>
      <c r="C204" s="252">
        <f>SUM(C198:C203)</f>
        <v>110773.82</v>
      </c>
      <c r="D204" s="252">
        <f>C204-B204</f>
        <v>110773.82</v>
      </c>
      <c r="E204" s="253">
        <v>1</v>
      </c>
    </row>
    <row r="205" spans="1:5" ht="18" thickBot="1" thickTop="1">
      <c r="A205" s="273" t="s">
        <v>409</v>
      </c>
      <c r="B205" s="273">
        <f>B7+B10+B15+B24+B33+B38+B48+B58+B80+B82+B86+B93+B130+B147+B150+B171+B177+B183+B193+B195+B197+B204</f>
        <v>634867110.48</v>
      </c>
      <c r="C205" s="273">
        <f>C7+C10+C15+C24+C33+C38+C48+C58+C80+C82+C86+C93+C130+C147+C150+C171+C177+C183+C193+C195+C197+C204</f>
        <v>656997816.1</v>
      </c>
      <c r="D205" s="273">
        <f>C205-B205</f>
        <v>22130705.620000005</v>
      </c>
      <c r="E205" s="274">
        <f>D205/B205</f>
        <v>0.03485879998298822</v>
      </c>
    </row>
    <row r="206" ht="13.5" thickTop="1">
      <c r="C206" s="275"/>
    </row>
    <row r="212" ht="12.75">
      <c r="A212" s="222" t="s">
        <v>209</v>
      </c>
    </row>
    <row r="213" ht="12.75">
      <c r="A213" s="222" t="s">
        <v>410</v>
      </c>
    </row>
    <row r="214" ht="12.75">
      <c r="A214" s="222" t="s">
        <v>411</v>
      </c>
    </row>
    <row r="215" ht="12.75">
      <c r="A215" s="222" t="s">
        <v>412</v>
      </c>
    </row>
    <row r="216" ht="12.75">
      <c r="A216" s="222" t="s">
        <v>413</v>
      </c>
    </row>
    <row r="217" ht="12.75">
      <c r="A217" s="222" t="s">
        <v>414</v>
      </c>
    </row>
    <row r="218" ht="12.75">
      <c r="A218" s="222" t="s">
        <v>415</v>
      </c>
    </row>
    <row r="219" ht="12.75">
      <c r="A219" s="222" t="s">
        <v>416</v>
      </c>
    </row>
    <row r="220" ht="12.75">
      <c r="A220" s="222" t="s">
        <v>417</v>
      </c>
    </row>
    <row r="221" ht="12.75">
      <c r="A221" s="222" t="s">
        <v>418</v>
      </c>
    </row>
    <row r="223" ht="12.75">
      <c r="A223" s="222" t="s">
        <v>419</v>
      </c>
    </row>
    <row r="224" ht="12.75">
      <c r="A224" s="222" t="s">
        <v>420</v>
      </c>
    </row>
    <row r="225" ht="12.75">
      <c r="A225" s="222" t="s">
        <v>421</v>
      </c>
    </row>
    <row r="226" ht="12.75">
      <c r="A226" s="222" t="s">
        <v>422</v>
      </c>
    </row>
    <row r="227" ht="12.75">
      <c r="A227" s="222" t="s">
        <v>423</v>
      </c>
    </row>
    <row r="228" ht="12.75">
      <c r="A228" s="222" t="s">
        <v>424</v>
      </c>
    </row>
    <row r="229" ht="12.75">
      <c r="A229" s="222" t="s">
        <v>425</v>
      </c>
    </row>
    <row r="230" ht="12.75">
      <c r="A230" s="222" t="s">
        <v>426</v>
      </c>
    </row>
    <row r="231" ht="12.75">
      <c r="A231" s="222" t="s">
        <v>427</v>
      </c>
    </row>
    <row r="232" ht="12.75">
      <c r="A232" s="222" t="s">
        <v>428</v>
      </c>
    </row>
    <row r="233" ht="12.75">
      <c r="A233" s="222" t="s">
        <v>429</v>
      </c>
    </row>
    <row r="234" ht="12.75">
      <c r="A234" s="222" t="s">
        <v>430</v>
      </c>
    </row>
    <row r="235" ht="12.75">
      <c r="A235" s="222" t="s">
        <v>431</v>
      </c>
    </row>
    <row r="236" ht="12.75">
      <c r="A236" s="222" t="s">
        <v>432</v>
      </c>
    </row>
    <row r="237" ht="12.75">
      <c r="A237" s="222" t="s">
        <v>433</v>
      </c>
    </row>
    <row r="238" ht="12.75">
      <c r="A238" s="222" t="s">
        <v>434</v>
      </c>
    </row>
    <row r="239" ht="12.75">
      <c r="A239" s="276" t="s">
        <v>435</v>
      </c>
    </row>
    <row r="240" ht="12.75">
      <c r="A240" s="276" t="s">
        <v>436</v>
      </c>
    </row>
    <row r="241" ht="12.75">
      <c r="A241" s="222" t="s">
        <v>437</v>
      </c>
    </row>
    <row r="242" ht="12.75">
      <c r="A242" s="222" t="s">
        <v>438</v>
      </c>
    </row>
    <row r="243" ht="12.75">
      <c r="A243" s="222" t="s">
        <v>439</v>
      </c>
    </row>
    <row r="244" ht="12.75">
      <c r="A244" s="222" t="s">
        <v>440</v>
      </c>
    </row>
    <row r="245" ht="12.75">
      <c r="A245" s="222" t="s">
        <v>441</v>
      </c>
    </row>
    <row r="246" ht="12.75">
      <c r="A246" s="222" t="s">
        <v>442</v>
      </c>
    </row>
    <row r="247" ht="12.75">
      <c r="A247" s="222" t="s">
        <v>443</v>
      </c>
    </row>
    <row r="248" ht="12.75">
      <c r="A248" s="222" t="s">
        <v>444</v>
      </c>
    </row>
    <row r="249" ht="12.75">
      <c r="A249" s="222" t="s">
        <v>445</v>
      </c>
    </row>
    <row r="250" ht="12.75">
      <c r="A250" s="222" t="s">
        <v>446</v>
      </c>
    </row>
    <row r="251" ht="12.75">
      <c r="A251" s="222" t="s">
        <v>447</v>
      </c>
    </row>
    <row r="252" ht="12.75">
      <c r="A252" s="222" t="s">
        <v>448</v>
      </c>
    </row>
    <row r="253" ht="12.75">
      <c r="A253" s="222" t="s">
        <v>449</v>
      </c>
    </row>
    <row r="254" ht="12.75">
      <c r="A254" s="222" t="s">
        <v>450</v>
      </c>
    </row>
    <row r="255" ht="12.75">
      <c r="A255" s="222" t="s">
        <v>451</v>
      </c>
    </row>
    <row r="256" ht="12.75">
      <c r="A256" s="222" t="s">
        <v>452</v>
      </c>
    </row>
    <row r="257" ht="12.75">
      <c r="A257" s="222" t="s">
        <v>453</v>
      </c>
    </row>
    <row r="258" ht="12.75">
      <c r="A258" s="222" t="s">
        <v>454</v>
      </c>
    </row>
    <row r="261" ht="12.75">
      <c r="A261" s="276"/>
    </row>
  </sheetData>
  <sheetProtection/>
  <printOptions horizontalCentered="1"/>
  <pageMargins left="0.49" right="0.27" top="0.2" bottom="0.18" header="0.18" footer="0.18"/>
  <pageSetup horizontalDpi="600" verticalDpi="600" orientation="portrait" scale="56" r:id="rId1"/>
  <rowBreaks count="3" manualBreakCount="3">
    <brk id="58" max="255" man="1"/>
    <brk id="130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1"/>
  <sheetViews>
    <sheetView showOutlineSymbols="0" view="pageBreakPreview" zoomScale="87" zoomScaleNormal="87" zoomScaleSheetLayoutView="87" zoomScalePageLayoutView="0" workbookViewId="0" topLeftCell="A1">
      <selection activeCell="C6" sqref="C6"/>
    </sheetView>
  </sheetViews>
  <sheetFormatPr defaultColWidth="15.7109375" defaultRowHeight="12.75"/>
  <cols>
    <col min="1" max="1" width="48.7109375" style="167" customWidth="1"/>
    <col min="2" max="3" width="25.8515625" style="167" customWidth="1"/>
    <col min="4" max="4" width="22.7109375" style="167" customWidth="1"/>
    <col min="5" max="5" width="15.7109375" style="167" customWidth="1"/>
    <col min="6" max="16384" width="15.7109375" style="167" customWidth="1"/>
  </cols>
  <sheetData>
    <row r="1" spans="2:256" ht="17.25">
      <c r="B1" s="168" t="s">
        <v>0</v>
      </c>
      <c r="C1" s="168"/>
      <c r="D1" s="168"/>
      <c r="E1" s="169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1:256" ht="17.25">
      <c r="A2" s="169"/>
      <c r="B2" s="168" t="s">
        <v>237</v>
      </c>
      <c r="C2" s="168"/>
      <c r="D2" s="168"/>
      <c r="E2" s="169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  <c r="IT2" s="170"/>
      <c r="IU2" s="170"/>
      <c r="IV2" s="170"/>
    </row>
    <row r="3" spans="1:256" ht="17.25">
      <c r="A3" s="171" t="s">
        <v>238</v>
      </c>
      <c r="B3" s="168" t="s">
        <v>105</v>
      </c>
      <c r="C3" s="168"/>
      <c r="D3" s="168"/>
      <c r="E3" s="172" t="s">
        <v>239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  <c r="IV3" s="170"/>
    </row>
    <row r="4" spans="1:256" ht="17.25">
      <c r="A4" s="173" t="s">
        <v>240</v>
      </c>
      <c r="B4" s="174">
        <v>2005</v>
      </c>
      <c r="C4" s="175">
        <v>2006</v>
      </c>
      <c r="D4" s="173" t="s">
        <v>241</v>
      </c>
      <c r="E4" s="173" t="s">
        <v>242</v>
      </c>
      <c r="F4" s="176"/>
      <c r="G4" s="176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  <c r="IU4" s="170"/>
      <c r="IV4" s="170"/>
    </row>
    <row r="5" spans="1:256" ht="17.25">
      <c r="A5" s="177" t="s">
        <v>243</v>
      </c>
      <c r="B5" s="178"/>
      <c r="C5" s="178"/>
      <c r="D5" s="178"/>
      <c r="E5" s="179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</row>
    <row r="6" spans="1:256" ht="17.25">
      <c r="A6" s="178" t="s">
        <v>244</v>
      </c>
      <c r="B6" s="180">
        <v>256644132.49</v>
      </c>
      <c r="C6" s="180">
        <v>286425503.83</v>
      </c>
      <c r="D6" s="178"/>
      <c r="E6" s="179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</row>
    <row r="7" spans="1:256" ht="17.25">
      <c r="A7" s="181" t="s">
        <v>219</v>
      </c>
      <c r="B7" s="182">
        <f>B6</f>
        <v>256644132.49</v>
      </c>
      <c r="C7" s="182">
        <f>C6</f>
        <v>286425503.83</v>
      </c>
      <c r="D7" s="182">
        <f>C7-B7</f>
        <v>29781371.339999974</v>
      </c>
      <c r="E7" s="183">
        <f>D7/B7</f>
        <v>0.11604150483027462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</row>
    <row r="8" spans="1:256" ht="17.25">
      <c r="A8" s="177" t="s">
        <v>245</v>
      </c>
      <c r="B8" s="178"/>
      <c r="C8" s="178"/>
      <c r="D8" s="178"/>
      <c r="E8" s="184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</row>
    <row r="9" spans="1:256" ht="17.25">
      <c r="A9" s="178" t="s">
        <v>246</v>
      </c>
      <c r="B9" s="180">
        <v>366491369.31</v>
      </c>
      <c r="C9" s="180">
        <v>402748534.25</v>
      </c>
      <c r="D9" s="178"/>
      <c r="E9" s="184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</row>
    <row r="10" spans="1:256" ht="17.25">
      <c r="A10" s="181" t="s">
        <v>219</v>
      </c>
      <c r="B10" s="185">
        <f>SUM(B8:B9)</f>
        <v>366491369.31</v>
      </c>
      <c r="C10" s="182">
        <f>SUM(C8:C9)</f>
        <v>402748534.25</v>
      </c>
      <c r="D10" s="182">
        <f>C10-B10</f>
        <v>36257164.94</v>
      </c>
      <c r="E10" s="183">
        <f>D10/B10</f>
        <v>0.09893047415621826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1:256" ht="17.25">
      <c r="A11" s="177" t="s">
        <v>247</v>
      </c>
      <c r="B11" s="178"/>
      <c r="C11" s="178"/>
      <c r="D11" s="178"/>
      <c r="E11" s="184" t="s">
        <v>106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56" ht="17.25">
      <c r="A12" s="178" t="s">
        <v>248</v>
      </c>
      <c r="B12" s="186">
        <v>-31107650.23</v>
      </c>
      <c r="C12" s="186">
        <v>-31839302.61</v>
      </c>
      <c r="D12" s="178"/>
      <c r="E12" s="184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 ht="17.25">
      <c r="A13" s="178" t="s">
        <v>249</v>
      </c>
      <c r="B13" s="186">
        <v>42313558.74</v>
      </c>
      <c r="C13" s="186">
        <v>48425136.88</v>
      </c>
      <c r="D13" s="187"/>
      <c r="E13" s="188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ht="17.25">
      <c r="A14" s="178" t="s">
        <v>250</v>
      </c>
      <c r="B14" s="180">
        <v>1320308.45</v>
      </c>
      <c r="C14" s="180">
        <v>1713056.59</v>
      </c>
      <c r="D14" s="187"/>
      <c r="E14" s="188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ht="17.25">
      <c r="A15" s="181" t="s">
        <v>219</v>
      </c>
      <c r="B15" s="182">
        <f>SUM(B12:B14)</f>
        <v>12526216.96</v>
      </c>
      <c r="C15" s="182">
        <f>SUM(C12:C14)</f>
        <v>18298890.860000003</v>
      </c>
      <c r="D15" s="182">
        <f>C15-B15</f>
        <v>5772673.900000002</v>
      </c>
      <c r="E15" s="183">
        <f>D15/B15</f>
        <v>0.4608473506752993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ht="17.25">
      <c r="A16" s="177" t="s">
        <v>251</v>
      </c>
      <c r="B16" s="178"/>
      <c r="C16" s="178"/>
      <c r="D16" s="178"/>
      <c r="E16" s="184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  <c r="IV16" s="170"/>
    </row>
    <row r="17" spans="1:256" ht="17.25">
      <c r="A17" s="178" t="s">
        <v>252</v>
      </c>
      <c r="B17" s="186">
        <v>44281136.94</v>
      </c>
      <c r="C17" s="186">
        <v>43332005.64</v>
      </c>
      <c r="D17" s="178"/>
      <c r="E17" s="184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ht="17.25">
      <c r="A18" s="178" t="s">
        <v>253</v>
      </c>
      <c r="B18" s="186">
        <v>3561242.96</v>
      </c>
      <c r="C18" s="186">
        <v>4247166.59</v>
      </c>
      <c r="D18" s="187"/>
      <c r="E18" s="188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  <c r="IU18" s="170"/>
      <c r="IV18" s="170"/>
    </row>
    <row r="19" spans="1:256" ht="17.25">
      <c r="A19" s="178" t="s">
        <v>254</v>
      </c>
      <c r="B19" s="186">
        <v>1031908.93</v>
      </c>
      <c r="C19" s="186">
        <v>340237.17</v>
      </c>
      <c r="D19" s="187"/>
      <c r="E19" s="188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 ht="17.25">
      <c r="A20" s="178" t="s">
        <v>255</v>
      </c>
      <c r="B20" s="186">
        <v>9303.34</v>
      </c>
      <c r="C20" s="186">
        <v>10.02</v>
      </c>
      <c r="D20" s="187"/>
      <c r="E20" s="188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256" ht="17.25">
      <c r="A21" s="178" t="s">
        <v>256</v>
      </c>
      <c r="B21" s="186">
        <v>421406.37</v>
      </c>
      <c r="C21" s="186">
        <v>520578.87</v>
      </c>
      <c r="D21" s="187"/>
      <c r="E21" s="188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</row>
    <row r="22" spans="1:256" ht="17.25">
      <c r="A22" s="178" t="s">
        <v>257</v>
      </c>
      <c r="B22" s="186">
        <v>-2045308.89</v>
      </c>
      <c r="C22" s="186">
        <v>-2214290.73</v>
      </c>
      <c r="D22" s="187"/>
      <c r="E22" s="188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256" ht="17.25">
      <c r="A23" s="178" t="s">
        <v>258</v>
      </c>
      <c r="B23" s="186">
        <v>9202029.95</v>
      </c>
      <c r="C23" s="186">
        <v>1171073.64</v>
      </c>
      <c r="D23" s="187"/>
      <c r="E23" s="188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</row>
    <row r="24" spans="1:256" ht="17.25">
      <c r="A24" s="181" t="s">
        <v>219</v>
      </c>
      <c r="B24" s="185">
        <f>SUM(B17:B23)</f>
        <v>56461719.599999994</v>
      </c>
      <c r="C24" s="182">
        <f>SUM(C17:C23)</f>
        <v>47396781.20000001</v>
      </c>
      <c r="D24" s="182">
        <f>C24-B24</f>
        <v>-9064938.399999984</v>
      </c>
      <c r="E24" s="183">
        <f>D24/B24</f>
        <v>-0.16055016503606426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</row>
    <row r="25" spans="1:256" ht="17.25">
      <c r="A25" s="177" t="s">
        <v>259</v>
      </c>
      <c r="B25" s="178"/>
      <c r="C25" s="178"/>
      <c r="D25" s="178"/>
      <c r="E25" s="184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</row>
    <row r="26" spans="1:256" ht="17.25">
      <c r="A26" s="178" t="s">
        <v>260</v>
      </c>
      <c r="B26" s="186">
        <v>410375296.54</v>
      </c>
      <c r="C26" s="186">
        <v>407226961.13</v>
      </c>
      <c r="D26" s="178"/>
      <c r="E26" s="184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</row>
    <row r="27" spans="1:256" ht="17.25">
      <c r="A27" s="178" t="s">
        <v>261</v>
      </c>
      <c r="B27" s="186">
        <v>0</v>
      </c>
      <c r="C27" s="186">
        <v>0</v>
      </c>
      <c r="D27" s="187"/>
      <c r="E27" s="188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ht="17.25">
      <c r="A28" s="178" t="s">
        <v>262</v>
      </c>
      <c r="B28" s="186">
        <v>87000</v>
      </c>
      <c r="C28" s="186">
        <v>105000</v>
      </c>
      <c r="D28" s="187"/>
      <c r="E28" s="188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 ht="17.25">
      <c r="A29" s="178" t="s">
        <v>263</v>
      </c>
      <c r="B29" s="186">
        <v>0</v>
      </c>
      <c r="C29" s="186">
        <v>0</v>
      </c>
      <c r="D29" s="187"/>
      <c r="E29" s="188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 ht="17.25">
      <c r="A30" s="178" t="s">
        <v>264</v>
      </c>
      <c r="B30" s="186">
        <v>126442.32</v>
      </c>
      <c r="C30" s="186">
        <v>385773.36</v>
      </c>
      <c r="D30" s="187"/>
      <c r="E30" s="188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 ht="17.25">
      <c r="A31" s="178" t="s">
        <v>265</v>
      </c>
      <c r="B31" s="186">
        <v>0</v>
      </c>
      <c r="C31" s="186">
        <v>0</v>
      </c>
      <c r="D31" s="187"/>
      <c r="E31" s="188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 ht="17.25">
      <c r="A32" s="178" t="s">
        <v>266</v>
      </c>
      <c r="B32" s="186">
        <v>200</v>
      </c>
      <c r="C32" s="186">
        <v>150</v>
      </c>
      <c r="D32" s="187"/>
      <c r="E32" s="188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256" ht="17.25">
      <c r="A33" s="181" t="s">
        <v>219</v>
      </c>
      <c r="B33" s="182">
        <f>SUM(B26:B32)</f>
        <v>410588938.86</v>
      </c>
      <c r="C33" s="185">
        <f>SUM(C26:C32)</f>
        <v>407717884.49</v>
      </c>
      <c r="D33" s="182">
        <f>C33-B33</f>
        <v>-2871054.370000005</v>
      </c>
      <c r="E33" s="183">
        <f>D33/B33</f>
        <v>-0.0069925273144753625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  <c r="IU33" s="170"/>
      <c r="IV33" s="170"/>
    </row>
    <row r="34" spans="1:256" ht="17.25">
      <c r="A34" s="177" t="s">
        <v>267</v>
      </c>
      <c r="B34" s="178"/>
      <c r="C34" s="178"/>
      <c r="D34" s="178"/>
      <c r="E34" s="184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</row>
    <row r="35" spans="1:256" ht="17.25">
      <c r="A35" s="178" t="s">
        <v>268</v>
      </c>
      <c r="B35" s="186">
        <v>30738499.86</v>
      </c>
      <c r="C35" s="186">
        <v>31166761.49</v>
      </c>
      <c r="D35" s="178"/>
      <c r="E35" s="184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 ht="17.25">
      <c r="A36" s="178" t="s">
        <v>269</v>
      </c>
      <c r="B36" s="186">
        <v>12646.43</v>
      </c>
      <c r="C36" s="186">
        <v>28538.41</v>
      </c>
      <c r="D36" s="187"/>
      <c r="E36" s="188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</row>
    <row r="37" spans="1:256" ht="17.25">
      <c r="A37" s="178" t="s">
        <v>270</v>
      </c>
      <c r="B37" s="186">
        <v>11958491.95</v>
      </c>
      <c r="C37" s="186">
        <v>12126493.45</v>
      </c>
      <c r="D37" s="187"/>
      <c r="E37" s="188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</row>
    <row r="38" spans="1:256" ht="17.25">
      <c r="A38" s="181" t="s">
        <v>219</v>
      </c>
      <c r="B38" s="182">
        <f>SUM(B35:B37)</f>
        <v>42709638.239999995</v>
      </c>
      <c r="C38" s="182">
        <f>SUM(C35:C37)</f>
        <v>43321793.349999994</v>
      </c>
      <c r="D38" s="182">
        <f>C38-B38</f>
        <v>612155.1099999994</v>
      </c>
      <c r="E38" s="183">
        <f>D38/B38</f>
        <v>0.014332950013767184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</row>
    <row r="39" spans="1:256" ht="17.25">
      <c r="A39" s="177" t="s">
        <v>271</v>
      </c>
      <c r="B39" s="178"/>
      <c r="C39" s="178"/>
      <c r="D39" s="178"/>
      <c r="E39" s="184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</row>
    <row r="40" spans="1:256" ht="17.25">
      <c r="A40" s="178" t="s">
        <v>272</v>
      </c>
      <c r="B40" s="186">
        <v>71863379.54</v>
      </c>
      <c r="C40" s="186">
        <v>76108648.12</v>
      </c>
      <c r="D40" s="178"/>
      <c r="E40" s="184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</row>
    <row r="41" spans="1:256" ht="17.25">
      <c r="A41" s="178" t="s">
        <v>273</v>
      </c>
      <c r="B41" s="186">
        <v>6019620.79</v>
      </c>
      <c r="C41" s="186">
        <v>5861720.89</v>
      </c>
      <c r="D41" s="187"/>
      <c r="E41" s="188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  <c r="IV41" s="170"/>
    </row>
    <row r="42" spans="1:256" ht="17.25">
      <c r="A42" s="178" t="s">
        <v>274</v>
      </c>
      <c r="B42" s="186">
        <v>190235.56</v>
      </c>
      <c r="C42" s="186">
        <v>196893.47</v>
      </c>
      <c r="D42" s="187"/>
      <c r="E42" s="188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  <c r="IT42" s="170"/>
      <c r="IU42" s="170"/>
      <c r="IV42" s="170"/>
    </row>
    <row r="43" spans="1:256" ht="17.25">
      <c r="A43" s="178" t="s">
        <v>275</v>
      </c>
      <c r="B43" s="186">
        <v>800</v>
      </c>
      <c r="C43" s="186">
        <v>560</v>
      </c>
      <c r="D43" s="187"/>
      <c r="E43" s="188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70"/>
      <c r="IU43" s="170"/>
      <c r="IV43" s="170"/>
    </row>
    <row r="44" spans="1:256" ht="17.25">
      <c r="A44" s="178" t="s">
        <v>276</v>
      </c>
      <c r="B44" s="186">
        <v>230</v>
      </c>
      <c r="C44" s="186">
        <v>165</v>
      </c>
      <c r="D44" s="187"/>
      <c r="E44" s="188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  <c r="IT44" s="170"/>
      <c r="IU44" s="170"/>
      <c r="IV44" s="170"/>
    </row>
    <row r="45" spans="1:256" ht="17.25">
      <c r="A45" s="178" t="s">
        <v>277</v>
      </c>
      <c r="B45" s="186">
        <v>0</v>
      </c>
      <c r="C45" s="186">
        <v>0</v>
      </c>
      <c r="D45" s="187"/>
      <c r="E45" s="188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  <c r="IT45" s="170"/>
      <c r="IU45" s="170"/>
      <c r="IV45" s="170"/>
    </row>
    <row r="46" spans="1:256" ht="17.25">
      <c r="A46" s="178" t="s">
        <v>278</v>
      </c>
      <c r="B46" s="186">
        <v>0</v>
      </c>
      <c r="C46" s="186">
        <v>0</v>
      </c>
      <c r="D46" s="187"/>
      <c r="E46" s="188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  <c r="IT46" s="170"/>
      <c r="IU46" s="170"/>
      <c r="IV46" s="170"/>
    </row>
    <row r="47" spans="1:256" ht="17.25">
      <c r="A47" s="178" t="s">
        <v>279</v>
      </c>
      <c r="B47" s="186">
        <v>52062.31</v>
      </c>
      <c r="C47" s="189">
        <v>102579.27</v>
      </c>
      <c r="D47" s="190"/>
      <c r="E47" s="191" t="s">
        <v>106</v>
      </c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0"/>
      <c r="IS47" s="170"/>
      <c r="IT47" s="170"/>
      <c r="IU47" s="170"/>
      <c r="IV47" s="170"/>
    </row>
    <row r="48" spans="1:256" ht="18" thickBot="1">
      <c r="A48" s="192" t="s">
        <v>219</v>
      </c>
      <c r="B48" s="182">
        <f>SUM(B40:B47)</f>
        <v>78126328.20000002</v>
      </c>
      <c r="C48" s="193">
        <f>SUM(C40:C47)</f>
        <v>82270566.75</v>
      </c>
      <c r="D48" s="193">
        <f>C48-B48</f>
        <v>4144238.549999982</v>
      </c>
      <c r="E48" s="194">
        <f>D48/B48</f>
        <v>0.053045351618098716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</row>
    <row r="49" spans="1:256" ht="18" thickTop="1">
      <c r="A49" s="177" t="s">
        <v>280</v>
      </c>
      <c r="B49" s="178" t="s">
        <v>106</v>
      </c>
      <c r="C49" s="178" t="s">
        <v>106</v>
      </c>
      <c r="D49" s="178"/>
      <c r="E49" s="179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  <c r="IR49" s="170"/>
      <c r="IS49" s="170"/>
      <c r="IT49" s="170"/>
      <c r="IU49" s="170"/>
      <c r="IV49" s="170"/>
    </row>
    <row r="50" spans="1:256" ht="17.25">
      <c r="A50" s="178" t="s">
        <v>281</v>
      </c>
      <c r="B50" s="186">
        <v>11258912.67</v>
      </c>
      <c r="C50" s="186">
        <v>11355561.69</v>
      </c>
      <c r="D50" s="195"/>
      <c r="E50" s="196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  <c r="IT50" s="170"/>
      <c r="IU50" s="170"/>
      <c r="IV50" s="170"/>
    </row>
    <row r="51" spans="1:256" ht="17.25">
      <c r="A51" s="178" t="s">
        <v>282</v>
      </c>
      <c r="B51" s="186">
        <v>5016.92</v>
      </c>
      <c r="C51" s="186">
        <v>5120</v>
      </c>
      <c r="D51" s="195"/>
      <c r="E51" s="196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  <c r="IT51" s="170"/>
      <c r="IU51" s="170"/>
      <c r="IV51" s="170"/>
    </row>
    <row r="52" spans="1:256" ht="17.25">
      <c r="A52" s="178" t="s">
        <v>283</v>
      </c>
      <c r="B52" s="186">
        <v>0</v>
      </c>
      <c r="C52" s="186">
        <v>0</v>
      </c>
      <c r="D52" s="195"/>
      <c r="E52" s="196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  <c r="IR52" s="170"/>
      <c r="IS52" s="170"/>
      <c r="IT52" s="170"/>
      <c r="IU52" s="170"/>
      <c r="IV52" s="170"/>
    </row>
    <row r="53" spans="1:256" ht="17.25">
      <c r="A53" s="178" t="s">
        <v>284</v>
      </c>
      <c r="B53" s="186">
        <v>0</v>
      </c>
      <c r="C53" s="186">
        <v>0</v>
      </c>
      <c r="D53" s="195"/>
      <c r="E53" s="196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  <c r="IT53" s="170"/>
      <c r="IU53" s="170"/>
      <c r="IV53" s="170"/>
    </row>
    <row r="54" spans="1:256" ht="17.25">
      <c r="A54" s="178" t="s">
        <v>285</v>
      </c>
      <c r="B54" s="186">
        <v>8666.32</v>
      </c>
      <c r="C54" s="186">
        <v>27231.78</v>
      </c>
      <c r="D54" s="195"/>
      <c r="E54" s="196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</row>
    <row r="55" spans="1:256" ht="17.25">
      <c r="A55" s="178" t="s">
        <v>286</v>
      </c>
      <c r="B55" s="186">
        <v>377765.76</v>
      </c>
      <c r="C55" s="186">
        <v>385216.95</v>
      </c>
      <c r="D55" s="195"/>
      <c r="E55" s="196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1:256" ht="17.25">
      <c r="A56" s="178" t="s">
        <v>287</v>
      </c>
      <c r="B56" s="186">
        <v>0</v>
      </c>
      <c r="C56" s="186">
        <v>0</v>
      </c>
      <c r="D56" s="195"/>
      <c r="E56" s="196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</row>
    <row r="57" spans="1:256" ht="17.25">
      <c r="A57" s="178" t="s">
        <v>288</v>
      </c>
      <c r="B57" s="186">
        <v>450.69</v>
      </c>
      <c r="C57" s="186">
        <v>491.76</v>
      </c>
      <c r="D57" s="195"/>
      <c r="E57" s="196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1:256" ht="18" thickBot="1">
      <c r="A58" s="181" t="s">
        <v>219</v>
      </c>
      <c r="B58" s="197">
        <f>SUM(B50:B57)</f>
        <v>11650812.36</v>
      </c>
      <c r="C58" s="197">
        <f>SUM(C50:C57)</f>
        <v>11773622.179999998</v>
      </c>
      <c r="D58" s="197">
        <f>C58-B58</f>
        <v>122809.81999999844</v>
      </c>
      <c r="E58" s="198">
        <f>D58/B58</f>
        <v>0.010540880430074872</v>
      </c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 ht="18" thickTop="1">
      <c r="A59" s="169"/>
      <c r="B59" s="168" t="s">
        <v>0</v>
      </c>
      <c r="C59" s="199"/>
      <c r="D59" s="168"/>
      <c r="E59" s="169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 ht="17.25">
      <c r="A60" s="169"/>
      <c r="B60" s="168" t="s">
        <v>289</v>
      </c>
      <c r="C60" s="199"/>
      <c r="D60" s="168"/>
      <c r="E60" s="169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256" ht="17.25">
      <c r="A61" s="172" t="str">
        <f>+A3</f>
        <v>July  2005 - February 2006</v>
      </c>
      <c r="B61" s="168" t="s">
        <v>105</v>
      </c>
      <c r="C61" s="199"/>
      <c r="D61" s="168"/>
      <c r="E61" s="172" t="s">
        <v>290</v>
      </c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1:256" ht="17.25">
      <c r="A62" s="173" t="s">
        <v>240</v>
      </c>
      <c r="B62" s="174">
        <v>2005</v>
      </c>
      <c r="C62" s="175">
        <v>2006</v>
      </c>
      <c r="D62" s="173" t="s">
        <v>241</v>
      </c>
      <c r="E62" s="173" t="s">
        <v>242</v>
      </c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1:256" ht="17.25">
      <c r="A63" s="177" t="s">
        <v>291</v>
      </c>
      <c r="B63" s="178" t="s">
        <v>106</v>
      </c>
      <c r="C63" s="178" t="s">
        <v>106</v>
      </c>
      <c r="D63" s="178"/>
      <c r="E63" s="179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1:256" ht="17.25">
      <c r="A64" s="178" t="s">
        <v>292</v>
      </c>
      <c r="B64" s="186">
        <v>100535786.74</v>
      </c>
      <c r="C64" s="186">
        <v>103191486.76</v>
      </c>
      <c r="D64" s="195" t="s">
        <v>106</v>
      </c>
      <c r="E64" s="196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0"/>
      <c r="GO64" s="170"/>
      <c r="GP64" s="170"/>
      <c r="GQ64" s="170"/>
      <c r="GR64" s="170"/>
      <c r="GS64" s="170"/>
      <c r="GT64" s="170"/>
      <c r="GU64" s="170"/>
      <c r="GV64" s="170"/>
      <c r="GW64" s="170"/>
      <c r="GX64" s="170"/>
      <c r="GY64" s="170"/>
      <c r="GZ64" s="170"/>
      <c r="HA64" s="170"/>
      <c r="HB64" s="170"/>
      <c r="HC64" s="170"/>
      <c r="HD64" s="170"/>
      <c r="HE64" s="170"/>
      <c r="HF64" s="170"/>
      <c r="HG64" s="170"/>
      <c r="HH64" s="170"/>
      <c r="HI64" s="170"/>
      <c r="HJ64" s="170"/>
      <c r="HK64" s="170"/>
      <c r="HL64" s="170"/>
      <c r="HM64" s="170"/>
      <c r="HN64" s="170"/>
      <c r="HO64" s="170"/>
      <c r="HP64" s="170"/>
      <c r="HQ64" s="170"/>
      <c r="HR64" s="170"/>
      <c r="HS64" s="170"/>
      <c r="HT64" s="170"/>
      <c r="HU64" s="170"/>
      <c r="HV64" s="170"/>
      <c r="HW64" s="170"/>
      <c r="HX64" s="170"/>
      <c r="HY64" s="170"/>
      <c r="HZ64" s="170"/>
      <c r="IA64" s="170"/>
      <c r="IB64" s="170"/>
      <c r="IC64" s="170"/>
      <c r="ID64" s="170"/>
      <c r="IE64" s="170"/>
      <c r="IF64" s="170"/>
      <c r="IG64" s="170"/>
      <c r="IH64" s="170"/>
      <c r="II64" s="170"/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  <c r="IT64" s="170"/>
      <c r="IU64" s="170"/>
      <c r="IV64" s="170"/>
    </row>
    <row r="65" spans="1:256" ht="17.25">
      <c r="A65" s="178" t="s">
        <v>293</v>
      </c>
      <c r="B65" s="186">
        <v>3343477.5</v>
      </c>
      <c r="C65" s="186">
        <v>3332501</v>
      </c>
      <c r="D65" s="195"/>
      <c r="E65" s="196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70"/>
      <c r="GG65" s="170"/>
      <c r="GH65" s="170"/>
      <c r="GI65" s="170"/>
      <c r="GJ65" s="170"/>
      <c r="GK65" s="170"/>
      <c r="GL65" s="170"/>
      <c r="GM65" s="170"/>
      <c r="GN65" s="170"/>
      <c r="GO65" s="170"/>
      <c r="GP65" s="170"/>
      <c r="GQ65" s="170"/>
      <c r="GR65" s="170"/>
      <c r="GS65" s="170"/>
      <c r="GT65" s="170"/>
      <c r="GU65" s="170"/>
      <c r="GV65" s="170"/>
      <c r="GW65" s="170"/>
      <c r="GX65" s="170"/>
      <c r="GY65" s="170"/>
      <c r="GZ65" s="170"/>
      <c r="HA65" s="170"/>
      <c r="HB65" s="170"/>
      <c r="HC65" s="170"/>
      <c r="HD65" s="170"/>
      <c r="HE65" s="170"/>
      <c r="HF65" s="170"/>
      <c r="HG65" s="170"/>
      <c r="HH65" s="170"/>
      <c r="HI65" s="170"/>
      <c r="HJ65" s="170"/>
      <c r="HK65" s="170"/>
      <c r="HL65" s="170"/>
      <c r="HM65" s="170"/>
      <c r="HN65" s="170"/>
      <c r="HO65" s="170"/>
      <c r="HP65" s="170"/>
      <c r="HQ65" s="170"/>
      <c r="HR65" s="170"/>
      <c r="HS65" s="170"/>
      <c r="HT65" s="170"/>
      <c r="HU65" s="170"/>
      <c r="HV65" s="170"/>
      <c r="HW65" s="170"/>
      <c r="HX65" s="170"/>
      <c r="HY65" s="170"/>
      <c r="HZ65" s="170"/>
      <c r="IA65" s="170"/>
      <c r="IB65" s="170"/>
      <c r="IC65" s="170"/>
      <c r="ID65" s="170"/>
      <c r="IE65" s="170"/>
      <c r="IF65" s="170"/>
      <c r="IG65" s="170"/>
      <c r="IH65" s="170"/>
      <c r="II65" s="170"/>
      <c r="IJ65" s="170"/>
      <c r="IK65" s="170"/>
      <c r="IL65" s="170"/>
      <c r="IM65" s="170"/>
      <c r="IN65" s="170"/>
      <c r="IO65" s="170"/>
      <c r="IP65" s="170"/>
      <c r="IQ65" s="170"/>
      <c r="IR65" s="170"/>
      <c r="IS65" s="170"/>
      <c r="IT65" s="170"/>
      <c r="IU65" s="170"/>
      <c r="IV65" s="170"/>
    </row>
    <row r="66" spans="1:256" ht="17.25">
      <c r="A66" s="178" t="s">
        <v>294</v>
      </c>
      <c r="B66" s="186">
        <v>-14556.93</v>
      </c>
      <c r="C66" s="186">
        <v>17183</v>
      </c>
      <c r="D66" s="195"/>
      <c r="E66" s="196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0"/>
      <c r="FK66" s="170"/>
      <c r="FL66" s="170"/>
      <c r="FM66" s="170"/>
      <c r="FN66" s="170"/>
      <c r="FO66" s="170"/>
      <c r="FP66" s="170"/>
      <c r="FQ66" s="170"/>
      <c r="FR66" s="170"/>
      <c r="FS66" s="170"/>
      <c r="FT66" s="170"/>
      <c r="FU66" s="170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70"/>
      <c r="GG66" s="170"/>
      <c r="GH66" s="170"/>
      <c r="GI66" s="170"/>
      <c r="GJ66" s="170"/>
      <c r="GK66" s="170"/>
      <c r="GL66" s="170"/>
      <c r="GM66" s="170"/>
      <c r="GN66" s="170"/>
      <c r="GO66" s="170"/>
      <c r="GP66" s="170"/>
      <c r="GQ66" s="170"/>
      <c r="GR66" s="170"/>
      <c r="GS66" s="170"/>
      <c r="GT66" s="170"/>
      <c r="GU66" s="170"/>
      <c r="GV66" s="170"/>
      <c r="GW66" s="170"/>
      <c r="GX66" s="170"/>
      <c r="GY66" s="170"/>
      <c r="GZ66" s="170"/>
      <c r="HA66" s="170"/>
      <c r="HB66" s="170"/>
      <c r="HC66" s="170"/>
      <c r="HD66" s="170"/>
      <c r="HE66" s="170"/>
      <c r="HF66" s="170"/>
      <c r="HG66" s="170"/>
      <c r="HH66" s="170"/>
      <c r="HI66" s="170"/>
      <c r="HJ66" s="170"/>
      <c r="HK66" s="170"/>
      <c r="HL66" s="170"/>
      <c r="HM66" s="170"/>
      <c r="HN66" s="170"/>
      <c r="HO66" s="170"/>
      <c r="HP66" s="170"/>
      <c r="HQ66" s="170"/>
      <c r="HR66" s="170"/>
      <c r="HS66" s="170"/>
      <c r="HT66" s="170"/>
      <c r="HU66" s="170"/>
      <c r="HV66" s="170"/>
      <c r="HW66" s="170"/>
      <c r="HX66" s="170"/>
      <c r="HY66" s="170"/>
      <c r="HZ66" s="170"/>
      <c r="IA66" s="170"/>
      <c r="IB66" s="170"/>
      <c r="IC66" s="170"/>
      <c r="ID66" s="170"/>
      <c r="IE66" s="170"/>
      <c r="IF66" s="170"/>
      <c r="IG66" s="170"/>
      <c r="IH66" s="170"/>
      <c r="II66" s="170"/>
      <c r="IJ66" s="170"/>
      <c r="IK66" s="170"/>
      <c r="IL66" s="170"/>
      <c r="IM66" s="170"/>
      <c r="IN66" s="170"/>
      <c r="IO66" s="170"/>
      <c r="IP66" s="170"/>
      <c r="IQ66" s="170"/>
      <c r="IR66" s="170"/>
      <c r="IS66" s="170"/>
      <c r="IT66" s="170"/>
      <c r="IU66" s="170"/>
      <c r="IV66" s="170"/>
    </row>
    <row r="67" spans="1:256" ht="17.25">
      <c r="A67" s="178" t="s">
        <v>295</v>
      </c>
      <c r="B67" s="186">
        <v>221591.23</v>
      </c>
      <c r="C67" s="186">
        <v>156896.79</v>
      </c>
      <c r="D67" s="195"/>
      <c r="E67" s="196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</row>
    <row r="68" spans="1:256" ht="17.25">
      <c r="A68" s="178" t="s">
        <v>296</v>
      </c>
      <c r="B68" s="186">
        <v>115349.25</v>
      </c>
      <c r="C68" s="186">
        <v>136230.77</v>
      </c>
      <c r="D68" s="195"/>
      <c r="E68" s="196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  <c r="HJ68" s="170"/>
      <c r="HK68" s="170"/>
      <c r="HL68" s="170"/>
      <c r="HM68" s="170"/>
      <c r="HN68" s="170"/>
      <c r="HO68" s="170"/>
      <c r="HP68" s="170"/>
      <c r="HQ68" s="170"/>
      <c r="HR68" s="170"/>
      <c r="HS68" s="170"/>
      <c r="HT68" s="170"/>
      <c r="HU68" s="170"/>
      <c r="HV68" s="170"/>
      <c r="HW68" s="170"/>
      <c r="HX68" s="170"/>
      <c r="HY68" s="170"/>
      <c r="HZ68" s="170"/>
      <c r="IA68" s="170"/>
      <c r="IB68" s="170"/>
      <c r="IC68" s="170"/>
      <c r="ID68" s="170"/>
      <c r="IE68" s="170"/>
      <c r="IF68" s="170"/>
      <c r="IG68" s="170"/>
      <c r="IH68" s="170"/>
      <c r="II68" s="170"/>
      <c r="IJ68" s="170"/>
      <c r="IK68" s="170"/>
      <c r="IL68" s="170"/>
      <c r="IM68" s="170"/>
      <c r="IN68" s="170"/>
      <c r="IO68" s="170"/>
      <c r="IP68" s="170"/>
      <c r="IQ68" s="170"/>
      <c r="IR68" s="170"/>
      <c r="IS68" s="170"/>
      <c r="IT68" s="170"/>
      <c r="IU68" s="170"/>
      <c r="IV68" s="170"/>
    </row>
    <row r="69" spans="1:256" ht="17.25">
      <c r="A69" s="178" t="s">
        <v>297</v>
      </c>
      <c r="B69" s="186">
        <v>38056081.25</v>
      </c>
      <c r="C69" s="186">
        <v>36928328.02</v>
      </c>
      <c r="D69" s="195"/>
      <c r="E69" s="196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S69" s="170"/>
      <c r="GT69" s="170"/>
      <c r="GU69" s="170"/>
      <c r="GV69" s="170"/>
      <c r="GW69" s="170"/>
      <c r="GX69" s="170"/>
      <c r="GY69" s="170"/>
      <c r="GZ69" s="170"/>
      <c r="HA69" s="170"/>
      <c r="HB69" s="170"/>
      <c r="HC69" s="170"/>
      <c r="HD69" s="170"/>
      <c r="HE69" s="170"/>
      <c r="HF69" s="170"/>
      <c r="HG69" s="170"/>
      <c r="HH69" s="170"/>
      <c r="HI69" s="170"/>
      <c r="HJ69" s="170"/>
      <c r="HK69" s="170"/>
      <c r="HL69" s="170"/>
      <c r="HM69" s="170"/>
      <c r="HN69" s="170"/>
      <c r="HO69" s="170"/>
      <c r="HP69" s="170"/>
      <c r="HQ69" s="170"/>
      <c r="HR69" s="170"/>
      <c r="HS69" s="170"/>
      <c r="HT69" s="170"/>
      <c r="HU69" s="170"/>
      <c r="HV69" s="170"/>
      <c r="HW69" s="170"/>
      <c r="HX69" s="170"/>
      <c r="HY69" s="170"/>
      <c r="HZ69" s="170"/>
      <c r="IA69" s="170"/>
      <c r="IB69" s="170"/>
      <c r="IC69" s="170"/>
      <c r="ID69" s="170"/>
      <c r="IE69" s="170"/>
      <c r="IF69" s="170"/>
      <c r="IG69" s="170"/>
      <c r="IH69" s="170"/>
      <c r="II69" s="170"/>
      <c r="IJ69" s="170"/>
      <c r="IK69" s="170"/>
      <c r="IL69" s="170"/>
      <c r="IM69" s="170"/>
      <c r="IN69" s="170"/>
      <c r="IO69" s="170"/>
      <c r="IP69" s="170"/>
      <c r="IQ69" s="170"/>
      <c r="IR69" s="170"/>
      <c r="IS69" s="170"/>
      <c r="IT69" s="170"/>
      <c r="IU69" s="170"/>
      <c r="IV69" s="170"/>
    </row>
    <row r="70" spans="1:256" ht="17.25">
      <c r="A70" s="178" t="s">
        <v>298</v>
      </c>
      <c r="B70" s="186">
        <v>268763</v>
      </c>
      <c r="C70" s="186">
        <v>214109</v>
      </c>
      <c r="D70" s="195"/>
      <c r="E70" s="196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70"/>
      <c r="IU70" s="170"/>
      <c r="IV70" s="170"/>
    </row>
    <row r="71" spans="1:256" ht="17.25">
      <c r="A71" s="178" t="s">
        <v>299</v>
      </c>
      <c r="B71" s="186">
        <v>92634.87</v>
      </c>
      <c r="C71" s="186">
        <v>117616.82</v>
      </c>
      <c r="D71" s="195"/>
      <c r="E71" s="196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70"/>
      <c r="GG71" s="170"/>
      <c r="GH71" s="170"/>
      <c r="GI71" s="170"/>
      <c r="GJ71" s="170"/>
      <c r="GK71" s="170"/>
      <c r="GL71" s="170"/>
      <c r="GM71" s="170"/>
      <c r="GN71" s="170"/>
      <c r="GO71" s="170"/>
      <c r="GP71" s="170"/>
      <c r="GQ71" s="170"/>
      <c r="GR71" s="170"/>
      <c r="GS71" s="170"/>
      <c r="GT71" s="170"/>
      <c r="GU71" s="170"/>
      <c r="GV71" s="170"/>
      <c r="GW71" s="170"/>
      <c r="GX71" s="170"/>
      <c r="GY71" s="170"/>
      <c r="GZ71" s="170"/>
      <c r="HA71" s="170"/>
      <c r="HB71" s="170"/>
      <c r="HC71" s="170"/>
      <c r="HD71" s="170"/>
      <c r="HE71" s="170"/>
      <c r="HF71" s="170"/>
      <c r="HG71" s="170"/>
      <c r="HH71" s="170"/>
      <c r="HI71" s="170"/>
      <c r="HJ71" s="170"/>
      <c r="HK71" s="170"/>
      <c r="HL71" s="170"/>
      <c r="HM71" s="170"/>
      <c r="HN71" s="170"/>
      <c r="HO71" s="170"/>
      <c r="HP71" s="170"/>
      <c r="HQ71" s="170"/>
      <c r="HR71" s="170"/>
      <c r="HS71" s="170"/>
      <c r="HT71" s="170"/>
      <c r="HU71" s="170"/>
      <c r="HV71" s="170"/>
      <c r="HW71" s="170"/>
      <c r="HX71" s="170"/>
      <c r="HY71" s="170"/>
      <c r="HZ71" s="170"/>
      <c r="IA71" s="170"/>
      <c r="IB71" s="170"/>
      <c r="IC71" s="170"/>
      <c r="ID71" s="170"/>
      <c r="IE71" s="170"/>
      <c r="IF71" s="170"/>
      <c r="IG71" s="170"/>
      <c r="IH71" s="170"/>
      <c r="II71" s="170"/>
      <c r="IJ71" s="170"/>
      <c r="IK71" s="170"/>
      <c r="IL71" s="170"/>
      <c r="IM71" s="170"/>
      <c r="IN71" s="170"/>
      <c r="IO71" s="170"/>
      <c r="IP71" s="170"/>
      <c r="IQ71" s="170"/>
      <c r="IR71" s="170"/>
      <c r="IS71" s="170"/>
      <c r="IT71" s="170"/>
      <c r="IU71" s="170"/>
      <c r="IV71" s="170"/>
    </row>
    <row r="72" spans="1:256" ht="17.25">
      <c r="A72" s="178" t="s">
        <v>300</v>
      </c>
      <c r="B72" s="186">
        <v>544522.75</v>
      </c>
      <c r="C72" s="186">
        <v>492787.61</v>
      </c>
      <c r="D72" s="195"/>
      <c r="E72" s="196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70"/>
      <c r="GG72" s="170"/>
      <c r="GH72" s="170"/>
      <c r="GI72" s="170"/>
      <c r="GJ72" s="170"/>
      <c r="GK72" s="170"/>
      <c r="GL72" s="170"/>
      <c r="GM72" s="170"/>
      <c r="GN72" s="170"/>
      <c r="GO72" s="170"/>
      <c r="GP72" s="170"/>
      <c r="GQ72" s="170"/>
      <c r="GR72" s="170"/>
      <c r="GS72" s="170"/>
      <c r="GT72" s="170"/>
      <c r="GU72" s="170"/>
      <c r="GV72" s="170"/>
      <c r="GW72" s="170"/>
      <c r="GX72" s="170"/>
      <c r="GY72" s="170"/>
      <c r="GZ72" s="170"/>
      <c r="HA72" s="170"/>
      <c r="HB72" s="170"/>
      <c r="HC72" s="170"/>
      <c r="HD72" s="170"/>
      <c r="HE72" s="170"/>
      <c r="HF72" s="170"/>
      <c r="HG72" s="170"/>
      <c r="HH72" s="170"/>
      <c r="HI72" s="170"/>
      <c r="HJ72" s="170"/>
      <c r="HK72" s="170"/>
      <c r="HL72" s="170"/>
      <c r="HM72" s="170"/>
      <c r="HN72" s="170"/>
      <c r="HO72" s="170"/>
      <c r="HP72" s="170"/>
      <c r="HQ72" s="170"/>
      <c r="HR72" s="170"/>
      <c r="HS72" s="170"/>
      <c r="HT72" s="170"/>
      <c r="HU72" s="170"/>
      <c r="HV72" s="170"/>
      <c r="HW72" s="170"/>
      <c r="HX72" s="170"/>
      <c r="HY72" s="170"/>
      <c r="HZ72" s="170"/>
      <c r="IA72" s="170"/>
      <c r="IB72" s="170"/>
      <c r="IC72" s="170"/>
      <c r="ID72" s="170"/>
      <c r="IE72" s="170"/>
      <c r="IF72" s="170"/>
      <c r="IG72" s="170"/>
      <c r="IH72" s="170"/>
      <c r="II72" s="170"/>
      <c r="IJ72" s="170"/>
      <c r="IK72" s="170"/>
      <c r="IL72" s="170"/>
      <c r="IM72" s="170"/>
      <c r="IN72" s="170"/>
      <c r="IO72" s="170"/>
      <c r="IP72" s="170"/>
      <c r="IQ72" s="170"/>
      <c r="IR72" s="170"/>
      <c r="IS72" s="170"/>
      <c r="IT72" s="170"/>
      <c r="IU72" s="170"/>
      <c r="IV72" s="170"/>
    </row>
    <row r="73" spans="1:256" ht="17.25">
      <c r="A73" s="178" t="s">
        <v>301</v>
      </c>
      <c r="B73" s="186">
        <v>16720.5</v>
      </c>
      <c r="C73" s="186">
        <v>20352.05</v>
      </c>
      <c r="D73" s="195"/>
      <c r="E73" s="196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70"/>
      <c r="GG73" s="170"/>
      <c r="GH73" s="170"/>
      <c r="GI73" s="170"/>
      <c r="GJ73" s="170"/>
      <c r="GK73" s="170"/>
      <c r="GL73" s="170"/>
      <c r="GM73" s="170"/>
      <c r="GN73" s="170"/>
      <c r="GO73" s="170"/>
      <c r="GP73" s="170"/>
      <c r="GQ73" s="170"/>
      <c r="GR73" s="170"/>
      <c r="GS73" s="170"/>
      <c r="GT73" s="170"/>
      <c r="GU73" s="170"/>
      <c r="GV73" s="170"/>
      <c r="GW73" s="170"/>
      <c r="GX73" s="170"/>
      <c r="GY73" s="170"/>
      <c r="GZ73" s="170"/>
      <c r="HA73" s="170"/>
      <c r="HB73" s="170"/>
      <c r="HC73" s="170"/>
      <c r="HD73" s="170"/>
      <c r="HE73" s="170"/>
      <c r="HF73" s="170"/>
      <c r="HG73" s="170"/>
      <c r="HH73" s="170"/>
      <c r="HI73" s="170"/>
      <c r="HJ73" s="170"/>
      <c r="HK73" s="170"/>
      <c r="HL73" s="170"/>
      <c r="HM73" s="170"/>
      <c r="HN73" s="170"/>
      <c r="HO73" s="170"/>
      <c r="HP73" s="170"/>
      <c r="HQ73" s="170"/>
      <c r="HR73" s="170"/>
      <c r="HS73" s="170"/>
      <c r="HT73" s="170"/>
      <c r="HU73" s="170"/>
      <c r="HV73" s="170"/>
      <c r="HW73" s="170"/>
      <c r="HX73" s="170"/>
      <c r="HY73" s="170"/>
      <c r="HZ73" s="170"/>
      <c r="IA73" s="170"/>
      <c r="IB73" s="170"/>
      <c r="IC73" s="170"/>
      <c r="ID73" s="170"/>
      <c r="IE73" s="170"/>
      <c r="IF73" s="170"/>
      <c r="IG73" s="170"/>
      <c r="IH73" s="170"/>
      <c r="II73" s="170"/>
      <c r="IJ73" s="170"/>
      <c r="IK73" s="170"/>
      <c r="IL73" s="170"/>
      <c r="IM73" s="170"/>
      <c r="IN73" s="170"/>
      <c r="IO73" s="170"/>
      <c r="IP73" s="170"/>
      <c r="IQ73" s="170"/>
      <c r="IR73" s="170"/>
      <c r="IS73" s="170"/>
      <c r="IT73" s="170"/>
      <c r="IU73" s="170"/>
      <c r="IV73" s="170"/>
    </row>
    <row r="74" spans="1:256" ht="17.25">
      <c r="A74" s="178" t="s">
        <v>302</v>
      </c>
      <c r="B74" s="186">
        <v>-60038.83</v>
      </c>
      <c r="C74" s="186">
        <v>-65928.45</v>
      </c>
      <c r="D74" s="195"/>
      <c r="E74" s="196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70"/>
      <c r="GL74" s="170"/>
      <c r="GM74" s="170"/>
      <c r="GN74" s="170"/>
      <c r="GO74" s="170"/>
      <c r="GP74" s="170"/>
      <c r="GQ74" s="170"/>
      <c r="GR74" s="170"/>
      <c r="GS74" s="170"/>
      <c r="GT74" s="170"/>
      <c r="GU74" s="170"/>
      <c r="GV74" s="170"/>
      <c r="GW74" s="170"/>
      <c r="GX74" s="170"/>
      <c r="GY74" s="170"/>
      <c r="GZ74" s="170"/>
      <c r="HA74" s="170"/>
      <c r="HB74" s="170"/>
      <c r="HC74" s="170"/>
      <c r="HD74" s="170"/>
      <c r="HE74" s="170"/>
      <c r="HF74" s="170"/>
      <c r="HG74" s="170"/>
      <c r="HH74" s="170"/>
      <c r="HI74" s="170"/>
      <c r="HJ74" s="170"/>
      <c r="HK74" s="170"/>
      <c r="HL74" s="170"/>
      <c r="HM74" s="170"/>
      <c r="HN74" s="170"/>
      <c r="HO74" s="170"/>
      <c r="HP74" s="170"/>
      <c r="HQ74" s="170"/>
      <c r="HR74" s="170"/>
      <c r="HS74" s="170"/>
      <c r="HT74" s="170"/>
      <c r="HU74" s="170"/>
      <c r="HV74" s="170"/>
      <c r="HW74" s="170"/>
      <c r="HX74" s="170"/>
      <c r="HY74" s="170"/>
      <c r="HZ74" s="170"/>
      <c r="IA74" s="170"/>
      <c r="IB74" s="170"/>
      <c r="IC74" s="170"/>
      <c r="ID74" s="170"/>
      <c r="IE74" s="170"/>
      <c r="IF74" s="170"/>
      <c r="IG74" s="170"/>
      <c r="IH74" s="170"/>
      <c r="II74" s="170"/>
      <c r="IJ74" s="170"/>
      <c r="IK74" s="170"/>
      <c r="IL74" s="170"/>
      <c r="IM74" s="170"/>
      <c r="IN74" s="170"/>
      <c r="IO74" s="170"/>
      <c r="IP74" s="170"/>
      <c r="IQ74" s="170"/>
      <c r="IR74" s="170"/>
      <c r="IS74" s="170"/>
      <c r="IT74" s="170"/>
      <c r="IU74" s="170"/>
      <c r="IV74" s="170"/>
    </row>
    <row r="75" spans="1:256" ht="17.25">
      <c r="A75" s="178" t="s">
        <v>303</v>
      </c>
      <c r="B75" s="186">
        <v>205500</v>
      </c>
      <c r="C75" s="186">
        <v>201000</v>
      </c>
      <c r="D75" s="195"/>
      <c r="E75" s="196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70"/>
      <c r="GG75" s="170"/>
      <c r="GH75" s="170"/>
      <c r="GI75" s="170"/>
      <c r="GJ75" s="170"/>
      <c r="GK75" s="170"/>
      <c r="GL75" s="170"/>
      <c r="GM75" s="170"/>
      <c r="GN75" s="170"/>
      <c r="GO75" s="170"/>
      <c r="GP75" s="170"/>
      <c r="GQ75" s="170"/>
      <c r="GR75" s="170"/>
      <c r="GS75" s="170"/>
      <c r="GT75" s="170"/>
      <c r="GU75" s="170"/>
      <c r="GV75" s="170"/>
      <c r="GW75" s="170"/>
      <c r="GX75" s="170"/>
      <c r="GY75" s="170"/>
      <c r="GZ75" s="170"/>
      <c r="HA75" s="170"/>
      <c r="HB75" s="170"/>
      <c r="HC75" s="170"/>
      <c r="HD75" s="170"/>
      <c r="HE75" s="170"/>
      <c r="HF75" s="170"/>
      <c r="HG75" s="170"/>
      <c r="HH75" s="170"/>
      <c r="HI75" s="170"/>
      <c r="HJ75" s="170"/>
      <c r="HK75" s="170"/>
      <c r="HL75" s="170"/>
      <c r="HM75" s="170"/>
      <c r="HN75" s="170"/>
      <c r="HO75" s="170"/>
      <c r="HP75" s="170"/>
      <c r="HQ75" s="170"/>
      <c r="HR75" s="170"/>
      <c r="HS75" s="170"/>
      <c r="HT75" s="170"/>
      <c r="HU75" s="170"/>
      <c r="HV75" s="170"/>
      <c r="HW75" s="170"/>
      <c r="HX75" s="170"/>
      <c r="HY75" s="170"/>
      <c r="HZ75" s="170"/>
      <c r="IA75" s="170"/>
      <c r="IB75" s="170"/>
      <c r="IC75" s="170"/>
      <c r="ID75" s="170"/>
      <c r="IE75" s="170"/>
      <c r="IF75" s="170"/>
      <c r="IG75" s="170"/>
      <c r="IH75" s="170"/>
      <c r="II75" s="170"/>
      <c r="IJ75" s="170"/>
      <c r="IK75" s="170"/>
      <c r="IL75" s="170"/>
      <c r="IM75" s="170"/>
      <c r="IN75" s="170"/>
      <c r="IO75" s="170"/>
      <c r="IP75" s="170"/>
      <c r="IQ75" s="170"/>
      <c r="IR75" s="170"/>
      <c r="IS75" s="170"/>
      <c r="IT75" s="170"/>
      <c r="IU75" s="170"/>
      <c r="IV75" s="170"/>
    </row>
    <row r="76" spans="1:256" ht="17.25">
      <c r="A76" s="178" t="s">
        <v>304</v>
      </c>
      <c r="B76" s="186">
        <v>0</v>
      </c>
      <c r="C76" s="186">
        <v>0</v>
      </c>
      <c r="D76" s="195"/>
      <c r="E76" s="196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70"/>
      <c r="GL76" s="170"/>
      <c r="GM76" s="170"/>
      <c r="GN76" s="170"/>
      <c r="GO76" s="170"/>
      <c r="GP76" s="170"/>
      <c r="GQ76" s="170"/>
      <c r="GR76" s="170"/>
      <c r="GS76" s="170"/>
      <c r="GT76" s="170"/>
      <c r="GU76" s="170"/>
      <c r="GV76" s="170"/>
      <c r="GW76" s="170"/>
      <c r="GX76" s="170"/>
      <c r="GY76" s="170"/>
      <c r="GZ76" s="170"/>
      <c r="HA76" s="170"/>
      <c r="HB76" s="170"/>
      <c r="HC76" s="170"/>
      <c r="HD76" s="170"/>
      <c r="HE76" s="170"/>
      <c r="HF76" s="170"/>
      <c r="HG76" s="170"/>
      <c r="HH76" s="170"/>
      <c r="HI76" s="170"/>
      <c r="HJ76" s="170"/>
      <c r="HK76" s="170"/>
      <c r="HL76" s="170"/>
      <c r="HM76" s="170"/>
      <c r="HN76" s="170"/>
      <c r="HO76" s="170"/>
      <c r="HP76" s="170"/>
      <c r="HQ76" s="170"/>
      <c r="HR76" s="170"/>
      <c r="HS76" s="170"/>
      <c r="HT76" s="170"/>
      <c r="HU76" s="170"/>
      <c r="HV76" s="170"/>
      <c r="HW76" s="170"/>
      <c r="HX76" s="170"/>
      <c r="HY76" s="170"/>
      <c r="HZ76" s="170"/>
      <c r="IA76" s="170"/>
      <c r="IB76" s="170"/>
      <c r="IC76" s="170"/>
      <c r="ID76" s="170"/>
      <c r="IE76" s="170"/>
      <c r="IF76" s="170"/>
      <c r="IG76" s="170"/>
      <c r="IH76" s="170"/>
      <c r="II76" s="170"/>
      <c r="IJ76" s="170"/>
      <c r="IK76" s="170"/>
      <c r="IL76" s="170"/>
      <c r="IM76" s="170"/>
      <c r="IN76" s="170"/>
      <c r="IO76" s="170"/>
      <c r="IP76" s="170"/>
      <c r="IQ76" s="170"/>
      <c r="IR76" s="170"/>
      <c r="IS76" s="170"/>
      <c r="IT76" s="170"/>
      <c r="IU76" s="170"/>
      <c r="IV76" s="170"/>
    </row>
    <row r="77" spans="1:256" ht="17.25">
      <c r="A77" s="178" t="s">
        <v>305</v>
      </c>
      <c r="B77" s="186">
        <v>1087256.14</v>
      </c>
      <c r="C77" s="186">
        <v>928243.13</v>
      </c>
      <c r="D77" s="195"/>
      <c r="E77" s="196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70"/>
      <c r="GG77" s="170"/>
      <c r="GH77" s="170"/>
      <c r="GI77" s="170"/>
      <c r="GJ77" s="170"/>
      <c r="GK77" s="170"/>
      <c r="GL77" s="170"/>
      <c r="GM77" s="170"/>
      <c r="GN77" s="170"/>
      <c r="GO77" s="170"/>
      <c r="GP77" s="170"/>
      <c r="GQ77" s="170"/>
      <c r="GR77" s="170"/>
      <c r="GS77" s="170"/>
      <c r="GT77" s="170"/>
      <c r="GU77" s="170"/>
      <c r="GV77" s="170"/>
      <c r="GW77" s="170"/>
      <c r="GX77" s="170"/>
      <c r="GY77" s="170"/>
      <c r="GZ77" s="170"/>
      <c r="HA77" s="170"/>
      <c r="HB77" s="170"/>
      <c r="HC77" s="170"/>
      <c r="HD77" s="170"/>
      <c r="HE77" s="170"/>
      <c r="HF77" s="170"/>
      <c r="HG77" s="170"/>
      <c r="HH77" s="170"/>
      <c r="HI77" s="170"/>
      <c r="HJ77" s="170"/>
      <c r="HK77" s="170"/>
      <c r="HL77" s="170"/>
      <c r="HM77" s="170"/>
      <c r="HN77" s="170"/>
      <c r="HO77" s="170"/>
      <c r="HP77" s="170"/>
      <c r="HQ77" s="170"/>
      <c r="HR77" s="170"/>
      <c r="HS77" s="170"/>
      <c r="HT77" s="170"/>
      <c r="HU77" s="170"/>
      <c r="HV77" s="170"/>
      <c r="HW77" s="170"/>
      <c r="HX77" s="170"/>
      <c r="HY77" s="170"/>
      <c r="HZ77" s="170"/>
      <c r="IA77" s="170"/>
      <c r="IB77" s="170"/>
      <c r="IC77" s="170"/>
      <c r="ID77" s="170"/>
      <c r="IE77" s="170"/>
      <c r="IF77" s="170"/>
      <c r="IG77" s="170"/>
      <c r="IH77" s="170"/>
      <c r="II77" s="170"/>
      <c r="IJ77" s="170"/>
      <c r="IK77" s="170"/>
      <c r="IL77" s="170"/>
      <c r="IM77" s="170"/>
      <c r="IN77" s="170"/>
      <c r="IO77" s="170"/>
      <c r="IP77" s="170"/>
      <c r="IQ77" s="170"/>
      <c r="IR77" s="170"/>
      <c r="IS77" s="170"/>
      <c r="IT77" s="170"/>
      <c r="IU77" s="170"/>
      <c r="IV77" s="170"/>
    </row>
    <row r="78" spans="1:256" ht="17.25">
      <c r="A78" s="178" t="s">
        <v>306</v>
      </c>
      <c r="B78" s="186">
        <v>-130665.43</v>
      </c>
      <c r="C78" s="186">
        <v>0</v>
      </c>
      <c r="D78" s="195"/>
      <c r="E78" s="196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0"/>
      <c r="GJ78" s="170"/>
      <c r="GK78" s="170"/>
      <c r="GL78" s="170"/>
      <c r="GM78" s="170"/>
      <c r="GN78" s="170"/>
      <c r="GO78" s="170"/>
      <c r="GP78" s="170"/>
      <c r="GQ78" s="170"/>
      <c r="GR78" s="170"/>
      <c r="GS78" s="170"/>
      <c r="GT78" s="170"/>
      <c r="GU78" s="170"/>
      <c r="GV78" s="170"/>
      <c r="GW78" s="170"/>
      <c r="GX78" s="170"/>
      <c r="GY78" s="170"/>
      <c r="GZ78" s="170"/>
      <c r="HA78" s="170"/>
      <c r="HB78" s="170"/>
      <c r="HC78" s="170"/>
      <c r="HD78" s="170"/>
      <c r="HE78" s="170"/>
      <c r="HF78" s="170"/>
      <c r="HG78" s="170"/>
      <c r="HH78" s="170"/>
      <c r="HI78" s="170"/>
      <c r="HJ78" s="170"/>
      <c r="HK78" s="170"/>
      <c r="HL78" s="170"/>
      <c r="HM78" s="170"/>
      <c r="HN78" s="170"/>
      <c r="HO78" s="170"/>
      <c r="HP78" s="170"/>
      <c r="HQ78" s="170"/>
      <c r="HR78" s="170"/>
      <c r="HS78" s="170"/>
      <c r="HT78" s="170"/>
      <c r="HU78" s="170"/>
      <c r="HV78" s="170"/>
      <c r="HW78" s="170"/>
      <c r="HX78" s="170"/>
      <c r="HY78" s="170"/>
      <c r="HZ78" s="170"/>
      <c r="IA78" s="170"/>
      <c r="IB78" s="170"/>
      <c r="IC78" s="170"/>
      <c r="ID78" s="170"/>
      <c r="IE78" s="170"/>
      <c r="IF78" s="170"/>
      <c r="IG78" s="170"/>
      <c r="IH78" s="170"/>
      <c r="II78" s="170"/>
      <c r="IJ78" s="170"/>
      <c r="IK78" s="170"/>
      <c r="IL78" s="170"/>
      <c r="IM78" s="170"/>
      <c r="IN78" s="170"/>
      <c r="IO78" s="170"/>
      <c r="IP78" s="170"/>
      <c r="IQ78" s="170"/>
      <c r="IR78" s="170"/>
      <c r="IS78" s="170"/>
      <c r="IT78" s="170"/>
      <c r="IU78" s="170"/>
      <c r="IV78" s="170"/>
    </row>
    <row r="79" spans="1:256" ht="17.25">
      <c r="A79" s="178" t="s">
        <v>307</v>
      </c>
      <c r="B79" s="186">
        <v>0</v>
      </c>
      <c r="C79" s="186">
        <v>0</v>
      </c>
      <c r="D79" s="195"/>
      <c r="E79" s="196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0"/>
      <c r="GJ79" s="170"/>
      <c r="GK79" s="170"/>
      <c r="GL79" s="170"/>
      <c r="GM79" s="170"/>
      <c r="GN79" s="170"/>
      <c r="GO79" s="170"/>
      <c r="GP79" s="170"/>
      <c r="GQ79" s="170"/>
      <c r="GR79" s="170"/>
      <c r="GS79" s="170"/>
      <c r="GT79" s="170"/>
      <c r="GU79" s="170"/>
      <c r="GV79" s="170"/>
      <c r="GW79" s="170"/>
      <c r="GX79" s="170"/>
      <c r="GY79" s="170"/>
      <c r="GZ79" s="170"/>
      <c r="HA79" s="170"/>
      <c r="HB79" s="170"/>
      <c r="HC79" s="170"/>
      <c r="HD79" s="170"/>
      <c r="HE79" s="170"/>
      <c r="HF79" s="170"/>
      <c r="HG79" s="170"/>
      <c r="HH79" s="170"/>
      <c r="HI79" s="170"/>
      <c r="HJ79" s="170"/>
      <c r="HK79" s="170"/>
      <c r="HL79" s="170"/>
      <c r="HM79" s="170"/>
      <c r="HN79" s="170"/>
      <c r="HO79" s="170"/>
      <c r="HP79" s="170"/>
      <c r="HQ79" s="170"/>
      <c r="HR79" s="170"/>
      <c r="HS79" s="170"/>
      <c r="HT79" s="170"/>
      <c r="HU79" s="170"/>
      <c r="HV79" s="170"/>
      <c r="HW79" s="170"/>
      <c r="HX79" s="170"/>
      <c r="HY79" s="170"/>
      <c r="HZ79" s="170"/>
      <c r="IA79" s="170"/>
      <c r="IB79" s="170"/>
      <c r="IC79" s="170"/>
      <c r="ID79" s="170"/>
      <c r="IE79" s="170"/>
      <c r="IF79" s="170"/>
      <c r="IG79" s="170"/>
      <c r="IH79" s="170"/>
      <c r="II79" s="170"/>
      <c r="IJ79" s="170"/>
      <c r="IK79" s="170"/>
      <c r="IL79" s="170"/>
      <c r="IM79" s="170"/>
      <c r="IN79" s="170"/>
      <c r="IO79" s="170"/>
      <c r="IP79" s="170"/>
      <c r="IQ79" s="170"/>
      <c r="IR79" s="170"/>
      <c r="IS79" s="170"/>
      <c r="IT79" s="170"/>
      <c r="IU79" s="170"/>
      <c r="IV79" s="170"/>
    </row>
    <row r="80" spans="1:256" ht="18" thickBot="1">
      <c r="A80" s="181" t="s">
        <v>219</v>
      </c>
      <c r="B80" s="200">
        <f>SUM(B64:B79)</f>
        <v>144282422.03999996</v>
      </c>
      <c r="C80" s="200">
        <f>SUM(C64:C79)</f>
        <v>145670806.50000003</v>
      </c>
      <c r="D80" s="197">
        <f>C80-B80</f>
        <v>1388384.460000068</v>
      </c>
      <c r="E80" s="198">
        <f>D80/B80</f>
        <v>0.009622686120525208</v>
      </c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</row>
    <row r="81" spans="1:256" ht="18" thickTop="1">
      <c r="A81" s="177" t="s">
        <v>308</v>
      </c>
      <c r="B81" s="186">
        <v>7355580.23</v>
      </c>
      <c r="C81" s="186">
        <v>7114506.46</v>
      </c>
      <c r="D81" s="195"/>
      <c r="E81" s="196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  <c r="HJ81" s="170"/>
      <c r="HK81" s="170"/>
      <c r="HL81" s="170"/>
      <c r="HM81" s="170"/>
      <c r="HN81" s="170"/>
      <c r="HO81" s="170"/>
      <c r="HP81" s="170"/>
      <c r="HQ81" s="170"/>
      <c r="HR81" s="170"/>
      <c r="HS81" s="170"/>
      <c r="HT81" s="170"/>
      <c r="HU81" s="170"/>
      <c r="HV81" s="170"/>
      <c r="HW81" s="170"/>
      <c r="HX81" s="170"/>
      <c r="HY81" s="170"/>
      <c r="HZ81" s="170"/>
      <c r="IA81" s="170"/>
      <c r="IB81" s="170"/>
      <c r="IC81" s="170"/>
      <c r="ID81" s="170"/>
      <c r="IE81" s="170"/>
      <c r="IF81" s="170"/>
      <c r="IG81" s="170"/>
      <c r="IH81" s="170"/>
      <c r="II81" s="170"/>
      <c r="IJ81" s="170"/>
      <c r="IK81" s="170"/>
      <c r="IL81" s="170"/>
      <c r="IM81" s="170"/>
      <c r="IN81" s="170"/>
      <c r="IO81" s="170"/>
      <c r="IP81" s="170"/>
      <c r="IQ81" s="170"/>
      <c r="IR81" s="170"/>
      <c r="IS81" s="170"/>
      <c r="IT81" s="170"/>
      <c r="IU81" s="170"/>
      <c r="IV81" s="170"/>
    </row>
    <row r="82" spans="1:256" ht="18" thickBot="1">
      <c r="A82" s="181" t="s">
        <v>219</v>
      </c>
      <c r="B82" s="197">
        <f>B81</f>
        <v>7355580.23</v>
      </c>
      <c r="C82" s="197">
        <f>C81</f>
        <v>7114506.46</v>
      </c>
      <c r="D82" s="197">
        <f>C82-B82</f>
        <v>-241073.77000000048</v>
      </c>
      <c r="E82" s="198">
        <f>D82/B82</f>
        <v>-0.03277426966492356</v>
      </c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70"/>
      <c r="GL82" s="170"/>
      <c r="GM82" s="170"/>
      <c r="GN82" s="170"/>
      <c r="GO82" s="170"/>
      <c r="GP82" s="170"/>
      <c r="GQ82" s="170"/>
      <c r="GR82" s="170"/>
      <c r="GS82" s="170"/>
      <c r="GT82" s="170"/>
      <c r="GU82" s="170"/>
      <c r="GV82" s="170"/>
      <c r="GW82" s="170"/>
      <c r="GX82" s="170"/>
      <c r="GY82" s="170"/>
      <c r="GZ82" s="170"/>
      <c r="HA82" s="170"/>
      <c r="HB82" s="170"/>
      <c r="HC82" s="170"/>
      <c r="HD82" s="170"/>
      <c r="HE82" s="170"/>
      <c r="HF82" s="170"/>
      <c r="HG82" s="170"/>
      <c r="HH82" s="170"/>
      <c r="HI82" s="170"/>
      <c r="HJ82" s="170"/>
      <c r="HK82" s="170"/>
      <c r="HL82" s="170"/>
      <c r="HM82" s="170"/>
      <c r="HN82" s="170"/>
      <c r="HO82" s="170"/>
      <c r="HP82" s="170"/>
      <c r="HQ82" s="170"/>
      <c r="HR82" s="170"/>
      <c r="HS82" s="170"/>
      <c r="HT82" s="170"/>
      <c r="HU82" s="170"/>
      <c r="HV82" s="170"/>
      <c r="HW82" s="170"/>
      <c r="HX82" s="170"/>
      <c r="HY82" s="170"/>
      <c r="HZ82" s="170"/>
      <c r="IA82" s="170"/>
      <c r="IB82" s="170"/>
      <c r="IC82" s="170"/>
      <c r="ID82" s="170"/>
      <c r="IE82" s="170"/>
      <c r="IF82" s="170"/>
      <c r="IG82" s="170"/>
      <c r="IH82" s="170"/>
      <c r="II82" s="170"/>
      <c r="IJ82" s="170"/>
      <c r="IK82" s="170"/>
      <c r="IL82" s="170"/>
      <c r="IM82" s="170"/>
      <c r="IN82" s="170"/>
      <c r="IO82" s="170"/>
      <c r="IP82" s="170"/>
      <c r="IQ82" s="170"/>
      <c r="IR82" s="170"/>
      <c r="IS82" s="170"/>
      <c r="IT82" s="170"/>
      <c r="IU82" s="170"/>
      <c r="IV82" s="170"/>
    </row>
    <row r="83" spans="1:256" ht="18" thickTop="1">
      <c r="A83" s="177" t="s">
        <v>309</v>
      </c>
      <c r="B83" s="178"/>
      <c r="C83" s="178"/>
      <c r="D83" s="178"/>
      <c r="E83" s="179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70"/>
      <c r="GG83" s="170"/>
      <c r="GH83" s="170"/>
      <c r="GI83" s="170"/>
      <c r="GJ83" s="170"/>
      <c r="GK83" s="170"/>
      <c r="GL83" s="170"/>
      <c r="GM83" s="170"/>
      <c r="GN83" s="170"/>
      <c r="GO83" s="170"/>
      <c r="GP83" s="170"/>
      <c r="GQ83" s="170"/>
      <c r="GR83" s="170"/>
      <c r="GS83" s="170"/>
      <c r="GT83" s="170"/>
      <c r="GU83" s="170"/>
      <c r="GV83" s="170"/>
      <c r="GW83" s="170"/>
      <c r="GX83" s="170"/>
      <c r="GY83" s="170"/>
      <c r="GZ83" s="170"/>
      <c r="HA83" s="170"/>
      <c r="HB83" s="170"/>
      <c r="HC83" s="170"/>
      <c r="HD83" s="170"/>
      <c r="HE83" s="170"/>
      <c r="HF83" s="170"/>
      <c r="HG83" s="170"/>
      <c r="HH83" s="170"/>
      <c r="HI83" s="170"/>
      <c r="HJ83" s="170"/>
      <c r="HK83" s="170"/>
      <c r="HL83" s="170"/>
      <c r="HM83" s="170"/>
      <c r="HN83" s="170"/>
      <c r="HO83" s="170"/>
      <c r="HP83" s="170"/>
      <c r="HQ83" s="170"/>
      <c r="HR83" s="170"/>
      <c r="HS83" s="170"/>
      <c r="HT83" s="170"/>
      <c r="HU83" s="170"/>
      <c r="HV83" s="170"/>
      <c r="HW83" s="170"/>
      <c r="HX83" s="170"/>
      <c r="HY83" s="170"/>
      <c r="HZ83" s="170"/>
      <c r="IA83" s="170"/>
      <c r="IB83" s="170"/>
      <c r="IC83" s="170"/>
      <c r="ID83" s="170"/>
      <c r="IE83" s="170"/>
      <c r="IF83" s="170"/>
      <c r="IG83" s="170"/>
      <c r="IH83" s="170"/>
      <c r="II83" s="170"/>
      <c r="IJ83" s="170"/>
      <c r="IK83" s="170"/>
      <c r="IL83" s="170"/>
      <c r="IM83" s="170"/>
      <c r="IN83" s="170"/>
      <c r="IO83" s="170"/>
      <c r="IP83" s="170"/>
      <c r="IQ83" s="170"/>
      <c r="IR83" s="170"/>
      <c r="IS83" s="170"/>
      <c r="IT83" s="170"/>
      <c r="IU83" s="170"/>
      <c r="IV83" s="170"/>
    </row>
    <row r="84" spans="1:256" ht="17.25">
      <c r="A84" s="178" t="s">
        <v>310</v>
      </c>
      <c r="B84" s="186">
        <v>27703773</v>
      </c>
      <c r="C84" s="186">
        <v>31784756.96</v>
      </c>
      <c r="D84" s="195" t="s">
        <v>106</v>
      </c>
      <c r="E84" s="196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70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  <c r="GD84" s="170"/>
      <c r="GE84" s="170"/>
      <c r="GF84" s="170"/>
      <c r="GG84" s="170"/>
      <c r="GH84" s="170"/>
      <c r="GI84" s="170"/>
      <c r="GJ84" s="170"/>
      <c r="GK84" s="170"/>
      <c r="GL84" s="170"/>
      <c r="GM84" s="170"/>
      <c r="GN84" s="170"/>
      <c r="GO84" s="170"/>
      <c r="GP84" s="170"/>
      <c r="GQ84" s="170"/>
      <c r="GR84" s="170"/>
      <c r="GS84" s="170"/>
      <c r="GT84" s="170"/>
      <c r="GU84" s="170"/>
      <c r="GV84" s="170"/>
      <c r="GW84" s="170"/>
      <c r="GX84" s="170"/>
      <c r="GY84" s="170"/>
      <c r="GZ84" s="170"/>
      <c r="HA84" s="170"/>
      <c r="HB84" s="170"/>
      <c r="HC84" s="170"/>
      <c r="HD84" s="170"/>
      <c r="HE84" s="170"/>
      <c r="HF84" s="170"/>
      <c r="HG84" s="170"/>
      <c r="HH84" s="170"/>
      <c r="HI84" s="170"/>
      <c r="HJ84" s="170"/>
      <c r="HK84" s="170"/>
      <c r="HL84" s="170"/>
      <c r="HM84" s="170"/>
      <c r="HN84" s="170"/>
      <c r="HO84" s="170"/>
      <c r="HP84" s="170"/>
      <c r="HQ84" s="170"/>
      <c r="HR84" s="170"/>
      <c r="HS84" s="170"/>
      <c r="HT84" s="170"/>
      <c r="HU84" s="170"/>
      <c r="HV84" s="170"/>
      <c r="HW84" s="170"/>
      <c r="HX84" s="170"/>
      <c r="HY84" s="170"/>
      <c r="HZ84" s="170"/>
      <c r="IA84" s="170"/>
      <c r="IB84" s="170"/>
      <c r="IC84" s="170"/>
      <c r="ID84" s="170"/>
      <c r="IE84" s="170"/>
      <c r="IF84" s="170"/>
      <c r="IG84" s="170"/>
      <c r="IH84" s="170"/>
      <c r="II84" s="170"/>
      <c r="IJ84" s="170"/>
      <c r="IK84" s="170"/>
      <c r="IL84" s="170"/>
      <c r="IM84" s="170"/>
      <c r="IN84" s="170"/>
      <c r="IO84" s="170"/>
      <c r="IP84" s="170"/>
      <c r="IQ84" s="170"/>
      <c r="IR84" s="170"/>
      <c r="IS84" s="170"/>
      <c r="IT84" s="170"/>
      <c r="IU84" s="170"/>
      <c r="IV84" s="170"/>
    </row>
    <row r="85" spans="1:256" ht="17.25">
      <c r="A85" s="178" t="s">
        <v>311</v>
      </c>
      <c r="B85" s="186">
        <v>81820</v>
      </c>
      <c r="C85" s="186">
        <v>0</v>
      </c>
      <c r="D85" s="195"/>
      <c r="E85" s="196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0"/>
      <c r="GJ85" s="170"/>
      <c r="GK85" s="170"/>
      <c r="GL85" s="170"/>
      <c r="GM85" s="170"/>
      <c r="GN85" s="170"/>
      <c r="GO85" s="170"/>
      <c r="GP85" s="170"/>
      <c r="GQ85" s="170"/>
      <c r="GR85" s="170"/>
      <c r="GS85" s="170"/>
      <c r="GT85" s="170"/>
      <c r="GU85" s="170"/>
      <c r="GV85" s="170"/>
      <c r="GW85" s="170"/>
      <c r="GX85" s="170"/>
      <c r="GY85" s="170"/>
      <c r="GZ85" s="170"/>
      <c r="HA85" s="170"/>
      <c r="HB85" s="170"/>
      <c r="HC85" s="170"/>
      <c r="HD85" s="170"/>
      <c r="HE85" s="170"/>
      <c r="HF85" s="170"/>
      <c r="HG85" s="170"/>
      <c r="HH85" s="170"/>
      <c r="HI85" s="170"/>
      <c r="HJ85" s="170"/>
      <c r="HK85" s="170"/>
      <c r="HL85" s="170"/>
      <c r="HM85" s="170"/>
      <c r="HN85" s="170"/>
      <c r="HO85" s="170"/>
      <c r="HP85" s="170"/>
      <c r="HQ85" s="170"/>
      <c r="HR85" s="170"/>
      <c r="HS85" s="170"/>
      <c r="HT85" s="170"/>
      <c r="HU85" s="170"/>
      <c r="HV85" s="170"/>
      <c r="HW85" s="170"/>
      <c r="HX85" s="170"/>
      <c r="HY85" s="170"/>
      <c r="HZ85" s="170"/>
      <c r="IA85" s="170"/>
      <c r="IB85" s="170"/>
      <c r="IC85" s="170"/>
      <c r="ID85" s="170"/>
      <c r="IE85" s="170"/>
      <c r="IF85" s="170"/>
      <c r="IG85" s="170"/>
      <c r="IH85" s="170"/>
      <c r="II85" s="170"/>
      <c r="IJ85" s="170"/>
      <c r="IK85" s="170"/>
      <c r="IL85" s="170"/>
      <c r="IM85" s="170"/>
      <c r="IN85" s="170"/>
      <c r="IO85" s="170"/>
      <c r="IP85" s="170"/>
      <c r="IQ85" s="170"/>
      <c r="IR85" s="170"/>
      <c r="IS85" s="170"/>
      <c r="IT85" s="170"/>
      <c r="IU85" s="170"/>
      <c r="IV85" s="170"/>
    </row>
    <row r="86" spans="1:256" ht="18" thickBot="1">
      <c r="A86" s="181" t="s">
        <v>219</v>
      </c>
      <c r="B86" s="200">
        <f>SUM(B84:B85)</f>
        <v>27785593</v>
      </c>
      <c r="C86" s="200">
        <f>SUM(C84:C85)</f>
        <v>31784756.96</v>
      </c>
      <c r="D86" s="197">
        <f>C86-B86</f>
        <v>3999163.960000001</v>
      </c>
      <c r="E86" s="198">
        <f>D86/B86</f>
        <v>0.14392940830883116</v>
      </c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170"/>
      <c r="GL86" s="170"/>
      <c r="GM86" s="170"/>
      <c r="GN86" s="170"/>
      <c r="GO86" s="170"/>
      <c r="GP86" s="170"/>
      <c r="GQ86" s="170"/>
      <c r="GR86" s="170"/>
      <c r="GS86" s="170"/>
      <c r="GT86" s="170"/>
      <c r="GU86" s="170"/>
      <c r="GV86" s="170"/>
      <c r="GW86" s="170"/>
      <c r="GX86" s="170"/>
      <c r="GY86" s="170"/>
      <c r="GZ86" s="170"/>
      <c r="HA86" s="170"/>
      <c r="HB86" s="170"/>
      <c r="HC86" s="170"/>
      <c r="HD86" s="170"/>
      <c r="HE86" s="170"/>
      <c r="HF86" s="170"/>
      <c r="HG86" s="170"/>
      <c r="HH86" s="170"/>
      <c r="HI86" s="170"/>
      <c r="HJ86" s="170"/>
      <c r="HK86" s="170"/>
      <c r="HL86" s="170"/>
      <c r="HM86" s="170"/>
      <c r="HN86" s="170"/>
      <c r="HO86" s="170"/>
      <c r="HP86" s="170"/>
      <c r="HQ86" s="170"/>
      <c r="HR86" s="170"/>
      <c r="HS86" s="170"/>
      <c r="HT86" s="170"/>
      <c r="HU86" s="170"/>
      <c r="HV86" s="170"/>
      <c r="HW86" s="170"/>
      <c r="HX86" s="170"/>
      <c r="HY86" s="170"/>
      <c r="HZ86" s="170"/>
      <c r="IA86" s="170"/>
      <c r="IB86" s="170"/>
      <c r="IC86" s="170"/>
      <c r="ID86" s="170"/>
      <c r="IE86" s="170"/>
      <c r="IF86" s="170"/>
      <c r="IG86" s="170"/>
      <c r="IH86" s="170"/>
      <c r="II86" s="170"/>
      <c r="IJ86" s="170"/>
      <c r="IK86" s="170"/>
      <c r="IL86" s="170"/>
      <c r="IM86" s="170"/>
      <c r="IN86" s="170"/>
      <c r="IO86" s="170"/>
      <c r="IP86" s="170"/>
      <c r="IQ86" s="170"/>
      <c r="IR86" s="170"/>
      <c r="IS86" s="170"/>
      <c r="IT86" s="170"/>
      <c r="IU86" s="170"/>
      <c r="IV86" s="170"/>
    </row>
    <row r="87" spans="1:256" ht="18" thickTop="1">
      <c r="A87" s="177" t="s">
        <v>312</v>
      </c>
      <c r="B87" s="178"/>
      <c r="C87" s="178"/>
      <c r="D87" s="178"/>
      <c r="E87" s="179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  <c r="FL87" s="170"/>
      <c r="FM87" s="170"/>
      <c r="FN87" s="170"/>
      <c r="FO87" s="170"/>
      <c r="FP87" s="170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0"/>
      <c r="GJ87" s="170"/>
      <c r="GK87" s="170"/>
      <c r="GL87" s="170"/>
      <c r="GM87" s="170"/>
      <c r="GN87" s="170"/>
      <c r="GO87" s="170"/>
      <c r="GP87" s="170"/>
      <c r="GQ87" s="170"/>
      <c r="GR87" s="170"/>
      <c r="GS87" s="170"/>
      <c r="GT87" s="170"/>
      <c r="GU87" s="170"/>
      <c r="GV87" s="170"/>
      <c r="GW87" s="170"/>
      <c r="GX87" s="170"/>
      <c r="GY87" s="170"/>
      <c r="GZ87" s="170"/>
      <c r="HA87" s="170"/>
      <c r="HB87" s="170"/>
      <c r="HC87" s="170"/>
      <c r="HD87" s="170"/>
      <c r="HE87" s="170"/>
      <c r="HF87" s="170"/>
      <c r="HG87" s="170"/>
      <c r="HH87" s="170"/>
      <c r="HI87" s="170"/>
      <c r="HJ87" s="170"/>
      <c r="HK87" s="170"/>
      <c r="HL87" s="170"/>
      <c r="HM87" s="170"/>
      <c r="HN87" s="170"/>
      <c r="HO87" s="170"/>
      <c r="HP87" s="170"/>
      <c r="HQ87" s="170"/>
      <c r="HR87" s="170"/>
      <c r="HS87" s="170"/>
      <c r="HT87" s="170"/>
      <c r="HU87" s="170"/>
      <c r="HV87" s="170"/>
      <c r="HW87" s="170"/>
      <c r="HX87" s="170"/>
      <c r="HY87" s="170"/>
      <c r="HZ87" s="170"/>
      <c r="IA87" s="170"/>
      <c r="IB87" s="170"/>
      <c r="IC87" s="170"/>
      <c r="ID87" s="170"/>
      <c r="IE87" s="170"/>
      <c r="IF87" s="170"/>
      <c r="IG87" s="170"/>
      <c r="IH87" s="170"/>
      <c r="II87" s="170"/>
      <c r="IJ87" s="170"/>
      <c r="IK87" s="170"/>
      <c r="IL87" s="170"/>
      <c r="IM87" s="170"/>
      <c r="IN87" s="170"/>
      <c r="IO87" s="170"/>
      <c r="IP87" s="170"/>
      <c r="IQ87" s="170"/>
      <c r="IR87" s="170"/>
      <c r="IS87" s="170"/>
      <c r="IT87" s="170"/>
      <c r="IU87" s="170"/>
      <c r="IV87" s="170"/>
    </row>
    <row r="88" spans="1:256" ht="17.25">
      <c r="A88" s="178" t="s">
        <v>313</v>
      </c>
      <c r="B88" s="186">
        <v>-2795026.83</v>
      </c>
      <c r="C88" s="186">
        <v>1228226.99</v>
      </c>
      <c r="D88" s="195"/>
      <c r="E88" s="196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70"/>
      <c r="FL88" s="170"/>
      <c r="FM88" s="170"/>
      <c r="FN88" s="170"/>
      <c r="FO88" s="170"/>
      <c r="FP88" s="170"/>
      <c r="FQ88" s="170"/>
      <c r="FR88" s="170"/>
      <c r="FS88" s="170"/>
      <c r="FT88" s="170"/>
      <c r="FU88" s="170"/>
      <c r="FV88" s="170"/>
      <c r="FW88" s="170"/>
      <c r="FX88" s="170"/>
      <c r="FY88" s="170"/>
      <c r="FZ88" s="170"/>
      <c r="GA88" s="170"/>
      <c r="GB88" s="170"/>
      <c r="GC88" s="170"/>
      <c r="GD88" s="170"/>
      <c r="GE88" s="170"/>
      <c r="GF88" s="170"/>
      <c r="GG88" s="170"/>
      <c r="GH88" s="170"/>
      <c r="GI88" s="170"/>
      <c r="GJ88" s="170"/>
      <c r="GK88" s="170"/>
      <c r="GL88" s="170"/>
      <c r="GM88" s="170"/>
      <c r="GN88" s="170"/>
      <c r="GO88" s="170"/>
      <c r="GP88" s="170"/>
      <c r="GQ88" s="170"/>
      <c r="GR88" s="170"/>
      <c r="GS88" s="170"/>
      <c r="GT88" s="170"/>
      <c r="GU88" s="170"/>
      <c r="GV88" s="170"/>
      <c r="GW88" s="170"/>
      <c r="GX88" s="170"/>
      <c r="GY88" s="170"/>
      <c r="GZ88" s="170"/>
      <c r="HA88" s="170"/>
      <c r="HB88" s="170"/>
      <c r="HC88" s="170"/>
      <c r="HD88" s="170"/>
      <c r="HE88" s="170"/>
      <c r="HF88" s="170"/>
      <c r="HG88" s="170"/>
      <c r="HH88" s="170"/>
      <c r="HI88" s="170"/>
      <c r="HJ88" s="170"/>
      <c r="HK88" s="170"/>
      <c r="HL88" s="170"/>
      <c r="HM88" s="170"/>
      <c r="HN88" s="170"/>
      <c r="HO88" s="170"/>
      <c r="HP88" s="170"/>
      <c r="HQ88" s="170"/>
      <c r="HR88" s="170"/>
      <c r="HS88" s="170"/>
      <c r="HT88" s="170"/>
      <c r="HU88" s="170"/>
      <c r="HV88" s="170"/>
      <c r="HW88" s="170"/>
      <c r="HX88" s="170"/>
      <c r="HY88" s="170"/>
      <c r="HZ88" s="170"/>
      <c r="IA88" s="170"/>
      <c r="IB88" s="170"/>
      <c r="IC88" s="170"/>
      <c r="ID88" s="170"/>
      <c r="IE88" s="170"/>
      <c r="IF88" s="170"/>
      <c r="IG88" s="170"/>
      <c r="IH88" s="170"/>
      <c r="II88" s="170"/>
      <c r="IJ88" s="170"/>
      <c r="IK88" s="170"/>
      <c r="IL88" s="170"/>
      <c r="IM88" s="170"/>
      <c r="IN88" s="170"/>
      <c r="IO88" s="170"/>
      <c r="IP88" s="170"/>
      <c r="IQ88" s="170"/>
      <c r="IR88" s="170"/>
      <c r="IS88" s="170"/>
      <c r="IT88" s="170"/>
      <c r="IU88" s="170"/>
      <c r="IV88" s="170"/>
    </row>
    <row r="89" spans="1:256" ht="17.25">
      <c r="A89" s="178" t="s">
        <v>314</v>
      </c>
      <c r="B89" s="186">
        <v>-3820439.24</v>
      </c>
      <c r="C89" s="186">
        <v>585274.17</v>
      </c>
      <c r="D89" s="195"/>
      <c r="E89" s="196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70"/>
      <c r="FL89" s="170"/>
      <c r="FM89" s="170"/>
      <c r="FN89" s="170"/>
      <c r="FO89" s="170"/>
      <c r="FP89" s="170"/>
      <c r="FQ89" s="170"/>
      <c r="FR89" s="170"/>
      <c r="FS89" s="170"/>
      <c r="FT89" s="170"/>
      <c r="FU89" s="170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70"/>
      <c r="GG89" s="170"/>
      <c r="GH89" s="170"/>
      <c r="GI89" s="170"/>
      <c r="GJ89" s="170"/>
      <c r="GK89" s="170"/>
      <c r="GL89" s="170"/>
      <c r="GM89" s="170"/>
      <c r="GN89" s="170"/>
      <c r="GO89" s="170"/>
      <c r="GP89" s="170"/>
      <c r="GQ89" s="170"/>
      <c r="GR89" s="170"/>
      <c r="GS89" s="170"/>
      <c r="GT89" s="170"/>
      <c r="GU89" s="170"/>
      <c r="GV89" s="170"/>
      <c r="GW89" s="170"/>
      <c r="GX89" s="170"/>
      <c r="GY89" s="170"/>
      <c r="GZ89" s="170"/>
      <c r="HA89" s="170"/>
      <c r="HB89" s="170"/>
      <c r="HC89" s="170"/>
      <c r="HD89" s="170"/>
      <c r="HE89" s="170"/>
      <c r="HF89" s="170"/>
      <c r="HG89" s="170"/>
      <c r="HH89" s="170"/>
      <c r="HI89" s="170"/>
      <c r="HJ89" s="170"/>
      <c r="HK89" s="170"/>
      <c r="HL89" s="170"/>
      <c r="HM89" s="170"/>
      <c r="HN89" s="170"/>
      <c r="HO89" s="170"/>
      <c r="HP89" s="170"/>
      <c r="HQ89" s="170"/>
      <c r="HR89" s="170"/>
      <c r="HS89" s="170"/>
      <c r="HT89" s="170"/>
      <c r="HU89" s="170"/>
      <c r="HV89" s="170"/>
      <c r="HW89" s="170"/>
      <c r="HX89" s="170"/>
      <c r="HY89" s="170"/>
      <c r="HZ89" s="170"/>
      <c r="IA89" s="170"/>
      <c r="IB89" s="170"/>
      <c r="IC89" s="170"/>
      <c r="ID89" s="170"/>
      <c r="IE89" s="170"/>
      <c r="IF89" s="170"/>
      <c r="IG89" s="170"/>
      <c r="IH89" s="170"/>
      <c r="II89" s="170"/>
      <c r="IJ89" s="170"/>
      <c r="IK89" s="170"/>
      <c r="IL89" s="170"/>
      <c r="IM89" s="170"/>
      <c r="IN89" s="170"/>
      <c r="IO89" s="170"/>
      <c r="IP89" s="170"/>
      <c r="IQ89" s="170"/>
      <c r="IR89" s="170"/>
      <c r="IS89" s="170"/>
      <c r="IT89" s="170"/>
      <c r="IU89" s="170"/>
      <c r="IV89" s="170"/>
    </row>
    <row r="90" spans="1:256" ht="17.25">
      <c r="A90" s="178" t="s">
        <v>315</v>
      </c>
      <c r="B90" s="186">
        <v>17331409.92</v>
      </c>
      <c r="C90" s="186">
        <v>8324052.85</v>
      </c>
      <c r="D90" s="195" t="s">
        <v>106</v>
      </c>
      <c r="E90" s="201" t="s">
        <v>106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170"/>
      <c r="FL90" s="170"/>
      <c r="FM90" s="170"/>
      <c r="FN90" s="170"/>
      <c r="FO90" s="170"/>
      <c r="FP90" s="170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0"/>
      <c r="GJ90" s="170"/>
      <c r="GK90" s="170"/>
      <c r="GL90" s="170"/>
      <c r="GM90" s="170"/>
      <c r="GN90" s="170"/>
      <c r="GO90" s="170"/>
      <c r="GP90" s="170"/>
      <c r="GQ90" s="170"/>
      <c r="GR90" s="170"/>
      <c r="GS90" s="170"/>
      <c r="GT90" s="170"/>
      <c r="GU90" s="170"/>
      <c r="GV90" s="170"/>
      <c r="GW90" s="170"/>
      <c r="GX90" s="170"/>
      <c r="GY90" s="170"/>
      <c r="GZ90" s="170"/>
      <c r="HA90" s="170"/>
      <c r="HB90" s="170"/>
      <c r="HC90" s="170"/>
      <c r="HD90" s="170"/>
      <c r="HE90" s="170"/>
      <c r="HF90" s="170"/>
      <c r="HG90" s="170"/>
      <c r="HH90" s="170"/>
      <c r="HI90" s="170"/>
      <c r="HJ90" s="170"/>
      <c r="HK90" s="170"/>
      <c r="HL90" s="170"/>
      <c r="HM90" s="170"/>
      <c r="HN90" s="170"/>
      <c r="HO90" s="170"/>
      <c r="HP90" s="170"/>
      <c r="HQ90" s="170"/>
      <c r="HR90" s="170"/>
      <c r="HS90" s="170"/>
      <c r="HT90" s="170"/>
      <c r="HU90" s="170"/>
      <c r="HV90" s="170"/>
      <c r="HW90" s="170"/>
      <c r="HX90" s="170"/>
      <c r="HY90" s="170"/>
      <c r="HZ90" s="170"/>
      <c r="IA90" s="170"/>
      <c r="IB90" s="170"/>
      <c r="IC90" s="170"/>
      <c r="ID90" s="170"/>
      <c r="IE90" s="170"/>
      <c r="IF90" s="170"/>
      <c r="IG90" s="170"/>
      <c r="IH90" s="170"/>
      <c r="II90" s="170"/>
      <c r="IJ90" s="170"/>
      <c r="IK90" s="170"/>
      <c r="IL90" s="170"/>
      <c r="IM90" s="170"/>
      <c r="IN90" s="170"/>
      <c r="IO90" s="170"/>
      <c r="IP90" s="170"/>
      <c r="IQ90" s="170"/>
      <c r="IR90" s="170"/>
      <c r="IS90" s="170"/>
      <c r="IT90" s="170"/>
      <c r="IU90" s="170"/>
      <c r="IV90" s="170"/>
    </row>
    <row r="91" spans="1:256" ht="17.25">
      <c r="A91" s="178" t="s">
        <v>316</v>
      </c>
      <c r="B91" s="186">
        <v>1112673.19</v>
      </c>
      <c r="C91" s="186">
        <v>1854351.96</v>
      </c>
      <c r="D91" s="195"/>
      <c r="E91" s="196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70"/>
      <c r="FL91" s="170"/>
      <c r="FM91" s="170"/>
      <c r="FN91" s="170"/>
      <c r="FO91" s="170"/>
      <c r="FP91" s="170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0"/>
      <c r="GJ91" s="170"/>
      <c r="GK91" s="170"/>
      <c r="GL91" s="170"/>
      <c r="GM91" s="170"/>
      <c r="GN91" s="170"/>
      <c r="GO91" s="170"/>
      <c r="GP91" s="170"/>
      <c r="GQ91" s="170"/>
      <c r="GR91" s="170"/>
      <c r="GS91" s="170"/>
      <c r="GT91" s="170"/>
      <c r="GU91" s="170"/>
      <c r="GV91" s="170"/>
      <c r="GW91" s="170"/>
      <c r="GX91" s="170"/>
      <c r="GY91" s="170"/>
      <c r="GZ91" s="170"/>
      <c r="HA91" s="170"/>
      <c r="HB91" s="170"/>
      <c r="HC91" s="170"/>
      <c r="HD91" s="170"/>
      <c r="HE91" s="170"/>
      <c r="HF91" s="170"/>
      <c r="HG91" s="170"/>
      <c r="HH91" s="170"/>
      <c r="HI91" s="170"/>
      <c r="HJ91" s="170"/>
      <c r="HK91" s="170"/>
      <c r="HL91" s="170"/>
      <c r="HM91" s="170"/>
      <c r="HN91" s="170"/>
      <c r="HO91" s="170"/>
      <c r="HP91" s="170"/>
      <c r="HQ91" s="170"/>
      <c r="HR91" s="170"/>
      <c r="HS91" s="170"/>
      <c r="HT91" s="170"/>
      <c r="HU91" s="170"/>
      <c r="HV91" s="170"/>
      <c r="HW91" s="170"/>
      <c r="HX91" s="170"/>
      <c r="HY91" s="170"/>
      <c r="HZ91" s="170"/>
      <c r="IA91" s="170"/>
      <c r="IB91" s="170"/>
      <c r="IC91" s="170"/>
      <c r="ID91" s="170"/>
      <c r="IE91" s="170"/>
      <c r="IF91" s="170"/>
      <c r="IG91" s="170"/>
      <c r="IH91" s="170"/>
      <c r="II91" s="170"/>
      <c r="IJ91" s="170"/>
      <c r="IK91" s="170"/>
      <c r="IL91" s="170"/>
      <c r="IM91" s="170"/>
      <c r="IN91" s="170"/>
      <c r="IO91" s="170"/>
      <c r="IP91" s="170"/>
      <c r="IQ91" s="170"/>
      <c r="IR91" s="170"/>
      <c r="IS91" s="170"/>
      <c r="IT91" s="170"/>
      <c r="IU91" s="170"/>
      <c r="IV91" s="170"/>
    </row>
    <row r="92" spans="1:256" ht="17.25">
      <c r="A92" s="178" t="s">
        <v>317</v>
      </c>
      <c r="B92" s="186">
        <v>1136166.44</v>
      </c>
      <c r="C92" s="186">
        <v>1405974.21</v>
      </c>
      <c r="D92" s="195"/>
      <c r="E92" s="196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70"/>
      <c r="FL92" s="170"/>
      <c r="FM92" s="170"/>
      <c r="FN92" s="170"/>
      <c r="FO92" s="170"/>
      <c r="FP92" s="170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0"/>
      <c r="GJ92" s="170"/>
      <c r="GK92" s="170"/>
      <c r="GL92" s="170"/>
      <c r="GM92" s="170"/>
      <c r="GN92" s="170"/>
      <c r="GO92" s="170"/>
      <c r="GP92" s="170"/>
      <c r="GQ92" s="170"/>
      <c r="GR92" s="170"/>
      <c r="GS92" s="170"/>
      <c r="GT92" s="170"/>
      <c r="GU92" s="170"/>
      <c r="GV92" s="170"/>
      <c r="GW92" s="170"/>
      <c r="GX92" s="170"/>
      <c r="GY92" s="170"/>
      <c r="GZ92" s="170"/>
      <c r="HA92" s="170"/>
      <c r="HB92" s="170"/>
      <c r="HC92" s="170"/>
      <c r="HD92" s="170"/>
      <c r="HE92" s="170"/>
      <c r="HF92" s="170"/>
      <c r="HG92" s="170"/>
      <c r="HH92" s="170"/>
      <c r="HI92" s="170"/>
      <c r="HJ92" s="170"/>
      <c r="HK92" s="170"/>
      <c r="HL92" s="170"/>
      <c r="HM92" s="170"/>
      <c r="HN92" s="170"/>
      <c r="HO92" s="170"/>
      <c r="HP92" s="170"/>
      <c r="HQ92" s="170"/>
      <c r="HR92" s="170"/>
      <c r="HS92" s="170"/>
      <c r="HT92" s="170"/>
      <c r="HU92" s="170"/>
      <c r="HV92" s="170"/>
      <c r="HW92" s="170"/>
      <c r="HX92" s="170"/>
      <c r="HY92" s="170"/>
      <c r="HZ92" s="170"/>
      <c r="IA92" s="170"/>
      <c r="IB92" s="170"/>
      <c r="IC92" s="170"/>
      <c r="ID92" s="170"/>
      <c r="IE92" s="170"/>
      <c r="IF92" s="170"/>
      <c r="IG92" s="170"/>
      <c r="IH92" s="170"/>
      <c r="II92" s="170"/>
      <c r="IJ92" s="170"/>
      <c r="IK92" s="170"/>
      <c r="IL92" s="170"/>
      <c r="IM92" s="170"/>
      <c r="IN92" s="170"/>
      <c r="IO92" s="170"/>
      <c r="IP92" s="170"/>
      <c r="IQ92" s="170"/>
      <c r="IR92" s="170"/>
      <c r="IS92" s="170"/>
      <c r="IT92" s="170"/>
      <c r="IU92" s="170"/>
      <c r="IV92" s="170"/>
    </row>
    <row r="93" spans="1:256" ht="18" thickBot="1">
      <c r="A93" s="181" t="s">
        <v>219</v>
      </c>
      <c r="B93" s="197">
        <f>SUM(B88:B92)</f>
        <v>12964783.48</v>
      </c>
      <c r="C93" s="197">
        <f>SUM(C88:C92)</f>
        <v>13397880.18</v>
      </c>
      <c r="D93" s="197">
        <f>C93-B93</f>
        <v>433096.69999999925</v>
      </c>
      <c r="E93" s="198">
        <f>D93/B93</f>
        <v>0.033405625374932926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70"/>
      <c r="FD93" s="170"/>
      <c r="FE93" s="170"/>
      <c r="FF93" s="170"/>
      <c r="FG93" s="170"/>
      <c r="FH93" s="170"/>
      <c r="FI93" s="170"/>
      <c r="FJ93" s="170"/>
      <c r="FK93" s="170"/>
      <c r="FL93" s="170"/>
      <c r="FM93" s="170"/>
      <c r="FN93" s="170"/>
      <c r="FO93" s="170"/>
      <c r="FP93" s="170"/>
      <c r="FQ93" s="170"/>
      <c r="FR93" s="170"/>
      <c r="FS93" s="170"/>
      <c r="FT93" s="170"/>
      <c r="FU93" s="170"/>
      <c r="FV93" s="170"/>
      <c r="FW93" s="170"/>
      <c r="FX93" s="170"/>
      <c r="FY93" s="170"/>
      <c r="FZ93" s="170"/>
      <c r="GA93" s="170"/>
      <c r="GB93" s="170"/>
      <c r="GC93" s="170"/>
      <c r="GD93" s="170"/>
      <c r="GE93" s="170"/>
      <c r="GF93" s="170"/>
      <c r="GG93" s="170"/>
      <c r="GH93" s="170"/>
      <c r="GI93" s="170"/>
      <c r="GJ93" s="170"/>
      <c r="GK93" s="170"/>
      <c r="GL93" s="170"/>
      <c r="GM93" s="170"/>
      <c r="GN93" s="170"/>
      <c r="GO93" s="170"/>
      <c r="GP93" s="170"/>
      <c r="GQ93" s="170"/>
      <c r="GR93" s="170"/>
      <c r="GS93" s="170"/>
      <c r="GT93" s="170"/>
      <c r="GU93" s="170"/>
      <c r="GV93" s="170"/>
      <c r="GW93" s="170"/>
      <c r="GX93" s="170"/>
      <c r="GY93" s="170"/>
      <c r="GZ93" s="170"/>
      <c r="HA93" s="170"/>
      <c r="HB93" s="170"/>
      <c r="HC93" s="170"/>
      <c r="HD93" s="170"/>
      <c r="HE93" s="170"/>
      <c r="HF93" s="170"/>
      <c r="HG93" s="170"/>
      <c r="HH93" s="170"/>
      <c r="HI93" s="170"/>
      <c r="HJ93" s="170"/>
      <c r="HK93" s="170"/>
      <c r="HL93" s="170"/>
      <c r="HM93" s="170"/>
      <c r="HN93" s="170"/>
      <c r="HO93" s="170"/>
      <c r="HP93" s="170"/>
      <c r="HQ93" s="170"/>
      <c r="HR93" s="170"/>
      <c r="HS93" s="170"/>
      <c r="HT93" s="170"/>
      <c r="HU93" s="170"/>
      <c r="HV93" s="170"/>
      <c r="HW93" s="170"/>
      <c r="HX93" s="170"/>
      <c r="HY93" s="170"/>
      <c r="HZ93" s="170"/>
      <c r="IA93" s="170"/>
      <c r="IB93" s="170"/>
      <c r="IC93" s="170"/>
      <c r="ID93" s="170"/>
      <c r="IE93" s="170"/>
      <c r="IF93" s="170"/>
      <c r="IG93" s="170"/>
      <c r="IH93" s="170"/>
      <c r="II93" s="170"/>
      <c r="IJ93" s="170"/>
      <c r="IK93" s="170"/>
      <c r="IL93" s="170"/>
      <c r="IM93" s="170"/>
      <c r="IN93" s="170"/>
      <c r="IO93" s="170"/>
      <c r="IP93" s="170"/>
      <c r="IQ93" s="170"/>
      <c r="IR93" s="170"/>
      <c r="IS93" s="170"/>
      <c r="IT93" s="170"/>
      <c r="IU93" s="170"/>
      <c r="IV93" s="170"/>
    </row>
    <row r="94" spans="1:256" ht="18" thickTop="1">
      <c r="A94" s="177" t="s">
        <v>318</v>
      </c>
      <c r="B94" s="178"/>
      <c r="C94" s="178"/>
      <c r="D94" s="178"/>
      <c r="E94" s="179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70"/>
      <c r="FF94" s="170"/>
      <c r="FG94" s="170"/>
      <c r="FH94" s="170"/>
      <c r="FI94" s="170"/>
      <c r="FJ94" s="170"/>
      <c r="FK94" s="170"/>
      <c r="FL94" s="170"/>
      <c r="FM94" s="170"/>
      <c r="FN94" s="170"/>
      <c r="FO94" s="170"/>
      <c r="FP94" s="170"/>
      <c r="FQ94" s="170"/>
      <c r="FR94" s="170"/>
      <c r="FS94" s="170"/>
      <c r="FT94" s="170"/>
      <c r="FU94" s="170"/>
      <c r="FV94" s="170"/>
      <c r="FW94" s="170"/>
      <c r="FX94" s="170"/>
      <c r="FY94" s="170"/>
      <c r="FZ94" s="170"/>
      <c r="GA94" s="170"/>
      <c r="GB94" s="170"/>
      <c r="GC94" s="170"/>
      <c r="GD94" s="170"/>
      <c r="GE94" s="170"/>
      <c r="GF94" s="170"/>
      <c r="GG94" s="170"/>
      <c r="GH94" s="170"/>
      <c r="GI94" s="170"/>
      <c r="GJ94" s="170"/>
      <c r="GK94" s="170"/>
      <c r="GL94" s="170"/>
      <c r="GM94" s="170"/>
      <c r="GN94" s="170"/>
      <c r="GO94" s="170"/>
      <c r="GP94" s="170"/>
      <c r="GQ94" s="170"/>
      <c r="GR94" s="170"/>
      <c r="GS94" s="170"/>
      <c r="GT94" s="170"/>
      <c r="GU94" s="170"/>
      <c r="GV94" s="170"/>
      <c r="GW94" s="170"/>
      <c r="GX94" s="170"/>
      <c r="GY94" s="170"/>
      <c r="GZ94" s="170"/>
      <c r="HA94" s="170"/>
      <c r="HB94" s="170"/>
      <c r="HC94" s="170"/>
      <c r="HD94" s="170"/>
      <c r="HE94" s="170"/>
      <c r="HF94" s="170"/>
      <c r="HG94" s="170"/>
      <c r="HH94" s="170"/>
      <c r="HI94" s="170"/>
      <c r="HJ94" s="170"/>
      <c r="HK94" s="170"/>
      <c r="HL94" s="170"/>
      <c r="HM94" s="170"/>
      <c r="HN94" s="170"/>
      <c r="HO94" s="170"/>
      <c r="HP94" s="170"/>
      <c r="HQ94" s="170"/>
      <c r="HR94" s="170"/>
      <c r="HS94" s="170"/>
      <c r="HT94" s="170"/>
      <c r="HU94" s="170"/>
      <c r="HV94" s="170"/>
      <c r="HW94" s="170"/>
      <c r="HX94" s="170"/>
      <c r="HY94" s="170"/>
      <c r="HZ94" s="170"/>
      <c r="IA94" s="170"/>
      <c r="IB94" s="170"/>
      <c r="IC94" s="170"/>
      <c r="ID94" s="170"/>
      <c r="IE94" s="170"/>
      <c r="IF94" s="170"/>
      <c r="IG94" s="170"/>
      <c r="IH94" s="170"/>
      <c r="II94" s="170"/>
      <c r="IJ94" s="170"/>
      <c r="IK94" s="170"/>
      <c r="IL94" s="170"/>
      <c r="IM94" s="170"/>
      <c r="IN94" s="170"/>
      <c r="IO94" s="170"/>
      <c r="IP94" s="170"/>
      <c r="IQ94" s="170"/>
      <c r="IR94" s="170"/>
      <c r="IS94" s="170"/>
      <c r="IT94" s="170"/>
      <c r="IU94" s="170"/>
      <c r="IV94" s="170"/>
    </row>
    <row r="95" spans="1:256" ht="17.25">
      <c r="A95" s="178" t="s">
        <v>319</v>
      </c>
      <c r="B95" s="186">
        <v>80308372.86</v>
      </c>
      <c r="C95" s="186">
        <v>100711210.91</v>
      </c>
      <c r="D95" s="195"/>
      <c r="E95" s="196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0"/>
      <c r="FG95" s="170"/>
      <c r="FH95" s="170"/>
      <c r="FI95" s="170"/>
      <c r="FJ95" s="170"/>
      <c r="FK95" s="170"/>
      <c r="FL95" s="170"/>
      <c r="FM95" s="170"/>
      <c r="FN95" s="170"/>
      <c r="FO95" s="170"/>
      <c r="FP95" s="170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0"/>
      <c r="GJ95" s="170"/>
      <c r="GK95" s="170"/>
      <c r="GL95" s="170"/>
      <c r="GM95" s="170"/>
      <c r="GN95" s="170"/>
      <c r="GO95" s="170"/>
      <c r="GP95" s="170"/>
      <c r="GQ95" s="170"/>
      <c r="GR95" s="170"/>
      <c r="GS95" s="170"/>
      <c r="GT95" s="170"/>
      <c r="GU95" s="170"/>
      <c r="GV95" s="170"/>
      <c r="GW95" s="170"/>
      <c r="GX95" s="170"/>
      <c r="GY95" s="170"/>
      <c r="GZ95" s="170"/>
      <c r="HA95" s="170"/>
      <c r="HB95" s="170"/>
      <c r="HC95" s="170"/>
      <c r="HD95" s="170"/>
      <c r="HE95" s="170"/>
      <c r="HF95" s="170"/>
      <c r="HG95" s="170"/>
      <c r="HH95" s="170"/>
      <c r="HI95" s="170"/>
      <c r="HJ95" s="170"/>
      <c r="HK95" s="170"/>
      <c r="HL95" s="170"/>
      <c r="HM95" s="170"/>
      <c r="HN95" s="170"/>
      <c r="HO95" s="170"/>
      <c r="HP95" s="170"/>
      <c r="HQ95" s="170"/>
      <c r="HR95" s="170"/>
      <c r="HS95" s="170"/>
      <c r="HT95" s="170"/>
      <c r="HU95" s="170"/>
      <c r="HV95" s="170"/>
      <c r="HW95" s="170"/>
      <c r="HX95" s="170"/>
      <c r="HY95" s="170"/>
      <c r="HZ95" s="170"/>
      <c r="IA95" s="170"/>
      <c r="IB95" s="170"/>
      <c r="IC95" s="170"/>
      <c r="ID95" s="170"/>
      <c r="IE95" s="170"/>
      <c r="IF95" s="170"/>
      <c r="IG95" s="170"/>
      <c r="IH95" s="170"/>
      <c r="II95" s="170"/>
      <c r="IJ95" s="170"/>
      <c r="IK95" s="170"/>
      <c r="IL95" s="170"/>
      <c r="IM95" s="170"/>
      <c r="IN95" s="170"/>
      <c r="IO95" s="170"/>
      <c r="IP95" s="170"/>
      <c r="IQ95" s="170"/>
      <c r="IR95" s="170"/>
      <c r="IS95" s="170"/>
      <c r="IT95" s="170"/>
      <c r="IU95" s="170"/>
      <c r="IV95" s="170"/>
    </row>
    <row r="96" spans="1:256" ht="17.25">
      <c r="A96" s="178" t="s">
        <v>320</v>
      </c>
      <c r="B96" s="186">
        <v>659542.3</v>
      </c>
      <c r="C96" s="186">
        <v>652705</v>
      </c>
      <c r="D96" s="195"/>
      <c r="E96" s="196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70"/>
      <c r="GL96" s="170"/>
      <c r="GM96" s="170"/>
      <c r="GN96" s="170"/>
      <c r="GO96" s="170"/>
      <c r="GP96" s="170"/>
      <c r="GQ96" s="170"/>
      <c r="GR96" s="170"/>
      <c r="GS96" s="170"/>
      <c r="GT96" s="170"/>
      <c r="GU96" s="170"/>
      <c r="GV96" s="170"/>
      <c r="GW96" s="170"/>
      <c r="GX96" s="170"/>
      <c r="GY96" s="170"/>
      <c r="GZ96" s="170"/>
      <c r="HA96" s="170"/>
      <c r="HB96" s="170"/>
      <c r="HC96" s="170"/>
      <c r="HD96" s="170"/>
      <c r="HE96" s="170"/>
      <c r="HF96" s="170"/>
      <c r="HG96" s="170"/>
      <c r="HH96" s="170"/>
      <c r="HI96" s="170"/>
      <c r="HJ96" s="170"/>
      <c r="HK96" s="170"/>
      <c r="HL96" s="170"/>
      <c r="HM96" s="170"/>
      <c r="HN96" s="170"/>
      <c r="HO96" s="170"/>
      <c r="HP96" s="170"/>
      <c r="HQ96" s="170"/>
      <c r="HR96" s="170"/>
      <c r="HS96" s="170"/>
      <c r="HT96" s="170"/>
      <c r="HU96" s="170"/>
      <c r="HV96" s="170"/>
      <c r="HW96" s="170"/>
      <c r="HX96" s="170"/>
      <c r="HY96" s="170"/>
      <c r="HZ96" s="170"/>
      <c r="IA96" s="170"/>
      <c r="IB96" s="170"/>
      <c r="IC96" s="170"/>
      <c r="ID96" s="170"/>
      <c r="IE96" s="170"/>
      <c r="IF96" s="170"/>
      <c r="IG96" s="170"/>
      <c r="IH96" s="170"/>
      <c r="II96" s="170"/>
      <c r="IJ96" s="170"/>
      <c r="IK96" s="170"/>
      <c r="IL96" s="170"/>
      <c r="IM96" s="170"/>
      <c r="IN96" s="170"/>
      <c r="IO96" s="170"/>
      <c r="IP96" s="170"/>
      <c r="IQ96" s="170"/>
      <c r="IR96" s="170"/>
      <c r="IS96" s="170"/>
      <c r="IT96" s="170"/>
      <c r="IU96" s="170"/>
      <c r="IV96" s="170"/>
    </row>
    <row r="97" spans="1:256" ht="17.25">
      <c r="A97" s="178" t="s">
        <v>321</v>
      </c>
      <c r="B97" s="186">
        <v>2044584.74</v>
      </c>
      <c r="C97" s="186">
        <v>1900530.12</v>
      </c>
      <c r="D97" s="195"/>
      <c r="E97" s="196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0"/>
      <c r="GJ97" s="170"/>
      <c r="GK97" s="170"/>
      <c r="GL97" s="170"/>
      <c r="GM97" s="170"/>
      <c r="GN97" s="170"/>
      <c r="GO97" s="170"/>
      <c r="GP97" s="170"/>
      <c r="GQ97" s="170"/>
      <c r="GR97" s="170"/>
      <c r="GS97" s="170"/>
      <c r="GT97" s="170"/>
      <c r="GU97" s="170"/>
      <c r="GV97" s="170"/>
      <c r="GW97" s="170"/>
      <c r="GX97" s="170"/>
      <c r="GY97" s="170"/>
      <c r="GZ97" s="170"/>
      <c r="HA97" s="170"/>
      <c r="HB97" s="170"/>
      <c r="HC97" s="170"/>
      <c r="HD97" s="170"/>
      <c r="HE97" s="170"/>
      <c r="HF97" s="170"/>
      <c r="HG97" s="170"/>
      <c r="HH97" s="170"/>
      <c r="HI97" s="170"/>
      <c r="HJ97" s="170"/>
      <c r="HK97" s="170"/>
      <c r="HL97" s="170"/>
      <c r="HM97" s="170"/>
      <c r="HN97" s="170"/>
      <c r="HO97" s="170"/>
      <c r="HP97" s="170"/>
      <c r="HQ97" s="170"/>
      <c r="HR97" s="170"/>
      <c r="HS97" s="170"/>
      <c r="HT97" s="170"/>
      <c r="HU97" s="170"/>
      <c r="HV97" s="170"/>
      <c r="HW97" s="170"/>
      <c r="HX97" s="170"/>
      <c r="HY97" s="170"/>
      <c r="HZ97" s="170"/>
      <c r="IA97" s="170"/>
      <c r="IB97" s="170"/>
      <c r="IC97" s="170"/>
      <c r="ID97" s="170"/>
      <c r="IE97" s="170"/>
      <c r="IF97" s="170"/>
      <c r="IG97" s="170"/>
      <c r="IH97" s="170"/>
      <c r="II97" s="170"/>
      <c r="IJ97" s="170"/>
      <c r="IK97" s="170"/>
      <c r="IL97" s="170"/>
      <c r="IM97" s="170"/>
      <c r="IN97" s="170"/>
      <c r="IO97" s="170"/>
      <c r="IP97" s="170"/>
      <c r="IQ97" s="170"/>
      <c r="IR97" s="170"/>
      <c r="IS97" s="170"/>
      <c r="IT97" s="170"/>
      <c r="IU97" s="170"/>
      <c r="IV97" s="170"/>
    </row>
    <row r="98" spans="1:256" ht="17.25">
      <c r="A98" s="178" t="s">
        <v>322</v>
      </c>
      <c r="B98" s="186">
        <v>3882136.38</v>
      </c>
      <c r="C98" s="186">
        <v>3159687.5</v>
      </c>
      <c r="D98" s="195" t="s">
        <v>106</v>
      </c>
      <c r="E98" s="201" t="s">
        <v>106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70"/>
      <c r="GL98" s="170"/>
      <c r="GM98" s="170"/>
      <c r="GN98" s="170"/>
      <c r="GO98" s="170"/>
      <c r="GP98" s="170"/>
      <c r="GQ98" s="170"/>
      <c r="GR98" s="170"/>
      <c r="GS98" s="170"/>
      <c r="GT98" s="170"/>
      <c r="GU98" s="170"/>
      <c r="GV98" s="170"/>
      <c r="GW98" s="170"/>
      <c r="GX98" s="170"/>
      <c r="GY98" s="170"/>
      <c r="GZ98" s="170"/>
      <c r="HA98" s="170"/>
      <c r="HB98" s="170"/>
      <c r="HC98" s="170"/>
      <c r="HD98" s="170"/>
      <c r="HE98" s="170"/>
      <c r="HF98" s="170"/>
      <c r="HG98" s="170"/>
      <c r="HH98" s="170"/>
      <c r="HI98" s="170"/>
      <c r="HJ98" s="170"/>
      <c r="HK98" s="170"/>
      <c r="HL98" s="170"/>
      <c r="HM98" s="170"/>
      <c r="HN98" s="170"/>
      <c r="HO98" s="170"/>
      <c r="HP98" s="170"/>
      <c r="HQ98" s="170"/>
      <c r="HR98" s="170"/>
      <c r="HS98" s="170"/>
      <c r="HT98" s="170"/>
      <c r="HU98" s="170"/>
      <c r="HV98" s="170"/>
      <c r="HW98" s="170"/>
      <c r="HX98" s="170"/>
      <c r="HY98" s="170"/>
      <c r="HZ98" s="170"/>
      <c r="IA98" s="170"/>
      <c r="IB98" s="170"/>
      <c r="IC98" s="170"/>
      <c r="ID98" s="170"/>
      <c r="IE98" s="170"/>
      <c r="IF98" s="170"/>
      <c r="IG98" s="170"/>
      <c r="IH98" s="170"/>
      <c r="II98" s="170"/>
      <c r="IJ98" s="170"/>
      <c r="IK98" s="170"/>
      <c r="IL98" s="170"/>
      <c r="IM98" s="170"/>
      <c r="IN98" s="170"/>
      <c r="IO98" s="170"/>
      <c r="IP98" s="170"/>
      <c r="IQ98" s="170"/>
      <c r="IR98" s="170"/>
      <c r="IS98" s="170"/>
      <c r="IT98" s="170"/>
      <c r="IU98" s="170"/>
      <c r="IV98" s="170"/>
    </row>
    <row r="99" spans="1:256" ht="17.25">
      <c r="A99" s="178" t="s">
        <v>323</v>
      </c>
      <c r="B99" s="186">
        <v>485650.36</v>
      </c>
      <c r="C99" s="186">
        <v>394734.38</v>
      </c>
      <c r="D99" s="195"/>
      <c r="E99" s="196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70"/>
      <c r="GL99" s="170"/>
      <c r="GM99" s="170"/>
      <c r="GN99" s="170"/>
      <c r="GO99" s="170"/>
      <c r="GP99" s="170"/>
      <c r="GQ99" s="170"/>
      <c r="GR99" s="170"/>
      <c r="GS99" s="170"/>
      <c r="GT99" s="170"/>
      <c r="GU99" s="170"/>
      <c r="GV99" s="170"/>
      <c r="GW99" s="170"/>
      <c r="GX99" s="170"/>
      <c r="GY99" s="170"/>
      <c r="GZ99" s="170"/>
      <c r="HA99" s="170"/>
      <c r="HB99" s="170"/>
      <c r="HC99" s="170"/>
      <c r="HD99" s="170"/>
      <c r="HE99" s="170"/>
      <c r="HF99" s="170"/>
      <c r="HG99" s="170"/>
      <c r="HH99" s="170"/>
      <c r="HI99" s="170"/>
      <c r="HJ99" s="170"/>
      <c r="HK99" s="170"/>
      <c r="HL99" s="170"/>
      <c r="HM99" s="170"/>
      <c r="HN99" s="170"/>
      <c r="HO99" s="170"/>
      <c r="HP99" s="170"/>
      <c r="HQ99" s="170"/>
      <c r="HR99" s="170"/>
      <c r="HS99" s="170"/>
      <c r="HT99" s="170"/>
      <c r="HU99" s="170"/>
      <c r="HV99" s="170"/>
      <c r="HW99" s="170"/>
      <c r="HX99" s="170"/>
      <c r="HY99" s="170"/>
      <c r="HZ99" s="170"/>
      <c r="IA99" s="170"/>
      <c r="IB99" s="170"/>
      <c r="IC99" s="170"/>
      <c r="ID99" s="170"/>
      <c r="IE99" s="170"/>
      <c r="IF99" s="170"/>
      <c r="IG99" s="170"/>
      <c r="IH99" s="170"/>
      <c r="II99" s="170"/>
      <c r="IJ99" s="170"/>
      <c r="IK99" s="170"/>
      <c r="IL99" s="170"/>
      <c r="IM99" s="170"/>
      <c r="IN99" s="170"/>
      <c r="IO99" s="170"/>
      <c r="IP99" s="170"/>
      <c r="IQ99" s="170"/>
      <c r="IR99" s="170"/>
      <c r="IS99" s="170"/>
      <c r="IT99" s="170"/>
      <c r="IU99" s="170"/>
      <c r="IV99" s="170"/>
    </row>
    <row r="100" spans="1:256" ht="17.25">
      <c r="A100" s="178" t="s">
        <v>324</v>
      </c>
      <c r="B100" s="186">
        <v>2338185.79</v>
      </c>
      <c r="C100" s="186">
        <v>2180417.23</v>
      </c>
      <c r="D100" s="195"/>
      <c r="E100" s="196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70"/>
      <c r="GL100" s="170"/>
      <c r="GM100" s="170"/>
      <c r="GN100" s="170"/>
      <c r="GO100" s="170"/>
      <c r="GP100" s="170"/>
      <c r="GQ100" s="170"/>
      <c r="GR100" s="170"/>
      <c r="GS100" s="170"/>
      <c r="GT100" s="170"/>
      <c r="GU100" s="170"/>
      <c r="GV100" s="170"/>
      <c r="GW100" s="170"/>
      <c r="GX100" s="170"/>
      <c r="GY100" s="170"/>
      <c r="GZ100" s="170"/>
      <c r="HA100" s="170"/>
      <c r="HB100" s="170"/>
      <c r="HC100" s="170"/>
      <c r="HD100" s="170"/>
      <c r="HE100" s="170"/>
      <c r="HF100" s="170"/>
      <c r="HG100" s="170"/>
      <c r="HH100" s="170"/>
      <c r="HI100" s="170"/>
      <c r="HJ100" s="170"/>
      <c r="HK100" s="170"/>
      <c r="HL100" s="170"/>
      <c r="HM100" s="170"/>
      <c r="HN100" s="170"/>
      <c r="HO100" s="170"/>
      <c r="HP100" s="170"/>
      <c r="HQ100" s="170"/>
      <c r="HR100" s="170"/>
      <c r="HS100" s="170"/>
      <c r="HT100" s="170"/>
      <c r="HU100" s="170"/>
      <c r="HV100" s="170"/>
      <c r="HW100" s="170"/>
      <c r="HX100" s="170"/>
      <c r="HY100" s="170"/>
      <c r="HZ100" s="170"/>
      <c r="IA100" s="170"/>
      <c r="IB100" s="170"/>
      <c r="IC100" s="170"/>
      <c r="ID100" s="170"/>
      <c r="IE100" s="170"/>
      <c r="IF100" s="170"/>
      <c r="IG100" s="170"/>
      <c r="IH100" s="170"/>
      <c r="II100" s="170"/>
      <c r="IJ100" s="170"/>
      <c r="IK100" s="170"/>
      <c r="IL100" s="170"/>
      <c r="IM100" s="170"/>
      <c r="IN100" s="170"/>
      <c r="IO100" s="170"/>
      <c r="IP100" s="170"/>
      <c r="IQ100" s="170"/>
      <c r="IR100" s="170"/>
      <c r="IS100" s="170"/>
      <c r="IT100" s="170"/>
      <c r="IU100" s="170"/>
      <c r="IV100" s="170"/>
    </row>
    <row r="101" spans="1:256" ht="17.25">
      <c r="A101" s="178" t="s">
        <v>325</v>
      </c>
      <c r="B101" s="186">
        <v>1024945.48</v>
      </c>
      <c r="C101" s="186">
        <v>767396.15</v>
      </c>
      <c r="D101" s="195"/>
      <c r="E101" s="196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70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0"/>
      <c r="GJ101" s="170"/>
      <c r="GK101" s="170"/>
      <c r="GL101" s="170"/>
      <c r="GM101" s="170"/>
      <c r="GN101" s="170"/>
      <c r="GO101" s="170"/>
      <c r="GP101" s="170"/>
      <c r="GQ101" s="170"/>
      <c r="GR101" s="170"/>
      <c r="GS101" s="170"/>
      <c r="GT101" s="170"/>
      <c r="GU101" s="170"/>
      <c r="GV101" s="170"/>
      <c r="GW101" s="170"/>
      <c r="GX101" s="170"/>
      <c r="GY101" s="170"/>
      <c r="GZ101" s="170"/>
      <c r="HA101" s="170"/>
      <c r="HB101" s="170"/>
      <c r="HC101" s="170"/>
      <c r="HD101" s="170"/>
      <c r="HE101" s="170"/>
      <c r="HF101" s="170"/>
      <c r="HG101" s="170"/>
      <c r="HH101" s="170"/>
      <c r="HI101" s="170"/>
      <c r="HJ101" s="170"/>
      <c r="HK101" s="170"/>
      <c r="HL101" s="170"/>
      <c r="HM101" s="170"/>
      <c r="HN101" s="170"/>
      <c r="HO101" s="170"/>
      <c r="HP101" s="170"/>
      <c r="HQ101" s="170"/>
      <c r="HR101" s="170"/>
      <c r="HS101" s="170"/>
      <c r="HT101" s="170"/>
      <c r="HU101" s="170"/>
      <c r="HV101" s="170"/>
      <c r="HW101" s="170"/>
      <c r="HX101" s="170"/>
      <c r="HY101" s="170"/>
      <c r="HZ101" s="170"/>
      <c r="IA101" s="170"/>
      <c r="IB101" s="170"/>
      <c r="IC101" s="170"/>
      <c r="ID101" s="170"/>
      <c r="IE101" s="170"/>
      <c r="IF101" s="170"/>
      <c r="IG101" s="170"/>
      <c r="IH101" s="170"/>
      <c r="II101" s="170"/>
      <c r="IJ101" s="170"/>
      <c r="IK101" s="170"/>
      <c r="IL101" s="170"/>
      <c r="IM101" s="170"/>
      <c r="IN101" s="170"/>
      <c r="IO101" s="170"/>
      <c r="IP101" s="170"/>
      <c r="IQ101" s="170"/>
      <c r="IR101" s="170"/>
      <c r="IS101" s="170"/>
      <c r="IT101" s="170"/>
      <c r="IU101" s="170"/>
      <c r="IV101" s="170"/>
    </row>
    <row r="102" spans="1:256" ht="17.25">
      <c r="A102" s="178" t="s">
        <v>326</v>
      </c>
      <c r="B102" s="186">
        <v>667768.89</v>
      </c>
      <c r="C102" s="186">
        <v>542759.84</v>
      </c>
      <c r="D102" s="195"/>
      <c r="E102" s="196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70"/>
      <c r="GL102" s="170"/>
      <c r="GM102" s="170"/>
      <c r="GN102" s="170"/>
      <c r="GO102" s="170"/>
      <c r="GP102" s="170"/>
      <c r="GQ102" s="170"/>
      <c r="GR102" s="170"/>
      <c r="GS102" s="170"/>
      <c r="GT102" s="170"/>
      <c r="GU102" s="170"/>
      <c r="GV102" s="170"/>
      <c r="GW102" s="170"/>
      <c r="GX102" s="170"/>
      <c r="GY102" s="170"/>
      <c r="GZ102" s="170"/>
      <c r="HA102" s="170"/>
      <c r="HB102" s="170"/>
      <c r="HC102" s="170"/>
      <c r="HD102" s="170"/>
      <c r="HE102" s="170"/>
      <c r="HF102" s="170"/>
      <c r="HG102" s="170"/>
      <c r="HH102" s="170"/>
      <c r="HI102" s="170"/>
      <c r="HJ102" s="170"/>
      <c r="HK102" s="170"/>
      <c r="HL102" s="170"/>
      <c r="HM102" s="170"/>
      <c r="HN102" s="170"/>
      <c r="HO102" s="170"/>
      <c r="HP102" s="170"/>
      <c r="HQ102" s="170"/>
      <c r="HR102" s="170"/>
      <c r="HS102" s="170"/>
      <c r="HT102" s="170"/>
      <c r="HU102" s="170"/>
      <c r="HV102" s="170"/>
      <c r="HW102" s="170"/>
      <c r="HX102" s="170"/>
      <c r="HY102" s="170"/>
      <c r="HZ102" s="170"/>
      <c r="IA102" s="170"/>
      <c r="IB102" s="170"/>
      <c r="IC102" s="170"/>
      <c r="ID102" s="170"/>
      <c r="IE102" s="170"/>
      <c r="IF102" s="170"/>
      <c r="IG102" s="170"/>
      <c r="IH102" s="170"/>
      <c r="II102" s="170"/>
      <c r="IJ102" s="170"/>
      <c r="IK102" s="170"/>
      <c r="IL102" s="170"/>
      <c r="IM102" s="170"/>
      <c r="IN102" s="170"/>
      <c r="IO102" s="170"/>
      <c r="IP102" s="170"/>
      <c r="IQ102" s="170"/>
      <c r="IR102" s="170"/>
      <c r="IS102" s="170"/>
      <c r="IT102" s="170"/>
      <c r="IU102" s="170"/>
      <c r="IV102" s="170"/>
    </row>
    <row r="103" spans="1:256" ht="17.25">
      <c r="A103" s="178" t="s">
        <v>327</v>
      </c>
      <c r="B103" s="186">
        <v>645322</v>
      </c>
      <c r="C103" s="186">
        <v>627017.87</v>
      </c>
      <c r="D103" s="195"/>
      <c r="E103" s="196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70"/>
      <c r="GG103" s="170"/>
      <c r="GH103" s="170"/>
      <c r="GI103" s="170"/>
      <c r="GJ103" s="170"/>
      <c r="GK103" s="170"/>
      <c r="GL103" s="170"/>
      <c r="GM103" s="170"/>
      <c r="GN103" s="170"/>
      <c r="GO103" s="170"/>
      <c r="GP103" s="170"/>
      <c r="GQ103" s="170"/>
      <c r="GR103" s="170"/>
      <c r="GS103" s="170"/>
      <c r="GT103" s="170"/>
      <c r="GU103" s="170"/>
      <c r="GV103" s="170"/>
      <c r="GW103" s="170"/>
      <c r="GX103" s="170"/>
      <c r="GY103" s="170"/>
      <c r="GZ103" s="170"/>
      <c r="HA103" s="170"/>
      <c r="HB103" s="170"/>
      <c r="HC103" s="170"/>
      <c r="HD103" s="170"/>
      <c r="HE103" s="170"/>
      <c r="HF103" s="170"/>
      <c r="HG103" s="170"/>
      <c r="HH103" s="170"/>
      <c r="HI103" s="170"/>
      <c r="HJ103" s="170"/>
      <c r="HK103" s="170"/>
      <c r="HL103" s="170"/>
      <c r="HM103" s="170"/>
      <c r="HN103" s="170"/>
      <c r="HO103" s="170"/>
      <c r="HP103" s="170"/>
      <c r="HQ103" s="170"/>
      <c r="HR103" s="170"/>
      <c r="HS103" s="170"/>
      <c r="HT103" s="170"/>
      <c r="HU103" s="170"/>
      <c r="HV103" s="170"/>
      <c r="HW103" s="170"/>
      <c r="HX103" s="170"/>
      <c r="HY103" s="170"/>
      <c r="HZ103" s="170"/>
      <c r="IA103" s="170"/>
      <c r="IB103" s="170"/>
      <c r="IC103" s="170"/>
      <c r="ID103" s="170"/>
      <c r="IE103" s="170"/>
      <c r="IF103" s="170"/>
      <c r="IG103" s="170"/>
      <c r="IH103" s="170"/>
      <c r="II103" s="170"/>
      <c r="IJ103" s="170"/>
      <c r="IK103" s="170"/>
      <c r="IL103" s="170"/>
      <c r="IM103" s="170"/>
      <c r="IN103" s="170"/>
      <c r="IO103" s="170"/>
      <c r="IP103" s="170"/>
      <c r="IQ103" s="170"/>
      <c r="IR103" s="170"/>
      <c r="IS103" s="170"/>
      <c r="IT103" s="170"/>
      <c r="IU103" s="170"/>
      <c r="IV103" s="170"/>
    </row>
    <row r="104" spans="1:256" ht="17.25">
      <c r="A104" s="178" t="s">
        <v>328</v>
      </c>
      <c r="B104" s="186">
        <v>3253236.78</v>
      </c>
      <c r="C104" s="186">
        <v>3227252.21</v>
      </c>
      <c r="D104" s="178"/>
      <c r="E104" s="179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70"/>
      <c r="GG104" s="170"/>
      <c r="GH104" s="170"/>
      <c r="GI104" s="170"/>
      <c r="GJ104" s="170"/>
      <c r="GK104" s="170"/>
      <c r="GL104" s="170"/>
      <c r="GM104" s="170"/>
      <c r="GN104" s="170"/>
      <c r="GO104" s="170"/>
      <c r="GP104" s="170"/>
      <c r="GQ104" s="170"/>
      <c r="GR104" s="170"/>
      <c r="GS104" s="170"/>
      <c r="GT104" s="170"/>
      <c r="GU104" s="170"/>
      <c r="GV104" s="170"/>
      <c r="GW104" s="170"/>
      <c r="GX104" s="170"/>
      <c r="GY104" s="170"/>
      <c r="GZ104" s="170"/>
      <c r="HA104" s="170"/>
      <c r="HB104" s="170"/>
      <c r="HC104" s="170"/>
      <c r="HD104" s="170"/>
      <c r="HE104" s="170"/>
      <c r="HF104" s="170"/>
      <c r="HG104" s="170"/>
      <c r="HH104" s="170"/>
      <c r="HI104" s="170"/>
      <c r="HJ104" s="170"/>
      <c r="HK104" s="170"/>
      <c r="HL104" s="170"/>
      <c r="HM104" s="170"/>
      <c r="HN104" s="170"/>
      <c r="HO104" s="170"/>
      <c r="HP104" s="170"/>
      <c r="HQ104" s="170"/>
      <c r="HR104" s="170"/>
      <c r="HS104" s="170"/>
      <c r="HT104" s="170"/>
      <c r="HU104" s="170"/>
      <c r="HV104" s="170"/>
      <c r="HW104" s="170"/>
      <c r="HX104" s="170"/>
      <c r="HY104" s="170"/>
      <c r="HZ104" s="170"/>
      <c r="IA104" s="170"/>
      <c r="IB104" s="170"/>
      <c r="IC104" s="170"/>
      <c r="ID104" s="170"/>
      <c r="IE104" s="170"/>
      <c r="IF104" s="170"/>
      <c r="IG104" s="170"/>
      <c r="IH104" s="170"/>
      <c r="II104" s="170"/>
      <c r="IJ104" s="170"/>
      <c r="IK104" s="170"/>
      <c r="IL104" s="170"/>
      <c r="IM104" s="170"/>
      <c r="IN104" s="170"/>
      <c r="IO104" s="170"/>
      <c r="IP104" s="170"/>
      <c r="IQ104" s="170"/>
      <c r="IR104" s="170"/>
      <c r="IS104" s="170"/>
      <c r="IT104" s="170"/>
      <c r="IU104" s="170"/>
      <c r="IV104" s="170"/>
    </row>
    <row r="105" spans="1:256" ht="17.25">
      <c r="A105" s="179" t="s">
        <v>329</v>
      </c>
      <c r="B105" s="186">
        <v>187408.33</v>
      </c>
      <c r="C105" s="186">
        <v>172771.04</v>
      </c>
      <c r="D105" s="187"/>
      <c r="E105" s="187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70"/>
      <c r="FF105" s="170"/>
      <c r="FG105" s="170"/>
      <c r="FH105" s="170"/>
      <c r="FI105" s="170"/>
      <c r="FJ105" s="170"/>
      <c r="FK105" s="170"/>
      <c r="FL105" s="170"/>
      <c r="FM105" s="170"/>
      <c r="FN105" s="170"/>
      <c r="FO105" s="170"/>
      <c r="FP105" s="170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0"/>
      <c r="GJ105" s="170"/>
      <c r="GK105" s="170"/>
      <c r="GL105" s="170"/>
      <c r="GM105" s="170"/>
      <c r="GN105" s="170"/>
      <c r="GO105" s="170"/>
      <c r="GP105" s="170"/>
      <c r="GQ105" s="170"/>
      <c r="GR105" s="170"/>
      <c r="GS105" s="170"/>
      <c r="GT105" s="170"/>
      <c r="GU105" s="170"/>
      <c r="GV105" s="170"/>
      <c r="GW105" s="170"/>
      <c r="GX105" s="170"/>
      <c r="GY105" s="170"/>
      <c r="GZ105" s="170"/>
      <c r="HA105" s="170"/>
      <c r="HB105" s="170"/>
      <c r="HC105" s="170"/>
      <c r="HD105" s="170"/>
      <c r="HE105" s="170"/>
      <c r="HF105" s="170"/>
      <c r="HG105" s="170"/>
      <c r="HH105" s="170"/>
      <c r="HI105" s="170"/>
      <c r="HJ105" s="170"/>
      <c r="HK105" s="170"/>
      <c r="HL105" s="170"/>
      <c r="HM105" s="170"/>
      <c r="HN105" s="170"/>
      <c r="HO105" s="170"/>
      <c r="HP105" s="170"/>
      <c r="HQ105" s="170"/>
      <c r="HR105" s="170"/>
      <c r="HS105" s="170"/>
      <c r="HT105" s="170"/>
      <c r="HU105" s="170"/>
      <c r="HV105" s="170"/>
      <c r="HW105" s="170"/>
      <c r="HX105" s="170"/>
      <c r="HY105" s="170"/>
      <c r="HZ105" s="170"/>
      <c r="IA105" s="170"/>
      <c r="IB105" s="170"/>
      <c r="IC105" s="170"/>
      <c r="ID105" s="170"/>
      <c r="IE105" s="170"/>
      <c r="IF105" s="170"/>
      <c r="IG105" s="170"/>
      <c r="IH105" s="170"/>
      <c r="II105" s="170"/>
      <c r="IJ105" s="170"/>
      <c r="IK105" s="170"/>
      <c r="IL105" s="170"/>
      <c r="IM105" s="170"/>
      <c r="IN105" s="170"/>
      <c r="IO105" s="170"/>
      <c r="IP105" s="170"/>
      <c r="IQ105" s="170"/>
      <c r="IR105" s="170"/>
      <c r="IS105" s="170"/>
      <c r="IT105" s="170"/>
      <c r="IU105" s="170"/>
      <c r="IV105" s="170"/>
    </row>
    <row r="106" spans="1:256" ht="17.25">
      <c r="A106" s="179" t="s">
        <v>330</v>
      </c>
      <c r="B106" s="186">
        <v>-15.16</v>
      </c>
      <c r="C106" s="186">
        <v>0</v>
      </c>
      <c r="D106" s="187"/>
      <c r="E106" s="187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  <c r="HJ106" s="170"/>
      <c r="HK106" s="170"/>
      <c r="HL106" s="170"/>
      <c r="HM106" s="170"/>
      <c r="HN106" s="170"/>
      <c r="HO106" s="170"/>
      <c r="HP106" s="170"/>
      <c r="HQ106" s="170"/>
      <c r="HR106" s="170"/>
      <c r="HS106" s="170"/>
      <c r="HT106" s="170"/>
      <c r="HU106" s="170"/>
      <c r="HV106" s="170"/>
      <c r="HW106" s="170"/>
      <c r="HX106" s="170"/>
      <c r="HY106" s="170"/>
      <c r="HZ106" s="170"/>
      <c r="IA106" s="170"/>
      <c r="IB106" s="170"/>
      <c r="IC106" s="170"/>
      <c r="ID106" s="170"/>
      <c r="IE106" s="170"/>
      <c r="IF106" s="170"/>
      <c r="IG106" s="170"/>
      <c r="IH106" s="170"/>
      <c r="II106" s="170"/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  <c r="IU106" s="170"/>
      <c r="IV106" s="170"/>
    </row>
    <row r="107" spans="1:256" ht="17.25">
      <c r="A107" s="178" t="s">
        <v>331</v>
      </c>
      <c r="B107" s="186">
        <v>5009658.86</v>
      </c>
      <c r="C107" s="186">
        <v>5054657.46</v>
      </c>
      <c r="D107" s="187"/>
      <c r="E107" s="187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  <c r="HJ107" s="170"/>
      <c r="HK107" s="170"/>
      <c r="HL107" s="170"/>
      <c r="HM107" s="170"/>
      <c r="HN107" s="170"/>
      <c r="HO107" s="170"/>
      <c r="HP107" s="170"/>
      <c r="HQ107" s="170"/>
      <c r="HR107" s="170"/>
      <c r="HS107" s="170"/>
      <c r="HT107" s="170"/>
      <c r="HU107" s="170"/>
      <c r="HV107" s="170"/>
      <c r="HW107" s="170"/>
      <c r="HX107" s="170"/>
      <c r="HY107" s="170"/>
      <c r="HZ107" s="170"/>
      <c r="IA107" s="170"/>
      <c r="IB107" s="170"/>
      <c r="IC107" s="170"/>
      <c r="ID107" s="170"/>
      <c r="IE107" s="170"/>
      <c r="IF107" s="170"/>
      <c r="IG107" s="170"/>
      <c r="IH107" s="170"/>
      <c r="II107" s="170"/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  <c r="IU107" s="170"/>
      <c r="IV107" s="170"/>
    </row>
    <row r="108" spans="1:256" ht="17.25">
      <c r="A108" s="179" t="s">
        <v>332</v>
      </c>
      <c r="B108" s="186">
        <v>892953</v>
      </c>
      <c r="C108" s="186">
        <v>854180.44</v>
      </c>
      <c r="D108" s="187"/>
      <c r="E108" s="187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70"/>
      <c r="GG108" s="170"/>
      <c r="GH108" s="170"/>
      <c r="GI108" s="170"/>
      <c r="GJ108" s="170"/>
      <c r="GK108" s="170"/>
      <c r="GL108" s="170"/>
      <c r="GM108" s="170"/>
      <c r="GN108" s="170"/>
      <c r="GO108" s="170"/>
      <c r="GP108" s="170"/>
      <c r="GQ108" s="170"/>
      <c r="GR108" s="170"/>
      <c r="GS108" s="170"/>
      <c r="GT108" s="170"/>
      <c r="GU108" s="170"/>
      <c r="GV108" s="170"/>
      <c r="GW108" s="170"/>
      <c r="GX108" s="170"/>
      <c r="GY108" s="170"/>
      <c r="GZ108" s="170"/>
      <c r="HA108" s="170"/>
      <c r="HB108" s="170"/>
      <c r="HC108" s="170"/>
      <c r="HD108" s="170"/>
      <c r="HE108" s="170"/>
      <c r="HF108" s="170"/>
      <c r="HG108" s="170"/>
      <c r="HH108" s="170"/>
      <c r="HI108" s="170"/>
      <c r="HJ108" s="170"/>
      <c r="HK108" s="170"/>
      <c r="HL108" s="170"/>
      <c r="HM108" s="170"/>
      <c r="HN108" s="170"/>
      <c r="HO108" s="170"/>
      <c r="HP108" s="170"/>
      <c r="HQ108" s="170"/>
      <c r="HR108" s="170"/>
      <c r="HS108" s="170"/>
      <c r="HT108" s="170"/>
      <c r="HU108" s="170"/>
      <c r="HV108" s="170"/>
      <c r="HW108" s="170"/>
      <c r="HX108" s="170"/>
      <c r="HY108" s="170"/>
      <c r="HZ108" s="170"/>
      <c r="IA108" s="170"/>
      <c r="IB108" s="170"/>
      <c r="IC108" s="170"/>
      <c r="ID108" s="170"/>
      <c r="IE108" s="170"/>
      <c r="IF108" s="170"/>
      <c r="IG108" s="170"/>
      <c r="IH108" s="170"/>
      <c r="II108" s="170"/>
      <c r="IJ108" s="170"/>
      <c r="IK108" s="170"/>
      <c r="IL108" s="170"/>
      <c r="IM108" s="170"/>
      <c r="IN108" s="170"/>
      <c r="IO108" s="170"/>
      <c r="IP108" s="170"/>
      <c r="IQ108" s="170"/>
      <c r="IR108" s="170"/>
      <c r="IS108" s="170"/>
      <c r="IT108" s="170"/>
      <c r="IU108" s="170"/>
      <c r="IV108" s="170"/>
    </row>
    <row r="109" spans="1:256" ht="17.25">
      <c r="A109" s="178" t="s">
        <v>333</v>
      </c>
      <c r="B109" s="186">
        <v>4545288.91</v>
      </c>
      <c r="C109" s="186">
        <v>5162937.59</v>
      </c>
      <c r="D109" s="187"/>
      <c r="E109" s="187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70"/>
      <c r="GG109" s="170"/>
      <c r="GH109" s="170"/>
      <c r="GI109" s="170"/>
      <c r="GJ109" s="170"/>
      <c r="GK109" s="170"/>
      <c r="GL109" s="170"/>
      <c r="GM109" s="170"/>
      <c r="GN109" s="170"/>
      <c r="GO109" s="170"/>
      <c r="GP109" s="170"/>
      <c r="GQ109" s="170"/>
      <c r="GR109" s="170"/>
      <c r="GS109" s="170"/>
      <c r="GT109" s="170"/>
      <c r="GU109" s="170"/>
      <c r="GV109" s="170"/>
      <c r="GW109" s="170"/>
      <c r="GX109" s="170"/>
      <c r="GY109" s="170"/>
      <c r="GZ109" s="170"/>
      <c r="HA109" s="170"/>
      <c r="HB109" s="170"/>
      <c r="HC109" s="170"/>
      <c r="HD109" s="170"/>
      <c r="HE109" s="170"/>
      <c r="HF109" s="170"/>
      <c r="HG109" s="170"/>
      <c r="HH109" s="170"/>
      <c r="HI109" s="170"/>
      <c r="HJ109" s="170"/>
      <c r="HK109" s="170"/>
      <c r="HL109" s="170"/>
      <c r="HM109" s="170"/>
      <c r="HN109" s="170"/>
      <c r="HO109" s="170"/>
      <c r="HP109" s="170"/>
      <c r="HQ109" s="170"/>
      <c r="HR109" s="170"/>
      <c r="HS109" s="170"/>
      <c r="HT109" s="170"/>
      <c r="HU109" s="170"/>
      <c r="HV109" s="170"/>
      <c r="HW109" s="170"/>
      <c r="HX109" s="170"/>
      <c r="HY109" s="170"/>
      <c r="HZ109" s="170"/>
      <c r="IA109" s="170"/>
      <c r="IB109" s="170"/>
      <c r="IC109" s="170"/>
      <c r="ID109" s="170"/>
      <c r="IE109" s="170"/>
      <c r="IF109" s="170"/>
      <c r="IG109" s="170"/>
      <c r="IH109" s="170"/>
      <c r="II109" s="170"/>
      <c r="IJ109" s="170"/>
      <c r="IK109" s="170"/>
      <c r="IL109" s="170"/>
      <c r="IM109" s="170"/>
      <c r="IN109" s="170"/>
      <c r="IO109" s="170"/>
      <c r="IP109" s="170"/>
      <c r="IQ109" s="170"/>
      <c r="IR109" s="170"/>
      <c r="IS109" s="170"/>
      <c r="IT109" s="170"/>
      <c r="IU109" s="170"/>
      <c r="IV109" s="170"/>
    </row>
    <row r="110" spans="1:256" ht="17.25">
      <c r="A110" s="178" t="s">
        <v>334</v>
      </c>
      <c r="B110" s="186">
        <v>40311809.54</v>
      </c>
      <c r="C110" s="186">
        <v>47297296.83</v>
      </c>
      <c r="D110" s="187"/>
      <c r="E110" s="187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  <c r="HM110" s="170"/>
      <c r="HN110" s="170"/>
      <c r="HO110" s="170"/>
      <c r="HP110" s="170"/>
      <c r="HQ110" s="170"/>
      <c r="HR110" s="170"/>
      <c r="HS110" s="170"/>
      <c r="HT110" s="170"/>
      <c r="HU110" s="170"/>
      <c r="HV110" s="170"/>
      <c r="HW110" s="170"/>
      <c r="HX110" s="170"/>
      <c r="HY110" s="170"/>
      <c r="HZ110" s="170"/>
      <c r="IA110" s="170"/>
      <c r="IB110" s="170"/>
      <c r="IC110" s="170"/>
      <c r="ID110" s="170"/>
      <c r="IE110" s="170"/>
      <c r="IF110" s="170"/>
      <c r="IG110" s="170"/>
      <c r="IH110" s="170"/>
      <c r="II110" s="170"/>
      <c r="IJ110" s="170"/>
      <c r="IK110" s="170"/>
      <c r="IL110" s="170"/>
      <c r="IM110" s="170"/>
      <c r="IN110" s="170"/>
      <c r="IO110" s="170"/>
      <c r="IP110" s="170"/>
      <c r="IQ110" s="170"/>
      <c r="IR110" s="170"/>
      <c r="IS110" s="170"/>
      <c r="IT110" s="170"/>
      <c r="IU110" s="170"/>
      <c r="IV110" s="170"/>
    </row>
    <row r="111" spans="1:256" ht="17.25">
      <c r="A111" s="178" t="s">
        <v>335</v>
      </c>
      <c r="B111" s="186">
        <v>3831082.56</v>
      </c>
      <c r="C111" s="186">
        <v>4393914.7</v>
      </c>
      <c r="D111" s="187"/>
      <c r="E111" s="187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  <c r="HJ111" s="170"/>
      <c r="HK111" s="170"/>
      <c r="HL111" s="170"/>
      <c r="HM111" s="170"/>
      <c r="HN111" s="170"/>
      <c r="HO111" s="170"/>
      <c r="HP111" s="170"/>
      <c r="HQ111" s="170"/>
      <c r="HR111" s="170"/>
      <c r="HS111" s="170"/>
      <c r="HT111" s="170"/>
      <c r="HU111" s="170"/>
      <c r="HV111" s="170"/>
      <c r="HW111" s="170"/>
      <c r="HX111" s="170"/>
      <c r="HY111" s="170"/>
      <c r="HZ111" s="170"/>
      <c r="IA111" s="170"/>
      <c r="IB111" s="170"/>
      <c r="IC111" s="170"/>
      <c r="ID111" s="170"/>
      <c r="IE111" s="170"/>
      <c r="IF111" s="170"/>
      <c r="IG111" s="170"/>
      <c r="IH111" s="170"/>
      <c r="II111" s="170"/>
      <c r="IJ111" s="170"/>
      <c r="IK111" s="170"/>
      <c r="IL111" s="170"/>
      <c r="IM111" s="170"/>
      <c r="IN111" s="170"/>
      <c r="IO111" s="170"/>
      <c r="IP111" s="170"/>
      <c r="IQ111" s="170"/>
      <c r="IR111" s="170"/>
      <c r="IS111" s="170"/>
      <c r="IT111" s="170"/>
      <c r="IU111" s="170"/>
      <c r="IV111" s="170"/>
    </row>
    <row r="112" spans="1:256" ht="17.25">
      <c r="A112" s="178" t="s">
        <v>336</v>
      </c>
      <c r="B112" s="186">
        <v>649962.38</v>
      </c>
      <c r="C112" s="186">
        <v>660615.78</v>
      </c>
      <c r="D112" s="187"/>
      <c r="E112" s="187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  <c r="HJ112" s="170"/>
      <c r="HK112" s="170"/>
      <c r="HL112" s="170"/>
      <c r="HM112" s="170"/>
      <c r="HN112" s="170"/>
      <c r="HO112" s="170"/>
      <c r="HP112" s="170"/>
      <c r="HQ112" s="170"/>
      <c r="HR112" s="170"/>
      <c r="HS112" s="170"/>
      <c r="HT112" s="170"/>
      <c r="HU112" s="170"/>
      <c r="HV112" s="170"/>
      <c r="HW112" s="170"/>
      <c r="HX112" s="170"/>
      <c r="HY112" s="170"/>
      <c r="HZ112" s="170"/>
      <c r="IA112" s="170"/>
      <c r="IB112" s="170"/>
      <c r="IC112" s="170"/>
      <c r="ID112" s="170"/>
      <c r="IE112" s="170"/>
      <c r="IF112" s="170"/>
      <c r="IG112" s="170"/>
      <c r="IH112" s="170"/>
      <c r="II112" s="170"/>
      <c r="IJ112" s="170"/>
      <c r="IK112" s="170"/>
      <c r="IL112" s="170"/>
      <c r="IM112" s="170"/>
      <c r="IN112" s="170"/>
      <c r="IO112" s="170"/>
      <c r="IP112" s="170"/>
      <c r="IQ112" s="170"/>
      <c r="IR112" s="170"/>
      <c r="IS112" s="170"/>
      <c r="IT112" s="170"/>
      <c r="IU112" s="170"/>
      <c r="IV112" s="170"/>
    </row>
    <row r="113" spans="1:256" ht="17.25">
      <c r="A113" s="178" t="s">
        <v>337</v>
      </c>
      <c r="B113" s="186">
        <v>355618.46</v>
      </c>
      <c r="C113" s="186">
        <v>19608.9</v>
      </c>
      <c r="D113" s="187"/>
      <c r="E113" s="187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  <c r="HJ113" s="170"/>
      <c r="HK113" s="170"/>
      <c r="HL113" s="170"/>
      <c r="HM113" s="170"/>
      <c r="HN113" s="170"/>
      <c r="HO113" s="170"/>
      <c r="HP113" s="170"/>
      <c r="HQ113" s="170"/>
      <c r="HR113" s="170"/>
      <c r="HS113" s="170"/>
      <c r="HT113" s="170"/>
      <c r="HU113" s="170"/>
      <c r="HV113" s="170"/>
      <c r="HW113" s="170"/>
      <c r="HX113" s="170"/>
      <c r="HY113" s="170"/>
      <c r="HZ113" s="170"/>
      <c r="IA113" s="170"/>
      <c r="IB113" s="170"/>
      <c r="IC113" s="170"/>
      <c r="ID113" s="170"/>
      <c r="IE113" s="170"/>
      <c r="IF113" s="170"/>
      <c r="IG113" s="170"/>
      <c r="IH113" s="170"/>
      <c r="II113" s="170"/>
      <c r="IJ113" s="170"/>
      <c r="IK113" s="170"/>
      <c r="IL113" s="170"/>
      <c r="IM113" s="170"/>
      <c r="IN113" s="170"/>
      <c r="IO113" s="170"/>
      <c r="IP113" s="170"/>
      <c r="IQ113" s="170"/>
      <c r="IR113" s="170"/>
      <c r="IS113" s="170"/>
      <c r="IT113" s="170"/>
      <c r="IU113" s="170"/>
      <c r="IV113" s="170"/>
    </row>
    <row r="114" spans="1:256" ht="17.25">
      <c r="A114" s="178" t="s">
        <v>338</v>
      </c>
      <c r="B114" s="186">
        <v>71551.32</v>
      </c>
      <c r="C114" s="186">
        <v>47837.46</v>
      </c>
      <c r="D114" s="187"/>
      <c r="E114" s="187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  <c r="HJ114" s="170"/>
      <c r="HK114" s="170"/>
      <c r="HL114" s="170"/>
      <c r="HM114" s="170"/>
      <c r="HN114" s="170"/>
      <c r="HO114" s="170"/>
      <c r="HP114" s="170"/>
      <c r="HQ114" s="170"/>
      <c r="HR114" s="170"/>
      <c r="HS114" s="170"/>
      <c r="HT114" s="170"/>
      <c r="HU114" s="170"/>
      <c r="HV114" s="170"/>
      <c r="HW114" s="170"/>
      <c r="HX114" s="170"/>
      <c r="HY114" s="170"/>
      <c r="HZ114" s="170"/>
      <c r="IA114" s="170"/>
      <c r="IB114" s="170"/>
      <c r="IC114" s="170"/>
      <c r="ID114" s="170"/>
      <c r="IE114" s="170"/>
      <c r="IF114" s="170"/>
      <c r="IG114" s="170"/>
      <c r="IH114" s="170"/>
      <c r="II114" s="170"/>
      <c r="IJ114" s="170"/>
      <c r="IK114" s="170"/>
      <c r="IL114" s="170"/>
      <c r="IM114" s="170"/>
      <c r="IN114" s="170"/>
      <c r="IO114" s="170"/>
      <c r="IP114" s="170"/>
      <c r="IQ114" s="170"/>
      <c r="IR114" s="170"/>
      <c r="IS114" s="170"/>
      <c r="IT114" s="170"/>
      <c r="IU114" s="170"/>
      <c r="IV114" s="170"/>
    </row>
    <row r="115" spans="1:256" ht="17.25">
      <c r="A115" s="178" t="s">
        <v>339</v>
      </c>
      <c r="B115" s="186">
        <v>10844.06</v>
      </c>
      <c r="C115" s="186">
        <v>22842.56</v>
      </c>
      <c r="D115" s="187"/>
      <c r="E115" s="187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  <c r="HM115" s="170"/>
      <c r="HN115" s="170"/>
      <c r="HO115" s="170"/>
      <c r="HP115" s="170"/>
      <c r="HQ115" s="170"/>
      <c r="HR115" s="170"/>
      <c r="HS115" s="170"/>
      <c r="HT115" s="170"/>
      <c r="HU115" s="170"/>
      <c r="HV115" s="170"/>
      <c r="HW115" s="170"/>
      <c r="HX115" s="170"/>
      <c r="HY115" s="170"/>
      <c r="HZ115" s="170"/>
      <c r="IA115" s="170"/>
      <c r="IB115" s="170"/>
      <c r="IC115" s="170"/>
      <c r="ID115" s="170"/>
      <c r="IE115" s="170"/>
      <c r="IF115" s="170"/>
      <c r="IG115" s="170"/>
      <c r="IH115" s="170"/>
      <c r="II115" s="170"/>
      <c r="IJ115" s="170"/>
      <c r="IK115" s="170"/>
      <c r="IL115" s="170"/>
      <c r="IM115" s="170"/>
      <c r="IN115" s="170"/>
      <c r="IO115" s="170"/>
      <c r="IP115" s="170"/>
      <c r="IQ115" s="170"/>
      <c r="IR115" s="170"/>
      <c r="IS115" s="170"/>
      <c r="IT115" s="170"/>
      <c r="IU115" s="170"/>
      <c r="IV115" s="170"/>
    </row>
    <row r="116" spans="1:256" ht="17.25">
      <c r="A116" s="178" t="s">
        <v>340</v>
      </c>
      <c r="B116" s="186">
        <v>1269434.03</v>
      </c>
      <c r="C116" s="186">
        <v>1131990.07</v>
      </c>
      <c r="D116" s="187"/>
      <c r="E116" s="187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  <c r="HM116" s="170"/>
      <c r="HN116" s="170"/>
      <c r="HO116" s="170"/>
      <c r="HP116" s="170"/>
      <c r="HQ116" s="170"/>
      <c r="HR116" s="170"/>
      <c r="HS116" s="170"/>
      <c r="HT116" s="170"/>
      <c r="HU116" s="170"/>
      <c r="HV116" s="170"/>
      <c r="HW116" s="170"/>
      <c r="HX116" s="170"/>
      <c r="HY116" s="170"/>
      <c r="HZ116" s="170"/>
      <c r="IA116" s="170"/>
      <c r="IB116" s="170"/>
      <c r="IC116" s="170"/>
      <c r="ID116" s="170"/>
      <c r="IE116" s="170"/>
      <c r="IF116" s="170"/>
      <c r="IG116" s="170"/>
      <c r="IH116" s="170"/>
      <c r="II116" s="170"/>
      <c r="IJ116" s="170"/>
      <c r="IK116" s="170"/>
      <c r="IL116" s="170"/>
      <c r="IM116" s="170"/>
      <c r="IN116" s="170"/>
      <c r="IO116" s="170"/>
      <c r="IP116" s="170"/>
      <c r="IQ116" s="170"/>
      <c r="IR116" s="170"/>
      <c r="IS116" s="170"/>
      <c r="IT116" s="170"/>
      <c r="IU116" s="170"/>
      <c r="IV116" s="170"/>
    </row>
    <row r="117" spans="1:256" ht="17.25">
      <c r="A117" s="178" t="s">
        <v>341</v>
      </c>
      <c r="B117" s="186">
        <v>273654.64</v>
      </c>
      <c r="C117" s="186">
        <v>576977.49</v>
      </c>
      <c r="D117" s="187"/>
      <c r="E117" s="187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70"/>
      <c r="GL117" s="170"/>
      <c r="GM117" s="170"/>
      <c r="GN117" s="170"/>
      <c r="GO117" s="170"/>
      <c r="GP117" s="170"/>
      <c r="GQ117" s="170"/>
      <c r="GR117" s="170"/>
      <c r="GS117" s="170"/>
      <c r="GT117" s="170"/>
      <c r="GU117" s="170"/>
      <c r="GV117" s="170"/>
      <c r="GW117" s="170"/>
      <c r="GX117" s="170"/>
      <c r="GY117" s="170"/>
      <c r="GZ117" s="170"/>
      <c r="HA117" s="170"/>
      <c r="HB117" s="170"/>
      <c r="HC117" s="170"/>
      <c r="HD117" s="170"/>
      <c r="HE117" s="170"/>
      <c r="HF117" s="170"/>
      <c r="HG117" s="170"/>
      <c r="HH117" s="170"/>
      <c r="HI117" s="170"/>
      <c r="HJ117" s="170"/>
      <c r="HK117" s="170"/>
      <c r="HL117" s="170"/>
      <c r="HM117" s="170"/>
      <c r="HN117" s="170"/>
      <c r="HO117" s="170"/>
      <c r="HP117" s="170"/>
      <c r="HQ117" s="170"/>
      <c r="HR117" s="170"/>
      <c r="HS117" s="170"/>
      <c r="HT117" s="170"/>
      <c r="HU117" s="170"/>
      <c r="HV117" s="170"/>
      <c r="HW117" s="170"/>
      <c r="HX117" s="170"/>
      <c r="HY117" s="170"/>
      <c r="HZ117" s="170"/>
      <c r="IA117" s="170"/>
      <c r="IB117" s="170"/>
      <c r="IC117" s="170"/>
      <c r="ID117" s="170"/>
      <c r="IE117" s="170"/>
      <c r="IF117" s="170"/>
      <c r="IG117" s="170"/>
      <c r="IH117" s="170"/>
      <c r="II117" s="170"/>
      <c r="IJ117" s="170"/>
      <c r="IK117" s="170"/>
      <c r="IL117" s="170"/>
      <c r="IM117" s="170"/>
      <c r="IN117" s="170"/>
      <c r="IO117" s="170"/>
      <c r="IP117" s="170"/>
      <c r="IQ117" s="170"/>
      <c r="IR117" s="170"/>
      <c r="IS117" s="170"/>
      <c r="IT117" s="170"/>
      <c r="IU117" s="170"/>
      <c r="IV117" s="170"/>
    </row>
    <row r="118" spans="1:256" ht="17.25">
      <c r="A118" s="178" t="s">
        <v>342</v>
      </c>
      <c r="B118" s="186">
        <v>3311437.6</v>
      </c>
      <c r="C118" s="186">
        <v>2826337.57</v>
      </c>
      <c r="D118" s="187"/>
      <c r="E118" s="187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  <c r="HM118" s="170"/>
      <c r="HN118" s="170"/>
      <c r="HO118" s="170"/>
      <c r="HP118" s="170"/>
      <c r="HQ118" s="170"/>
      <c r="HR118" s="170"/>
      <c r="HS118" s="170"/>
      <c r="HT118" s="170"/>
      <c r="HU118" s="170"/>
      <c r="HV118" s="170"/>
      <c r="HW118" s="170"/>
      <c r="HX118" s="170"/>
      <c r="HY118" s="170"/>
      <c r="HZ118" s="170"/>
      <c r="IA118" s="170"/>
      <c r="IB118" s="170"/>
      <c r="IC118" s="170"/>
      <c r="ID118" s="170"/>
      <c r="IE118" s="170"/>
      <c r="IF118" s="170"/>
      <c r="IG118" s="170"/>
      <c r="IH118" s="170"/>
      <c r="II118" s="170"/>
      <c r="IJ118" s="170"/>
      <c r="IK118" s="170"/>
      <c r="IL118" s="170"/>
      <c r="IM118" s="170"/>
      <c r="IN118" s="170"/>
      <c r="IO118" s="170"/>
      <c r="IP118" s="170"/>
      <c r="IQ118" s="170"/>
      <c r="IR118" s="170"/>
      <c r="IS118" s="170"/>
      <c r="IT118" s="170"/>
      <c r="IU118" s="170"/>
      <c r="IV118" s="170"/>
    </row>
    <row r="119" spans="1:256" ht="17.25">
      <c r="A119" s="178" t="s">
        <v>343</v>
      </c>
      <c r="B119" s="186">
        <v>1380864.61</v>
      </c>
      <c r="C119" s="186">
        <v>1179841.91</v>
      </c>
      <c r="D119" s="187"/>
      <c r="E119" s="187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  <c r="HM119" s="170"/>
      <c r="HN119" s="170"/>
      <c r="HO119" s="170"/>
      <c r="HP119" s="170"/>
      <c r="HQ119" s="170"/>
      <c r="HR119" s="170"/>
      <c r="HS119" s="170"/>
      <c r="HT119" s="170"/>
      <c r="HU119" s="170"/>
      <c r="HV119" s="170"/>
      <c r="HW119" s="170"/>
      <c r="HX119" s="170"/>
      <c r="HY119" s="170"/>
      <c r="HZ119" s="170"/>
      <c r="IA119" s="170"/>
      <c r="IB119" s="170"/>
      <c r="IC119" s="170"/>
      <c r="ID119" s="170"/>
      <c r="IE119" s="170"/>
      <c r="IF119" s="170"/>
      <c r="IG119" s="170"/>
      <c r="IH119" s="170"/>
      <c r="II119" s="170"/>
      <c r="IJ119" s="170"/>
      <c r="IK119" s="170"/>
      <c r="IL119" s="170"/>
      <c r="IM119" s="170"/>
      <c r="IN119" s="170"/>
      <c r="IO119" s="170"/>
      <c r="IP119" s="170"/>
      <c r="IQ119" s="170"/>
      <c r="IR119" s="170"/>
      <c r="IS119" s="170"/>
      <c r="IT119" s="170"/>
      <c r="IU119" s="170"/>
      <c r="IV119" s="170"/>
    </row>
    <row r="120" spans="1:256" ht="17.25">
      <c r="A120" s="178" t="s">
        <v>344</v>
      </c>
      <c r="B120" s="186">
        <v>1111748.82</v>
      </c>
      <c r="C120" s="186">
        <v>1115029.25</v>
      </c>
      <c r="D120" s="187"/>
      <c r="E120" s="187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70"/>
      <c r="GL120" s="170"/>
      <c r="GM120" s="170"/>
      <c r="GN120" s="170"/>
      <c r="GO120" s="170"/>
      <c r="GP120" s="170"/>
      <c r="GQ120" s="170"/>
      <c r="GR120" s="170"/>
      <c r="GS120" s="170"/>
      <c r="GT120" s="170"/>
      <c r="GU120" s="170"/>
      <c r="GV120" s="170"/>
      <c r="GW120" s="170"/>
      <c r="GX120" s="170"/>
      <c r="GY120" s="170"/>
      <c r="GZ120" s="170"/>
      <c r="HA120" s="170"/>
      <c r="HB120" s="170"/>
      <c r="HC120" s="170"/>
      <c r="HD120" s="170"/>
      <c r="HE120" s="170"/>
      <c r="HF120" s="170"/>
      <c r="HG120" s="170"/>
      <c r="HH120" s="170"/>
      <c r="HI120" s="170"/>
      <c r="HJ120" s="170"/>
      <c r="HK120" s="170"/>
      <c r="HL120" s="170"/>
      <c r="HM120" s="170"/>
      <c r="HN120" s="170"/>
      <c r="HO120" s="170"/>
      <c r="HP120" s="170"/>
      <c r="HQ120" s="170"/>
      <c r="HR120" s="170"/>
      <c r="HS120" s="170"/>
      <c r="HT120" s="170"/>
      <c r="HU120" s="170"/>
      <c r="HV120" s="170"/>
      <c r="HW120" s="170"/>
      <c r="HX120" s="170"/>
      <c r="HY120" s="170"/>
      <c r="HZ120" s="170"/>
      <c r="IA120" s="170"/>
      <c r="IB120" s="170"/>
      <c r="IC120" s="170"/>
      <c r="ID120" s="170"/>
      <c r="IE120" s="170"/>
      <c r="IF120" s="170"/>
      <c r="IG120" s="170"/>
      <c r="IH120" s="170"/>
      <c r="II120" s="170"/>
      <c r="IJ120" s="170"/>
      <c r="IK120" s="170"/>
      <c r="IL120" s="170"/>
      <c r="IM120" s="170"/>
      <c r="IN120" s="170"/>
      <c r="IO120" s="170"/>
      <c r="IP120" s="170"/>
      <c r="IQ120" s="170"/>
      <c r="IR120" s="170"/>
      <c r="IS120" s="170"/>
      <c r="IT120" s="170"/>
      <c r="IU120" s="170"/>
      <c r="IV120" s="170"/>
    </row>
    <row r="121" spans="1:256" ht="17.25">
      <c r="A121" s="178" t="s">
        <v>345</v>
      </c>
      <c r="B121" s="186">
        <v>7748.31</v>
      </c>
      <c r="C121" s="186">
        <v>10471.91</v>
      </c>
      <c r="D121" s="187"/>
      <c r="E121" s="187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70"/>
      <c r="GL121" s="170"/>
      <c r="GM121" s="170"/>
      <c r="GN121" s="170"/>
      <c r="GO121" s="170"/>
      <c r="GP121" s="170"/>
      <c r="GQ121" s="170"/>
      <c r="GR121" s="170"/>
      <c r="GS121" s="170"/>
      <c r="GT121" s="170"/>
      <c r="GU121" s="170"/>
      <c r="GV121" s="170"/>
      <c r="GW121" s="170"/>
      <c r="GX121" s="170"/>
      <c r="GY121" s="170"/>
      <c r="GZ121" s="170"/>
      <c r="HA121" s="170"/>
      <c r="HB121" s="170"/>
      <c r="HC121" s="170"/>
      <c r="HD121" s="170"/>
      <c r="HE121" s="170"/>
      <c r="HF121" s="170"/>
      <c r="HG121" s="170"/>
      <c r="HH121" s="170"/>
      <c r="HI121" s="170"/>
      <c r="HJ121" s="170"/>
      <c r="HK121" s="170"/>
      <c r="HL121" s="170"/>
      <c r="HM121" s="170"/>
      <c r="HN121" s="170"/>
      <c r="HO121" s="170"/>
      <c r="HP121" s="170"/>
      <c r="HQ121" s="170"/>
      <c r="HR121" s="170"/>
      <c r="HS121" s="170"/>
      <c r="HT121" s="170"/>
      <c r="HU121" s="170"/>
      <c r="HV121" s="170"/>
      <c r="HW121" s="170"/>
      <c r="HX121" s="170"/>
      <c r="HY121" s="170"/>
      <c r="HZ121" s="170"/>
      <c r="IA121" s="170"/>
      <c r="IB121" s="170"/>
      <c r="IC121" s="170"/>
      <c r="ID121" s="170"/>
      <c r="IE121" s="170"/>
      <c r="IF121" s="170"/>
      <c r="IG121" s="170"/>
      <c r="IH121" s="170"/>
      <c r="II121" s="170"/>
      <c r="IJ121" s="170"/>
      <c r="IK121" s="170"/>
      <c r="IL121" s="170"/>
      <c r="IM121" s="170"/>
      <c r="IN121" s="170"/>
      <c r="IO121" s="170"/>
      <c r="IP121" s="170"/>
      <c r="IQ121" s="170"/>
      <c r="IR121" s="170"/>
      <c r="IS121" s="170"/>
      <c r="IT121" s="170"/>
      <c r="IU121" s="170"/>
      <c r="IV121" s="170"/>
    </row>
    <row r="122" spans="1:256" ht="17.25">
      <c r="A122" s="178" t="s">
        <v>346</v>
      </c>
      <c r="B122" s="186">
        <v>1304416.98</v>
      </c>
      <c r="C122" s="186">
        <v>1318974.57</v>
      </c>
      <c r="D122" s="187"/>
      <c r="E122" s="187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70"/>
      <c r="GL122" s="170"/>
      <c r="GM122" s="170"/>
      <c r="GN122" s="170"/>
      <c r="GO122" s="170"/>
      <c r="GP122" s="170"/>
      <c r="GQ122" s="170"/>
      <c r="GR122" s="170"/>
      <c r="GS122" s="170"/>
      <c r="GT122" s="170"/>
      <c r="GU122" s="170"/>
      <c r="GV122" s="170"/>
      <c r="GW122" s="170"/>
      <c r="GX122" s="170"/>
      <c r="GY122" s="170"/>
      <c r="GZ122" s="170"/>
      <c r="HA122" s="170"/>
      <c r="HB122" s="170"/>
      <c r="HC122" s="170"/>
      <c r="HD122" s="170"/>
      <c r="HE122" s="170"/>
      <c r="HF122" s="170"/>
      <c r="HG122" s="170"/>
      <c r="HH122" s="170"/>
      <c r="HI122" s="170"/>
      <c r="HJ122" s="170"/>
      <c r="HK122" s="170"/>
      <c r="HL122" s="170"/>
      <c r="HM122" s="170"/>
      <c r="HN122" s="170"/>
      <c r="HO122" s="170"/>
      <c r="HP122" s="170"/>
      <c r="HQ122" s="170"/>
      <c r="HR122" s="170"/>
      <c r="HS122" s="170"/>
      <c r="HT122" s="170"/>
      <c r="HU122" s="170"/>
      <c r="HV122" s="170"/>
      <c r="HW122" s="170"/>
      <c r="HX122" s="170"/>
      <c r="HY122" s="170"/>
      <c r="HZ122" s="170"/>
      <c r="IA122" s="170"/>
      <c r="IB122" s="170"/>
      <c r="IC122" s="170"/>
      <c r="ID122" s="170"/>
      <c r="IE122" s="170"/>
      <c r="IF122" s="170"/>
      <c r="IG122" s="170"/>
      <c r="IH122" s="170"/>
      <c r="II122" s="170"/>
      <c r="IJ122" s="170"/>
      <c r="IK122" s="170"/>
      <c r="IL122" s="170"/>
      <c r="IM122" s="170"/>
      <c r="IN122" s="170"/>
      <c r="IO122" s="170"/>
      <c r="IP122" s="170"/>
      <c r="IQ122" s="170"/>
      <c r="IR122" s="170"/>
      <c r="IS122" s="170"/>
      <c r="IT122" s="170"/>
      <c r="IU122" s="170"/>
      <c r="IV122" s="170"/>
    </row>
    <row r="123" spans="1:256" ht="17.25">
      <c r="A123" s="202" t="s">
        <v>347</v>
      </c>
      <c r="B123" s="186">
        <v>48438.38</v>
      </c>
      <c r="C123" s="186">
        <v>64737.8</v>
      </c>
      <c r="D123" s="187"/>
      <c r="E123" s="187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70"/>
      <c r="GL123" s="170"/>
      <c r="GM123" s="170"/>
      <c r="GN123" s="170"/>
      <c r="GO123" s="170"/>
      <c r="GP123" s="170"/>
      <c r="GQ123" s="170"/>
      <c r="GR123" s="170"/>
      <c r="GS123" s="170"/>
      <c r="GT123" s="170"/>
      <c r="GU123" s="170"/>
      <c r="GV123" s="170"/>
      <c r="GW123" s="170"/>
      <c r="GX123" s="170"/>
      <c r="GY123" s="170"/>
      <c r="GZ123" s="170"/>
      <c r="HA123" s="170"/>
      <c r="HB123" s="170"/>
      <c r="HC123" s="170"/>
      <c r="HD123" s="170"/>
      <c r="HE123" s="170"/>
      <c r="HF123" s="170"/>
      <c r="HG123" s="170"/>
      <c r="HH123" s="170"/>
      <c r="HI123" s="170"/>
      <c r="HJ123" s="170"/>
      <c r="HK123" s="170"/>
      <c r="HL123" s="170"/>
      <c r="HM123" s="170"/>
      <c r="HN123" s="170"/>
      <c r="HO123" s="170"/>
      <c r="HP123" s="170"/>
      <c r="HQ123" s="170"/>
      <c r="HR123" s="170"/>
      <c r="HS123" s="170"/>
      <c r="HT123" s="170"/>
      <c r="HU123" s="170"/>
      <c r="HV123" s="170"/>
      <c r="HW123" s="170"/>
      <c r="HX123" s="170"/>
      <c r="HY123" s="170"/>
      <c r="HZ123" s="170"/>
      <c r="IA123" s="170"/>
      <c r="IB123" s="170"/>
      <c r="IC123" s="170"/>
      <c r="ID123" s="170"/>
      <c r="IE123" s="170"/>
      <c r="IF123" s="170"/>
      <c r="IG123" s="170"/>
      <c r="IH123" s="170"/>
      <c r="II123" s="170"/>
      <c r="IJ123" s="170"/>
      <c r="IK123" s="170"/>
      <c r="IL123" s="170"/>
      <c r="IM123" s="170"/>
      <c r="IN123" s="170"/>
      <c r="IO123" s="170"/>
      <c r="IP123" s="170"/>
      <c r="IQ123" s="170"/>
      <c r="IR123" s="170"/>
      <c r="IS123" s="170"/>
      <c r="IT123" s="170"/>
      <c r="IU123" s="170"/>
      <c r="IV123" s="170"/>
    </row>
    <row r="124" spans="1:256" ht="17.25">
      <c r="A124" s="202" t="s">
        <v>348</v>
      </c>
      <c r="B124" s="186">
        <v>31043.77</v>
      </c>
      <c r="C124" s="186">
        <v>36897.91</v>
      </c>
      <c r="D124" s="187"/>
      <c r="E124" s="187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70"/>
      <c r="GL124" s="170"/>
      <c r="GM124" s="170"/>
      <c r="GN124" s="170"/>
      <c r="GO124" s="170"/>
      <c r="GP124" s="170"/>
      <c r="GQ124" s="170"/>
      <c r="GR124" s="170"/>
      <c r="GS124" s="170"/>
      <c r="GT124" s="170"/>
      <c r="GU124" s="170"/>
      <c r="GV124" s="170"/>
      <c r="GW124" s="170"/>
      <c r="GX124" s="170"/>
      <c r="GY124" s="170"/>
      <c r="GZ124" s="170"/>
      <c r="HA124" s="170"/>
      <c r="HB124" s="170"/>
      <c r="HC124" s="170"/>
      <c r="HD124" s="170"/>
      <c r="HE124" s="170"/>
      <c r="HF124" s="170"/>
      <c r="HG124" s="170"/>
      <c r="HH124" s="170"/>
      <c r="HI124" s="170"/>
      <c r="HJ124" s="170"/>
      <c r="HK124" s="170"/>
      <c r="HL124" s="170"/>
      <c r="HM124" s="170"/>
      <c r="HN124" s="170"/>
      <c r="HO124" s="170"/>
      <c r="HP124" s="170"/>
      <c r="HQ124" s="170"/>
      <c r="HR124" s="170"/>
      <c r="HS124" s="170"/>
      <c r="HT124" s="170"/>
      <c r="HU124" s="170"/>
      <c r="HV124" s="170"/>
      <c r="HW124" s="170"/>
      <c r="HX124" s="170"/>
      <c r="HY124" s="170"/>
      <c r="HZ124" s="170"/>
      <c r="IA124" s="170"/>
      <c r="IB124" s="170"/>
      <c r="IC124" s="170"/>
      <c r="ID124" s="170"/>
      <c r="IE124" s="170"/>
      <c r="IF124" s="170"/>
      <c r="IG124" s="170"/>
      <c r="IH124" s="170"/>
      <c r="II124" s="170"/>
      <c r="IJ124" s="170"/>
      <c r="IK124" s="170"/>
      <c r="IL124" s="170"/>
      <c r="IM124" s="170"/>
      <c r="IN124" s="170"/>
      <c r="IO124" s="170"/>
      <c r="IP124" s="170"/>
      <c r="IQ124" s="170"/>
      <c r="IR124" s="170"/>
      <c r="IS124" s="170"/>
      <c r="IT124" s="170"/>
      <c r="IU124" s="170"/>
      <c r="IV124" s="170"/>
    </row>
    <row r="125" spans="1:256" ht="17.25">
      <c r="A125" s="202" t="s">
        <v>349</v>
      </c>
      <c r="B125" s="186">
        <v>644068.63</v>
      </c>
      <c r="C125" s="186">
        <v>719942.51</v>
      </c>
      <c r="D125" s="187"/>
      <c r="E125" s="187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70"/>
      <c r="GL125" s="170"/>
      <c r="GM125" s="170"/>
      <c r="GN125" s="170"/>
      <c r="GO125" s="170"/>
      <c r="GP125" s="170"/>
      <c r="GQ125" s="170"/>
      <c r="GR125" s="170"/>
      <c r="GS125" s="170"/>
      <c r="GT125" s="170"/>
      <c r="GU125" s="170"/>
      <c r="GV125" s="170"/>
      <c r="GW125" s="170"/>
      <c r="GX125" s="170"/>
      <c r="GY125" s="170"/>
      <c r="GZ125" s="170"/>
      <c r="HA125" s="170"/>
      <c r="HB125" s="170"/>
      <c r="HC125" s="170"/>
      <c r="HD125" s="170"/>
      <c r="HE125" s="170"/>
      <c r="HF125" s="170"/>
      <c r="HG125" s="170"/>
      <c r="HH125" s="170"/>
      <c r="HI125" s="170"/>
      <c r="HJ125" s="170"/>
      <c r="HK125" s="170"/>
      <c r="HL125" s="170"/>
      <c r="HM125" s="170"/>
      <c r="HN125" s="170"/>
      <c r="HO125" s="170"/>
      <c r="HP125" s="170"/>
      <c r="HQ125" s="170"/>
      <c r="HR125" s="170"/>
      <c r="HS125" s="170"/>
      <c r="HT125" s="170"/>
      <c r="HU125" s="170"/>
      <c r="HV125" s="170"/>
      <c r="HW125" s="170"/>
      <c r="HX125" s="170"/>
      <c r="HY125" s="170"/>
      <c r="HZ125" s="170"/>
      <c r="IA125" s="170"/>
      <c r="IB125" s="170"/>
      <c r="IC125" s="170"/>
      <c r="ID125" s="170"/>
      <c r="IE125" s="170"/>
      <c r="IF125" s="170"/>
      <c r="IG125" s="170"/>
      <c r="IH125" s="170"/>
      <c r="II125" s="170"/>
      <c r="IJ125" s="170"/>
      <c r="IK125" s="170"/>
      <c r="IL125" s="170"/>
      <c r="IM125" s="170"/>
      <c r="IN125" s="170"/>
      <c r="IO125" s="170"/>
      <c r="IP125" s="170"/>
      <c r="IQ125" s="170"/>
      <c r="IR125" s="170"/>
      <c r="IS125" s="170"/>
      <c r="IT125" s="170"/>
      <c r="IU125" s="170"/>
      <c r="IV125" s="170"/>
    </row>
    <row r="126" spans="1:256" ht="17.25">
      <c r="A126" s="202" t="s">
        <v>350</v>
      </c>
      <c r="B126" s="186">
        <v>66946.57</v>
      </c>
      <c r="C126" s="186">
        <v>47507.9</v>
      </c>
      <c r="D126" s="187"/>
      <c r="E126" s="187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70"/>
      <c r="GL126" s="170"/>
      <c r="GM126" s="170"/>
      <c r="GN126" s="170"/>
      <c r="GO126" s="170"/>
      <c r="GP126" s="170"/>
      <c r="GQ126" s="170"/>
      <c r="GR126" s="170"/>
      <c r="GS126" s="170"/>
      <c r="GT126" s="170"/>
      <c r="GU126" s="170"/>
      <c r="GV126" s="170"/>
      <c r="GW126" s="170"/>
      <c r="GX126" s="170"/>
      <c r="GY126" s="170"/>
      <c r="GZ126" s="170"/>
      <c r="HA126" s="170"/>
      <c r="HB126" s="170"/>
      <c r="HC126" s="170"/>
      <c r="HD126" s="170"/>
      <c r="HE126" s="170"/>
      <c r="HF126" s="170"/>
      <c r="HG126" s="170"/>
      <c r="HH126" s="170"/>
      <c r="HI126" s="170"/>
      <c r="HJ126" s="170"/>
      <c r="HK126" s="170"/>
      <c r="HL126" s="170"/>
      <c r="HM126" s="170"/>
      <c r="HN126" s="170"/>
      <c r="HO126" s="170"/>
      <c r="HP126" s="170"/>
      <c r="HQ126" s="170"/>
      <c r="HR126" s="170"/>
      <c r="HS126" s="170"/>
      <c r="HT126" s="170"/>
      <c r="HU126" s="170"/>
      <c r="HV126" s="170"/>
      <c r="HW126" s="170"/>
      <c r="HX126" s="170"/>
      <c r="HY126" s="170"/>
      <c r="HZ126" s="170"/>
      <c r="IA126" s="170"/>
      <c r="IB126" s="170"/>
      <c r="IC126" s="170"/>
      <c r="ID126" s="170"/>
      <c r="IE126" s="170"/>
      <c r="IF126" s="170"/>
      <c r="IG126" s="170"/>
      <c r="IH126" s="170"/>
      <c r="II126" s="170"/>
      <c r="IJ126" s="170"/>
      <c r="IK126" s="170"/>
      <c r="IL126" s="170"/>
      <c r="IM126" s="170"/>
      <c r="IN126" s="170"/>
      <c r="IO126" s="170"/>
      <c r="IP126" s="170"/>
      <c r="IQ126" s="170"/>
      <c r="IR126" s="170"/>
      <c r="IS126" s="170"/>
      <c r="IT126" s="170"/>
      <c r="IU126" s="170"/>
      <c r="IV126" s="170"/>
    </row>
    <row r="127" spans="1:256" ht="17.25">
      <c r="A127" s="203" t="s">
        <v>351</v>
      </c>
      <c r="B127" s="204">
        <v>0</v>
      </c>
      <c r="C127" s="205">
        <v>194316.78</v>
      </c>
      <c r="D127" s="206"/>
      <c r="E127" s="206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70"/>
      <c r="GL127" s="170"/>
      <c r="GM127" s="170"/>
      <c r="GN127" s="170"/>
      <c r="GO127" s="170"/>
      <c r="GP127" s="170"/>
      <c r="GQ127" s="170"/>
      <c r="GR127" s="170"/>
      <c r="GS127" s="170"/>
      <c r="GT127" s="170"/>
      <c r="GU127" s="170"/>
      <c r="GV127" s="170"/>
      <c r="GW127" s="170"/>
      <c r="GX127" s="170"/>
      <c r="GY127" s="170"/>
      <c r="GZ127" s="170"/>
      <c r="HA127" s="170"/>
      <c r="HB127" s="170"/>
      <c r="HC127" s="170"/>
      <c r="HD127" s="170"/>
      <c r="HE127" s="170"/>
      <c r="HF127" s="170"/>
      <c r="HG127" s="170"/>
      <c r="HH127" s="170"/>
      <c r="HI127" s="170"/>
      <c r="HJ127" s="170"/>
      <c r="HK127" s="170"/>
      <c r="HL127" s="170"/>
      <c r="HM127" s="170"/>
      <c r="HN127" s="170"/>
      <c r="HO127" s="170"/>
      <c r="HP127" s="170"/>
      <c r="HQ127" s="170"/>
      <c r="HR127" s="170"/>
      <c r="HS127" s="170"/>
      <c r="HT127" s="170"/>
      <c r="HU127" s="170"/>
      <c r="HV127" s="170"/>
      <c r="HW127" s="170"/>
      <c r="HX127" s="170"/>
      <c r="HY127" s="170"/>
      <c r="HZ127" s="170"/>
      <c r="IA127" s="170"/>
      <c r="IB127" s="170"/>
      <c r="IC127" s="170"/>
      <c r="ID127" s="170"/>
      <c r="IE127" s="170"/>
      <c r="IF127" s="170"/>
      <c r="IG127" s="170"/>
      <c r="IH127" s="170"/>
      <c r="II127" s="170"/>
      <c r="IJ127" s="170"/>
      <c r="IK127" s="170"/>
      <c r="IL127" s="170"/>
      <c r="IM127" s="170"/>
      <c r="IN127" s="170"/>
      <c r="IO127" s="170"/>
      <c r="IP127" s="170"/>
      <c r="IQ127" s="170"/>
      <c r="IR127" s="170"/>
      <c r="IS127" s="170"/>
      <c r="IT127" s="170"/>
      <c r="IU127" s="170"/>
      <c r="IV127" s="170"/>
    </row>
    <row r="128" spans="1:256" ht="17.25">
      <c r="A128" s="202" t="s">
        <v>352</v>
      </c>
      <c r="B128" s="207">
        <v>0</v>
      </c>
      <c r="C128" s="208">
        <v>174734.95</v>
      </c>
      <c r="D128" s="204"/>
      <c r="E128" s="204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70"/>
      <c r="GL128" s="170"/>
      <c r="GM128" s="170"/>
      <c r="GN128" s="170"/>
      <c r="GO128" s="170"/>
      <c r="GP128" s="170"/>
      <c r="GQ128" s="170"/>
      <c r="GR128" s="170"/>
      <c r="GS128" s="170"/>
      <c r="GT128" s="170"/>
      <c r="GU128" s="170"/>
      <c r="GV128" s="170"/>
      <c r="GW128" s="170"/>
      <c r="GX128" s="170"/>
      <c r="GY128" s="170"/>
      <c r="GZ128" s="170"/>
      <c r="HA128" s="170"/>
      <c r="HB128" s="170"/>
      <c r="HC128" s="170"/>
      <c r="HD128" s="170"/>
      <c r="HE128" s="170"/>
      <c r="HF128" s="170"/>
      <c r="HG128" s="170"/>
      <c r="HH128" s="170"/>
      <c r="HI128" s="170"/>
      <c r="HJ128" s="170"/>
      <c r="HK128" s="170"/>
      <c r="HL128" s="170"/>
      <c r="HM128" s="170"/>
      <c r="HN128" s="170"/>
      <c r="HO128" s="170"/>
      <c r="HP128" s="170"/>
      <c r="HQ128" s="170"/>
      <c r="HR128" s="170"/>
      <c r="HS128" s="170"/>
      <c r="HT128" s="170"/>
      <c r="HU128" s="170"/>
      <c r="HV128" s="170"/>
      <c r="HW128" s="170"/>
      <c r="HX128" s="170"/>
      <c r="HY128" s="170"/>
      <c r="HZ128" s="170"/>
      <c r="IA128" s="170"/>
      <c r="IB128" s="170"/>
      <c r="IC128" s="170"/>
      <c r="ID128" s="170"/>
      <c r="IE128" s="170"/>
      <c r="IF128" s="170"/>
      <c r="IG128" s="170"/>
      <c r="IH128" s="170"/>
      <c r="II128" s="170"/>
      <c r="IJ128" s="170"/>
      <c r="IK128" s="170"/>
      <c r="IL128" s="170"/>
      <c r="IM128" s="170"/>
      <c r="IN128" s="170"/>
      <c r="IO128" s="170"/>
      <c r="IP128" s="170"/>
      <c r="IQ128" s="170"/>
      <c r="IR128" s="170"/>
      <c r="IS128" s="170"/>
      <c r="IT128" s="170"/>
      <c r="IU128" s="170"/>
      <c r="IV128" s="170"/>
    </row>
    <row r="129" spans="1:256" ht="17.25">
      <c r="A129" s="203" t="s">
        <v>353</v>
      </c>
      <c r="B129" s="207">
        <v>0</v>
      </c>
      <c r="C129" s="208">
        <v>1510283.86</v>
      </c>
      <c r="D129" s="204"/>
      <c r="E129" s="204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  <c r="HJ129" s="170"/>
      <c r="HK129" s="170"/>
      <c r="HL129" s="170"/>
      <c r="HM129" s="170"/>
      <c r="HN129" s="170"/>
      <c r="HO129" s="170"/>
      <c r="HP129" s="170"/>
      <c r="HQ129" s="170"/>
      <c r="HR129" s="170"/>
      <c r="HS129" s="170"/>
      <c r="HT129" s="170"/>
      <c r="HU129" s="170"/>
      <c r="HV129" s="170"/>
      <c r="HW129" s="170"/>
      <c r="HX129" s="170"/>
      <c r="HY129" s="170"/>
      <c r="HZ129" s="170"/>
      <c r="IA129" s="170"/>
      <c r="IB129" s="170"/>
      <c r="IC129" s="170"/>
      <c r="ID129" s="170"/>
      <c r="IE129" s="170"/>
      <c r="IF129" s="170"/>
      <c r="IG129" s="170"/>
      <c r="IH129" s="170"/>
      <c r="II129" s="170"/>
      <c r="IJ129" s="170"/>
      <c r="IK129" s="170"/>
      <c r="IL129" s="170"/>
      <c r="IM129" s="170"/>
      <c r="IN129" s="170"/>
      <c r="IO129" s="170"/>
      <c r="IP129" s="170"/>
      <c r="IQ129" s="170"/>
      <c r="IR129" s="170"/>
      <c r="IS129" s="170"/>
      <c r="IT129" s="170"/>
      <c r="IU129" s="170"/>
      <c r="IV129" s="170"/>
    </row>
    <row r="130" spans="1:256" ht="18" thickBot="1">
      <c r="A130" s="181" t="s">
        <v>219</v>
      </c>
      <c r="B130" s="197">
        <f>SUM(B95:B129)</f>
        <v>160625710.17999998</v>
      </c>
      <c r="C130" s="197">
        <f>SUM(C95:C129)</f>
        <v>188758418.45</v>
      </c>
      <c r="D130" s="209">
        <f>C130-B130</f>
        <v>28132708.27000001</v>
      </c>
      <c r="E130" s="210">
        <f>D130/B130</f>
        <v>0.17514449111835215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70"/>
      <c r="GL130" s="170"/>
      <c r="GM130" s="170"/>
      <c r="GN130" s="170"/>
      <c r="GO130" s="170"/>
      <c r="GP130" s="170"/>
      <c r="GQ130" s="170"/>
      <c r="GR130" s="170"/>
      <c r="GS130" s="170"/>
      <c r="GT130" s="170"/>
      <c r="GU130" s="170"/>
      <c r="GV130" s="170"/>
      <c r="GW130" s="170"/>
      <c r="GX130" s="170"/>
      <c r="GY130" s="170"/>
      <c r="GZ130" s="170"/>
      <c r="HA130" s="170"/>
      <c r="HB130" s="170"/>
      <c r="HC130" s="170"/>
      <c r="HD130" s="170"/>
      <c r="HE130" s="170"/>
      <c r="HF130" s="170"/>
      <c r="HG130" s="170"/>
      <c r="HH130" s="170"/>
      <c r="HI130" s="170"/>
      <c r="HJ130" s="170"/>
      <c r="HK130" s="170"/>
      <c r="HL130" s="170"/>
      <c r="HM130" s="170"/>
      <c r="HN130" s="170"/>
      <c r="HO130" s="170"/>
      <c r="HP130" s="170"/>
      <c r="HQ130" s="170"/>
      <c r="HR130" s="170"/>
      <c r="HS130" s="170"/>
      <c r="HT130" s="170"/>
      <c r="HU130" s="170"/>
      <c r="HV130" s="170"/>
      <c r="HW130" s="170"/>
      <c r="HX130" s="170"/>
      <c r="HY130" s="170"/>
      <c r="HZ130" s="170"/>
      <c r="IA130" s="170"/>
      <c r="IB130" s="170"/>
      <c r="IC130" s="170"/>
      <c r="ID130" s="170"/>
      <c r="IE130" s="170"/>
      <c r="IF130" s="170"/>
      <c r="IG130" s="170"/>
      <c r="IH130" s="170"/>
      <c r="II130" s="170"/>
      <c r="IJ130" s="170"/>
      <c r="IK130" s="170"/>
      <c r="IL130" s="170"/>
      <c r="IM130" s="170"/>
      <c r="IN130" s="170"/>
      <c r="IO130" s="170"/>
      <c r="IP130" s="170"/>
      <c r="IQ130" s="170"/>
      <c r="IR130" s="170"/>
      <c r="IS130" s="170"/>
      <c r="IT130" s="170"/>
      <c r="IU130" s="170"/>
      <c r="IV130" s="170"/>
    </row>
    <row r="131" spans="1:256" ht="18" thickTop="1">
      <c r="A131" s="169"/>
      <c r="B131" s="168" t="s">
        <v>0</v>
      </c>
      <c r="C131" s="199"/>
      <c r="D131" s="168"/>
      <c r="E131" s="169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70"/>
      <c r="GL131" s="170"/>
      <c r="GM131" s="170"/>
      <c r="GN131" s="170"/>
      <c r="GO131" s="170"/>
      <c r="GP131" s="170"/>
      <c r="GQ131" s="170"/>
      <c r="GR131" s="170"/>
      <c r="GS131" s="170"/>
      <c r="GT131" s="170"/>
      <c r="GU131" s="170"/>
      <c r="GV131" s="170"/>
      <c r="GW131" s="170"/>
      <c r="GX131" s="170"/>
      <c r="GY131" s="170"/>
      <c r="GZ131" s="170"/>
      <c r="HA131" s="170"/>
      <c r="HB131" s="170"/>
      <c r="HC131" s="170"/>
      <c r="HD131" s="170"/>
      <c r="HE131" s="170"/>
      <c r="HF131" s="170"/>
      <c r="HG131" s="170"/>
      <c r="HH131" s="170"/>
      <c r="HI131" s="170"/>
      <c r="HJ131" s="170"/>
      <c r="HK131" s="170"/>
      <c r="HL131" s="170"/>
      <c r="HM131" s="170"/>
      <c r="HN131" s="170"/>
      <c r="HO131" s="170"/>
      <c r="HP131" s="170"/>
      <c r="HQ131" s="170"/>
      <c r="HR131" s="170"/>
      <c r="HS131" s="170"/>
      <c r="HT131" s="170"/>
      <c r="HU131" s="170"/>
      <c r="HV131" s="170"/>
      <c r="HW131" s="170"/>
      <c r="HX131" s="170"/>
      <c r="HY131" s="170"/>
      <c r="HZ131" s="170"/>
      <c r="IA131" s="170"/>
      <c r="IB131" s="170"/>
      <c r="IC131" s="170"/>
      <c r="ID131" s="170"/>
      <c r="IE131" s="170"/>
      <c r="IF131" s="170"/>
      <c r="IG131" s="170"/>
      <c r="IH131" s="170"/>
      <c r="II131" s="170"/>
      <c r="IJ131" s="170"/>
      <c r="IK131" s="170"/>
      <c r="IL131" s="170"/>
      <c r="IM131" s="170"/>
      <c r="IN131" s="170"/>
      <c r="IO131" s="170"/>
      <c r="IP131" s="170"/>
      <c r="IQ131" s="170"/>
      <c r="IR131" s="170"/>
      <c r="IS131" s="170"/>
      <c r="IT131" s="170"/>
      <c r="IU131" s="170"/>
      <c r="IV131" s="170"/>
    </row>
    <row r="132" spans="1:256" ht="17.25">
      <c r="A132" s="169" t="s">
        <v>105</v>
      </c>
      <c r="B132" s="168" t="s">
        <v>289</v>
      </c>
      <c r="C132" s="199"/>
      <c r="D132" s="168"/>
      <c r="E132" s="169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70"/>
      <c r="GL132" s="170"/>
      <c r="GM132" s="170"/>
      <c r="GN132" s="170"/>
      <c r="GO132" s="170"/>
      <c r="GP132" s="170"/>
      <c r="GQ132" s="170"/>
      <c r="GR132" s="170"/>
      <c r="GS132" s="170"/>
      <c r="GT132" s="170"/>
      <c r="GU132" s="170"/>
      <c r="GV132" s="170"/>
      <c r="GW132" s="170"/>
      <c r="GX132" s="170"/>
      <c r="GY132" s="170"/>
      <c r="GZ132" s="170"/>
      <c r="HA132" s="170"/>
      <c r="HB132" s="170"/>
      <c r="HC132" s="170"/>
      <c r="HD132" s="170"/>
      <c r="HE132" s="170"/>
      <c r="HF132" s="170"/>
      <c r="HG132" s="170"/>
      <c r="HH132" s="170"/>
      <c r="HI132" s="170"/>
      <c r="HJ132" s="170"/>
      <c r="HK132" s="170"/>
      <c r="HL132" s="170"/>
      <c r="HM132" s="170"/>
      <c r="HN132" s="170"/>
      <c r="HO132" s="170"/>
      <c r="HP132" s="170"/>
      <c r="HQ132" s="170"/>
      <c r="HR132" s="170"/>
      <c r="HS132" s="170"/>
      <c r="HT132" s="170"/>
      <c r="HU132" s="170"/>
      <c r="HV132" s="170"/>
      <c r="HW132" s="170"/>
      <c r="HX132" s="170"/>
      <c r="HY132" s="170"/>
      <c r="HZ132" s="170"/>
      <c r="IA132" s="170"/>
      <c r="IB132" s="170"/>
      <c r="IC132" s="170"/>
      <c r="ID132" s="170"/>
      <c r="IE132" s="170"/>
      <c r="IF132" s="170"/>
      <c r="IG132" s="170"/>
      <c r="IH132" s="170"/>
      <c r="II132" s="170"/>
      <c r="IJ132" s="170"/>
      <c r="IK132" s="170"/>
      <c r="IL132" s="170"/>
      <c r="IM132" s="170"/>
      <c r="IN132" s="170"/>
      <c r="IO132" s="170"/>
      <c r="IP132" s="170"/>
      <c r="IQ132" s="170"/>
      <c r="IR132" s="170"/>
      <c r="IS132" s="170"/>
      <c r="IT132" s="170"/>
      <c r="IU132" s="170"/>
      <c r="IV132" s="170"/>
    </row>
    <row r="133" spans="1:256" ht="17.25">
      <c r="A133" s="172" t="str">
        <f>+A3</f>
        <v>July  2005 - February 2006</v>
      </c>
      <c r="B133" s="168" t="s">
        <v>105</v>
      </c>
      <c r="C133" s="199"/>
      <c r="D133" s="168"/>
      <c r="E133" s="172" t="s">
        <v>354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  <c r="HJ133" s="170"/>
      <c r="HK133" s="170"/>
      <c r="HL133" s="170"/>
      <c r="HM133" s="170"/>
      <c r="HN133" s="170"/>
      <c r="HO133" s="170"/>
      <c r="HP133" s="170"/>
      <c r="HQ133" s="170"/>
      <c r="HR133" s="170"/>
      <c r="HS133" s="170"/>
      <c r="HT133" s="170"/>
      <c r="HU133" s="170"/>
      <c r="HV133" s="170"/>
      <c r="HW133" s="170"/>
      <c r="HX133" s="170"/>
      <c r="HY133" s="170"/>
      <c r="HZ133" s="170"/>
      <c r="IA133" s="170"/>
      <c r="IB133" s="170"/>
      <c r="IC133" s="170"/>
      <c r="ID133" s="170"/>
      <c r="IE133" s="170"/>
      <c r="IF133" s="170"/>
      <c r="IG133" s="170"/>
      <c r="IH133" s="170"/>
      <c r="II133" s="170"/>
      <c r="IJ133" s="170"/>
      <c r="IK133" s="170"/>
      <c r="IL133" s="170"/>
      <c r="IM133" s="170"/>
      <c r="IN133" s="170"/>
      <c r="IO133" s="170"/>
      <c r="IP133" s="170"/>
      <c r="IQ133" s="170"/>
      <c r="IR133" s="170"/>
      <c r="IS133" s="170"/>
      <c r="IT133" s="170"/>
      <c r="IU133" s="170"/>
      <c r="IV133" s="170"/>
    </row>
    <row r="134" spans="1:256" ht="17.25">
      <c r="A134" s="173" t="s">
        <v>240</v>
      </c>
      <c r="B134" s="174">
        <v>2005</v>
      </c>
      <c r="C134" s="175">
        <v>2006</v>
      </c>
      <c r="D134" s="173" t="s">
        <v>241</v>
      </c>
      <c r="E134" s="173" t="s">
        <v>242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  <c r="HJ134" s="170"/>
      <c r="HK134" s="170"/>
      <c r="HL134" s="170"/>
      <c r="HM134" s="170"/>
      <c r="HN134" s="170"/>
      <c r="HO134" s="170"/>
      <c r="HP134" s="170"/>
      <c r="HQ134" s="170"/>
      <c r="HR134" s="170"/>
      <c r="HS134" s="170"/>
      <c r="HT134" s="170"/>
      <c r="HU134" s="170"/>
      <c r="HV134" s="170"/>
      <c r="HW134" s="170"/>
      <c r="HX134" s="170"/>
      <c r="HY134" s="170"/>
      <c r="HZ134" s="170"/>
      <c r="IA134" s="170"/>
      <c r="IB134" s="170"/>
      <c r="IC134" s="170"/>
      <c r="ID134" s="170"/>
      <c r="IE134" s="170"/>
      <c r="IF134" s="170"/>
      <c r="IG134" s="170"/>
      <c r="IH134" s="170"/>
      <c r="II134" s="170"/>
      <c r="IJ134" s="170"/>
      <c r="IK134" s="170"/>
      <c r="IL134" s="170"/>
      <c r="IM134" s="170"/>
      <c r="IN134" s="170"/>
      <c r="IO134" s="170"/>
      <c r="IP134" s="170"/>
      <c r="IQ134" s="170"/>
      <c r="IR134" s="170"/>
      <c r="IS134" s="170"/>
      <c r="IT134" s="170"/>
      <c r="IU134" s="170"/>
      <c r="IV134" s="170"/>
    </row>
    <row r="135" spans="1:256" ht="17.25">
      <c r="A135" s="177" t="s">
        <v>355</v>
      </c>
      <c r="B135" s="178" t="s">
        <v>106</v>
      </c>
      <c r="C135" s="178" t="s">
        <v>106</v>
      </c>
      <c r="D135" s="178"/>
      <c r="E135" s="179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  <c r="HJ135" s="170"/>
      <c r="HK135" s="170"/>
      <c r="HL135" s="170"/>
      <c r="HM135" s="170"/>
      <c r="HN135" s="170"/>
      <c r="HO135" s="170"/>
      <c r="HP135" s="170"/>
      <c r="HQ135" s="170"/>
      <c r="HR135" s="170"/>
      <c r="HS135" s="170"/>
      <c r="HT135" s="170"/>
      <c r="HU135" s="170"/>
      <c r="HV135" s="170"/>
      <c r="HW135" s="170"/>
      <c r="HX135" s="170"/>
      <c r="HY135" s="170"/>
      <c r="HZ135" s="170"/>
      <c r="IA135" s="170"/>
      <c r="IB135" s="170"/>
      <c r="IC135" s="170"/>
      <c r="ID135" s="170"/>
      <c r="IE135" s="170"/>
      <c r="IF135" s="170"/>
      <c r="IG135" s="170"/>
      <c r="IH135" s="170"/>
      <c r="II135" s="170"/>
      <c r="IJ135" s="170"/>
      <c r="IK135" s="170"/>
      <c r="IL135" s="170"/>
      <c r="IM135" s="170"/>
      <c r="IN135" s="170"/>
      <c r="IO135" s="170"/>
      <c r="IP135" s="170"/>
      <c r="IQ135" s="170"/>
      <c r="IR135" s="170"/>
      <c r="IS135" s="170"/>
      <c r="IT135" s="170"/>
      <c r="IU135" s="170"/>
      <c r="IV135" s="170"/>
    </row>
    <row r="136" spans="1:256" ht="17.25">
      <c r="A136" s="178" t="s">
        <v>356</v>
      </c>
      <c r="B136" s="186">
        <v>10462564.34</v>
      </c>
      <c r="C136" s="186">
        <v>10729887.44</v>
      </c>
      <c r="D136" s="195"/>
      <c r="E136" s="196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  <c r="HJ136" s="170"/>
      <c r="HK136" s="170"/>
      <c r="HL136" s="170"/>
      <c r="HM136" s="170"/>
      <c r="HN136" s="170"/>
      <c r="HO136" s="170"/>
      <c r="HP136" s="170"/>
      <c r="HQ136" s="170"/>
      <c r="HR136" s="170"/>
      <c r="HS136" s="170"/>
      <c r="HT136" s="170"/>
      <c r="HU136" s="170"/>
      <c r="HV136" s="170"/>
      <c r="HW136" s="170"/>
      <c r="HX136" s="170"/>
      <c r="HY136" s="170"/>
      <c r="HZ136" s="170"/>
      <c r="IA136" s="170"/>
      <c r="IB136" s="170"/>
      <c r="IC136" s="170"/>
      <c r="ID136" s="170"/>
      <c r="IE136" s="170"/>
      <c r="IF136" s="170"/>
      <c r="IG136" s="170"/>
      <c r="IH136" s="170"/>
      <c r="II136" s="170"/>
      <c r="IJ136" s="170"/>
      <c r="IK136" s="170"/>
      <c r="IL136" s="170"/>
      <c r="IM136" s="170"/>
      <c r="IN136" s="170"/>
      <c r="IO136" s="170"/>
      <c r="IP136" s="170"/>
      <c r="IQ136" s="170"/>
      <c r="IR136" s="170"/>
      <c r="IS136" s="170"/>
      <c r="IT136" s="170"/>
      <c r="IU136" s="170"/>
      <c r="IV136" s="170"/>
    </row>
    <row r="137" spans="1:256" ht="17.25">
      <c r="A137" s="178" t="s">
        <v>357</v>
      </c>
      <c r="B137" s="186">
        <v>5443347.25</v>
      </c>
      <c r="C137" s="186">
        <v>5690414.22</v>
      </c>
      <c r="D137" s="195"/>
      <c r="E137" s="196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  <c r="HJ137" s="170"/>
      <c r="HK137" s="170"/>
      <c r="HL137" s="170"/>
      <c r="HM137" s="170"/>
      <c r="HN137" s="170"/>
      <c r="HO137" s="170"/>
      <c r="HP137" s="170"/>
      <c r="HQ137" s="170"/>
      <c r="HR137" s="170"/>
      <c r="HS137" s="170"/>
      <c r="HT137" s="170"/>
      <c r="HU137" s="170"/>
      <c r="HV137" s="170"/>
      <c r="HW137" s="170"/>
      <c r="HX137" s="170"/>
      <c r="HY137" s="170"/>
      <c r="HZ137" s="170"/>
      <c r="IA137" s="170"/>
      <c r="IB137" s="170"/>
      <c r="IC137" s="170"/>
      <c r="ID137" s="170"/>
      <c r="IE137" s="170"/>
      <c r="IF137" s="170"/>
      <c r="IG137" s="170"/>
      <c r="IH137" s="170"/>
      <c r="II137" s="170"/>
      <c r="IJ137" s="170"/>
      <c r="IK137" s="170"/>
      <c r="IL137" s="170"/>
      <c r="IM137" s="170"/>
      <c r="IN137" s="170"/>
      <c r="IO137" s="170"/>
      <c r="IP137" s="170"/>
      <c r="IQ137" s="170"/>
      <c r="IR137" s="170"/>
      <c r="IS137" s="170"/>
      <c r="IT137" s="170"/>
      <c r="IU137" s="170"/>
      <c r="IV137" s="170"/>
    </row>
    <row r="138" spans="1:256" ht="17.25">
      <c r="A138" s="178" t="s">
        <v>358</v>
      </c>
      <c r="B138" s="186">
        <v>154077.02</v>
      </c>
      <c r="C138" s="186">
        <v>93887.64</v>
      </c>
      <c r="D138" s="195"/>
      <c r="E138" s="196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  <c r="HA138" s="170"/>
      <c r="HB138" s="170"/>
      <c r="HC138" s="170"/>
      <c r="HD138" s="170"/>
      <c r="HE138" s="170"/>
      <c r="HF138" s="170"/>
      <c r="HG138" s="170"/>
      <c r="HH138" s="170"/>
      <c r="HI138" s="170"/>
      <c r="HJ138" s="170"/>
      <c r="HK138" s="170"/>
      <c r="HL138" s="170"/>
      <c r="HM138" s="170"/>
      <c r="HN138" s="170"/>
      <c r="HO138" s="170"/>
      <c r="HP138" s="170"/>
      <c r="HQ138" s="170"/>
      <c r="HR138" s="170"/>
      <c r="HS138" s="170"/>
      <c r="HT138" s="170"/>
      <c r="HU138" s="170"/>
      <c r="HV138" s="170"/>
      <c r="HW138" s="170"/>
      <c r="HX138" s="170"/>
      <c r="HY138" s="170"/>
      <c r="HZ138" s="170"/>
      <c r="IA138" s="170"/>
      <c r="IB138" s="170"/>
      <c r="IC138" s="170"/>
      <c r="ID138" s="170"/>
      <c r="IE138" s="170"/>
      <c r="IF138" s="170"/>
      <c r="IG138" s="170"/>
      <c r="IH138" s="170"/>
      <c r="II138" s="170"/>
      <c r="IJ138" s="170"/>
      <c r="IK138" s="170"/>
      <c r="IL138" s="170"/>
      <c r="IM138" s="170"/>
      <c r="IN138" s="170"/>
      <c r="IO138" s="170"/>
      <c r="IP138" s="170"/>
      <c r="IQ138" s="170"/>
      <c r="IR138" s="170"/>
      <c r="IS138" s="170"/>
      <c r="IT138" s="170"/>
      <c r="IU138" s="170"/>
      <c r="IV138" s="170"/>
    </row>
    <row r="139" spans="1:256" ht="17.25">
      <c r="A139" s="178" t="s">
        <v>359</v>
      </c>
      <c r="B139" s="186">
        <v>0</v>
      </c>
      <c r="C139" s="186">
        <v>0</v>
      </c>
      <c r="D139" s="195"/>
      <c r="E139" s="196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  <c r="HJ139" s="170"/>
      <c r="HK139" s="170"/>
      <c r="HL139" s="170"/>
      <c r="HM139" s="170"/>
      <c r="HN139" s="170"/>
      <c r="HO139" s="170"/>
      <c r="HP139" s="170"/>
      <c r="HQ139" s="170"/>
      <c r="HR139" s="170"/>
      <c r="HS139" s="170"/>
      <c r="HT139" s="170"/>
      <c r="HU139" s="170"/>
      <c r="HV139" s="170"/>
      <c r="HW139" s="170"/>
      <c r="HX139" s="170"/>
      <c r="HY139" s="170"/>
      <c r="HZ139" s="170"/>
      <c r="IA139" s="170"/>
      <c r="IB139" s="170"/>
      <c r="IC139" s="170"/>
      <c r="ID139" s="170"/>
      <c r="IE139" s="170"/>
      <c r="IF139" s="170"/>
      <c r="IG139" s="170"/>
      <c r="IH139" s="170"/>
      <c r="II139" s="170"/>
      <c r="IJ139" s="170"/>
      <c r="IK139" s="170"/>
      <c r="IL139" s="170"/>
      <c r="IM139" s="170"/>
      <c r="IN139" s="170"/>
      <c r="IO139" s="170"/>
      <c r="IP139" s="170"/>
      <c r="IQ139" s="170"/>
      <c r="IR139" s="170"/>
      <c r="IS139" s="170"/>
      <c r="IT139" s="170"/>
      <c r="IU139" s="170"/>
      <c r="IV139" s="170"/>
    </row>
    <row r="140" spans="1:256" ht="17.25">
      <c r="A140" s="178" t="s">
        <v>360</v>
      </c>
      <c r="B140" s="186">
        <v>0</v>
      </c>
      <c r="C140" s="186">
        <v>0</v>
      </c>
      <c r="D140" s="195"/>
      <c r="E140" s="196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0"/>
      <c r="DS140" s="170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  <c r="EL140" s="170"/>
      <c r="EM140" s="170"/>
      <c r="EN140" s="170"/>
      <c r="EO140" s="170"/>
      <c r="EP140" s="170"/>
      <c r="EQ140" s="170"/>
      <c r="ER140" s="170"/>
      <c r="ES140" s="170"/>
      <c r="ET140" s="170"/>
      <c r="EU140" s="170"/>
      <c r="EV140" s="170"/>
      <c r="EW140" s="170"/>
      <c r="EX140" s="170"/>
      <c r="EY140" s="170"/>
      <c r="EZ140" s="170"/>
      <c r="FA140" s="170"/>
      <c r="FB140" s="170"/>
      <c r="FC140" s="170"/>
      <c r="FD140" s="170"/>
      <c r="FE140" s="170"/>
      <c r="FF140" s="170"/>
      <c r="FG140" s="170"/>
      <c r="FH140" s="170"/>
      <c r="FI140" s="170"/>
      <c r="FJ140" s="170"/>
      <c r="FK140" s="170"/>
      <c r="FL140" s="170"/>
      <c r="FM140" s="170"/>
      <c r="FN140" s="170"/>
      <c r="FO140" s="170"/>
      <c r="FP140" s="170"/>
      <c r="FQ140" s="170"/>
      <c r="FR140" s="170"/>
      <c r="FS140" s="170"/>
      <c r="FT140" s="170"/>
      <c r="FU140" s="170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70"/>
      <c r="GG140" s="170"/>
      <c r="GH140" s="170"/>
      <c r="GI140" s="170"/>
      <c r="GJ140" s="170"/>
      <c r="GK140" s="170"/>
      <c r="GL140" s="170"/>
      <c r="GM140" s="170"/>
      <c r="GN140" s="170"/>
      <c r="GO140" s="170"/>
      <c r="GP140" s="170"/>
      <c r="GQ140" s="170"/>
      <c r="GR140" s="170"/>
      <c r="GS140" s="170"/>
      <c r="GT140" s="170"/>
      <c r="GU140" s="170"/>
      <c r="GV140" s="170"/>
      <c r="GW140" s="170"/>
      <c r="GX140" s="170"/>
      <c r="GY140" s="170"/>
      <c r="GZ140" s="170"/>
      <c r="HA140" s="170"/>
      <c r="HB140" s="170"/>
      <c r="HC140" s="170"/>
      <c r="HD140" s="170"/>
      <c r="HE140" s="170"/>
      <c r="HF140" s="170"/>
      <c r="HG140" s="170"/>
      <c r="HH140" s="170"/>
      <c r="HI140" s="170"/>
      <c r="HJ140" s="170"/>
      <c r="HK140" s="170"/>
      <c r="HL140" s="170"/>
      <c r="HM140" s="170"/>
      <c r="HN140" s="170"/>
      <c r="HO140" s="170"/>
      <c r="HP140" s="170"/>
      <c r="HQ140" s="170"/>
      <c r="HR140" s="170"/>
      <c r="HS140" s="170"/>
      <c r="HT140" s="170"/>
      <c r="HU140" s="170"/>
      <c r="HV140" s="170"/>
      <c r="HW140" s="170"/>
      <c r="HX140" s="170"/>
      <c r="HY140" s="170"/>
      <c r="HZ140" s="170"/>
      <c r="IA140" s="170"/>
      <c r="IB140" s="170"/>
      <c r="IC140" s="170"/>
      <c r="ID140" s="170"/>
      <c r="IE140" s="170"/>
      <c r="IF140" s="170"/>
      <c r="IG140" s="170"/>
      <c r="IH140" s="170"/>
      <c r="II140" s="170"/>
      <c r="IJ140" s="170"/>
      <c r="IK140" s="170"/>
      <c r="IL140" s="170"/>
      <c r="IM140" s="170"/>
      <c r="IN140" s="170"/>
      <c r="IO140" s="170"/>
      <c r="IP140" s="170"/>
      <c r="IQ140" s="170"/>
      <c r="IR140" s="170"/>
      <c r="IS140" s="170"/>
      <c r="IT140" s="170"/>
      <c r="IU140" s="170"/>
      <c r="IV140" s="170"/>
    </row>
    <row r="141" spans="1:256" ht="17.25">
      <c r="A141" s="178" t="s">
        <v>361</v>
      </c>
      <c r="B141" s="186">
        <v>0</v>
      </c>
      <c r="C141" s="186">
        <v>0</v>
      </c>
      <c r="D141" s="195"/>
      <c r="E141" s="196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0"/>
      <c r="DG141" s="170"/>
      <c r="DH141" s="170"/>
      <c r="DI141" s="170"/>
      <c r="DJ141" s="170"/>
      <c r="DK141" s="170"/>
      <c r="DL141" s="170"/>
      <c r="DM141" s="170"/>
      <c r="DN141" s="170"/>
      <c r="DO141" s="170"/>
      <c r="DP141" s="170"/>
      <c r="DQ141" s="170"/>
      <c r="DR141" s="170"/>
      <c r="DS141" s="170"/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0"/>
      <c r="EF141" s="170"/>
      <c r="EG141" s="170"/>
      <c r="EH141" s="170"/>
      <c r="EI141" s="170"/>
      <c r="EJ141" s="170"/>
      <c r="EK141" s="170"/>
      <c r="EL141" s="170"/>
      <c r="EM141" s="170"/>
      <c r="EN141" s="170"/>
      <c r="EO141" s="170"/>
      <c r="EP141" s="170"/>
      <c r="EQ141" s="170"/>
      <c r="ER141" s="170"/>
      <c r="ES141" s="170"/>
      <c r="ET141" s="170"/>
      <c r="EU141" s="170"/>
      <c r="EV141" s="170"/>
      <c r="EW141" s="170"/>
      <c r="EX141" s="170"/>
      <c r="EY141" s="170"/>
      <c r="EZ141" s="170"/>
      <c r="FA141" s="170"/>
      <c r="FB141" s="170"/>
      <c r="FC141" s="170"/>
      <c r="FD141" s="170"/>
      <c r="FE141" s="170"/>
      <c r="FF141" s="170"/>
      <c r="FG141" s="170"/>
      <c r="FH141" s="170"/>
      <c r="FI141" s="170"/>
      <c r="FJ141" s="170"/>
      <c r="FK141" s="170"/>
      <c r="FL141" s="170"/>
      <c r="FM141" s="170"/>
      <c r="FN141" s="170"/>
      <c r="FO141" s="170"/>
      <c r="FP141" s="170"/>
      <c r="FQ141" s="170"/>
      <c r="FR141" s="170"/>
      <c r="FS141" s="170"/>
      <c r="FT141" s="170"/>
      <c r="FU141" s="170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70"/>
      <c r="GG141" s="170"/>
      <c r="GH141" s="170"/>
      <c r="GI141" s="170"/>
      <c r="GJ141" s="170"/>
      <c r="GK141" s="170"/>
      <c r="GL141" s="170"/>
      <c r="GM141" s="170"/>
      <c r="GN141" s="170"/>
      <c r="GO141" s="170"/>
      <c r="GP141" s="170"/>
      <c r="GQ141" s="170"/>
      <c r="GR141" s="170"/>
      <c r="GS141" s="170"/>
      <c r="GT141" s="170"/>
      <c r="GU141" s="170"/>
      <c r="GV141" s="170"/>
      <c r="GW141" s="170"/>
      <c r="GX141" s="170"/>
      <c r="GY141" s="170"/>
      <c r="GZ141" s="170"/>
      <c r="HA141" s="170"/>
      <c r="HB141" s="170"/>
      <c r="HC141" s="170"/>
      <c r="HD141" s="170"/>
      <c r="HE141" s="170"/>
      <c r="HF141" s="170"/>
      <c r="HG141" s="170"/>
      <c r="HH141" s="170"/>
      <c r="HI141" s="170"/>
      <c r="HJ141" s="170"/>
      <c r="HK141" s="170"/>
      <c r="HL141" s="170"/>
      <c r="HM141" s="170"/>
      <c r="HN141" s="170"/>
      <c r="HO141" s="170"/>
      <c r="HP141" s="170"/>
      <c r="HQ141" s="170"/>
      <c r="HR141" s="170"/>
      <c r="HS141" s="170"/>
      <c r="HT141" s="170"/>
      <c r="HU141" s="170"/>
      <c r="HV141" s="170"/>
      <c r="HW141" s="170"/>
      <c r="HX141" s="170"/>
      <c r="HY141" s="170"/>
      <c r="HZ141" s="170"/>
      <c r="IA141" s="170"/>
      <c r="IB141" s="170"/>
      <c r="IC141" s="170"/>
      <c r="ID141" s="170"/>
      <c r="IE141" s="170"/>
      <c r="IF141" s="170"/>
      <c r="IG141" s="170"/>
      <c r="IH141" s="170"/>
      <c r="II141" s="170"/>
      <c r="IJ141" s="170"/>
      <c r="IK141" s="170"/>
      <c r="IL141" s="170"/>
      <c r="IM141" s="170"/>
      <c r="IN141" s="170"/>
      <c r="IO141" s="170"/>
      <c r="IP141" s="170"/>
      <c r="IQ141" s="170"/>
      <c r="IR141" s="170"/>
      <c r="IS141" s="170"/>
      <c r="IT141" s="170"/>
      <c r="IU141" s="170"/>
      <c r="IV141" s="170"/>
    </row>
    <row r="142" spans="1:256" ht="17.25">
      <c r="A142" s="178" t="s">
        <v>362</v>
      </c>
      <c r="B142" s="186">
        <v>0</v>
      </c>
      <c r="C142" s="186">
        <v>0</v>
      </c>
      <c r="D142" s="195"/>
      <c r="E142" s="196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0"/>
      <c r="DG142" s="170"/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0"/>
      <c r="FH142" s="170"/>
      <c r="FI142" s="170"/>
      <c r="FJ142" s="170"/>
      <c r="FK142" s="170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0"/>
      <c r="GJ142" s="170"/>
      <c r="GK142" s="170"/>
      <c r="GL142" s="170"/>
      <c r="GM142" s="170"/>
      <c r="GN142" s="170"/>
      <c r="GO142" s="170"/>
      <c r="GP142" s="170"/>
      <c r="GQ142" s="170"/>
      <c r="GR142" s="170"/>
      <c r="GS142" s="170"/>
      <c r="GT142" s="170"/>
      <c r="GU142" s="170"/>
      <c r="GV142" s="170"/>
      <c r="GW142" s="170"/>
      <c r="GX142" s="170"/>
      <c r="GY142" s="170"/>
      <c r="GZ142" s="170"/>
      <c r="HA142" s="170"/>
      <c r="HB142" s="170"/>
      <c r="HC142" s="170"/>
      <c r="HD142" s="170"/>
      <c r="HE142" s="170"/>
      <c r="HF142" s="170"/>
      <c r="HG142" s="170"/>
      <c r="HH142" s="170"/>
      <c r="HI142" s="170"/>
      <c r="HJ142" s="170"/>
      <c r="HK142" s="170"/>
      <c r="HL142" s="170"/>
      <c r="HM142" s="170"/>
      <c r="HN142" s="170"/>
      <c r="HO142" s="170"/>
      <c r="HP142" s="170"/>
      <c r="HQ142" s="170"/>
      <c r="HR142" s="170"/>
      <c r="HS142" s="170"/>
      <c r="HT142" s="170"/>
      <c r="HU142" s="170"/>
      <c r="HV142" s="170"/>
      <c r="HW142" s="170"/>
      <c r="HX142" s="170"/>
      <c r="HY142" s="170"/>
      <c r="HZ142" s="170"/>
      <c r="IA142" s="170"/>
      <c r="IB142" s="170"/>
      <c r="IC142" s="170"/>
      <c r="ID142" s="170"/>
      <c r="IE142" s="170"/>
      <c r="IF142" s="170"/>
      <c r="IG142" s="170"/>
      <c r="IH142" s="170"/>
      <c r="II142" s="170"/>
      <c r="IJ142" s="170"/>
      <c r="IK142" s="170"/>
      <c r="IL142" s="170"/>
      <c r="IM142" s="170"/>
      <c r="IN142" s="170"/>
      <c r="IO142" s="170"/>
      <c r="IP142" s="170"/>
      <c r="IQ142" s="170"/>
      <c r="IR142" s="170"/>
      <c r="IS142" s="170"/>
      <c r="IT142" s="170"/>
      <c r="IU142" s="170"/>
      <c r="IV142" s="170"/>
    </row>
    <row r="143" spans="1:256" ht="17.25">
      <c r="A143" s="178" t="s">
        <v>363</v>
      </c>
      <c r="B143" s="186">
        <v>17364.46</v>
      </c>
      <c r="C143" s="186">
        <v>27330.3</v>
      </c>
      <c r="D143" s="195"/>
      <c r="E143" s="196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170"/>
      <c r="DM143" s="170"/>
      <c r="DN143" s="170"/>
      <c r="DO143" s="170"/>
      <c r="DP143" s="170"/>
      <c r="DQ143" s="170"/>
      <c r="DR143" s="170"/>
      <c r="DS143" s="170"/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0"/>
      <c r="EF143" s="170"/>
      <c r="EG143" s="170"/>
      <c r="EH143" s="170"/>
      <c r="EI143" s="170"/>
      <c r="EJ143" s="170"/>
      <c r="EK143" s="170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0"/>
      <c r="EV143" s="170"/>
      <c r="EW143" s="170"/>
      <c r="EX143" s="170"/>
      <c r="EY143" s="170"/>
      <c r="EZ143" s="170"/>
      <c r="FA143" s="170"/>
      <c r="FB143" s="170"/>
      <c r="FC143" s="170"/>
      <c r="FD143" s="170"/>
      <c r="FE143" s="170"/>
      <c r="FF143" s="170"/>
      <c r="FG143" s="170"/>
      <c r="FH143" s="170"/>
      <c r="FI143" s="170"/>
      <c r="FJ143" s="170"/>
      <c r="FK143" s="170"/>
      <c r="FL143" s="170"/>
      <c r="FM143" s="170"/>
      <c r="FN143" s="170"/>
      <c r="FO143" s="170"/>
      <c r="FP143" s="170"/>
      <c r="FQ143" s="170"/>
      <c r="FR143" s="170"/>
      <c r="FS143" s="170"/>
      <c r="FT143" s="170"/>
      <c r="FU143" s="170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70"/>
      <c r="GG143" s="170"/>
      <c r="GH143" s="170"/>
      <c r="GI143" s="170"/>
      <c r="GJ143" s="170"/>
      <c r="GK143" s="170"/>
      <c r="GL143" s="170"/>
      <c r="GM143" s="170"/>
      <c r="GN143" s="170"/>
      <c r="GO143" s="170"/>
      <c r="GP143" s="170"/>
      <c r="GQ143" s="170"/>
      <c r="GR143" s="170"/>
      <c r="GS143" s="170"/>
      <c r="GT143" s="170"/>
      <c r="GU143" s="170"/>
      <c r="GV143" s="170"/>
      <c r="GW143" s="170"/>
      <c r="GX143" s="170"/>
      <c r="GY143" s="170"/>
      <c r="GZ143" s="170"/>
      <c r="HA143" s="170"/>
      <c r="HB143" s="170"/>
      <c r="HC143" s="170"/>
      <c r="HD143" s="170"/>
      <c r="HE143" s="170"/>
      <c r="HF143" s="170"/>
      <c r="HG143" s="170"/>
      <c r="HH143" s="170"/>
      <c r="HI143" s="170"/>
      <c r="HJ143" s="170"/>
      <c r="HK143" s="170"/>
      <c r="HL143" s="170"/>
      <c r="HM143" s="170"/>
      <c r="HN143" s="170"/>
      <c r="HO143" s="170"/>
      <c r="HP143" s="170"/>
      <c r="HQ143" s="170"/>
      <c r="HR143" s="170"/>
      <c r="HS143" s="170"/>
      <c r="HT143" s="170"/>
      <c r="HU143" s="170"/>
      <c r="HV143" s="170"/>
      <c r="HW143" s="170"/>
      <c r="HX143" s="170"/>
      <c r="HY143" s="170"/>
      <c r="HZ143" s="170"/>
      <c r="IA143" s="170"/>
      <c r="IB143" s="170"/>
      <c r="IC143" s="170"/>
      <c r="ID143" s="170"/>
      <c r="IE143" s="170"/>
      <c r="IF143" s="170"/>
      <c r="IG143" s="170"/>
      <c r="IH143" s="170"/>
      <c r="II143" s="170"/>
      <c r="IJ143" s="170"/>
      <c r="IK143" s="170"/>
      <c r="IL143" s="170"/>
      <c r="IM143" s="170"/>
      <c r="IN143" s="170"/>
      <c r="IO143" s="170"/>
      <c r="IP143" s="170"/>
      <c r="IQ143" s="170"/>
      <c r="IR143" s="170"/>
      <c r="IS143" s="170"/>
      <c r="IT143" s="170"/>
      <c r="IU143" s="170"/>
      <c r="IV143" s="170"/>
    </row>
    <row r="144" spans="1:256" ht="17.25">
      <c r="A144" s="178" t="s">
        <v>364</v>
      </c>
      <c r="B144" s="186">
        <v>2587274.98</v>
      </c>
      <c r="C144" s="186">
        <v>3060590.31</v>
      </c>
      <c r="D144" s="195"/>
      <c r="E144" s="196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  <c r="DF144" s="170"/>
      <c r="DG144" s="170"/>
      <c r="DH144" s="170"/>
      <c r="DI144" s="170"/>
      <c r="DJ144" s="170"/>
      <c r="DK144" s="170"/>
      <c r="DL144" s="170"/>
      <c r="DM144" s="170"/>
      <c r="DN144" s="170"/>
      <c r="DO144" s="170"/>
      <c r="DP144" s="170"/>
      <c r="DQ144" s="170"/>
      <c r="DR144" s="170"/>
      <c r="DS144" s="170"/>
      <c r="DT144" s="170"/>
      <c r="DU144" s="170"/>
      <c r="DV144" s="170"/>
      <c r="DW144" s="170"/>
      <c r="DX144" s="170"/>
      <c r="DY144" s="170"/>
      <c r="DZ144" s="170"/>
      <c r="EA144" s="170"/>
      <c r="EB144" s="170"/>
      <c r="EC144" s="170"/>
      <c r="ED144" s="170"/>
      <c r="EE144" s="170"/>
      <c r="EF144" s="170"/>
      <c r="EG144" s="170"/>
      <c r="EH144" s="170"/>
      <c r="EI144" s="170"/>
      <c r="EJ144" s="170"/>
      <c r="EK144" s="170"/>
      <c r="EL144" s="170"/>
      <c r="EM144" s="170"/>
      <c r="EN144" s="170"/>
      <c r="EO144" s="170"/>
      <c r="EP144" s="170"/>
      <c r="EQ144" s="170"/>
      <c r="ER144" s="170"/>
      <c r="ES144" s="170"/>
      <c r="ET144" s="170"/>
      <c r="EU144" s="170"/>
      <c r="EV144" s="170"/>
      <c r="EW144" s="170"/>
      <c r="EX144" s="170"/>
      <c r="EY144" s="170"/>
      <c r="EZ144" s="170"/>
      <c r="FA144" s="170"/>
      <c r="FB144" s="170"/>
      <c r="FC144" s="170"/>
      <c r="FD144" s="170"/>
      <c r="FE144" s="170"/>
      <c r="FF144" s="170"/>
      <c r="FG144" s="170"/>
      <c r="FH144" s="170"/>
      <c r="FI144" s="170"/>
      <c r="FJ144" s="170"/>
      <c r="FK144" s="170"/>
      <c r="FL144" s="170"/>
      <c r="FM144" s="170"/>
      <c r="FN144" s="170"/>
      <c r="FO144" s="170"/>
      <c r="FP144" s="170"/>
      <c r="FQ144" s="170"/>
      <c r="FR144" s="170"/>
      <c r="FS144" s="170"/>
      <c r="FT144" s="170"/>
      <c r="FU144" s="170"/>
      <c r="FV144" s="170"/>
      <c r="FW144" s="170"/>
      <c r="FX144" s="170"/>
      <c r="FY144" s="170"/>
      <c r="FZ144" s="170"/>
      <c r="GA144" s="170"/>
      <c r="GB144" s="170"/>
      <c r="GC144" s="170"/>
      <c r="GD144" s="170"/>
      <c r="GE144" s="170"/>
      <c r="GF144" s="170"/>
      <c r="GG144" s="170"/>
      <c r="GH144" s="170"/>
      <c r="GI144" s="170"/>
      <c r="GJ144" s="170"/>
      <c r="GK144" s="170"/>
      <c r="GL144" s="170"/>
      <c r="GM144" s="170"/>
      <c r="GN144" s="170"/>
      <c r="GO144" s="170"/>
      <c r="GP144" s="170"/>
      <c r="GQ144" s="170"/>
      <c r="GR144" s="170"/>
      <c r="GS144" s="170"/>
      <c r="GT144" s="170"/>
      <c r="GU144" s="170"/>
      <c r="GV144" s="170"/>
      <c r="GW144" s="170"/>
      <c r="GX144" s="170"/>
      <c r="GY144" s="170"/>
      <c r="GZ144" s="170"/>
      <c r="HA144" s="170"/>
      <c r="HB144" s="170"/>
      <c r="HC144" s="170"/>
      <c r="HD144" s="170"/>
      <c r="HE144" s="170"/>
      <c r="HF144" s="170"/>
      <c r="HG144" s="170"/>
      <c r="HH144" s="170"/>
      <c r="HI144" s="170"/>
      <c r="HJ144" s="170"/>
      <c r="HK144" s="170"/>
      <c r="HL144" s="170"/>
      <c r="HM144" s="170"/>
      <c r="HN144" s="170"/>
      <c r="HO144" s="170"/>
      <c r="HP144" s="170"/>
      <c r="HQ144" s="170"/>
      <c r="HR144" s="170"/>
      <c r="HS144" s="170"/>
      <c r="HT144" s="170"/>
      <c r="HU144" s="170"/>
      <c r="HV144" s="170"/>
      <c r="HW144" s="170"/>
      <c r="HX144" s="170"/>
      <c r="HY144" s="170"/>
      <c r="HZ144" s="170"/>
      <c r="IA144" s="170"/>
      <c r="IB144" s="170"/>
      <c r="IC144" s="170"/>
      <c r="ID144" s="170"/>
      <c r="IE144" s="170"/>
      <c r="IF144" s="170"/>
      <c r="IG144" s="170"/>
      <c r="IH144" s="170"/>
      <c r="II144" s="170"/>
      <c r="IJ144" s="170"/>
      <c r="IK144" s="170"/>
      <c r="IL144" s="170"/>
      <c r="IM144" s="170"/>
      <c r="IN144" s="170"/>
      <c r="IO144" s="170"/>
      <c r="IP144" s="170"/>
      <c r="IQ144" s="170"/>
      <c r="IR144" s="170"/>
      <c r="IS144" s="170"/>
      <c r="IT144" s="170"/>
      <c r="IU144" s="170"/>
      <c r="IV144" s="170"/>
    </row>
    <row r="145" spans="1:256" ht="17.25">
      <c r="A145" s="178" t="s">
        <v>365</v>
      </c>
      <c r="B145" s="186">
        <v>10</v>
      </c>
      <c r="C145" s="186">
        <v>0</v>
      </c>
      <c r="D145" s="195"/>
      <c r="E145" s="196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0"/>
      <c r="FC145" s="170"/>
      <c r="FD145" s="170"/>
      <c r="FE145" s="170"/>
      <c r="FF145" s="170"/>
      <c r="FG145" s="170"/>
      <c r="FH145" s="170"/>
      <c r="FI145" s="170"/>
      <c r="FJ145" s="170"/>
      <c r="FK145" s="170"/>
      <c r="FL145" s="170"/>
      <c r="FM145" s="170"/>
      <c r="FN145" s="170"/>
      <c r="FO145" s="170"/>
      <c r="FP145" s="170"/>
      <c r="FQ145" s="170"/>
      <c r="FR145" s="170"/>
      <c r="FS145" s="170"/>
      <c r="FT145" s="170"/>
      <c r="FU145" s="170"/>
      <c r="FV145" s="170"/>
      <c r="FW145" s="170"/>
      <c r="FX145" s="170"/>
      <c r="FY145" s="170"/>
      <c r="FZ145" s="170"/>
      <c r="GA145" s="170"/>
      <c r="GB145" s="170"/>
      <c r="GC145" s="170"/>
      <c r="GD145" s="170"/>
      <c r="GE145" s="170"/>
      <c r="GF145" s="170"/>
      <c r="GG145" s="170"/>
      <c r="GH145" s="170"/>
      <c r="GI145" s="170"/>
      <c r="GJ145" s="170"/>
      <c r="GK145" s="170"/>
      <c r="GL145" s="170"/>
      <c r="GM145" s="170"/>
      <c r="GN145" s="170"/>
      <c r="GO145" s="170"/>
      <c r="GP145" s="170"/>
      <c r="GQ145" s="170"/>
      <c r="GR145" s="170"/>
      <c r="GS145" s="170"/>
      <c r="GT145" s="170"/>
      <c r="GU145" s="170"/>
      <c r="GV145" s="170"/>
      <c r="GW145" s="170"/>
      <c r="GX145" s="170"/>
      <c r="GY145" s="170"/>
      <c r="GZ145" s="170"/>
      <c r="HA145" s="170"/>
      <c r="HB145" s="170"/>
      <c r="HC145" s="170"/>
      <c r="HD145" s="170"/>
      <c r="HE145" s="170"/>
      <c r="HF145" s="170"/>
      <c r="HG145" s="170"/>
      <c r="HH145" s="170"/>
      <c r="HI145" s="170"/>
      <c r="HJ145" s="170"/>
      <c r="HK145" s="170"/>
      <c r="HL145" s="170"/>
      <c r="HM145" s="170"/>
      <c r="HN145" s="170"/>
      <c r="HO145" s="170"/>
      <c r="HP145" s="170"/>
      <c r="HQ145" s="170"/>
      <c r="HR145" s="170"/>
      <c r="HS145" s="170"/>
      <c r="HT145" s="170"/>
      <c r="HU145" s="170"/>
      <c r="HV145" s="170"/>
      <c r="HW145" s="170"/>
      <c r="HX145" s="170"/>
      <c r="HY145" s="170"/>
      <c r="HZ145" s="170"/>
      <c r="IA145" s="170"/>
      <c r="IB145" s="170"/>
      <c r="IC145" s="170"/>
      <c r="ID145" s="170"/>
      <c r="IE145" s="170"/>
      <c r="IF145" s="170"/>
      <c r="IG145" s="170"/>
      <c r="IH145" s="170"/>
      <c r="II145" s="170"/>
      <c r="IJ145" s="170"/>
      <c r="IK145" s="170"/>
      <c r="IL145" s="170"/>
      <c r="IM145" s="170"/>
      <c r="IN145" s="170"/>
      <c r="IO145" s="170"/>
      <c r="IP145" s="170"/>
      <c r="IQ145" s="170"/>
      <c r="IR145" s="170"/>
      <c r="IS145" s="170"/>
      <c r="IT145" s="170"/>
      <c r="IU145" s="170"/>
      <c r="IV145" s="170"/>
    </row>
    <row r="146" spans="1:256" ht="17.25">
      <c r="A146" s="178" t="s">
        <v>366</v>
      </c>
      <c r="B146" s="186">
        <v>230.04</v>
      </c>
      <c r="C146" s="186">
        <v>0</v>
      </c>
      <c r="D146" s="195"/>
      <c r="E146" s="196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0"/>
      <c r="DS146" s="170"/>
      <c r="DT146" s="170"/>
      <c r="DU146" s="170"/>
      <c r="DV146" s="170"/>
      <c r="DW146" s="170"/>
      <c r="DX146" s="170"/>
      <c r="DY146" s="170"/>
      <c r="DZ146" s="170"/>
      <c r="EA146" s="170"/>
      <c r="EB146" s="170"/>
      <c r="EC146" s="170"/>
      <c r="ED146" s="170"/>
      <c r="EE146" s="170"/>
      <c r="EF146" s="170"/>
      <c r="EG146" s="170"/>
      <c r="EH146" s="170"/>
      <c r="EI146" s="170"/>
      <c r="EJ146" s="170"/>
      <c r="EK146" s="170"/>
      <c r="EL146" s="170"/>
      <c r="EM146" s="170"/>
      <c r="EN146" s="170"/>
      <c r="EO146" s="170"/>
      <c r="EP146" s="170"/>
      <c r="EQ146" s="170"/>
      <c r="ER146" s="170"/>
      <c r="ES146" s="170"/>
      <c r="ET146" s="170"/>
      <c r="EU146" s="170"/>
      <c r="EV146" s="170"/>
      <c r="EW146" s="170"/>
      <c r="EX146" s="170"/>
      <c r="EY146" s="170"/>
      <c r="EZ146" s="170"/>
      <c r="FA146" s="170"/>
      <c r="FB146" s="170"/>
      <c r="FC146" s="170"/>
      <c r="FD146" s="170"/>
      <c r="FE146" s="170"/>
      <c r="FF146" s="170"/>
      <c r="FG146" s="170"/>
      <c r="FH146" s="170"/>
      <c r="FI146" s="170"/>
      <c r="FJ146" s="170"/>
      <c r="FK146" s="170"/>
      <c r="FL146" s="170"/>
      <c r="FM146" s="170"/>
      <c r="FN146" s="170"/>
      <c r="FO146" s="170"/>
      <c r="FP146" s="170"/>
      <c r="FQ146" s="170"/>
      <c r="FR146" s="170"/>
      <c r="FS146" s="170"/>
      <c r="FT146" s="170"/>
      <c r="FU146" s="170"/>
      <c r="FV146" s="170"/>
      <c r="FW146" s="170"/>
      <c r="FX146" s="170"/>
      <c r="FY146" s="170"/>
      <c r="FZ146" s="170"/>
      <c r="GA146" s="170"/>
      <c r="GB146" s="170"/>
      <c r="GC146" s="170"/>
      <c r="GD146" s="170"/>
      <c r="GE146" s="170"/>
      <c r="GF146" s="170"/>
      <c r="GG146" s="170"/>
      <c r="GH146" s="170"/>
      <c r="GI146" s="170"/>
      <c r="GJ146" s="170"/>
      <c r="GK146" s="170"/>
      <c r="GL146" s="170"/>
      <c r="GM146" s="170"/>
      <c r="GN146" s="170"/>
      <c r="GO146" s="170"/>
      <c r="GP146" s="170"/>
      <c r="GQ146" s="170"/>
      <c r="GR146" s="170"/>
      <c r="GS146" s="170"/>
      <c r="GT146" s="170"/>
      <c r="GU146" s="170"/>
      <c r="GV146" s="170"/>
      <c r="GW146" s="170"/>
      <c r="GX146" s="170"/>
      <c r="GY146" s="170"/>
      <c r="GZ146" s="170"/>
      <c r="HA146" s="170"/>
      <c r="HB146" s="170"/>
      <c r="HC146" s="170"/>
      <c r="HD146" s="170"/>
      <c r="HE146" s="170"/>
      <c r="HF146" s="170"/>
      <c r="HG146" s="170"/>
      <c r="HH146" s="170"/>
      <c r="HI146" s="170"/>
      <c r="HJ146" s="170"/>
      <c r="HK146" s="170"/>
      <c r="HL146" s="170"/>
      <c r="HM146" s="170"/>
      <c r="HN146" s="170"/>
      <c r="HO146" s="170"/>
      <c r="HP146" s="170"/>
      <c r="HQ146" s="170"/>
      <c r="HR146" s="170"/>
      <c r="HS146" s="170"/>
      <c r="HT146" s="170"/>
      <c r="HU146" s="170"/>
      <c r="HV146" s="170"/>
      <c r="HW146" s="170"/>
      <c r="HX146" s="170"/>
      <c r="HY146" s="170"/>
      <c r="HZ146" s="170"/>
      <c r="IA146" s="170"/>
      <c r="IB146" s="170"/>
      <c r="IC146" s="170"/>
      <c r="ID146" s="170"/>
      <c r="IE146" s="170"/>
      <c r="IF146" s="170"/>
      <c r="IG146" s="170"/>
      <c r="IH146" s="170"/>
      <c r="II146" s="170"/>
      <c r="IJ146" s="170"/>
      <c r="IK146" s="170"/>
      <c r="IL146" s="170"/>
      <c r="IM146" s="170"/>
      <c r="IN146" s="170"/>
      <c r="IO146" s="170"/>
      <c r="IP146" s="170"/>
      <c r="IQ146" s="170"/>
      <c r="IR146" s="170"/>
      <c r="IS146" s="170"/>
      <c r="IT146" s="170"/>
      <c r="IU146" s="170"/>
      <c r="IV146" s="170"/>
    </row>
    <row r="147" spans="1:256" ht="17.25">
      <c r="A147" s="181" t="s">
        <v>219</v>
      </c>
      <c r="B147" s="211">
        <f>SUM(B136:B146)</f>
        <v>18664868.09</v>
      </c>
      <c r="C147" s="211">
        <f>SUM(C136:C146)</f>
        <v>19602109.91</v>
      </c>
      <c r="D147" s="211">
        <f>C147-B147</f>
        <v>937241.8200000003</v>
      </c>
      <c r="E147" s="212">
        <f>D147/B147</f>
        <v>0.050214221471093196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  <c r="FF147" s="170"/>
      <c r="FG147" s="170"/>
      <c r="FH147" s="170"/>
      <c r="FI147" s="170"/>
      <c r="FJ147" s="170"/>
      <c r="FK147" s="170"/>
      <c r="FL147" s="170"/>
      <c r="FM147" s="170"/>
      <c r="FN147" s="170"/>
      <c r="FO147" s="170"/>
      <c r="FP147" s="170"/>
      <c r="FQ147" s="170"/>
      <c r="FR147" s="170"/>
      <c r="FS147" s="170"/>
      <c r="FT147" s="170"/>
      <c r="FU147" s="170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70"/>
      <c r="GG147" s="170"/>
      <c r="GH147" s="170"/>
      <c r="GI147" s="170"/>
      <c r="GJ147" s="170"/>
      <c r="GK147" s="170"/>
      <c r="GL147" s="170"/>
      <c r="GM147" s="170"/>
      <c r="GN147" s="170"/>
      <c r="GO147" s="170"/>
      <c r="GP147" s="170"/>
      <c r="GQ147" s="170"/>
      <c r="GR147" s="170"/>
      <c r="GS147" s="170"/>
      <c r="GT147" s="170"/>
      <c r="GU147" s="170"/>
      <c r="GV147" s="170"/>
      <c r="GW147" s="170"/>
      <c r="GX147" s="170"/>
      <c r="GY147" s="170"/>
      <c r="GZ147" s="170"/>
      <c r="HA147" s="170"/>
      <c r="HB147" s="170"/>
      <c r="HC147" s="170"/>
      <c r="HD147" s="170"/>
      <c r="HE147" s="170"/>
      <c r="HF147" s="170"/>
      <c r="HG147" s="170"/>
      <c r="HH147" s="170"/>
      <c r="HI147" s="170"/>
      <c r="HJ147" s="170"/>
      <c r="HK147" s="170"/>
      <c r="HL147" s="170"/>
      <c r="HM147" s="170"/>
      <c r="HN147" s="170"/>
      <c r="HO147" s="170"/>
      <c r="HP147" s="170"/>
      <c r="HQ147" s="170"/>
      <c r="HR147" s="170"/>
      <c r="HS147" s="170"/>
      <c r="HT147" s="170"/>
      <c r="HU147" s="170"/>
      <c r="HV147" s="170"/>
      <c r="HW147" s="170"/>
      <c r="HX147" s="170"/>
      <c r="HY147" s="170"/>
      <c r="HZ147" s="170"/>
      <c r="IA147" s="170"/>
      <c r="IB147" s="170"/>
      <c r="IC147" s="170"/>
      <c r="ID147" s="170"/>
      <c r="IE147" s="170"/>
      <c r="IF147" s="170"/>
      <c r="IG147" s="170"/>
      <c r="IH147" s="170"/>
      <c r="II147" s="170"/>
      <c r="IJ147" s="170"/>
      <c r="IK147" s="170"/>
      <c r="IL147" s="170"/>
      <c r="IM147" s="170"/>
      <c r="IN147" s="170"/>
      <c r="IO147" s="170"/>
      <c r="IP147" s="170"/>
      <c r="IQ147" s="170"/>
      <c r="IR147" s="170"/>
      <c r="IS147" s="170"/>
      <c r="IT147" s="170"/>
      <c r="IU147" s="170"/>
      <c r="IV147" s="170"/>
    </row>
    <row r="148" spans="1:256" ht="17.25">
      <c r="A148" s="177"/>
      <c r="B148" s="178"/>
      <c r="C148" s="178"/>
      <c r="D148" s="178"/>
      <c r="E148" s="184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170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0"/>
      <c r="FC148" s="170"/>
      <c r="FD148" s="170"/>
      <c r="FE148" s="170"/>
      <c r="FF148" s="170"/>
      <c r="FG148" s="170"/>
      <c r="FH148" s="170"/>
      <c r="FI148" s="170"/>
      <c r="FJ148" s="170"/>
      <c r="FK148" s="170"/>
      <c r="FL148" s="170"/>
      <c r="FM148" s="170"/>
      <c r="FN148" s="170"/>
      <c r="FO148" s="170"/>
      <c r="FP148" s="170"/>
      <c r="FQ148" s="170"/>
      <c r="FR148" s="170"/>
      <c r="FS148" s="170"/>
      <c r="FT148" s="170"/>
      <c r="FU148" s="170"/>
      <c r="FV148" s="170"/>
      <c r="FW148" s="170"/>
      <c r="FX148" s="170"/>
      <c r="FY148" s="170"/>
      <c r="FZ148" s="170"/>
      <c r="GA148" s="170"/>
      <c r="GB148" s="170"/>
      <c r="GC148" s="170"/>
      <c r="GD148" s="170"/>
      <c r="GE148" s="170"/>
      <c r="GF148" s="170"/>
      <c r="GG148" s="170"/>
      <c r="GH148" s="170"/>
      <c r="GI148" s="170"/>
      <c r="GJ148" s="170"/>
      <c r="GK148" s="170"/>
      <c r="GL148" s="170"/>
      <c r="GM148" s="170"/>
      <c r="GN148" s="170"/>
      <c r="GO148" s="170"/>
      <c r="GP148" s="170"/>
      <c r="GQ148" s="170"/>
      <c r="GR148" s="170"/>
      <c r="GS148" s="170"/>
      <c r="GT148" s="170"/>
      <c r="GU148" s="170"/>
      <c r="GV148" s="170"/>
      <c r="GW148" s="170"/>
      <c r="GX148" s="170"/>
      <c r="GY148" s="170"/>
      <c r="GZ148" s="170"/>
      <c r="HA148" s="170"/>
      <c r="HB148" s="170"/>
      <c r="HC148" s="170"/>
      <c r="HD148" s="170"/>
      <c r="HE148" s="170"/>
      <c r="HF148" s="170"/>
      <c r="HG148" s="170"/>
      <c r="HH148" s="170"/>
      <c r="HI148" s="170"/>
      <c r="HJ148" s="170"/>
      <c r="HK148" s="170"/>
      <c r="HL148" s="170"/>
      <c r="HM148" s="170"/>
      <c r="HN148" s="170"/>
      <c r="HO148" s="170"/>
      <c r="HP148" s="170"/>
      <c r="HQ148" s="170"/>
      <c r="HR148" s="170"/>
      <c r="HS148" s="170"/>
      <c r="HT148" s="170"/>
      <c r="HU148" s="170"/>
      <c r="HV148" s="170"/>
      <c r="HW148" s="170"/>
      <c r="HX148" s="170"/>
      <c r="HY148" s="170"/>
      <c r="HZ148" s="170"/>
      <c r="IA148" s="170"/>
      <c r="IB148" s="170"/>
      <c r="IC148" s="170"/>
      <c r="ID148" s="170"/>
      <c r="IE148" s="170"/>
      <c r="IF148" s="170"/>
      <c r="IG148" s="170"/>
      <c r="IH148" s="170"/>
      <c r="II148" s="170"/>
      <c r="IJ148" s="170"/>
      <c r="IK148" s="170"/>
      <c r="IL148" s="170"/>
      <c r="IM148" s="170"/>
      <c r="IN148" s="170"/>
      <c r="IO148" s="170"/>
      <c r="IP148" s="170"/>
      <c r="IQ148" s="170"/>
      <c r="IR148" s="170"/>
      <c r="IS148" s="170"/>
      <c r="IT148" s="170"/>
      <c r="IU148" s="170"/>
      <c r="IV148" s="170"/>
    </row>
    <row r="149" spans="1:256" ht="17.25">
      <c r="A149" s="213" t="s">
        <v>367</v>
      </c>
      <c r="B149" s="186">
        <v>141521870.56</v>
      </c>
      <c r="C149" s="186">
        <v>146337348.84</v>
      </c>
      <c r="D149" s="195"/>
      <c r="E149" s="196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70"/>
      <c r="DQ149" s="170"/>
      <c r="DR149" s="170"/>
      <c r="DS149" s="170"/>
      <c r="DT149" s="170"/>
      <c r="DU149" s="170"/>
      <c r="DV149" s="170"/>
      <c r="DW149" s="170"/>
      <c r="DX149" s="170"/>
      <c r="DY149" s="170"/>
      <c r="DZ149" s="170"/>
      <c r="EA149" s="170"/>
      <c r="EB149" s="170"/>
      <c r="EC149" s="170"/>
      <c r="ED149" s="170"/>
      <c r="EE149" s="170"/>
      <c r="EF149" s="170"/>
      <c r="EG149" s="170"/>
      <c r="EH149" s="170"/>
      <c r="EI149" s="170"/>
      <c r="EJ149" s="170"/>
      <c r="EK149" s="170"/>
      <c r="EL149" s="170"/>
      <c r="EM149" s="170"/>
      <c r="EN149" s="170"/>
      <c r="EO149" s="170"/>
      <c r="EP149" s="170"/>
      <c r="EQ149" s="170"/>
      <c r="ER149" s="170"/>
      <c r="ES149" s="170"/>
      <c r="ET149" s="170"/>
      <c r="EU149" s="170"/>
      <c r="EV149" s="170"/>
      <c r="EW149" s="170"/>
      <c r="EX149" s="170"/>
      <c r="EY149" s="170"/>
      <c r="EZ149" s="170"/>
      <c r="FA149" s="170"/>
      <c r="FB149" s="170"/>
      <c r="FC149" s="170"/>
      <c r="FD149" s="170"/>
      <c r="FE149" s="170"/>
      <c r="FF149" s="170"/>
      <c r="FG149" s="170"/>
      <c r="FH149" s="170"/>
      <c r="FI149" s="170"/>
      <c r="FJ149" s="170"/>
      <c r="FK149" s="170"/>
      <c r="FL149" s="170"/>
      <c r="FM149" s="170"/>
      <c r="FN149" s="170"/>
      <c r="FO149" s="170"/>
      <c r="FP149" s="170"/>
      <c r="FQ149" s="170"/>
      <c r="FR149" s="170"/>
      <c r="FS149" s="170"/>
      <c r="FT149" s="170"/>
      <c r="FU149" s="170"/>
      <c r="FV149" s="170"/>
      <c r="FW149" s="170"/>
      <c r="FX149" s="170"/>
      <c r="FY149" s="170"/>
      <c r="FZ149" s="170"/>
      <c r="GA149" s="170"/>
      <c r="GB149" s="170"/>
      <c r="GC149" s="170"/>
      <c r="GD149" s="170"/>
      <c r="GE149" s="170"/>
      <c r="GF149" s="170"/>
      <c r="GG149" s="170"/>
      <c r="GH149" s="170"/>
      <c r="GI149" s="170"/>
      <c r="GJ149" s="170"/>
      <c r="GK149" s="170"/>
      <c r="GL149" s="170"/>
      <c r="GM149" s="170"/>
      <c r="GN149" s="170"/>
      <c r="GO149" s="170"/>
      <c r="GP149" s="170"/>
      <c r="GQ149" s="170"/>
      <c r="GR149" s="170"/>
      <c r="GS149" s="170"/>
      <c r="GT149" s="170"/>
      <c r="GU149" s="170"/>
      <c r="GV149" s="170"/>
      <c r="GW149" s="170"/>
      <c r="GX149" s="170"/>
      <c r="GY149" s="170"/>
      <c r="GZ149" s="170"/>
      <c r="HA149" s="170"/>
      <c r="HB149" s="170"/>
      <c r="HC149" s="170"/>
      <c r="HD149" s="170"/>
      <c r="HE149" s="170"/>
      <c r="HF149" s="170"/>
      <c r="HG149" s="170"/>
      <c r="HH149" s="170"/>
      <c r="HI149" s="170"/>
      <c r="HJ149" s="170"/>
      <c r="HK149" s="170"/>
      <c r="HL149" s="170"/>
      <c r="HM149" s="170"/>
      <c r="HN149" s="170"/>
      <c r="HO149" s="170"/>
      <c r="HP149" s="170"/>
      <c r="HQ149" s="170"/>
      <c r="HR149" s="170"/>
      <c r="HS149" s="170"/>
      <c r="HT149" s="170"/>
      <c r="HU149" s="170"/>
      <c r="HV149" s="170"/>
      <c r="HW149" s="170"/>
      <c r="HX149" s="170"/>
      <c r="HY149" s="170"/>
      <c r="HZ149" s="170"/>
      <c r="IA149" s="170"/>
      <c r="IB149" s="170"/>
      <c r="IC149" s="170"/>
      <c r="ID149" s="170"/>
      <c r="IE149" s="170"/>
      <c r="IF149" s="170"/>
      <c r="IG149" s="170"/>
      <c r="IH149" s="170"/>
      <c r="II149" s="170"/>
      <c r="IJ149" s="170"/>
      <c r="IK149" s="170"/>
      <c r="IL149" s="170"/>
      <c r="IM149" s="170"/>
      <c r="IN149" s="170"/>
      <c r="IO149" s="170"/>
      <c r="IP149" s="170"/>
      <c r="IQ149" s="170"/>
      <c r="IR149" s="170"/>
      <c r="IS149" s="170"/>
      <c r="IT149" s="170"/>
      <c r="IU149" s="170"/>
      <c r="IV149" s="170"/>
    </row>
    <row r="150" spans="1:256" ht="18" thickBot="1">
      <c r="A150" s="181" t="s">
        <v>219</v>
      </c>
      <c r="B150" s="197">
        <f>SUM(B149)</f>
        <v>141521870.56</v>
      </c>
      <c r="C150" s="197">
        <f>SUM(C149)</f>
        <v>146337348.84</v>
      </c>
      <c r="D150" s="197">
        <f>C150-B150</f>
        <v>4815478.280000001</v>
      </c>
      <c r="E150" s="198">
        <f>D150/B150</f>
        <v>0.03402638942620828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0"/>
      <c r="ED150" s="170"/>
      <c r="EE150" s="170"/>
      <c r="EF150" s="170"/>
      <c r="EG150" s="170"/>
      <c r="EH150" s="170"/>
      <c r="EI150" s="170"/>
      <c r="EJ150" s="170"/>
      <c r="EK150" s="170"/>
      <c r="EL150" s="170"/>
      <c r="EM150" s="170"/>
      <c r="EN150" s="170"/>
      <c r="EO150" s="170"/>
      <c r="EP150" s="170"/>
      <c r="EQ150" s="170"/>
      <c r="ER150" s="170"/>
      <c r="ES150" s="170"/>
      <c r="ET150" s="170"/>
      <c r="EU150" s="170"/>
      <c r="EV150" s="170"/>
      <c r="EW150" s="170"/>
      <c r="EX150" s="170"/>
      <c r="EY150" s="170"/>
      <c r="EZ150" s="170"/>
      <c r="FA150" s="170"/>
      <c r="FB150" s="170"/>
      <c r="FC150" s="170"/>
      <c r="FD150" s="170"/>
      <c r="FE150" s="170"/>
      <c r="FF150" s="170"/>
      <c r="FG150" s="170"/>
      <c r="FH150" s="170"/>
      <c r="FI150" s="170"/>
      <c r="FJ150" s="170"/>
      <c r="FK150" s="170"/>
      <c r="FL150" s="170"/>
      <c r="FM150" s="170"/>
      <c r="FN150" s="170"/>
      <c r="FO150" s="170"/>
      <c r="FP150" s="170"/>
      <c r="FQ150" s="170"/>
      <c r="FR150" s="170"/>
      <c r="FS150" s="170"/>
      <c r="FT150" s="170"/>
      <c r="FU150" s="170"/>
      <c r="FV150" s="170"/>
      <c r="FW150" s="170"/>
      <c r="FX150" s="170"/>
      <c r="FY150" s="170"/>
      <c r="FZ150" s="170"/>
      <c r="GA150" s="170"/>
      <c r="GB150" s="170"/>
      <c r="GC150" s="170"/>
      <c r="GD150" s="170"/>
      <c r="GE150" s="170"/>
      <c r="GF150" s="170"/>
      <c r="GG150" s="170"/>
      <c r="GH150" s="170"/>
      <c r="GI150" s="170"/>
      <c r="GJ150" s="170"/>
      <c r="GK150" s="170"/>
      <c r="GL150" s="170"/>
      <c r="GM150" s="170"/>
      <c r="GN150" s="170"/>
      <c r="GO150" s="170"/>
      <c r="GP150" s="170"/>
      <c r="GQ150" s="170"/>
      <c r="GR150" s="170"/>
      <c r="GS150" s="170"/>
      <c r="GT150" s="170"/>
      <c r="GU150" s="170"/>
      <c r="GV150" s="170"/>
      <c r="GW150" s="170"/>
      <c r="GX150" s="170"/>
      <c r="GY150" s="170"/>
      <c r="GZ150" s="170"/>
      <c r="HA150" s="170"/>
      <c r="HB150" s="170"/>
      <c r="HC150" s="170"/>
      <c r="HD150" s="170"/>
      <c r="HE150" s="170"/>
      <c r="HF150" s="170"/>
      <c r="HG150" s="170"/>
      <c r="HH150" s="170"/>
      <c r="HI150" s="170"/>
      <c r="HJ150" s="170"/>
      <c r="HK150" s="170"/>
      <c r="HL150" s="170"/>
      <c r="HM150" s="170"/>
      <c r="HN150" s="170"/>
      <c r="HO150" s="170"/>
      <c r="HP150" s="170"/>
      <c r="HQ150" s="170"/>
      <c r="HR150" s="170"/>
      <c r="HS150" s="170"/>
      <c r="HT150" s="170"/>
      <c r="HU150" s="170"/>
      <c r="HV150" s="170"/>
      <c r="HW150" s="170"/>
      <c r="HX150" s="170"/>
      <c r="HY150" s="170"/>
      <c r="HZ150" s="170"/>
      <c r="IA150" s="170"/>
      <c r="IB150" s="170"/>
      <c r="IC150" s="170"/>
      <c r="ID150" s="170"/>
      <c r="IE150" s="170"/>
      <c r="IF150" s="170"/>
      <c r="IG150" s="170"/>
      <c r="IH150" s="170"/>
      <c r="II150" s="170"/>
      <c r="IJ150" s="170"/>
      <c r="IK150" s="170"/>
      <c r="IL150" s="170"/>
      <c r="IM150" s="170"/>
      <c r="IN150" s="170"/>
      <c r="IO150" s="170"/>
      <c r="IP150" s="170"/>
      <c r="IQ150" s="170"/>
      <c r="IR150" s="170"/>
      <c r="IS150" s="170"/>
      <c r="IT150" s="170"/>
      <c r="IU150" s="170"/>
      <c r="IV150" s="170"/>
    </row>
    <row r="151" spans="1:256" ht="18" thickTop="1">
      <c r="A151" s="214"/>
      <c r="B151" s="178"/>
      <c r="C151" s="178"/>
      <c r="D151" s="178"/>
      <c r="E151" s="184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0"/>
      <c r="FC151" s="170"/>
      <c r="FD151" s="170"/>
      <c r="FE151" s="170"/>
      <c r="FF151" s="170"/>
      <c r="FG151" s="170"/>
      <c r="FH151" s="170"/>
      <c r="FI151" s="170"/>
      <c r="FJ151" s="170"/>
      <c r="FK151" s="170"/>
      <c r="FL151" s="170"/>
      <c r="FM151" s="170"/>
      <c r="FN151" s="170"/>
      <c r="FO151" s="170"/>
      <c r="FP151" s="170"/>
      <c r="FQ151" s="170"/>
      <c r="FR151" s="170"/>
      <c r="FS151" s="170"/>
      <c r="FT151" s="170"/>
      <c r="FU151" s="170"/>
      <c r="FV151" s="170"/>
      <c r="FW151" s="170"/>
      <c r="FX151" s="170"/>
      <c r="FY151" s="170"/>
      <c r="FZ151" s="170"/>
      <c r="GA151" s="170"/>
      <c r="GB151" s="170"/>
      <c r="GC151" s="170"/>
      <c r="GD151" s="170"/>
      <c r="GE151" s="170"/>
      <c r="GF151" s="170"/>
      <c r="GG151" s="170"/>
      <c r="GH151" s="170"/>
      <c r="GI151" s="170"/>
      <c r="GJ151" s="170"/>
      <c r="GK151" s="170"/>
      <c r="GL151" s="170"/>
      <c r="GM151" s="170"/>
      <c r="GN151" s="170"/>
      <c r="GO151" s="170"/>
      <c r="GP151" s="170"/>
      <c r="GQ151" s="170"/>
      <c r="GR151" s="170"/>
      <c r="GS151" s="170"/>
      <c r="GT151" s="170"/>
      <c r="GU151" s="170"/>
      <c r="GV151" s="170"/>
      <c r="GW151" s="170"/>
      <c r="GX151" s="170"/>
      <c r="GY151" s="170"/>
      <c r="GZ151" s="170"/>
      <c r="HA151" s="170"/>
      <c r="HB151" s="170"/>
      <c r="HC151" s="170"/>
      <c r="HD151" s="170"/>
      <c r="HE151" s="170"/>
      <c r="HF151" s="170"/>
      <c r="HG151" s="170"/>
      <c r="HH151" s="170"/>
      <c r="HI151" s="170"/>
      <c r="HJ151" s="170"/>
      <c r="HK151" s="170"/>
      <c r="HL151" s="170"/>
      <c r="HM151" s="170"/>
      <c r="HN151" s="170"/>
      <c r="HO151" s="170"/>
      <c r="HP151" s="170"/>
      <c r="HQ151" s="170"/>
      <c r="HR151" s="170"/>
      <c r="HS151" s="170"/>
      <c r="HT151" s="170"/>
      <c r="HU151" s="170"/>
      <c r="HV151" s="170"/>
      <c r="HW151" s="170"/>
      <c r="HX151" s="170"/>
      <c r="HY151" s="170"/>
      <c r="HZ151" s="170"/>
      <c r="IA151" s="170"/>
      <c r="IB151" s="170"/>
      <c r="IC151" s="170"/>
      <c r="ID151" s="170"/>
      <c r="IE151" s="170"/>
      <c r="IF151" s="170"/>
      <c r="IG151" s="170"/>
      <c r="IH151" s="170"/>
      <c r="II151" s="170"/>
      <c r="IJ151" s="170"/>
      <c r="IK151" s="170"/>
      <c r="IL151" s="170"/>
      <c r="IM151" s="170"/>
      <c r="IN151" s="170"/>
      <c r="IO151" s="170"/>
      <c r="IP151" s="170"/>
      <c r="IQ151" s="170"/>
      <c r="IR151" s="170"/>
      <c r="IS151" s="170"/>
      <c r="IT151" s="170"/>
      <c r="IU151" s="170"/>
      <c r="IV151" s="170"/>
    </row>
    <row r="152" spans="1:256" ht="17.25">
      <c r="A152" s="177" t="s">
        <v>368</v>
      </c>
      <c r="B152" s="178"/>
      <c r="C152" s="178"/>
      <c r="D152" s="178"/>
      <c r="E152" s="179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0"/>
      <c r="CM152" s="170"/>
      <c r="CN152" s="170"/>
      <c r="CO152" s="170"/>
      <c r="CP152" s="170"/>
      <c r="CQ152" s="170"/>
      <c r="CR152" s="170"/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0"/>
      <c r="DF152" s="170"/>
      <c r="DG152" s="170"/>
      <c r="DH152" s="170"/>
      <c r="DI152" s="170"/>
      <c r="DJ152" s="170"/>
      <c r="DK152" s="170"/>
      <c r="DL152" s="170"/>
      <c r="DM152" s="170"/>
      <c r="DN152" s="170"/>
      <c r="DO152" s="170"/>
      <c r="DP152" s="170"/>
      <c r="DQ152" s="170"/>
      <c r="DR152" s="170"/>
      <c r="DS152" s="170"/>
      <c r="DT152" s="170"/>
      <c r="DU152" s="170"/>
      <c r="DV152" s="170"/>
      <c r="DW152" s="170"/>
      <c r="DX152" s="170"/>
      <c r="DY152" s="170"/>
      <c r="DZ152" s="170"/>
      <c r="EA152" s="170"/>
      <c r="EB152" s="170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70"/>
      <c r="EX152" s="170"/>
      <c r="EY152" s="170"/>
      <c r="EZ152" s="170"/>
      <c r="FA152" s="170"/>
      <c r="FB152" s="170"/>
      <c r="FC152" s="170"/>
      <c r="FD152" s="170"/>
      <c r="FE152" s="170"/>
      <c r="FF152" s="170"/>
      <c r="FG152" s="170"/>
      <c r="FH152" s="170"/>
      <c r="FI152" s="170"/>
      <c r="FJ152" s="170"/>
      <c r="FK152" s="170"/>
      <c r="FL152" s="170"/>
      <c r="FM152" s="170"/>
      <c r="FN152" s="170"/>
      <c r="FO152" s="170"/>
      <c r="FP152" s="170"/>
      <c r="FQ152" s="170"/>
      <c r="FR152" s="170"/>
      <c r="FS152" s="170"/>
      <c r="FT152" s="170"/>
      <c r="FU152" s="170"/>
      <c r="FV152" s="170"/>
      <c r="FW152" s="170"/>
      <c r="FX152" s="170"/>
      <c r="FY152" s="170"/>
      <c r="FZ152" s="170"/>
      <c r="GA152" s="170"/>
      <c r="GB152" s="170"/>
      <c r="GC152" s="170"/>
      <c r="GD152" s="170"/>
      <c r="GE152" s="170"/>
      <c r="GF152" s="170"/>
      <c r="GG152" s="170"/>
      <c r="GH152" s="170"/>
      <c r="GI152" s="170"/>
      <c r="GJ152" s="170"/>
      <c r="GK152" s="170"/>
      <c r="GL152" s="170"/>
      <c r="GM152" s="170"/>
      <c r="GN152" s="170"/>
      <c r="GO152" s="170"/>
      <c r="GP152" s="170"/>
      <c r="GQ152" s="170"/>
      <c r="GR152" s="170"/>
      <c r="GS152" s="170"/>
      <c r="GT152" s="170"/>
      <c r="GU152" s="170"/>
      <c r="GV152" s="170"/>
      <c r="GW152" s="170"/>
      <c r="GX152" s="170"/>
      <c r="GY152" s="170"/>
      <c r="GZ152" s="170"/>
      <c r="HA152" s="170"/>
      <c r="HB152" s="170"/>
      <c r="HC152" s="170"/>
      <c r="HD152" s="170"/>
      <c r="HE152" s="170"/>
      <c r="HF152" s="170"/>
      <c r="HG152" s="170"/>
      <c r="HH152" s="170"/>
      <c r="HI152" s="170"/>
      <c r="HJ152" s="170"/>
      <c r="HK152" s="170"/>
      <c r="HL152" s="170"/>
      <c r="HM152" s="170"/>
      <c r="HN152" s="170"/>
      <c r="HO152" s="170"/>
      <c r="HP152" s="170"/>
      <c r="HQ152" s="170"/>
      <c r="HR152" s="170"/>
      <c r="HS152" s="170"/>
      <c r="HT152" s="170"/>
      <c r="HU152" s="170"/>
      <c r="HV152" s="170"/>
      <c r="HW152" s="170"/>
      <c r="HX152" s="170"/>
      <c r="HY152" s="170"/>
      <c r="HZ152" s="170"/>
      <c r="IA152" s="170"/>
      <c r="IB152" s="170"/>
      <c r="IC152" s="170"/>
      <c r="ID152" s="170"/>
      <c r="IE152" s="170"/>
      <c r="IF152" s="170"/>
      <c r="IG152" s="170"/>
      <c r="IH152" s="170"/>
      <c r="II152" s="170"/>
      <c r="IJ152" s="170"/>
      <c r="IK152" s="170"/>
      <c r="IL152" s="170"/>
      <c r="IM152" s="170"/>
      <c r="IN152" s="170"/>
      <c r="IO152" s="170"/>
      <c r="IP152" s="170"/>
      <c r="IQ152" s="170"/>
      <c r="IR152" s="170"/>
      <c r="IS152" s="170"/>
      <c r="IT152" s="170"/>
      <c r="IU152" s="170"/>
      <c r="IV152" s="170"/>
    </row>
    <row r="153" spans="1:256" ht="17.25">
      <c r="A153" s="178" t="s">
        <v>369</v>
      </c>
      <c r="B153" s="186">
        <v>18769250.67</v>
      </c>
      <c r="C153" s="186">
        <v>19568591.01</v>
      </c>
      <c r="D153" s="195"/>
      <c r="E153" s="196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0"/>
      <c r="DO153" s="170"/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0"/>
      <c r="FH153" s="170"/>
      <c r="FI153" s="170"/>
      <c r="FJ153" s="170"/>
      <c r="FK153" s="170"/>
      <c r="FL153" s="170"/>
      <c r="FM153" s="170"/>
      <c r="FN153" s="170"/>
      <c r="FO153" s="170"/>
      <c r="FP153" s="170"/>
      <c r="FQ153" s="170"/>
      <c r="FR153" s="170"/>
      <c r="FS153" s="170"/>
      <c r="FT153" s="170"/>
      <c r="FU153" s="170"/>
      <c r="FV153" s="170"/>
      <c r="FW153" s="170"/>
      <c r="FX153" s="170"/>
      <c r="FY153" s="170"/>
      <c r="FZ153" s="170"/>
      <c r="GA153" s="170"/>
      <c r="GB153" s="170"/>
      <c r="GC153" s="170"/>
      <c r="GD153" s="170"/>
      <c r="GE153" s="170"/>
      <c r="GF153" s="170"/>
      <c r="GG153" s="170"/>
      <c r="GH153" s="170"/>
      <c r="GI153" s="170"/>
      <c r="GJ153" s="170"/>
      <c r="GK153" s="170"/>
      <c r="GL153" s="170"/>
      <c r="GM153" s="170"/>
      <c r="GN153" s="170"/>
      <c r="GO153" s="170"/>
      <c r="GP153" s="170"/>
      <c r="GQ153" s="170"/>
      <c r="GR153" s="170"/>
      <c r="GS153" s="170"/>
      <c r="GT153" s="170"/>
      <c r="GU153" s="170"/>
      <c r="GV153" s="170"/>
      <c r="GW153" s="170"/>
      <c r="GX153" s="170"/>
      <c r="GY153" s="170"/>
      <c r="GZ153" s="170"/>
      <c r="HA153" s="170"/>
      <c r="HB153" s="170"/>
      <c r="HC153" s="170"/>
      <c r="HD153" s="170"/>
      <c r="HE153" s="170"/>
      <c r="HF153" s="170"/>
      <c r="HG153" s="170"/>
      <c r="HH153" s="170"/>
      <c r="HI153" s="170"/>
      <c r="HJ153" s="170"/>
      <c r="HK153" s="170"/>
      <c r="HL153" s="170"/>
      <c r="HM153" s="170"/>
      <c r="HN153" s="170"/>
      <c r="HO153" s="170"/>
      <c r="HP153" s="170"/>
      <c r="HQ153" s="170"/>
      <c r="HR153" s="170"/>
      <c r="HS153" s="170"/>
      <c r="HT153" s="170"/>
      <c r="HU153" s="170"/>
      <c r="HV153" s="170"/>
      <c r="HW153" s="170"/>
      <c r="HX153" s="170"/>
      <c r="HY153" s="170"/>
      <c r="HZ153" s="170"/>
      <c r="IA153" s="170"/>
      <c r="IB153" s="170"/>
      <c r="IC153" s="170"/>
      <c r="ID153" s="170"/>
      <c r="IE153" s="170"/>
      <c r="IF153" s="170"/>
      <c r="IG153" s="170"/>
      <c r="IH153" s="170"/>
      <c r="II153" s="170"/>
      <c r="IJ153" s="170"/>
      <c r="IK153" s="170"/>
      <c r="IL153" s="170"/>
      <c r="IM153" s="170"/>
      <c r="IN153" s="170"/>
      <c r="IO153" s="170"/>
      <c r="IP153" s="170"/>
      <c r="IQ153" s="170"/>
      <c r="IR153" s="170"/>
      <c r="IS153" s="170"/>
      <c r="IT153" s="170"/>
      <c r="IU153" s="170"/>
      <c r="IV153" s="170"/>
    </row>
    <row r="154" spans="1:256" ht="17.25">
      <c r="A154" s="178" t="s">
        <v>370</v>
      </c>
      <c r="B154" s="186">
        <v>5587135.47</v>
      </c>
      <c r="C154" s="186">
        <v>6036157.74</v>
      </c>
      <c r="D154" s="195"/>
      <c r="E154" s="196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0"/>
      <c r="ED154" s="170"/>
      <c r="EE154" s="170"/>
      <c r="EF154" s="170"/>
      <c r="EG154" s="170"/>
      <c r="EH154" s="170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/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  <c r="FL154" s="170"/>
      <c r="FM154" s="170"/>
      <c r="FN154" s="170"/>
      <c r="FO154" s="170"/>
      <c r="FP154" s="170"/>
      <c r="FQ154" s="170"/>
      <c r="FR154" s="170"/>
      <c r="FS154" s="170"/>
      <c r="FT154" s="170"/>
      <c r="FU154" s="170"/>
      <c r="FV154" s="170"/>
      <c r="FW154" s="170"/>
      <c r="FX154" s="170"/>
      <c r="FY154" s="170"/>
      <c r="FZ154" s="170"/>
      <c r="GA154" s="170"/>
      <c r="GB154" s="170"/>
      <c r="GC154" s="170"/>
      <c r="GD154" s="170"/>
      <c r="GE154" s="170"/>
      <c r="GF154" s="170"/>
      <c r="GG154" s="170"/>
      <c r="GH154" s="170"/>
      <c r="GI154" s="170"/>
      <c r="GJ154" s="170"/>
      <c r="GK154" s="170"/>
      <c r="GL154" s="170"/>
      <c r="GM154" s="170"/>
      <c r="GN154" s="170"/>
      <c r="GO154" s="170"/>
      <c r="GP154" s="170"/>
      <c r="GQ154" s="170"/>
      <c r="GR154" s="170"/>
      <c r="GS154" s="170"/>
      <c r="GT154" s="170"/>
      <c r="GU154" s="170"/>
      <c r="GV154" s="170"/>
      <c r="GW154" s="170"/>
      <c r="GX154" s="170"/>
      <c r="GY154" s="170"/>
      <c r="GZ154" s="170"/>
      <c r="HA154" s="170"/>
      <c r="HB154" s="170"/>
      <c r="HC154" s="170"/>
      <c r="HD154" s="170"/>
      <c r="HE154" s="170"/>
      <c r="HF154" s="170"/>
      <c r="HG154" s="170"/>
      <c r="HH154" s="170"/>
      <c r="HI154" s="170"/>
      <c r="HJ154" s="170"/>
      <c r="HK154" s="170"/>
      <c r="HL154" s="170"/>
      <c r="HM154" s="170"/>
      <c r="HN154" s="170"/>
      <c r="HO154" s="170"/>
      <c r="HP154" s="170"/>
      <c r="HQ154" s="170"/>
      <c r="HR154" s="170"/>
      <c r="HS154" s="170"/>
      <c r="HT154" s="170"/>
      <c r="HU154" s="170"/>
      <c r="HV154" s="170"/>
      <c r="HW154" s="170"/>
      <c r="HX154" s="170"/>
      <c r="HY154" s="170"/>
      <c r="HZ154" s="170"/>
      <c r="IA154" s="170"/>
      <c r="IB154" s="170"/>
      <c r="IC154" s="170"/>
      <c r="ID154" s="170"/>
      <c r="IE154" s="170"/>
      <c r="IF154" s="170"/>
      <c r="IG154" s="170"/>
      <c r="IH154" s="170"/>
      <c r="II154" s="170"/>
      <c r="IJ154" s="170"/>
      <c r="IK154" s="170"/>
      <c r="IL154" s="170"/>
      <c r="IM154" s="170"/>
      <c r="IN154" s="170"/>
      <c r="IO154" s="170"/>
      <c r="IP154" s="170"/>
      <c r="IQ154" s="170"/>
      <c r="IR154" s="170"/>
      <c r="IS154" s="170"/>
      <c r="IT154" s="170"/>
      <c r="IU154" s="170"/>
      <c r="IV154" s="170"/>
    </row>
    <row r="155" spans="1:256" ht="17.25">
      <c r="A155" s="178" t="s">
        <v>371</v>
      </c>
      <c r="B155" s="186">
        <v>27387</v>
      </c>
      <c r="C155" s="186">
        <v>0</v>
      </c>
      <c r="D155" s="195"/>
      <c r="E155" s="196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  <c r="FH155" s="170"/>
      <c r="FI155" s="170"/>
      <c r="FJ155" s="170"/>
      <c r="FK155" s="170"/>
      <c r="FL155" s="170"/>
      <c r="FM155" s="170"/>
      <c r="FN155" s="170"/>
      <c r="FO155" s="170"/>
      <c r="FP155" s="170"/>
      <c r="FQ155" s="170"/>
      <c r="FR155" s="170"/>
      <c r="FS155" s="170"/>
      <c r="FT155" s="170"/>
      <c r="FU155" s="170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70"/>
      <c r="GG155" s="170"/>
      <c r="GH155" s="170"/>
      <c r="GI155" s="170"/>
      <c r="GJ155" s="170"/>
      <c r="GK155" s="170"/>
      <c r="GL155" s="170"/>
      <c r="GM155" s="170"/>
      <c r="GN155" s="170"/>
      <c r="GO155" s="170"/>
      <c r="GP155" s="170"/>
      <c r="GQ155" s="170"/>
      <c r="GR155" s="170"/>
      <c r="GS155" s="170"/>
      <c r="GT155" s="170"/>
      <c r="GU155" s="170"/>
      <c r="GV155" s="170"/>
      <c r="GW155" s="170"/>
      <c r="GX155" s="170"/>
      <c r="GY155" s="170"/>
      <c r="GZ155" s="170"/>
      <c r="HA155" s="170"/>
      <c r="HB155" s="170"/>
      <c r="HC155" s="170"/>
      <c r="HD155" s="170"/>
      <c r="HE155" s="170"/>
      <c r="HF155" s="170"/>
      <c r="HG155" s="170"/>
      <c r="HH155" s="170"/>
      <c r="HI155" s="170"/>
      <c r="HJ155" s="170"/>
      <c r="HK155" s="170"/>
      <c r="HL155" s="170"/>
      <c r="HM155" s="170"/>
      <c r="HN155" s="170"/>
      <c r="HO155" s="170"/>
      <c r="HP155" s="170"/>
      <c r="HQ155" s="170"/>
      <c r="HR155" s="170"/>
      <c r="HS155" s="170"/>
      <c r="HT155" s="170"/>
      <c r="HU155" s="170"/>
      <c r="HV155" s="170"/>
      <c r="HW155" s="170"/>
      <c r="HX155" s="170"/>
      <c r="HY155" s="170"/>
      <c r="HZ155" s="170"/>
      <c r="IA155" s="170"/>
      <c r="IB155" s="170"/>
      <c r="IC155" s="170"/>
      <c r="ID155" s="170"/>
      <c r="IE155" s="170"/>
      <c r="IF155" s="170"/>
      <c r="IG155" s="170"/>
      <c r="IH155" s="170"/>
      <c r="II155" s="170"/>
      <c r="IJ155" s="170"/>
      <c r="IK155" s="170"/>
      <c r="IL155" s="170"/>
      <c r="IM155" s="170"/>
      <c r="IN155" s="170"/>
      <c r="IO155" s="170"/>
      <c r="IP155" s="170"/>
      <c r="IQ155" s="170"/>
      <c r="IR155" s="170"/>
      <c r="IS155" s="170"/>
      <c r="IT155" s="170"/>
      <c r="IU155" s="170"/>
      <c r="IV155" s="170"/>
    </row>
    <row r="156" spans="1:256" ht="17.25">
      <c r="A156" s="178" t="s">
        <v>372</v>
      </c>
      <c r="B156" s="186">
        <v>0</v>
      </c>
      <c r="C156" s="186">
        <v>0</v>
      </c>
      <c r="D156" s="195"/>
      <c r="E156" s="196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0"/>
      <c r="DS156" s="170"/>
      <c r="DT156" s="170"/>
      <c r="DU156" s="170"/>
      <c r="DV156" s="170"/>
      <c r="DW156" s="170"/>
      <c r="DX156" s="170"/>
      <c r="DY156" s="170"/>
      <c r="DZ156" s="170"/>
      <c r="EA156" s="170"/>
      <c r="EB156" s="170"/>
      <c r="EC156" s="170"/>
      <c r="ED156" s="170"/>
      <c r="EE156" s="170"/>
      <c r="EF156" s="170"/>
      <c r="EG156" s="170"/>
      <c r="EH156" s="170"/>
      <c r="EI156" s="170"/>
      <c r="EJ156" s="170"/>
      <c r="EK156" s="170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70"/>
      <c r="EW156" s="170"/>
      <c r="EX156" s="170"/>
      <c r="EY156" s="170"/>
      <c r="EZ156" s="170"/>
      <c r="FA156" s="170"/>
      <c r="FB156" s="170"/>
      <c r="FC156" s="170"/>
      <c r="FD156" s="170"/>
      <c r="FE156" s="170"/>
      <c r="FF156" s="170"/>
      <c r="FG156" s="170"/>
      <c r="FH156" s="170"/>
      <c r="FI156" s="170"/>
      <c r="FJ156" s="170"/>
      <c r="FK156" s="170"/>
      <c r="FL156" s="170"/>
      <c r="FM156" s="170"/>
      <c r="FN156" s="170"/>
      <c r="FO156" s="170"/>
      <c r="FP156" s="170"/>
      <c r="FQ156" s="170"/>
      <c r="FR156" s="170"/>
      <c r="FS156" s="170"/>
      <c r="FT156" s="170"/>
      <c r="FU156" s="170"/>
      <c r="FV156" s="170"/>
      <c r="FW156" s="170"/>
      <c r="FX156" s="170"/>
      <c r="FY156" s="170"/>
      <c r="FZ156" s="170"/>
      <c r="GA156" s="170"/>
      <c r="GB156" s="170"/>
      <c r="GC156" s="170"/>
      <c r="GD156" s="170"/>
      <c r="GE156" s="170"/>
      <c r="GF156" s="170"/>
      <c r="GG156" s="170"/>
      <c r="GH156" s="170"/>
      <c r="GI156" s="170"/>
      <c r="GJ156" s="170"/>
      <c r="GK156" s="170"/>
      <c r="GL156" s="170"/>
      <c r="GM156" s="170"/>
      <c r="GN156" s="170"/>
      <c r="GO156" s="170"/>
      <c r="GP156" s="170"/>
      <c r="GQ156" s="170"/>
      <c r="GR156" s="170"/>
      <c r="GS156" s="170"/>
      <c r="GT156" s="170"/>
      <c r="GU156" s="170"/>
      <c r="GV156" s="170"/>
      <c r="GW156" s="170"/>
      <c r="GX156" s="170"/>
      <c r="GY156" s="170"/>
      <c r="GZ156" s="170"/>
      <c r="HA156" s="170"/>
      <c r="HB156" s="170"/>
      <c r="HC156" s="170"/>
      <c r="HD156" s="170"/>
      <c r="HE156" s="170"/>
      <c r="HF156" s="170"/>
      <c r="HG156" s="170"/>
      <c r="HH156" s="170"/>
      <c r="HI156" s="170"/>
      <c r="HJ156" s="170"/>
      <c r="HK156" s="170"/>
      <c r="HL156" s="170"/>
      <c r="HM156" s="170"/>
      <c r="HN156" s="170"/>
      <c r="HO156" s="170"/>
      <c r="HP156" s="170"/>
      <c r="HQ156" s="170"/>
      <c r="HR156" s="170"/>
      <c r="HS156" s="170"/>
      <c r="HT156" s="170"/>
      <c r="HU156" s="170"/>
      <c r="HV156" s="170"/>
      <c r="HW156" s="170"/>
      <c r="HX156" s="170"/>
      <c r="HY156" s="170"/>
      <c r="HZ156" s="170"/>
      <c r="IA156" s="170"/>
      <c r="IB156" s="170"/>
      <c r="IC156" s="170"/>
      <c r="ID156" s="170"/>
      <c r="IE156" s="170"/>
      <c r="IF156" s="170"/>
      <c r="IG156" s="170"/>
      <c r="IH156" s="170"/>
      <c r="II156" s="170"/>
      <c r="IJ156" s="170"/>
      <c r="IK156" s="170"/>
      <c r="IL156" s="170"/>
      <c r="IM156" s="170"/>
      <c r="IN156" s="170"/>
      <c r="IO156" s="170"/>
      <c r="IP156" s="170"/>
      <c r="IQ156" s="170"/>
      <c r="IR156" s="170"/>
      <c r="IS156" s="170"/>
      <c r="IT156" s="170"/>
      <c r="IU156" s="170"/>
      <c r="IV156" s="170"/>
    </row>
    <row r="157" spans="1:256" ht="17.25">
      <c r="A157" s="178" t="s">
        <v>373</v>
      </c>
      <c r="B157" s="186">
        <v>0</v>
      </c>
      <c r="C157" s="186">
        <v>0</v>
      </c>
      <c r="D157" s="195"/>
      <c r="E157" s="196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70"/>
      <c r="EW157" s="170"/>
      <c r="EX157" s="170"/>
      <c r="EY157" s="170"/>
      <c r="EZ157" s="170"/>
      <c r="FA157" s="170"/>
      <c r="FB157" s="170"/>
      <c r="FC157" s="170"/>
      <c r="FD157" s="170"/>
      <c r="FE157" s="170"/>
      <c r="FF157" s="170"/>
      <c r="FG157" s="170"/>
      <c r="FH157" s="170"/>
      <c r="FI157" s="170"/>
      <c r="FJ157" s="170"/>
      <c r="FK157" s="170"/>
      <c r="FL157" s="170"/>
      <c r="FM157" s="170"/>
      <c r="FN157" s="170"/>
      <c r="FO157" s="170"/>
      <c r="FP157" s="170"/>
      <c r="FQ157" s="170"/>
      <c r="FR157" s="170"/>
      <c r="FS157" s="170"/>
      <c r="FT157" s="170"/>
      <c r="FU157" s="170"/>
      <c r="FV157" s="170"/>
      <c r="FW157" s="170"/>
      <c r="FX157" s="170"/>
      <c r="FY157" s="170"/>
      <c r="FZ157" s="170"/>
      <c r="GA157" s="170"/>
      <c r="GB157" s="170"/>
      <c r="GC157" s="170"/>
      <c r="GD157" s="170"/>
      <c r="GE157" s="170"/>
      <c r="GF157" s="170"/>
      <c r="GG157" s="170"/>
      <c r="GH157" s="170"/>
      <c r="GI157" s="170"/>
      <c r="GJ157" s="170"/>
      <c r="GK157" s="170"/>
      <c r="GL157" s="170"/>
      <c r="GM157" s="170"/>
      <c r="GN157" s="170"/>
      <c r="GO157" s="170"/>
      <c r="GP157" s="170"/>
      <c r="GQ157" s="170"/>
      <c r="GR157" s="170"/>
      <c r="GS157" s="170"/>
      <c r="GT157" s="170"/>
      <c r="GU157" s="170"/>
      <c r="GV157" s="170"/>
      <c r="GW157" s="170"/>
      <c r="GX157" s="170"/>
      <c r="GY157" s="170"/>
      <c r="GZ157" s="170"/>
      <c r="HA157" s="170"/>
      <c r="HB157" s="170"/>
      <c r="HC157" s="170"/>
      <c r="HD157" s="170"/>
      <c r="HE157" s="170"/>
      <c r="HF157" s="170"/>
      <c r="HG157" s="170"/>
      <c r="HH157" s="170"/>
      <c r="HI157" s="170"/>
      <c r="HJ157" s="170"/>
      <c r="HK157" s="170"/>
      <c r="HL157" s="170"/>
      <c r="HM157" s="170"/>
      <c r="HN157" s="170"/>
      <c r="HO157" s="170"/>
      <c r="HP157" s="170"/>
      <c r="HQ157" s="170"/>
      <c r="HR157" s="170"/>
      <c r="HS157" s="170"/>
      <c r="HT157" s="170"/>
      <c r="HU157" s="170"/>
      <c r="HV157" s="170"/>
      <c r="HW157" s="170"/>
      <c r="HX157" s="170"/>
      <c r="HY157" s="170"/>
      <c r="HZ157" s="170"/>
      <c r="IA157" s="170"/>
      <c r="IB157" s="170"/>
      <c r="IC157" s="170"/>
      <c r="ID157" s="170"/>
      <c r="IE157" s="170"/>
      <c r="IF157" s="170"/>
      <c r="IG157" s="170"/>
      <c r="IH157" s="170"/>
      <c r="II157" s="170"/>
      <c r="IJ157" s="170"/>
      <c r="IK157" s="170"/>
      <c r="IL157" s="170"/>
      <c r="IM157" s="170"/>
      <c r="IN157" s="170"/>
      <c r="IO157" s="170"/>
      <c r="IP157" s="170"/>
      <c r="IQ157" s="170"/>
      <c r="IR157" s="170"/>
      <c r="IS157" s="170"/>
      <c r="IT157" s="170"/>
      <c r="IU157" s="170"/>
      <c r="IV157" s="170"/>
    </row>
    <row r="158" spans="1:256" ht="17.25">
      <c r="A158" s="178" t="s">
        <v>374</v>
      </c>
      <c r="B158" s="186">
        <v>0</v>
      </c>
      <c r="C158" s="186">
        <v>0</v>
      </c>
      <c r="D158" s="195"/>
      <c r="E158" s="196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170"/>
      <c r="EY158" s="170"/>
      <c r="EZ158" s="170"/>
      <c r="FA158" s="170"/>
      <c r="FB158" s="170"/>
      <c r="FC158" s="170"/>
      <c r="FD158" s="170"/>
      <c r="FE158" s="170"/>
      <c r="FF158" s="170"/>
      <c r="FG158" s="170"/>
      <c r="FH158" s="170"/>
      <c r="FI158" s="170"/>
      <c r="FJ158" s="170"/>
      <c r="FK158" s="170"/>
      <c r="FL158" s="170"/>
      <c r="FM158" s="170"/>
      <c r="FN158" s="170"/>
      <c r="FO158" s="170"/>
      <c r="FP158" s="170"/>
      <c r="FQ158" s="170"/>
      <c r="FR158" s="170"/>
      <c r="FS158" s="170"/>
      <c r="FT158" s="170"/>
      <c r="FU158" s="170"/>
      <c r="FV158" s="170"/>
      <c r="FW158" s="170"/>
      <c r="FX158" s="170"/>
      <c r="FY158" s="170"/>
      <c r="FZ158" s="170"/>
      <c r="GA158" s="170"/>
      <c r="GB158" s="170"/>
      <c r="GC158" s="170"/>
      <c r="GD158" s="170"/>
      <c r="GE158" s="170"/>
      <c r="GF158" s="170"/>
      <c r="GG158" s="170"/>
      <c r="GH158" s="170"/>
      <c r="GI158" s="170"/>
      <c r="GJ158" s="170"/>
      <c r="GK158" s="170"/>
      <c r="GL158" s="170"/>
      <c r="GM158" s="170"/>
      <c r="GN158" s="170"/>
      <c r="GO158" s="170"/>
      <c r="GP158" s="170"/>
      <c r="GQ158" s="170"/>
      <c r="GR158" s="170"/>
      <c r="GS158" s="170"/>
      <c r="GT158" s="170"/>
      <c r="GU158" s="170"/>
      <c r="GV158" s="170"/>
      <c r="GW158" s="170"/>
      <c r="GX158" s="170"/>
      <c r="GY158" s="170"/>
      <c r="GZ158" s="170"/>
      <c r="HA158" s="170"/>
      <c r="HB158" s="170"/>
      <c r="HC158" s="170"/>
      <c r="HD158" s="170"/>
      <c r="HE158" s="170"/>
      <c r="HF158" s="170"/>
      <c r="HG158" s="170"/>
      <c r="HH158" s="170"/>
      <c r="HI158" s="170"/>
      <c r="HJ158" s="170"/>
      <c r="HK158" s="170"/>
      <c r="HL158" s="170"/>
      <c r="HM158" s="170"/>
      <c r="HN158" s="170"/>
      <c r="HO158" s="170"/>
      <c r="HP158" s="170"/>
      <c r="HQ158" s="170"/>
      <c r="HR158" s="170"/>
      <c r="HS158" s="170"/>
      <c r="HT158" s="170"/>
      <c r="HU158" s="170"/>
      <c r="HV158" s="170"/>
      <c r="HW158" s="170"/>
      <c r="HX158" s="170"/>
      <c r="HY158" s="170"/>
      <c r="HZ158" s="170"/>
      <c r="IA158" s="170"/>
      <c r="IB158" s="170"/>
      <c r="IC158" s="170"/>
      <c r="ID158" s="170"/>
      <c r="IE158" s="170"/>
      <c r="IF158" s="170"/>
      <c r="IG158" s="170"/>
      <c r="IH158" s="170"/>
      <c r="II158" s="170"/>
      <c r="IJ158" s="170"/>
      <c r="IK158" s="170"/>
      <c r="IL158" s="170"/>
      <c r="IM158" s="170"/>
      <c r="IN158" s="170"/>
      <c r="IO158" s="170"/>
      <c r="IP158" s="170"/>
      <c r="IQ158" s="170"/>
      <c r="IR158" s="170"/>
      <c r="IS158" s="170"/>
      <c r="IT158" s="170"/>
      <c r="IU158" s="170"/>
      <c r="IV158" s="170"/>
    </row>
    <row r="159" spans="1:256" ht="17.25">
      <c r="A159" s="178" t="s">
        <v>375</v>
      </c>
      <c r="B159" s="186">
        <v>0</v>
      </c>
      <c r="C159" s="186">
        <v>0</v>
      </c>
      <c r="D159" s="195"/>
      <c r="E159" s="196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0"/>
      <c r="FF159" s="170"/>
      <c r="FG159" s="170"/>
      <c r="FH159" s="170"/>
      <c r="FI159" s="170"/>
      <c r="FJ159" s="170"/>
      <c r="FK159" s="170"/>
      <c r="FL159" s="170"/>
      <c r="FM159" s="170"/>
      <c r="FN159" s="170"/>
      <c r="FO159" s="170"/>
      <c r="FP159" s="170"/>
      <c r="FQ159" s="170"/>
      <c r="FR159" s="170"/>
      <c r="FS159" s="170"/>
      <c r="FT159" s="170"/>
      <c r="FU159" s="170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70"/>
      <c r="GG159" s="170"/>
      <c r="GH159" s="170"/>
      <c r="GI159" s="170"/>
      <c r="GJ159" s="170"/>
      <c r="GK159" s="170"/>
      <c r="GL159" s="170"/>
      <c r="GM159" s="170"/>
      <c r="GN159" s="170"/>
      <c r="GO159" s="170"/>
      <c r="GP159" s="170"/>
      <c r="GQ159" s="170"/>
      <c r="GR159" s="170"/>
      <c r="GS159" s="170"/>
      <c r="GT159" s="170"/>
      <c r="GU159" s="170"/>
      <c r="GV159" s="170"/>
      <c r="GW159" s="170"/>
      <c r="GX159" s="170"/>
      <c r="GY159" s="170"/>
      <c r="GZ159" s="170"/>
      <c r="HA159" s="170"/>
      <c r="HB159" s="170"/>
      <c r="HC159" s="170"/>
      <c r="HD159" s="170"/>
      <c r="HE159" s="170"/>
      <c r="HF159" s="170"/>
      <c r="HG159" s="170"/>
      <c r="HH159" s="170"/>
      <c r="HI159" s="170"/>
      <c r="HJ159" s="170"/>
      <c r="HK159" s="170"/>
      <c r="HL159" s="170"/>
      <c r="HM159" s="170"/>
      <c r="HN159" s="170"/>
      <c r="HO159" s="170"/>
      <c r="HP159" s="170"/>
      <c r="HQ159" s="170"/>
      <c r="HR159" s="170"/>
      <c r="HS159" s="170"/>
      <c r="HT159" s="170"/>
      <c r="HU159" s="170"/>
      <c r="HV159" s="170"/>
      <c r="HW159" s="170"/>
      <c r="HX159" s="170"/>
      <c r="HY159" s="170"/>
      <c r="HZ159" s="170"/>
      <c r="IA159" s="170"/>
      <c r="IB159" s="170"/>
      <c r="IC159" s="170"/>
      <c r="ID159" s="170"/>
      <c r="IE159" s="170"/>
      <c r="IF159" s="170"/>
      <c r="IG159" s="170"/>
      <c r="IH159" s="170"/>
      <c r="II159" s="170"/>
      <c r="IJ159" s="170"/>
      <c r="IK159" s="170"/>
      <c r="IL159" s="170"/>
      <c r="IM159" s="170"/>
      <c r="IN159" s="170"/>
      <c r="IO159" s="170"/>
      <c r="IP159" s="170"/>
      <c r="IQ159" s="170"/>
      <c r="IR159" s="170"/>
      <c r="IS159" s="170"/>
      <c r="IT159" s="170"/>
      <c r="IU159" s="170"/>
      <c r="IV159" s="170"/>
    </row>
    <row r="160" spans="1:256" ht="17.25">
      <c r="A160" s="178" t="s">
        <v>376</v>
      </c>
      <c r="B160" s="186">
        <v>0</v>
      </c>
      <c r="C160" s="186">
        <v>0</v>
      </c>
      <c r="D160" s="195"/>
      <c r="E160" s="196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70"/>
      <c r="DQ160" s="170"/>
      <c r="DR160" s="170"/>
      <c r="DS160" s="170"/>
      <c r="DT160" s="170"/>
      <c r="DU160" s="170"/>
      <c r="DV160" s="170"/>
      <c r="DW160" s="170"/>
      <c r="DX160" s="170"/>
      <c r="DY160" s="170"/>
      <c r="DZ160" s="170"/>
      <c r="EA160" s="170"/>
      <c r="EB160" s="170"/>
      <c r="EC160" s="170"/>
      <c r="ED160" s="170"/>
      <c r="EE160" s="170"/>
      <c r="EF160" s="170"/>
      <c r="EG160" s="170"/>
      <c r="EH160" s="170"/>
      <c r="EI160" s="170"/>
      <c r="EJ160" s="170"/>
      <c r="EK160" s="170"/>
      <c r="EL160" s="170"/>
      <c r="EM160" s="170"/>
      <c r="EN160" s="170"/>
      <c r="EO160" s="170"/>
      <c r="EP160" s="170"/>
      <c r="EQ160" s="170"/>
      <c r="ER160" s="170"/>
      <c r="ES160" s="170"/>
      <c r="ET160" s="170"/>
      <c r="EU160" s="170"/>
      <c r="EV160" s="170"/>
      <c r="EW160" s="170"/>
      <c r="EX160" s="170"/>
      <c r="EY160" s="170"/>
      <c r="EZ160" s="170"/>
      <c r="FA160" s="170"/>
      <c r="FB160" s="170"/>
      <c r="FC160" s="170"/>
      <c r="FD160" s="170"/>
      <c r="FE160" s="170"/>
      <c r="FF160" s="170"/>
      <c r="FG160" s="170"/>
      <c r="FH160" s="170"/>
      <c r="FI160" s="170"/>
      <c r="FJ160" s="170"/>
      <c r="FK160" s="170"/>
      <c r="FL160" s="170"/>
      <c r="FM160" s="170"/>
      <c r="FN160" s="170"/>
      <c r="FO160" s="170"/>
      <c r="FP160" s="170"/>
      <c r="FQ160" s="170"/>
      <c r="FR160" s="170"/>
      <c r="FS160" s="170"/>
      <c r="FT160" s="170"/>
      <c r="FU160" s="170"/>
      <c r="FV160" s="170"/>
      <c r="FW160" s="170"/>
      <c r="FX160" s="170"/>
      <c r="FY160" s="170"/>
      <c r="FZ160" s="170"/>
      <c r="GA160" s="170"/>
      <c r="GB160" s="170"/>
      <c r="GC160" s="170"/>
      <c r="GD160" s="170"/>
      <c r="GE160" s="170"/>
      <c r="GF160" s="170"/>
      <c r="GG160" s="170"/>
      <c r="GH160" s="170"/>
      <c r="GI160" s="170"/>
      <c r="GJ160" s="170"/>
      <c r="GK160" s="170"/>
      <c r="GL160" s="170"/>
      <c r="GM160" s="170"/>
      <c r="GN160" s="170"/>
      <c r="GO160" s="170"/>
      <c r="GP160" s="170"/>
      <c r="GQ160" s="170"/>
      <c r="GR160" s="170"/>
      <c r="GS160" s="170"/>
      <c r="GT160" s="170"/>
      <c r="GU160" s="170"/>
      <c r="GV160" s="170"/>
      <c r="GW160" s="170"/>
      <c r="GX160" s="170"/>
      <c r="GY160" s="170"/>
      <c r="GZ160" s="170"/>
      <c r="HA160" s="170"/>
      <c r="HB160" s="170"/>
      <c r="HC160" s="170"/>
      <c r="HD160" s="170"/>
      <c r="HE160" s="170"/>
      <c r="HF160" s="170"/>
      <c r="HG160" s="170"/>
      <c r="HH160" s="170"/>
      <c r="HI160" s="170"/>
      <c r="HJ160" s="170"/>
      <c r="HK160" s="170"/>
      <c r="HL160" s="170"/>
      <c r="HM160" s="170"/>
      <c r="HN160" s="170"/>
      <c r="HO160" s="170"/>
      <c r="HP160" s="170"/>
      <c r="HQ160" s="170"/>
      <c r="HR160" s="170"/>
      <c r="HS160" s="170"/>
      <c r="HT160" s="170"/>
      <c r="HU160" s="170"/>
      <c r="HV160" s="170"/>
      <c r="HW160" s="170"/>
      <c r="HX160" s="170"/>
      <c r="HY160" s="170"/>
      <c r="HZ160" s="170"/>
      <c r="IA160" s="170"/>
      <c r="IB160" s="170"/>
      <c r="IC160" s="170"/>
      <c r="ID160" s="170"/>
      <c r="IE160" s="170"/>
      <c r="IF160" s="170"/>
      <c r="IG160" s="170"/>
      <c r="IH160" s="170"/>
      <c r="II160" s="170"/>
      <c r="IJ160" s="170"/>
      <c r="IK160" s="170"/>
      <c r="IL160" s="170"/>
      <c r="IM160" s="170"/>
      <c r="IN160" s="170"/>
      <c r="IO160" s="170"/>
      <c r="IP160" s="170"/>
      <c r="IQ160" s="170"/>
      <c r="IR160" s="170"/>
      <c r="IS160" s="170"/>
      <c r="IT160" s="170"/>
      <c r="IU160" s="170"/>
      <c r="IV160" s="170"/>
    </row>
    <row r="161" spans="1:256" ht="17.25">
      <c r="A161" s="178" t="s">
        <v>377</v>
      </c>
      <c r="B161" s="186">
        <v>0</v>
      </c>
      <c r="C161" s="186">
        <v>0</v>
      </c>
      <c r="D161" s="195"/>
      <c r="E161" s="196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/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  <c r="EN161" s="170"/>
      <c r="EO161" s="170"/>
      <c r="EP161" s="170"/>
      <c r="EQ161" s="170"/>
      <c r="ER161" s="170"/>
      <c r="ES161" s="170"/>
      <c r="ET161" s="170"/>
      <c r="EU161" s="170"/>
      <c r="EV161" s="170"/>
      <c r="EW161" s="170"/>
      <c r="EX161" s="170"/>
      <c r="EY161" s="170"/>
      <c r="EZ161" s="170"/>
      <c r="FA161" s="170"/>
      <c r="FB161" s="170"/>
      <c r="FC161" s="170"/>
      <c r="FD161" s="170"/>
      <c r="FE161" s="170"/>
      <c r="FF161" s="170"/>
      <c r="FG161" s="170"/>
      <c r="FH161" s="170"/>
      <c r="FI161" s="170"/>
      <c r="FJ161" s="170"/>
      <c r="FK161" s="170"/>
      <c r="FL161" s="170"/>
      <c r="FM161" s="170"/>
      <c r="FN161" s="170"/>
      <c r="FO161" s="170"/>
      <c r="FP161" s="170"/>
      <c r="FQ161" s="170"/>
      <c r="FR161" s="170"/>
      <c r="FS161" s="170"/>
      <c r="FT161" s="170"/>
      <c r="FU161" s="170"/>
      <c r="FV161" s="170"/>
      <c r="FW161" s="170"/>
      <c r="FX161" s="170"/>
      <c r="FY161" s="170"/>
      <c r="FZ161" s="170"/>
      <c r="GA161" s="170"/>
      <c r="GB161" s="170"/>
      <c r="GC161" s="170"/>
      <c r="GD161" s="170"/>
      <c r="GE161" s="170"/>
      <c r="GF161" s="170"/>
      <c r="GG161" s="170"/>
      <c r="GH161" s="170"/>
      <c r="GI161" s="170"/>
      <c r="GJ161" s="170"/>
      <c r="GK161" s="170"/>
      <c r="GL161" s="170"/>
      <c r="GM161" s="170"/>
      <c r="GN161" s="170"/>
      <c r="GO161" s="170"/>
      <c r="GP161" s="170"/>
      <c r="GQ161" s="170"/>
      <c r="GR161" s="170"/>
      <c r="GS161" s="170"/>
      <c r="GT161" s="170"/>
      <c r="GU161" s="170"/>
      <c r="GV161" s="170"/>
      <c r="GW161" s="170"/>
      <c r="GX161" s="170"/>
      <c r="GY161" s="170"/>
      <c r="GZ161" s="170"/>
      <c r="HA161" s="170"/>
      <c r="HB161" s="170"/>
      <c r="HC161" s="170"/>
      <c r="HD161" s="170"/>
      <c r="HE161" s="170"/>
      <c r="HF161" s="170"/>
      <c r="HG161" s="170"/>
      <c r="HH161" s="170"/>
      <c r="HI161" s="170"/>
      <c r="HJ161" s="170"/>
      <c r="HK161" s="170"/>
      <c r="HL161" s="170"/>
      <c r="HM161" s="170"/>
      <c r="HN161" s="170"/>
      <c r="HO161" s="170"/>
      <c r="HP161" s="170"/>
      <c r="HQ161" s="170"/>
      <c r="HR161" s="170"/>
      <c r="HS161" s="170"/>
      <c r="HT161" s="170"/>
      <c r="HU161" s="170"/>
      <c r="HV161" s="170"/>
      <c r="HW161" s="170"/>
      <c r="HX161" s="170"/>
      <c r="HY161" s="170"/>
      <c r="HZ161" s="170"/>
      <c r="IA161" s="170"/>
      <c r="IB161" s="170"/>
      <c r="IC161" s="170"/>
      <c r="ID161" s="170"/>
      <c r="IE161" s="170"/>
      <c r="IF161" s="170"/>
      <c r="IG161" s="170"/>
      <c r="IH161" s="170"/>
      <c r="II161" s="170"/>
      <c r="IJ161" s="170"/>
      <c r="IK161" s="170"/>
      <c r="IL161" s="170"/>
      <c r="IM161" s="170"/>
      <c r="IN161" s="170"/>
      <c r="IO161" s="170"/>
      <c r="IP161" s="170"/>
      <c r="IQ161" s="170"/>
      <c r="IR161" s="170"/>
      <c r="IS161" s="170"/>
      <c r="IT161" s="170"/>
      <c r="IU161" s="170"/>
      <c r="IV161" s="170"/>
    </row>
    <row r="162" spans="1:256" ht="17.25">
      <c r="A162" s="178" t="s">
        <v>378</v>
      </c>
      <c r="B162" s="186">
        <v>0</v>
      </c>
      <c r="C162" s="186">
        <v>0</v>
      </c>
      <c r="D162" s="195"/>
      <c r="E162" s="196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0"/>
      <c r="CB162" s="170"/>
      <c r="CC162" s="170"/>
      <c r="CD162" s="170"/>
      <c r="CE162" s="170"/>
      <c r="CF162" s="170"/>
      <c r="CG162" s="170"/>
      <c r="CH162" s="170"/>
      <c r="CI162" s="170"/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70"/>
      <c r="DQ162" s="170"/>
      <c r="DR162" s="170"/>
      <c r="DS162" s="170"/>
      <c r="DT162" s="170"/>
      <c r="DU162" s="170"/>
      <c r="DV162" s="170"/>
      <c r="DW162" s="170"/>
      <c r="DX162" s="170"/>
      <c r="DY162" s="170"/>
      <c r="DZ162" s="170"/>
      <c r="EA162" s="170"/>
      <c r="EB162" s="170"/>
      <c r="EC162" s="170"/>
      <c r="ED162" s="170"/>
      <c r="EE162" s="170"/>
      <c r="EF162" s="170"/>
      <c r="EG162" s="170"/>
      <c r="EH162" s="170"/>
      <c r="EI162" s="170"/>
      <c r="EJ162" s="170"/>
      <c r="EK162" s="170"/>
      <c r="EL162" s="170"/>
      <c r="EM162" s="170"/>
      <c r="EN162" s="170"/>
      <c r="EO162" s="170"/>
      <c r="EP162" s="170"/>
      <c r="EQ162" s="170"/>
      <c r="ER162" s="170"/>
      <c r="ES162" s="170"/>
      <c r="ET162" s="170"/>
      <c r="EU162" s="170"/>
      <c r="EV162" s="170"/>
      <c r="EW162" s="170"/>
      <c r="EX162" s="170"/>
      <c r="EY162" s="170"/>
      <c r="EZ162" s="170"/>
      <c r="FA162" s="170"/>
      <c r="FB162" s="170"/>
      <c r="FC162" s="170"/>
      <c r="FD162" s="170"/>
      <c r="FE162" s="170"/>
      <c r="FF162" s="170"/>
      <c r="FG162" s="170"/>
      <c r="FH162" s="170"/>
      <c r="FI162" s="170"/>
      <c r="FJ162" s="170"/>
      <c r="FK162" s="170"/>
      <c r="FL162" s="170"/>
      <c r="FM162" s="170"/>
      <c r="FN162" s="170"/>
      <c r="FO162" s="170"/>
      <c r="FP162" s="170"/>
      <c r="FQ162" s="170"/>
      <c r="FR162" s="170"/>
      <c r="FS162" s="170"/>
      <c r="FT162" s="170"/>
      <c r="FU162" s="170"/>
      <c r="FV162" s="170"/>
      <c r="FW162" s="170"/>
      <c r="FX162" s="170"/>
      <c r="FY162" s="170"/>
      <c r="FZ162" s="170"/>
      <c r="GA162" s="170"/>
      <c r="GB162" s="170"/>
      <c r="GC162" s="170"/>
      <c r="GD162" s="170"/>
      <c r="GE162" s="170"/>
      <c r="GF162" s="170"/>
      <c r="GG162" s="170"/>
      <c r="GH162" s="170"/>
      <c r="GI162" s="170"/>
      <c r="GJ162" s="170"/>
      <c r="GK162" s="170"/>
      <c r="GL162" s="170"/>
      <c r="GM162" s="170"/>
      <c r="GN162" s="170"/>
      <c r="GO162" s="170"/>
      <c r="GP162" s="170"/>
      <c r="GQ162" s="170"/>
      <c r="GR162" s="170"/>
      <c r="GS162" s="170"/>
      <c r="GT162" s="170"/>
      <c r="GU162" s="170"/>
      <c r="GV162" s="170"/>
      <c r="GW162" s="170"/>
      <c r="GX162" s="170"/>
      <c r="GY162" s="170"/>
      <c r="GZ162" s="170"/>
      <c r="HA162" s="170"/>
      <c r="HB162" s="170"/>
      <c r="HC162" s="170"/>
      <c r="HD162" s="170"/>
      <c r="HE162" s="170"/>
      <c r="HF162" s="170"/>
      <c r="HG162" s="170"/>
      <c r="HH162" s="170"/>
      <c r="HI162" s="170"/>
      <c r="HJ162" s="170"/>
      <c r="HK162" s="170"/>
      <c r="HL162" s="170"/>
      <c r="HM162" s="170"/>
      <c r="HN162" s="170"/>
      <c r="HO162" s="170"/>
      <c r="HP162" s="170"/>
      <c r="HQ162" s="170"/>
      <c r="HR162" s="170"/>
      <c r="HS162" s="170"/>
      <c r="HT162" s="170"/>
      <c r="HU162" s="170"/>
      <c r="HV162" s="170"/>
      <c r="HW162" s="170"/>
      <c r="HX162" s="170"/>
      <c r="HY162" s="170"/>
      <c r="HZ162" s="170"/>
      <c r="IA162" s="170"/>
      <c r="IB162" s="170"/>
      <c r="IC162" s="170"/>
      <c r="ID162" s="170"/>
      <c r="IE162" s="170"/>
      <c r="IF162" s="170"/>
      <c r="IG162" s="170"/>
      <c r="IH162" s="170"/>
      <c r="II162" s="170"/>
      <c r="IJ162" s="170"/>
      <c r="IK162" s="170"/>
      <c r="IL162" s="170"/>
      <c r="IM162" s="170"/>
      <c r="IN162" s="170"/>
      <c r="IO162" s="170"/>
      <c r="IP162" s="170"/>
      <c r="IQ162" s="170"/>
      <c r="IR162" s="170"/>
      <c r="IS162" s="170"/>
      <c r="IT162" s="170"/>
      <c r="IU162" s="170"/>
      <c r="IV162" s="170"/>
    </row>
    <row r="163" spans="1:256" ht="17.25">
      <c r="A163" s="178" t="s">
        <v>379</v>
      </c>
      <c r="B163" s="186">
        <v>57508.06</v>
      </c>
      <c r="C163" s="186">
        <v>82807.62</v>
      </c>
      <c r="D163" s="195"/>
      <c r="E163" s="196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70"/>
      <c r="DQ163" s="170"/>
      <c r="DR163" s="170"/>
      <c r="DS163" s="170"/>
      <c r="DT163" s="170"/>
      <c r="DU163" s="170"/>
      <c r="DV163" s="170"/>
      <c r="DW163" s="170"/>
      <c r="DX163" s="170"/>
      <c r="DY163" s="170"/>
      <c r="DZ163" s="170"/>
      <c r="EA163" s="170"/>
      <c r="EB163" s="170"/>
      <c r="EC163" s="170"/>
      <c r="ED163" s="170"/>
      <c r="EE163" s="170"/>
      <c r="EF163" s="170"/>
      <c r="EG163" s="170"/>
      <c r="EH163" s="170"/>
      <c r="EI163" s="170"/>
      <c r="EJ163" s="170"/>
      <c r="EK163" s="170"/>
      <c r="EL163" s="170"/>
      <c r="EM163" s="170"/>
      <c r="EN163" s="170"/>
      <c r="EO163" s="170"/>
      <c r="EP163" s="170"/>
      <c r="EQ163" s="170"/>
      <c r="ER163" s="170"/>
      <c r="ES163" s="170"/>
      <c r="ET163" s="170"/>
      <c r="EU163" s="170"/>
      <c r="EV163" s="170"/>
      <c r="EW163" s="170"/>
      <c r="EX163" s="170"/>
      <c r="EY163" s="170"/>
      <c r="EZ163" s="170"/>
      <c r="FA163" s="170"/>
      <c r="FB163" s="170"/>
      <c r="FC163" s="170"/>
      <c r="FD163" s="170"/>
      <c r="FE163" s="170"/>
      <c r="FF163" s="170"/>
      <c r="FG163" s="170"/>
      <c r="FH163" s="170"/>
      <c r="FI163" s="170"/>
      <c r="FJ163" s="170"/>
      <c r="FK163" s="170"/>
      <c r="FL163" s="170"/>
      <c r="FM163" s="170"/>
      <c r="FN163" s="170"/>
      <c r="FO163" s="170"/>
      <c r="FP163" s="170"/>
      <c r="FQ163" s="170"/>
      <c r="FR163" s="170"/>
      <c r="FS163" s="170"/>
      <c r="FT163" s="170"/>
      <c r="FU163" s="170"/>
      <c r="FV163" s="170"/>
      <c r="FW163" s="170"/>
      <c r="FX163" s="170"/>
      <c r="FY163" s="170"/>
      <c r="FZ163" s="170"/>
      <c r="GA163" s="170"/>
      <c r="GB163" s="170"/>
      <c r="GC163" s="170"/>
      <c r="GD163" s="170"/>
      <c r="GE163" s="170"/>
      <c r="GF163" s="170"/>
      <c r="GG163" s="170"/>
      <c r="GH163" s="170"/>
      <c r="GI163" s="170"/>
      <c r="GJ163" s="170"/>
      <c r="GK163" s="170"/>
      <c r="GL163" s="170"/>
      <c r="GM163" s="170"/>
      <c r="GN163" s="170"/>
      <c r="GO163" s="170"/>
      <c r="GP163" s="170"/>
      <c r="GQ163" s="170"/>
      <c r="GR163" s="170"/>
      <c r="GS163" s="170"/>
      <c r="GT163" s="170"/>
      <c r="GU163" s="170"/>
      <c r="GV163" s="170"/>
      <c r="GW163" s="170"/>
      <c r="GX163" s="170"/>
      <c r="GY163" s="170"/>
      <c r="GZ163" s="170"/>
      <c r="HA163" s="170"/>
      <c r="HB163" s="170"/>
      <c r="HC163" s="170"/>
      <c r="HD163" s="170"/>
      <c r="HE163" s="170"/>
      <c r="HF163" s="170"/>
      <c r="HG163" s="170"/>
      <c r="HH163" s="170"/>
      <c r="HI163" s="170"/>
      <c r="HJ163" s="170"/>
      <c r="HK163" s="170"/>
      <c r="HL163" s="170"/>
      <c r="HM163" s="170"/>
      <c r="HN163" s="170"/>
      <c r="HO163" s="170"/>
      <c r="HP163" s="170"/>
      <c r="HQ163" s="170"/>
      <c r="HR163" s="170"/>
      <c r="HS163" s="170"/>
      <c r="HT163" s="170"/>
      <c r="HU163" s="170"/>
      <c r="HV163" s="170"/>
      <c r="HW163" s="170"/>
      <c r="HX163" s="170"/>
      <c r="HY163" s="170"/>
      <c r="HZ163" s="170"/>
      <c r="IA163" s="170"/>
      <c r="IB163" s="170"/>
      <c r="IC163" s="170"/>
      <c r="ID163" s="170"/>
      <c r="IE163" s="170"/>
      <c r="IF163" s="170"/>
      <c r="IG163" s="170"/>
      <c r="IH163" s="170"/>
      <c r="II163" s="170"/>
      <c r="IJ163" s="170"/>
      <c r="IK163" s="170"/>
      <c r="IL163" s="170"/>
      <c r="IM163" s="170"/>
      <c r="IN163" s="170"/>
      <c r="IO163" s="170"/>
      <c r="IP163" s="170"/>
      <c r="IQ163" s="170"/>
      <c r="IR163" s="170"/>
      <c r="IS163" s="170"/>
      <c r="IT163" s="170"/>
      <c r="IU163" s="170"/>
      <c r="IV163" s="170"/>
    </row>
    <row r="164" spans="1:256" ht="17.25">
      <c r="A164" s="178" t="s">
        <v>380</v>
      </c>
      <c r="B164" s="186">
        <v>0</v>
      </c>
      <c r="C164" s="186">
        <v>0</v>
      </c>
      <c r="D164" s="195"/>
      <c r="E164" s="196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0"/>
      <c r="CL164" s="170"/>
      <c r="CM164" s="170"/>
      <c r="CN164" s="170"/>
      <c r="CO164" s="170"/>
      <c r="CP164" s="170"/>
      <c r="CQ164" s="170"/>
      <c r="CR164" s="170"/>
      <c r="CS164" s="170"/>
      <c r="CT164" s="170"/>
      <c r="CU164" s="170"/>
      <c r="CV164" s="170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170"/>
      <c r="DM164" s="170"/>
      <c r="DN164" s="170"/>
      <c r="DO164" s="170"/>
      <c r="DP164" s="170"/>
      <c r="DQ164" s="170"/>
      <c r="DR164" s="170"/>
      <c r="DS164" s="170"/>
      <c r="DT164" s="170"/>
      <c r="DU164" s="170"/>
      <c r="DV164" s="170"/>
      <c r="DW164" s="170"/>
      <c r="DX164" s="170"/>
      <c r="DY164" s="170"/>
      <c r="DZ164" s="170"/>
      <c r="EA164" s="170"/>
      <c r="EB164" s="170"/>
      <c r="EC164" s="170"/>
      <c r="ED164" s="170"/>
      <c r="EE164" s="170"/>
      <c r="EF164" s="170"/>
      <c r="EG164" s="170"/>
      <c r="EH164" s="170"/>
      <c r="EI164" s="170"/>
      <c r="EJ164" s="170"/>
      <c r="EK164" s="170"/>
      <c r="EL164" s="170"/>
      <c r="EM164" s="170"/>
      <c r="EN164" s="170"/>
      <c r="EO164" s="170"/>
      <c r="EP164" s="170"/>
      <c r="EQ164" s="170"/>
      <c r="ER164" s="170"/>
      <c r="ES164" s="170"/>
      <c r="ET164" s="170"/>
      <c r="EU164" s="170"/>
      <c r="EV164" s="170"/>
      <c r="EW164" s="170"/>
      <c r="EX164" s="170"/>
      <c r="EY164" s="170"/>
      <c r="EZ164" s="170"/>
      <c r="FA164" s="170"/>
      <c r="FB164" s="170"/>
      <c r="FC164" s="170"/>
      <c r="FD164" s="170"/>
      <c r="FE164" s="170"/>
      <c r="FF164" s="170"/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  <c r="GD164" s="170"/>
      <c r="GE164" s="170"/>
      <c r="GF164" s="170"/>
      <c r="GG164" s="170"/>
      <c r="GH164" s="170"/>
      <c r="GI164" s="170"/>
      <c r="GJ164" s="170"/>
      <c r="GK164" s="170"/>
      <c r="GL164" s="170"/>
      <c r="GM164" s="170"/>
      <c r="GN164" s="170"/>
      <c r="GO164" s="170"/>
      <c r="GP164" s="170"/>
      <c r="GQ164" s="170"/>
      <c r="GR164" s="170"/>
      <c r="GS164" s="170"/>
      <c r="GT164" s="170"/>
      <c r="GU164" s="170"/>
      <c r="GV164" s="170"/>
      <c r="GW164" s="170"/>
      <c r="GX164" s="170"/>
      <c r="GY164" s="170"/>
      <c r="GZ164" s="170"/>
      <c r="HA164" s="170"/>
      <c r="HB164" s="170"/>
      <c r="HC164" s="170"/>
      <c r="HD164" s="170"/>
      <c r="HE164" s="170"/>
      <c r="HF164" s="170"/>
      <c r="HG164" s="170"/>
      <c r="HH164" s="170"/>
      <c r="HI164" s="170"/>
      <c r="HJ164" s="170"/>
      <c r="HK164" s="170"/>
      <c r="HL164" s="170"/>
      <c r="HM164" s="170"/>
      <c r="HN164" s="170"/>
      <c r="HO164" s="170"/>
      <c r="HP164" s="170"/>
      <c r="HQ164" s="170"/>
      <c r="HR164" s="170"/>
      <c r="HS164" s="170"/>
      <c r="HT164" s="170"/>
      <c r="HU164" s="170"/>
      <c r="HV164" s="170"/>
      <c r="HW164" s="170"/>
      <c r="HX164" s="170"/>
      <c r="HY164" s="170"/>
      <c r="HZ164" s="170"/>
      <c r="IA164" s="170"/>
      <c r="IB164" s="170"/>
      <c r="IC164" s="170"/>
      <c r="ID164" s="170"/>
      <c r="IE164" s="170"/>
      <c r="IF164" s="170"/>
      <c r="IG164" s="170"/>
      <c r="IH164" s="170"/>
      <c r="II164" s="170"/>
      <c r="IJ164" s="170"/>
      <c r="IK164" s="170"/>
      <c r="IL164" s="170"/>
      <c r="IM164" s="170"/>
      <c r="IN164" s="170"/>
      <c r="IO164" s="170"/>
      <c r="IP164" s="170"/>
      <c r="IQ164" s="170"/>
      <c r="IR164" s="170"/>
      <c r="IS164" s="170"/>
      <c r="IT164" s="170"/>
      <c r="IU164" s="170"/>
      <c r="IV164" s="170"/>
    </row>
    <row r="165" spans="1:256" ht="17.25">
      <c r="A165" s="178" t="s">
        <v>381</v>
      </c>
      <c r="B165" s="186">
        <v>163988.32</v>
      </c>
      <c r="C165" s="186">
        <v>161759.36</v>
      </c>
      <c r="D165" s="195"/>
      <c r="E165" s="196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0"/>
      <c r="CL165" s="170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0"/>
      <c r="DM165" s="170"/>
      <c r="DN165" s="170"/>
      <c r="DO165" s="170"/>
      <c r="DP165" s="170"/>
      <c r="DQ165" s="170"/>
      <c r="DR165" s="170"/>
      <c r="DS165" s="170"/>
      <c r="DT165" s="170"/>
      <c r="DU165" s="170"/>
      <c r="DV165" s="170"/>
      <c r="DW165" s="170"/>
      <c r="DX165" s="170"/>
      <c r="DY165" s="170"/>
      <c r="DZ165" s="170"/>
      <c r="EA165" s="170"/>
      <c r="EB165" s="170"/>
      <c r="EC165" s="170"/>
      <c r="ED165" s="170"/>
      <c r="EE165" s="170"/>
      <c r="EF165" s="170"/>
      <c r="EG165" s="170"/>
      <c r="EH165" s="170"/>
      <c r="EI165" s="170"/>
      <c r="EJ165" s="170"/>
      <c r="EK165" s="170"/>
      <c r="EL165" s="170"/>
      <c r="EM165" s="170"/>
      <c r="EN165" s="170"/>
      <c r="EO165" s="170"/>
      <c r="EP165" s="170"/>
      <c r="EQ165" s="170"/>
      <c r="ER165" s="170"/>
      <c r="ES165" s="170"/>
      <c r="ET165" s="170"/>
      <c r="EU165" s="170"/>
      <c r="EV165" s="170"/>
      <c r="EW165" s="170"/>
      <c r="EX165" s="170"/>
      <c r="EY165" s="170"/>
      <c r="EZ165" s="170"/>
      <c r="FA165" s="170"/>
      <c r="FB165" s="170"/>
      <c r="FC165" s="170"/>
      <c r="FD165" s="170"/>
      <c r="FE165" s="170"/>
      <c r="FF165" s="170"/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/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  <c r="GD165" s="170"/>
      <c r="GE165" s="170"/>
      <c r="GF165" s="170"/>
      <c r="GG165" s="170"/>
      <c r="GH165" s="170"/>
      <c r="GI165" s="170"/>
      <c r="GJ165" s="170"/>
      <c r="GK165" s="170"/>
      <c r="GL165" s="170"/>
      <c r="GM165" s="170"/>
      <c r="GN165" s="170"/>
      <c r="GO165" s="170"/>
      <c r="GP165" s="170"/>
      <c r="GQ165" s="170"/>
      <c r="GR165" s="170"/>
      <c r="GS165" s="170"/>
      <c r="GT165" s="170"/>
      <c r="GU165" s="170"/>
      <c r="GV165" s="170"/>
      <c r="GW165" s="170"/>
      <c r="GX165" s="170"/>
      <c r="GY165" s="170"/>
      <c r="GZ165" s="170"/>
      <c r="HA165" s="170"/>
      <c r="HB165" s="170"/>
      <c r="HC165" s="170"/>
      <c r="HD165" s="170"/>
      <c r="HE165" s="170"/>
      <c r="HF165" s="170"/>
      <c r="HG165" s="170"/>
      <c r="HH165" s="170"/>
      <c r="HI165" s="170"/>
      <c r="HJ165" s="170"/>
      <c r="HK165" s="170"/>
      <c r="HL165" s="170"/>
      <c r="HM165" s="170"/>
      <c r="HN165" s="170"/>
      <c r="HO165" s="170"/>
      <c r="HP165" s="170"/>
      <c r="HQ165" s="170"/>
      <c r="HR165" s="170"/>
      <c r="HS165" s="170"/>
      <c r="HT165" s="170"/>
      <c r="HU165" s="170"/>
      <c r="HV165" s="170"/>
      <c r="HW165" s="170"/>
      <c r="HX165" s="170"/>
      <c r="HY165" s="170"/>
      <c r="HZ165" s="170"/>
      <c r="IA165" s="170"/>
      <c r="IB165" s="170"/>
      <c r="IC165" s="170"/>
      <c r="ID165" s="170"/>
      <c r="IE165" s="170"/>
      <c r="IF165" s="170"/>
      <c r="IG165" s="170"/>
      <c r="IH165" s="170"/>
      <c r="II165" s="170"/>
      <c r="IJ165" s="170"/>
      <c r="IK165" s="170"/>
      <c r="IL165" s="170"/>
      <c r="IM165" s="170"/>
      <c r="IN165" s="170"/>
      <c r="IO165" s="170"/>
      <c r="IP165" s="170"/>
      <c r="IQ165" s="170"/>
      <c r="IR165" s="170"/>
      <c r="IS165" s="170"/>
      <c r="IT165" s="170"/>
      <c r="IU165" s="170"/>
      <c r="IV165" s="170"/>
    </row>
    <row r="166" spans="1:256" ht="17.25">
      <c r="A166" s="178" t="s">
        <v>382</v>
      </c>
      <c r="B166" s="186">
        <v>4192.54</v>
      </c>
      <c r="C166" s="186">
        <v>3584.91</v>
      </c>
      <c r="D166" s="195"/>
      <c r="E166" s="196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0"/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70"/>
      <c r="EY166" s="170"/>
      <c r="EZ166" s="170"/>
      <c r="FA166" s="170"/>
      <c r="FB166" s="170"/>
      <c r="FC166" s="170"/>
      <c r="FD166" s="170"/>
      <c r="FE166" s="170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  <c r="GD166" s="170"/>
      <c r="GE166" s="170"/>
      <c r="GF166" s="170"/>
      <c r="GG166" s="170"/>
      <c r="GH166" s="170"/>
      <c r="GI166" s="170"/>
      <c r="GJ166" s="170"/>
      <c r="GK166" s="170"/>
      <c r="GL166" s="170"/>
      <c r="GM166" s="170"/>
      <c r="GN166" s="170"/>
      <c r="GO166" s="170"/>
      <c r="GP166" s="170"/>
      <c r="GQ166" s="170"/>
      <c r="GR166" s="170"/>
      <c r="GS166" s="170"/>
      <c r="GT166" s="170"/>
      <c r="GU166" s="170"/>
      <c r="GV166" s="170"/>
      <c r="GW166" s="170"/>
      <c r="GX166" s="170"/>
      <c r="GY166" s="170"/>
      <c r="GZ166" s="170"/>
      <c r="HA166" s="170"/>
      <c r="HB166" s="170"/>
      <c r="HC166" s="170"/>
      <c r="HD166" s="170"/>
      <c r="HE166" s="170"/>
      <c r="HF166" s="170"/>
      <c r="HG166" s="170"/>
      <c r="HH166" s="170"/>
      <c r="HI166" s="170"/>
      <c r="HJ166" s="170"/>
      <c r="HK166" s="170"/>
      <c r="HL166" s="170"/>
      <c r="HM166" s="170"/>
      <c r="HN166" s="170"/>
      <c r="HO166" s="170"/>
      <c r="HP166" s="170"/>
      <c r="HQ166" s="170"/>
      <c r="HR166" s="170"/>
      <c r="HS166" s="170"/>
      <c r="HT166" s="170"/>
      <c r="HU166" s="170"/>
      <c r="HV166" s="170"/>
      <c r="HW166" s="170"/>
      <c r="HX166" s="170"/>
      <c r="HY166" s="170"/>
      <c r="HZ166" s="170"/>
      <c r="IA166" s="170"/>
      <c r="IB166" s="170"/>
      <c r="IC166" s="170"/>
      <c r="ID166" s="170"/>
      <c r="IE166" s="170"/>
      <c r="IF166" s="170"/>
      <c r="IG166" s="170"/>
      <c r="IH166" s="170"/>
      <c r="II166" s="170"/>
      <c r="IJ166" s="170"/>
      <c r="IK166" s="170"/>
      <c r="IL166" s="170"/>
      <c r="IM166" s="170"/>
      <c r="IN166" s="170"/>
      <c r="IO166" s="170"/>
      <c r="IP166" s="170"/>
      <c r="IQ166" s="170"/>
      <c r="IR166" s="170"/>
      <c r="IS166" s="170"/>
      <c r="IT166" s="170"/>
      <c r="IU166" s="170"/>
      <c r="IV166" s="170"/>
    </row>
    <row r="167" spans="1:256" ht="17.25">
      <c r="A167" s="178" t="s">
        <v>383</v>
      </c>
      <c r="B167" s="186">
        <v>2723.03</v>
      </c>
      <c r="C167" s="186">
        <v>2923.98</v>
      </c>
      <c r="D167" s="195"/>
      <c r="E167" s="196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70"/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70"/>
      <c r="DQ167" s="170"/>
      <c r="DR167" s="170"/>
      <c r="DS167" s="170"/>
      <c r="DT167" s="170"/>
      <c r="DU167" s="170"/>
      <c r="DV167" s="170"/>
      <c r="DW167" s="170"/>
      <c r="DX167" s="170"/>
      <c r="DY167" s="170"/>
      <c r="DZ167" s="170"/>
      <c r="EA167" s="170"/>
      <c r="EB167" s="170"/>
      <c r="EC167" s="170"/>
      <c r="ED167" s="170"/>
      <c r="EE167" s="170"/>
      <c r="EF167" s="170"/>
      <c r="EG167" s="170"/>
      <c r="EH167" s="170"/>
      <c r="EI167" s="170"/>
      <c r="EJ167" s="170"/>
      <c r="EK167" s="170"/>
      <c r="EL167" s="170"/>
      <c r="EM167" s="170"/>
      <c r="EN167" s="170"/>
      <c r="EO167" s="170"/>
      <c r="EP167" s="170"/>
      <c r="EQ167" s="170"/>
      <c r="ER167" s="170"/>
      <c r="ES167" s="170"/>
      <c r="ET167" s="170"/>
      <c r="EU167" s="170"/>
      <c r="EV167" s="170"/>
      <c r="EW167" s="170"/>
      <c r="EX167" s="170"/>
      <c r="EY167" s="170"/>
      <c r="EZ167" s="170"/>
      <c r="FA167" s="170"/>
      <c r="FB167" s="170"/>
      <c r="FC167" s="170"/>
      <c r="FD167" s="170"/>
      <c r="FE167" s="170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  <c r="GD167" s="170"/>
      <c r="GE167" s="170"/>
      <c r="GF167" s="170"/>
      <c r="GG167" s="170"/>
      <c r="GH167" s="170"/>
      <c r="GI167" s="170"/>
      <c r="GJ167" s="170"/>
      <c r="GK167" s="170"/>
      <c r="GL167" s="170"/>
      <c r="GM167" s="170"/>
      <c r="GN167" s="170"/>
      <c r="GO167" s="170"/>
      <c r="GP167" s="170"/>
      <c r="GQ167" s="170"/>
      <c r="GR167" s="170"/>
      <c r="GS167" s="170"/>
      <c r="GT167" s="170"/>
      <c r="GU167" s="170"/>
      <c r="GV167" s="170"/>
      <c r="GW167" s="170"/>
      <c r="GX167" s="170"/>
      <c r="GY167" s="170"/>
      <c r="GZ167" s="170"/>
      <c r="HA167" s="170"/>
      <c r="HB167" s="170"/>
      <c r="HC167" s="170"/>
      <c r="HD167" s="170"/>
      <c r="HE167" s="170"/>
      <c r="HF167" s="170"/>
      <c r="HG167" s="170"/>
      <c r="HH167" s="170"/>
      <c r="HI167" s="170"/>
      <c r="HJ167" s="170"/>
      <c r="HK167" s="170"/>
      <c r="HL167" s="170"/>
      <c r="HM167" s="170"/>
      <c r="HN167" s="170"/>
      <c r="HO167" s="170"/>
      <c r="HP167" s="170"/>
      <c r="HQ167" s="170"/>
      <c r="HR167" s="170"/>
      <c r="HS167" s="170"/>
      <c r="HT167" s="170"/>
      <c r="HU167" s="170"/>
      <c r="HV167" s="170"/>
      <c r="HW167" s="170"/>
      <c r="HX167" s="170"/>
      <c r="HY167" s="170"/>
      <c r="HZ167" s="170"/>
      <c r="IA167" s="170"/>
      <c r="IB167" s="170"/>
      <c r="IC167" s="170"/>
      <c r="ID167" s="170"/>
      <c r="IE167" s="170"/>
      <c r="IF167" s="170"/>
      <c r="IG167" s="170"/>
      <c r="IH167" s="170"/>
      <c r="II167" s="170"/>
      <c r="IJ167" s="170"/>
      <c r="IK167" s="170"/>
      <c r="IL167" s="170"/>
      <c r="IM167" s="170"/>
      <c r="IN167" s="170"/>
      <c r="IO167" s="170"/>
      <c r="IP167" s="170"/>
      <c r="IQ167" s="170"/>
      <c r="IR167" s="170"/>
      <c r="IS167" s="170"/>
      <c r="IT167" s="170"/>
      <c r="IU167" s="170"/>
      <c r="IV167" s="170"/>
    </row>
    <row r="168" spans="1:256" ht="17.25">
      <c r="A168" s="178" t="s">
        <v>384</v>
      </c>
      <c r="B168" s="186">
        <v>7288.84</v>
      </c>
      <c r="C168" s="186">
        <v>6714.37</v>
      </c>
      <c r="D168" s="195"/>
      <c r="E168" s="196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  <c r="GU168" s="170"/>
      <c r="GV168" s="170"/>
      <c r="GW168" s="170"/>
      <c r="GX168" s="170"/>
      <c r="GY168" s="170"/>
      <c r="GZ168" s="170"/>
      <c r="HA168" s="170"/>
      <c r="HB168" s="170"/>
      <c r="HC168" s="170"/>
      <c r="HD168" s="170"/>
      <c r="HE168" s="170"/>
      <c r="HF168" s="170"/>
      <c r="HG168" s="170"/>
      <c r="HH168" s="170"/>
      <c r="HI168" s="170"/>
      <c r="HJ168" s="170"/>
      <c r="HK168" s="170"/>
      <c r="HL168" s="170"/>
      <c r="HM168" s="170"/>
      <c r="HN168" s="170"/>
      <c r="HO168" s="170"/>
      <c r="HP168" s="170"/>
      <c r="HQ168" s="170"/>
      <c r="HR168" s="170"/>
      <c r="HS168" s="170"/>
      <c r="HT168" s="170"/>
      <c r="HU168" s="170"/>
      <c r="HV168" s="170"/>
      <c r="HW168" s="170"/>
      <c r="HX168" s="170"/>
      <c r="HY168" s="170"/>
      <c r="HZ168" s="170"/>
      <c r="IA168" s="170"/>
      <c r="IB168" s="170"/>
      <c r="IC168" s="170"/>
      <c r="ID168" s="170"/>
      <c r="IE168" s="170"/>
      <c r="IF168" s="170"/>
      <c r="IG168" s="170"/>
      <c r="IH168" s="170"/>
      <c r="II168" s="170"/>
      <c r="IJ168" s="170"/>
      <c r="IK168" s="170"/>
      <c r="IL168" s="170"/>
      <c r="IM168" s="170"/>
      <c r="IN168" s="170"/>
      <c r="IO168" s="170"/>
      <c r="IP168" s="170"/>
      <c r="IQ168" s="170"/>
      <c r="IR168" s="170"/>
      <c r="IS168" s="170"/>
      <c r="IT168" s="170"/>
      <c r="IU168" s="170"/>
      <c r="IV168" s="170"/>
    </row>
    <row r="169" spans="1:256" ht="17.25">
      <c r="A169" s="178" t="s">
        <v>385</v>
      </c>
      <c r="B169" s="186">
        <v>248867.83</v>
      </c>
      <c r="C169" s="186">
        <v>262766.26</v>
      </c>
      <c r="D169" s="195"/>
      <c r="E169" s="196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0"/>
      <c r="DN169" s="170"/>
      <c r="DO169" s="170"/>
      <c r="DP169" s="170"/>
      <c r="DQ169" s="170"/>
      <c r="DR169" s="170"/>
      <c r="DS169" s="170"/>
      <c r="DT169" s="170"/>
      <c r="DU169" s="170"/>
      <c r="DV169" s="170"/>
      <c r="DW169" s="170"/>
      <c r="DX169" s="170"/>
      <c r="DY169" s="170"/>
      <c r="DZ169" s="170"/>
      <c r="EA169" s="170"/>
      <c r="EB169" s="170"/>
      <c r="EC169" s="170"/>
      <c r="ED169" s="170"/>
      <c r="EE169" s="170"/>
      <c r="EF169" s="170"/>
      <c r="EG169" s="170"/>
      <c r="EH169" s="170"/>
      <c r="EI169" s="170"/>
      <c r="EJ169" s="170"/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0"/>
      <c r="EU169" s="170"/>
      <c r="EV169" s="170"/>
      <c r="EW169" s="170"/>
      <c r="EX169" s="170"/>
      <c r="EY169" s="170"/>
      <c r="EZ169" s="170"/>
      <c r="FA169" s="170"/>
      <c r="FB169" s="170"/>
      <c r="FC169" s="170"/>
      <c r="FD169" s="170"/>
      <c r="FE169" s="170"/>
      <c r="FF169" s="170"/>
      <c r="FG169" s="170"/>
      <c r="FH169" s="170"/>
      <c r="FI169" s="170"/>
      <c r="FJ169" s="170"/>
      <c r="FK169" s="170"/>
      <c r="FL169" s="170"/>
      <c r="FM169" s="170"/>
      <c r="FN169" s="170"/>
      <c r="FO169" s="170"/>
      <c r="FP169" s="170"/>
      <c r="FQ169" s="170"/>
      <c r="FR169" s="170"/>
      <c r="FS169" s="170"/>
      <c r="FT169" s="170"/>
      <c r="FU169" s="170"/>
      <c r="FV169" s="170"/>
      <c r="FW169" s="170"/>
      <c r="FX169" s="170"/>
      <c r="FY169" s="170"/>
      <c r="FZ169" s="170"/>
      <c r="GA169" s="170"/>
      <c r="GB169" s="170"/>
      <c r="GC169" s="170"/>
      <c r="GD169" s="170"/>
      <c r="GE169" s="170"/>
      <c r="GF169" s="170"/>
      <c r="GG169" s="170"/>
      <c r="GH169" s="170"/>
      <c r="GI169" s="170"/>
      <c r="GJ169" s="170"/>
      <c r="GK169" s="170"/>
      <c r="GL169" s="170"/>
      <c r="GM169" s="170"/>
      <c r="GN169" s="170"/>
      <c r="GO169" s="170"/>
      <c r="GP169" s="170"/>
      <c r="GQ169" s="170"/>
      <c r="GR169" s="170"/>
      <c r="GS169" s="170"/>
      <c r="GT169" s="170"/>
      <c r="GU169" s="170"/>
      <c r="GV169" s="170"/>
      <c r="GW169" s="170"/>
      <c r="GX169" s="170"/>
      <c r="GY169" s="170"/>
      <c r="GZ169" s="170"/>
      <c r="HA169" s="170"/>
      <c r="HB169" s="170"/>
      <c r="HC169" s="170"/>
      <c r="HD169" s="170"/>
      <c r="HE169" s="170"/>
      <c r="HF169" s="170"/>
      <c r="HG169" s="170"/>
      <c r="HH169" s="170"/>
      <c r="HI169" s="170"/>
      <c r="HJ169" s="170"/>
      <c r="HK169" s="170"/>
      <c r="HL169" s="170"/>
      <c r="HM169" s="170"/>
      <c r="HN169" s="170"/>
      <c r="HO169" s="170"/>
      <c r="HP169" s="170"/>
      <c r="HQ169" s="170"/>
      <c r="HR169" s="170"/>
      <c r="HS169" s="170"/>
      <c r="HT169" s="170"/>
      <c r="HU169" s="170"/>
      <c r="HV169" s="170"/>
      <c r="HW169" s="170"/>
      <c r="HX169" s="170"/>
      <c r="HY169" s="170"/>
      <c r="HZ169" s="170"/>
      <c r="IA169" s="170"/>
      <c r="IB169" s="170"/>
      <c r="IC169" s="170"/>
      <c r="ID169" s="170"/>
      <c r="IE169" s="170"/>
      <c r="IF169" s="170"/>
      <c r="IG169" s="170"/>
      <c r="IH169" s="170"/>
      <c r="II169" s="170"/>
      <c r="IJ169" s="170"/>
      <c r="IK169" s="170"/>
      <c r="IL169" s="170"/>
      <c r="IM169" s="170"/>
      <c r="IN169" s="170"/>
      <c r="IO169" s="170"/>
      <c r="IP169" s="170"/>
      <c r="IQ169" s="170"/>
      <c r="IR169" s="170"/>
      <c r="IS169" s="170"/>
      <c r="IT169" s="170"/>
      <c r="IU169" s="170"/>
      <c r="IV169" s="170"/>
    </row>
    <row r="170" spans="1:256" ht="17.25">
      <c r="A170" s="178" t="s">
        <v>386</v>
      </c>
      <c r="B170" s="186">
        <v>263302.37</v>
      </c>
      <c r="C170" s="186">
        <v>282999.67</v>
      </c>
      <c r="D170" s="195"/>
      <c r="E170" s="196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70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170"/>
      <c r="EB170" s="170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170"/>
      <c r="EY170" s="170"/>
      <c r="EZ170" s="170"/>
      <c r="FA170" s="170"/>
      <c r="FB170" s="170"/>
      <c r="FC170" s="170"/>
      <c r="FD170" s="170"/>
      <c r="FE170" s="170"/>
      <c r="FF170" s="170"/>
      <c r="FG170" s="170"/>
      <c r="FH170" s="170"/>
      <c r="FI170" s="170"/>
      <c r="FJ170" s="170"/>
      <c r="FK170" s="170"/>
      <c r="FL170" s="170"/>
      <c r="FM170" s="170"/>
      <c r="FN170" s="170"/>
      <c r="FO170" s="170"/>
      <c r="FP170" s="170"/>
      <c r="FQ170" s="170"/>
      <c r="FR170" s="170"/>
      <c r="FS170" s="170"/>
      <c r="FT170" s="170"/>
      <c r="FU170" s="170"/>
      <c r="FV170" s="170"/>
      <c r="FW170" s="170"/>
      <c r="FX170" s="170"/>
      <c r="FY170" s="170"/>
      <c r="FZ170" s="170"/>
      <c r="GA170" s="170"/>
      <c r="GB170" s="170"/>
      <c r="GC170" s="170"/>
      <c r="GD170" s="170"/>
      <c r="GE170" s="170"/>
      <c r="GF170" s="170"/>
      <c r="GG170" s="170"/>
      <c r="GH170" s="170"/>
      <c r="GI170" s="170"/>
      <c r="GJ170" s="170"/>
      <c r="GK170" s="170"/>
      <c r="GL170" s="170"/>
      <c r="GM170" s="170"/>
      <c r="GN170" s="170"/>
      <c r="GO170" s="170"/>
      <c r="GP170" s="170"/>
      <c r="GQ170" s="170"/>
      <c r="GR170" s="170"/>
      <c r="GS170" s="170"/>
      <c r="GT170" s="170"/>
      <c r="GU170" s="170"/>
      <c r="GV170" s="170"/>
      <c r="GW170" s="170"/>
      <c r="GX170" s="170"/>
      <c r="GY170" s="170"/>
      <c r="GZ170" s="170"/>
      <c r="HA170" s="170"/>
      <c r="HB170" s="170"/>
      <c r="HC170" s="170"/>
      <c r="HD170" s="170"/>
      <c r="HE170" s="170"/>
      <c r="HF170" s="170"/>
      <c r="HG170" s="170"/>
      <c r="HH170" s="170"/>
      <c r="HI170" s="170"/>
      <c r="HJ170" s="170"/>
      <c r="HK170" s="170"/>
      <c r="HL170" s="170"/>
      <c r="HM170" s="170"/>
      <c r="HN170" s="170"/>
      <c r="HO170" s="170"/>
      <c r="HP170" s="170"/>
      <c r="HQ170" s="170"/>
      <c r="HR170" s="170"/>
      <c r="HS170" s="170"/>
      <c r="HT170" s="170"/>
      <c r="HU170" s="170"/>
      <c r="HV170" s="170"/>
      <c r="HW170" s="170"/>
      <c r="HX170" s="170"/>
      <c r="HY170" s="170"/>
      <c r="HZ170" s="170"/>
      <c r="IA170" s="170"/>
      <c r="IB170" s="170"/>
      <c r="IC170" s="170"/>
      <c r="ID170" s="170"/>
      <c r="IE170" s="170"/>
      <c r="IF170" s="170"/>
      <c r="IG170" s="170"/>
      <c r="IH170" s="170"/>
      <c r="II170" s="170"/>
      <c r="IJ170" s="170"/>
      <c r="IK170" s="170"/>
      <c r="IL170" s="170"/>
      <c r="IM170" s="170"/>
      <c r="IN170" s="170"/>
      <c r="IO170" s="170"/>
      <c r="IP170" s="170"/>
      <c r="IQ170" s="170"/>
      <c r="IR170" s="170"/>
      <c r="IS170" s="170"/>
      <c r="IT170" s="170"/>
      <c r="IU170" s="170"/>
      <c r="IV170" s="170"/>
    </row>
    <row r="171" spans="1:256" ht="17.25">
      <c r="A171" s="181" t="s">
        <v>219</v>
      </c>
      <c r="B171" s="185">
        <f>SUM(B153:B170)</f>
        <v>25131644.13</v>
      </c>
      <c r="C171" s="185">
        <f>SUM(C153:C170)</f>
        <v>26408304.920000006</v>
      </c>
      <c r="D171" s="211">
        <f>C171-B171</f>
        <v>1276660.7900000066</v>
      </c>
      <c r="E171" s="212">
        <f>D171/B171</f>
        <v>0.05079893632888262</v>
      </c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0"/>
      <c r="EI171" s="170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  <c r="FF171" s="170"/>
      <c r="FG171" s="170"/>
      <c r="FH171" s="170"/>
      <c r="FI171" s="170"/>
      <c r="FJ171" s="170"/>
      <c r="FK171" s="170"/>
      <c r="FL171" s="170"/>
      <c r="FM171" s="170"/>
      <c r="FN171" s="170"/>
      <c r="FO171" s="170"/>
      <c r="FP171" s="170"/>
      <c r="FQ171" s="170"/>
      <c r="FR171" s="170"/>
      <c r="FS171" s="170"/>
      <c r="FT171" s="170"/>
      <c r="FU171" s="170"/>
      <c r="FV171" s="170"/>
      <c r="FW171" s="170"/>
      <c r="FX171" s="170"/>
      <c r="FY171" s="170"/>
      <c r="FZ171" s="170"/>
      <c r="GA171" s="170"/>
      <c r="GB171" s="170"/>
      <c r="GC171" s="170"/>
      <c r="GD171" s="170"/>
      <c r="GE171" s="170"/>
      <c r="GF171" s="170"/>
      <c r="GG171" s="170"/>
      <c r="GH171" s="170"/>
      <c r="GI171" s="170"/>
      <c r="GJ171" s="170"/>
      <c r="GK171" s="170"/>
      <c r="GL171" s="170"/>
      <c r="GM171" s="170"/>
      <c r="GN171" s="170"/>
      <c r="GO171" s="170"/>
      <c r="GP171" s="170"/>
      <c r="GQ171" s="170"/>
      <c r="GR171" s="170"/>
      <c r="GS171" s="170"/>
      <c r="GT171" s="170"/>
      <c r="GU171" s="170"/>
      <c r="GV171" s="170"/>
      <c r="GW171" s="170"/>
      <c r="GX171" s="170"/>
      <c r="GY171" s="170"/>
      <c r="GZ171" s="170"/>
      <c r="HA171" s="170"/>
      <c r="HB171" s="170"/>
      <c r="HC171" s="170"/>
      <c r="HD171" s="170"/>
      <c r="HE171" s="170"/>
      <c r="HF171" s="170"/>
      <c r="HG171" s="170"/>
      <c r="HH171" s="170"/>
      <c r="HI171" s="170"/>
      <c r="HJ171" s="170"/>
      <c r="HK171" s="170"/>
      <c r="HL171" s="170"/>
      <c r="HM171" s="170"/>
      <c r="HN171" s="170"/>
      <c r="HO171" s="170"/>
      <c r="HP171" s="170"/>
      <c r="HQ171" s="170"/>
      <c r="HR171" s="170"/>
      <c r="HS171" s="170"/>
      <c r="HT171" s="170"/>
      <c r="HU171" s="170"/>
      <c r="HV171" s="170"/>
      <c r="HW171" s="170"/>
      <c r="HX171" s="170"/>
      <c r="HY171" s="170"/>
      <c r="HZ171" s="170"/>
      <c r="IA171" s="170"/>
      <c r="IB171" s="170"/>
      <c r="IC171" s="170"/>
      <c r="ID171" s="170"/>
      <c r="IE171" s="170"/>
      <c r="IF171" s="170"/>
      <c r="IG171" s="170"/>
      <c r="IH171" s="170"/>
      <c r="II171" s="170"/>
      <c r="IJ171" s="170"/>
      <c r="IK171" s="170"/>
      <c r="IL171" s="170"/>
      <c r="IM171" s="170"/>
      <c r="IN171" s="170"/>
      <c r="IO171" s="170"/>
      <c r="IP171" s="170"/>
      <c r="IQ171" s="170"/>
      <c r="IR171" s="170"/>
      <c r="IS171" s="170"/>
      <c r="IT171" s="170"/>
      <c r="IU171" s="170"/>
      <c r="IV171" s="170"/>
    </row>
    <row r="172" spans="1:256" ht="17.25">
      <c r="A172" s="215" t="s">
        <v>455</v>
      </c>
      <c r="B172" s="186">
        <v>76967.9</v>
      </c>
      <c r="C172" s="186">
        <v>170180</v>
      </c>
      <c r="D172" s="195" t="s">
        <v>106</v>
      </c>
      <c r="E172" s="201" t="s">
        <v>106</v>
      </c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70"/>
      <c r="DQ172" s="170"/>
      <c r="DR172" s="170"/>
      <c r="DS172" s="170"/>
      <c r="DT172" s="170"/>
      <c r="DU172" s="170"/>
      <c r="DV172" s="170"/>
      <c r="DW172" s="170"/>
      <c r="DX172" s="170"/>
      <c r="DY172" s="170"/>
      <c r="DZ172" s="170"/>
      <c r="EA172" s="170"/>
      <c r="EB172" s="170"/>
      <c r="EC172" s="170"/>
      <c r="ED172" s="170"/>
      <c r="EE172" s="170"/>
      <c r="EF172" s="170"/>
      <c r="EG172" s="170"/>
      <c r="EH172" s="170"/>
      <c r="EI172" s="170"/>
      <c r="EJ172" s="170"/>
      <c r="EK172" s="170"/>
      <c r="EL172" s="170"/>
      <c r="EM172" s="170"/>
      <c r="EN172" s="170"/>
      <c r="EO172" s="170"/>
      <c r="EP172" s="170"/>
      <c r="EQ172" s="170"/>
      <c r="ER172" s="170"/>
      <c r="ES172" s="170"/>
      <c r="ET172" s="170"/>
      <c r="EU172" s="170"/>
      <c r="EV172" s="170"/>
      <c r="EW172" s="170"/>
      <c r="EX172" s="170"/>
      <c r="EY172" s="170"/>
      <c r="EZ172" s="170"/>
      <c r="FA172" s="170"/>
      <c r="FB172" s="170"/>
      <c r="FC172" s="170"/>
      <c r="FD172" s="170"/>
      <c r="FE172" s="170"/>
      <c r="FF172" s="170"/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  <c r="GD172" s="170"/>
      <c r="GE172" s="170"/>
      <c r="GF172" s="170"/>
      <c r="GG172" s="170"/>
      <c r="GH172" s="170"/>
      <c r="GI172" s="170"/>
      <c r="GJ172" s="170"/>
      <c r="GK172" s="170"/>
      <c r="GL172" s="170"/>
      <c r="GM172" s="170"/>
      <c r="GN172" s="170"/>
      <c r="GO172" s="170"/>
      <c r="GP172" s="170"/>
      <c r="GQ172" s="170"/>
      <c r="GR172" s="170"/>
      <c r="GS172" s="170"/>
      <c r="GT172" s="170"/>
      <c r="GU172" s="170"/>
      <c r="GV172" s="170"/>
      <c r="GW172" s="170"/>
      <c r="GX172" s="170"/>
      <c r="GY172" s="170"/>
      <c r="GZ172" s="170"/>
      <c r="HA172" s="170"/>
      <c r="HB172" s="170"/>
      <c r="HC172" s="170"/>
      <c r="HD172" s="170"/>
      <c r="HE172" s="170"/>
      <c r="HF172" s="170"/>
      <c r="HG172" s="170"/>
      <c r="HH172" s="170"/>
      <c r="HI172" s="170"/>
      <c r="HJ172" s="170"/>
      <c r="HK172" s="170"/>
      <c r="HL172" s="170"/>
      <c r="HM172" s="170"/>
      <c r="HN172" s="170"/>
      <c r="HO172" s="170"/>
      <c r="HP172" s="170"/>
      <c r="HQ172" s="170"/>
      <c r="HR172" s="170"/>
      <c r="HS172" s="170"/>
      <c r="HT172" s="170"/>
      <c r="HU172" s="170"/>
      <c r="HV172" s="170"/>
      <c r="HW172" s="170"/>
      <c r="HX172" s="170"/>
      <c r="HY172" s="170"/>
      <c r="HZ172" s="170"/>
      <c r="IA172" s="170"/>
      <c r="IB172" s="170"/>
      <c r="IC172" s="170"/>
      <c r="ID172" s="170"/>
      <c r="IE172" s="170"/>
      <c r="IF172" s="170"/>
      <c r="IG172" s="170"/>
      <c r="IH172" s="170"/>
      <c r="II172" s="170"/>
      <c r="IJ172" s="170"/>
      <c r="IK172" s="170"/>
      <c r="IL172" s="170"/>
      <c r="IM172" s="170"/>
      <c r="IN172" s="170"/>
      <c r="IO172" s="170"/>
      <c r="IP172" s="170"/>
      <c r="IQ172" s="170"/>
      <c r="IR172" s="170"/>
      <c r="IS172" s="170"/>
      <c r="IT172" s="170"/>
      <c r="IU172" s="170"/>
      <c r="IV172" s="170"/>
    </row>
    <row r="173" spans="1:256" ht="17.25">
      <c r="A173" s="178" t="s">
        <v>387</v>
      </c>
      <c r="B173" s="186">
        <v>0</v>
      </c>
      <c r="C173" s="186">
        <v>0</v>
      </c>
      <c r="D173" s="195" t="s">
        <v>106</v>
      </c>
      <c r="E173" s="201" t="s">
        <v>105</v>
      </c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0"/>
      <c r="EI173" s="170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  <c r="FF173" s="170"/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/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  <c r="GD173" s="170"/>
      <c r="GE173" s="170"/>
      <c r="GF173" s="170"/>
      <c r="GG173" s="170"/>
      <c r="GH173" s="170"/>
      <c r="GI173" s="170"/>
      <c r="GJ173" s="170"/>
      <c r="GK173" s="170"/>
      <c r="GL173" s="170"/>
      <c r="GM173" s="170"/>
      <c r="GN173" s="170"/>
      <c r="GO173" s="170"/>
      <c r="GP173" s="170"/>
      <c r="GQ173" s="170"/>
      <c r="GR173" s="170"/>
      <c r="GS173" s="170"/>
      <c r="GT173" s="170"/>
      <c r="GU173" s="170"/>
      <c r="GV173" s="170"/>
      <c r="GW173" s="170"/>
      <c r="GX173" s="170"/>
      <c r="GY173" s="170"/>
      <c r="GZ173" s="170"/>
      <c r="HA173" s="170"/>
      <c r="HB173" s="170"/>
      <c r="HC173" s="170"/>
      <c r="HD173" s="170"/>
      <c r="HE173" s="170"/>
      <c r="HF173" s="170"/>
      <c r="HG173" s="170"/>
      <c r="HH173" s="170"/>
      <c r="HI173" s="170"/>
      <c r="HJ173" s="170"/>
      <c r="HK173" s="170"/>
      <c r="HL173" s="170"/>
      <c r="HM173" s="170"/>
      <c r="HN173" s="170"/>
      <c r="HO173" s="170"/>
      <c r="HP173" s="170"/>
      <c r="HQ173" s="170"/>
      <c r="HR173" s="170"/>
      <c r="HS173" s="170"/>
      <c r="HT173" s="170"/>
      <c r="HU173" s="170"/>
      <c r="HV173" s="170"/>
      <c r="HW173" s="170"/>
      <c r="HX173" s="170"/>
      <c r="HY173" s="170"/>
      <c r="HZ173" s="170"/>
      <c r="IA173" s="170"/>
      <c r="IB173" s="170"/>
      <c r="IC173" s="170"/>
      <c r="ID173" s="170"/>
      <c r="IE173" s="170"/>
      <c r="IF173" s="170"/>
      <c r="IG173" s="170"/>
      <c r="IH173" s="170"/>
      <c r="II173" s="170"/>
      <c r="IJ173" s="170"/>
      <c r="IK173" s="170"/>
      <c r="IL173" s="170"/>
      <c r="IM173" s="170"/>
      <c r="IN173" s="170"/>
      <c r="IO173" s="170"/>
      <c r="IP173" s="170"/>
      <c r="IQ173" s="170"/>
      <c r="IR173" s="170"/>
      <c r="IS173" s="170"/>
      <c r="IT173" s="170"/>
      <c r="IU173" s="170"/>
      <c r="IV173" s="170"/>
    </row>
    <row r="174" spans="1:256" ht="17.25">
      <c r="A174" s="178" t="s">
        <v>388</v>
      </c>
      <c r="B174" s="186">
        <v>0</v>
      </c>
      <c r="C174" s="186">
        <v>0</v>
      </c>
      <c r="D174" s="195"/>
      <c r="E174" s="196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0"/>
      <c r="CL174" s="170"/>
      <c r="CM174" s="170"/>
      <c r="CN174" s="170"/>
      <c r="CO174" s="170"/>
      <c r="CP174" s="170"/>
      <c r="CQ174" s="170"/>
      <c r="CR174" s="170"/>
      <c r="CS174" s="170"/>
      <c r="CT174" s="170"/>
      <c r="CU174" s="170"/>
      <c r="CV174" s="170"/>
      <c r="CW174" s="170"/>
      <c r="CX174" s="170"/>
      <c r="CY174" s="170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170"/>
      <c r="DM174" s="170"/>
      <c r="DN174" s="170"/>
      <c r="DO174" s="170"/>
      <c r="DP174" s="170"/>
      <c r="DQ174" s="170"/>
      <c r="DR174" s="170"/>
      <c r="DS174" s="170"/>
      <c r="DT174" s="170"/>
      <c r="DU174" s="170"/>
      <c r="DV174" s="170"/>
      <c r="DW174" s="170"/>
      <c r="DX174" s="170"/>
      <c r="DY174" s="170"/>
      <c r="DZ174" s="170"/>
      <c r="EA174" s="170"/>
      <c r="EB174" s="170"/>
      <c r="EC174" s="170"/>
      <c r="ED174" s="170"/>
      <c r="EE174" s="170"/>
      <c r="EF174" s="170"/>
      <c r="EG174" s="170"/>
      <c r="EH174" s="170"/>
      <c r="EI174" s="170"/>
      <c r="EJ174" s="170"/>
      <c r="EK174" s="170"/>
      <c r="EL174" s="170"/>
      <c r="EM174" s="170"/>
      <c r="EN174" s="170"/>
      <c r="EO174" s="170"/>
      <c r="EP174" s="170"/>
      <c r="EQ174" s="170"/>
      <c r="ER174" s="170"/>
      <c r="ES174" s="170"/>
      <c r="ET174" s="170"/>
      <c r="EU174" s="170"/>
      <c r="EV174" s="170"/>
      <c r="EW174" s="170"/>
      <c r="EX174" s="170"/>
      <c r="EY174" s="170"/>
      <c r="EZ174" s="170"/>
      <c r="FA174" s="170"/>
      <c r="FB174" s="170"/>
      <c r="FC174" s="170"/>
      <c r="FD174" s="170"/>
      <c r="FE174" s="170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  <c r="GD174" s="170"/>
      <c r="GE174" s="170"/>
      <c r="GF174" s="170"/>
      <c r="GG174" s="170"/>
      <c r="GH174" s="170"/>
      <c r="GI174" s="170"/>
      <c r="GJ174" s="170"/>
      <c r="GK174" s="170"/>
      <c r="GL174" s="170"/>
      <c r="GM174" s="170"/>
      <c r="GN174" s="170"/>
      <c r="GO174" s="170"/>
      <c r="GP174" s="170"/>
      <c r="GQ174" s="170"/>
      <c r="GR174" s="170"/>
      <c r="GS174" s="170"/>
      <c r="GT174" s="170"/>
      <c r="GU174" s="170"/>
      <c r="GV174" s="170"/>
      <c r="GW174" s="170"/>
      <c r="GX174" s="170"/>
      <c r="GY174" s="170"/>
      <c r="GZ174" s="170"/>
      <c r="HA174" s="170"/>
      <c r="HB174" s="170"/>
      <c r="HC174" s="170"/>
      <c r="HD174" s="170"/>
      <c r="HE174" s="170"/>
      <c r="HF174" s="170"/>
      <c r="HG174" s="170"/>
      <c r="HH174" s="170"/>
      <c r="HI174" s="170"/>
      <c r="HJ174" s="170"/>
      <c r="HK174" s="170"/>
      <c r="HL174" s="170"/>
      <c r="HM174" s="170"/>
      <c r="HN174" s="170"/>
      <c r="HO174" s="170"/>
      <c r="HP174" s="170"/>
      <c r="HQ174" s="170"/>
      <c r="HR174" s="170"/>
      <c r="HS174" s="170"/>
      <c r="HT174" s="170"/>
      <c r="HU174" s="170"/>
      <c r="HV174" s="170"/>
      <c r="HW174" s="170"/>
      <c r="HX174" s="170"/>
      <c r="HY174" s="170"/>
      <c r="HZ174" s="170"/>
      <c r="IA174" s="170"/>
      <c r="IB174" s="170"/>
      <c r="IC174" s="170"/>
      <c r="ID174" s="170"/>
      <c r="IE174" s="170"/>
      <c r="IF174" s="170"/>
      <c r="IG174" s="170"/>
      <c r="IH174" s="170"/>
      <c r="II174" s="170"/>
      <c r="IJ174" s="170"/>
      <c r="IK174" s="170"/>
      <c r="IL174" s="170"/>
      <c r="IM174" s="170"/>
      <c r="IN174" s="170"/>
      <c r="IO174" s="170"/>
      <c r="IP174" s="170"/>
      <c r="IQ174" s="170"/>
      <c r="IR174" s="170"/>
      <c r="IS174" s="170"/>
      <c r="IT174" s="170"/>
      <c r="IU174" s="170"/>
      <c r="IV174" s="170"/>
    </row>
    <row r="175" spans="1:256" ht="17.25">
      <c r="A175" s="178" t="s">
        <v>389</v>
      </c>
      <c r="B175" s="186">
        <v>77248.25</v>
      </c>
      <c r="C175" s="186">
        <v>147750</v>
      </c>
      <c r="D175" s="190"/>
      <c r="E175" s="179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170"/>
      <c r="DM175" s="170"/>
      <c r="DN175" s="170"/>
      <c r="DO175" s="170"/>
      <c r="DP175" s="170"/>
      <c r="DQ175" s="170"/>
      <c r="DR175" s="170"/>
      <c r="DS175" s="170"/>
      <c r="DT175" s="170"/>
      <c r="DU175" s="170"/>
      <c r="DV175" s="170"/>
      <c r="DW175" s="170"/>
      <c r="DX175" s="170"/>
      <c r="DY175" s="170"/>
      <c r="DZ175" s="170"/>
      <c r="EA175" s="170"/>
      <c r="EB175" s="170"/>
      <c r="EC175" s="170"/>
      <c r="ED175" s="170"/>
      <c r="EE175" s="170"/>
      <c r="EF175" s="170"/>
      <c r="EG175" s="170"/>
      <c r="EH175" s="170"/>
      <c r="EI175" s="170"/>
      <c r="EJ175" s="170"/>
      <c r="EK175" s="170"/>
      <c r="EL175" s="170"/>
      <c r="EM175" s="170"/>
      <c r="EN175" s="170"/>
      <c r="EO175" s="170"/>
      <c r="EP175" s="170"/>
      <c r="EQ175" s="170"/>
      <c r="ER175" s="170"/>
      <c r="ES175" s="170"/>
      <c r="ET175" s="170"/>
      <c r="EU175" s="170"/>
      <c r="EV175" s="170"/>
      <c r="EW175" s="170"/>
      <c r="EX175" s="170"/>
      <c r="EY175" s="170"/>
      <c r="EZ175" s="170"/>
      <c r="FA175" s="170"/>
      <c r="FB175" s="170"/>
      <c r="FC175" s="170"/>
      <c r="FD175" s="170"/>
      <c r="FE175" s="170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  <c r="GD175" s="170"/>
      <c r="GE175" s="170"/>
      <c r="GF175" s="170"/>
      <c r="GG175" s="170"/>
      <c r="GH175" s="170"/>
      <c r="GI175" s="170"/>
      <c r="GJ175" s="170"/>
      <c r="GK175" s="170"/>
      <c r="GL175" s="170"/>
      <c r="GM175" s="170"/>
      <c r="GN175" s="170"/>
      <c r="GO175" s="170"/>
      <c r="GP175" s="170"/>
      <c r="GQ175" s="170"/>
      <c r="GR175" s="170"/>
      <c r="GS175" s="170"/>
      <c r="GT175" s="170"/>
      <c r="GU175" s="170"/>
      <c r="GV175" s="170"/>
      <c r="GW175" s="170"/>
      <c r="GX175" s="170"/>
      <c r="GY175" s="170"/>
      <c r="GZ175" s="170"/>
      <c r="HA175" s="170"/>
      <c r="HB175" s="170"/>
      <c r="HC175" s="170"/>
      <c r="HD175" s="170"/>
      <c r="HE175" s="170"/>
      <c r="HF175" s="170"/>
      <c r="HG175" s="170"/>
      <c r="HH175" s="170"/>
      <c r="HI175" s="170"/>
      <c r="HJ175" s="170"/>
      <c r="HK175" s="170"/>
      <c r="HL175" s="170"/>
      <c r="HM175" s="170"/>
      <c r="HN175" s="170"/>
      <c r="HO175" s="170"/>
      <c r="HP175" s="170"/>
      <c r="HQ175" s="170"/>
      <c r="HR175" s="170"/>
      <c r="HS175" s="170"/>
      <c r="HT175" s="170"/>
      <c r="HU175" s="170"/>
      <c r="HV175" s="170"/>
      <c r="HW175" s="170"/>
      <c r="HX175" s="170"/>
      <c r="HY175" s="170"/>
      <c r="HZ175" s="170"/>
      <c r="IA175" s="170"/>
      <c r="IB175" s="170"/>
      <c r="IC175" s="170"/>
      <c r="ID175" s="170"/>
      <c r="IE175" s="170"/>
      <c r="IF175" s="170"/>
      <c r="IG175" s="170"/>
      <c r="IH175" s="170"/>
      <c r="II175" s="170"/>
      <c r="IJ175" s="170"/>
      <c r="IK175" s="170"/>
      <c r="IL175" s="170"/>
      <c r="IM175" s="170"/>
      <c r="IN175" s="170"/>
      <c r="IO175" s="170"/>
      <c r="IP175" s="170"/>
      <c r="IQ175" s="170"/>
      <c r="IR175" s="170"/>
      <c r="IS175" s="170"/>
      <c r="IT175" s="170"/>
      <c r="IU175" s="170"/>
      <c r="IV175" s="170"/>
    </row>
    <row r="176" spans="1:256" ht="17.25">
      <c r="A176" s="178" t="s">
        <v>390</v>
      </c>
      <c r="B176" s="186">
        <v>0</v>
      </c>
      <c r="C176" s="186">
        <v>0</v>
      </c>
      <c r="D176" s="190"/>
      <c r="E176" s="179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170"/>
      <c r="DM176" s="170"/>
      <c r="DN176" s="170"/>
      <c r="DO176" s="170"/>
      <c r="DP176" s="170"/>
      <c r="DQ176" s="170"/>
      <c r="DR176" s="170"/>
      <c r="DS176" s="170"/>
      <c r="DT176" s="170"/>
      <c r="DU176" s="170"/>
      <c r="DV176" s="170"/>
      <c r="DW176" s="170"/>
      <c r="DX176" s="170"/>
      <c r="DY176" s="170"/>
      <c r="DZ176" s="170"/>
      <c r="EA176" s="170"/>
      <c r="EB176" s="170"/>
      <c r="EC176" s="170"/>
      <c r="ED176" s="170"/>
      <c r="EE176" s="170"/>
      <c r="EF176" s="170"/>
      <c r="EG176" s="170"/>
      <c r="EH176" s="170"/>
      <c r="EI176" s="170"/>
      <c r="EJ176" s="170"/>
      <c r="EK176" s="170"/>
      <c r="EL176" s="170"/>
      <c r="EM176" s="170"/>
      <c r="EN176" s="170"/>
      <c r="EO176" s="170"/>
      <c r="EP176" s="170"/>
      <c r="EQ176" s="170"/>
      <c r="ER176" s="170"/>
      <c r="ES176" s="170"/>
      <c r="ET176" s="170"/>
      <c r="EU176" s="170"/>
      <c r="EV176" s="170"/>
      <c r="EW176" s="170"/>
      <c r="EX176" s="170"/>
      <c r="EY176" s="170"/>
      <c r="EZ176" s="170"/>
      <c r="FA176" s="170"/>
      <c r="FB176" s="170"/>
      <c r="FC176" s="170"/>
      <c r="FD176" s="170"/>
      <c r="FE176" s="170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  <c r="GD176" s="170"/>
      <c r="GE176" s="170"/>
      <c r="GF176" s="170"/>
      <c r="GG176" s="170"/>
      <c r="GH176" s="170"/>
      <c r="GI176" s="170"/>
      <c r="GJ176" s="170"/>
      <c r="GK176" s="170"/>
      <c r="GL176" s="170"/>
      <c r="GM176" s="170"/>
      <c r="GN176" s="170"/>
      <c r="GO176" s="170"/>
      <c r="GP176" s="170"/>
      <c r="GQ176" s="170"/>
      <c r="GR176" s="170"/>
      <c r="GS176" s="170"/>
      <c r="GT176" s="170"/>
      <c r="GU176" s="170"/>
      <c r="GV176" s="170"/>
      <c r="GW176" s="170"/>
      <c r="GX176" s="170"/>
      <c r="GY176" s="170"/>
      <c r="GZ176" s="170"/>
      <c r="HA176" s="170"/>
      <c r="HB176" s="170"/>
      <c r="HC176" s="170"/>
      <c r="HD176" s="170"/>
      <c r="HE176" s="170"/>
      <c r="HF176" s="170"/>
      <c r="HG176" s="170"/>
      <c r="HH176" s="170"/>
      <c r="HI176" s="170"/>
      <c r="HJ176" s="170"/>
      <c r="HK176" s="170"/>
      <c r="HL176" s="170"/>
      <c r="HM176" s="170"/>
      <c r="HN176" s="170"/>
      <c r="HO176" s="170"/>
      <c r="HP176" s="170"/>
      <c r="HQ176" s="170"/>
      <c r="HR176" s="170"/>
      <c r="HS176" s="170"/>
      <c r="HT176" s="170"/>
      <c r="HU176" s="170"/>
      <c r="HV176" s="170"/>
      <c r="HW176" s="170"/>
      <c r="HX176" s="170"/>
      <c r="HY176" s="170"/>
      <c r="HZ176" s="170"/>
      <c r="IA176" s="170"/>
      <c r="IB176" s="170"/>
      <c r="IC176" s="170"/>
      <c r="ID176" s="170"/>
      <c r="IE176" s="170"/>
      <c r="IF176" s="170"/>
      <c r="IG176" s="170"/>
      <c r="IH176" s="170"/>
      <c r="II176" s="170"/>
      <c r="IJ176" s="170"/>
      <c r="IK176" s="170"/>
      <c r="IL176" s="170"/>
      <c r="IM176" s="170"/>
      <c r="IN176" s="170"/>
      <c r="IO176" s="170"/>
      <c r="IP176" s="170"/>
      <c r="IQ176" s="170"/>
      <c r="IR176" s="170"/>
      <c r="IS176" s="170"/>
      <c r="IT176" s="170"/>
      <c r="IU176" s="170"/>
      <c r="IV176" s="170"/>
    </row>
    <row r="177" spans="1:256" ht="18" thickBot="1">
      <c r="A177" s="181" t="s">
        <v>219</v>
      </c>
      <c r="B177" s="200">
        <f>SUM(B172:B176)</f>
        <v>154216.15</v>
      </c>
      <c r="C177" s="200">
        <f>SUM(C172:C176)</f>
        <v>317930</v>
      </c>
      <c r="D177" s="197">
        <f>C177-B177</f>
        <v>163713.85</v>
      </c>
      <c r="E177" s="212">
        <f>D177/B177</f>
        <v>1.061586934961092</v>
      </c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70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170"/>
      <c r="EB177" s="170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70"/>
      <c r="EY177" s="170"/>
      <c r="EZ177" s="170"/>
      <c r="FA177" s="170"/>
      <c r="FB177" s="170"/>
      <c r="FC177" s="170"/>
      <c r="FD177" s="170"/>
      <c r="FE177" s="170"/>
      <c r="FF177" s="170"/>
      <c r="FG177" s="170"/>
      <c r="FH177" s="170"/>
      <c r="FI177" s="170"/>
      <c r="FJ177" s="170"/>
      <c r="FK177" s="170"/>
      <c r="FL177" s="170"/>
      <c r="FM177" s="170"/>
      <c r="FN177" s="170"/>
      <c r="FO177" s="170"/>
      <c r="FP177" s="170"/>
      <c r="FQ177" s="170"/>
      <c r="FR177" s="170"/>
      <c r="FS177" s="170"/>
      <c r="FT177" s="170"/>
      <c r="FU177" s="170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70"/>
      <c r="GG177" s="170"/>
      <c r="GH177" s="170"/>
      <c r="GI177" s="170"/>
      <c r="GJ177" s="170"/>
      <c r="GK177" s="170"/>
      <c r="GL177" s="170"/>
      <c r="GM177" s="170"/>
      <c r="GN177" s="170"/>
      <c r="GO177" s="170"/>
      <c r="GP177" s="170"/>
      <c r="GQ177" s="170"/>
      <c r="GR177" s="170"/>
      <c r="GS177" s="170"/>
      <c r="GT177" s="170"/>
      <c r="GU177" s="170"/>
      <c r="GV177" s="170"/>
      <c r="GW177" s="170"/>
      <c r="GX177" s="170"/>
      <c r="GY177" s="170"/>
      <c r="GZ177" s="170"/>
      <c r="HA177" s="170"/>
      <c r="HB177" s="170"/>
      <c r="HC177" s="170"/>
      <c r="HD177" s="170"/>
      <c r="HE177" s="170"/>
      <c r="HF177" s="170"/>
      <c r="HG177" s="170"/>
      <c r="HH177" s="170"/>
      <c r="HI177" s="170"/>
      <c r="HJ177" s="170"/>
      <c r="HK177" s="170"/>
      <c r="HL177" s="170"/>
      <c r="HM177" s="170"/>
      <c r="HN177" s="170"/>
      <c r="HO177" s="170"/>
      <c r="HP177" s="170"/>
      <c r="HQ177" s="170"/>
      <c r="HR177" s="170"/>
      <c r="HS177" s="170"/>
      <c r="HT177" s="170"/>
      <c r="HU177" s="170"/>
      <c r="HV177" s="170"/>
      <c r="HW177" s="170"/>
      <c r="HX177" s="170"/>
      <c r="HY177" s="170"/>
      <c r="HZ177" s="170"/>
      <c r="IA177" s="170"/>
      <c r="IB177" s="170"/>
      <c r="IC177" s="170"/>
      <c r="ID177" s="170"/>
      <c r="IE177" s="170"/>
      <c r="IF177" s="170"/>
      <c r="IG177" s="170"/>
      <c r="IH177" s="170"/>
      <c r="II177" s="170"/>
      <c r="IJ177" s="170"/>
      <c r="IK177" s="170"/>
      <c r="IL177" s="170"/>
      <c r="IM177" s="170"/>
      <c r="IN177" s="170"/>
      <c r="IO177" s="170"/>
      <c r="IP177" s="170"/>
      <c r="IQ177" s="170"/>
      <c r="IR177" s="170"/>
      <c r="IS177" s="170"/>
      <c r="IT177" s="170"/>
      <c r="IU177" s="170"/>
      <c r="IV177" s="170"/>
    </row>
    <row r="178" spans="1:256" ht="18" thickTop="1">
      <c r="A178" s="215" t="s">
        <v>456</v>
      </c>
      <c r="B178" s="186">
        <v>3426015099.3</v>
      </c>
      <c r="C178" s="186">
        <v>3722046128.5</v>
      </c>
      <c r="D178" s="195"/>
      <c r="E178" s="196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  <c r="FH178" s="170"/>
      <c r="FI178" s="170"/>
      <c r="FJ178" s="170"/>
      <c r="FK178" s="170"/>
      <c r="FL178" s="170"/>
      <c r="FM178" s="170"/>
      <c r="FN178" s="170"/>
      <c r="FO178" s="170"/>
      <c r="FP178" s="170"/>
      <c r="FQ178" s="170"/>
      <c r="FR178" s="170"/>
      <c r="FS178" s="170"/>
      <c r="FT178" s="170"/>
      <c r="FU178" s="170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70"/>
      <c r="GG178" s="170"/>
      <c r="GH178" s="170"/>
      <c r="GI178" s="170"/>
      <c r="GJ178" s="170"/>
      <c r="GK178" s="170"/>
      <c r="GL178" s="170"/>
      <c r="GM178" s="170"/>
      <c r="GN178" s="170"/>
      <c r="GO178" s="170"/>
      <c r="GP178" s="170"/>
      <c r="GQ178" s="170"/>
      <c r="GR178" s="170"/>
      <c r="GS178" s="170"/>
      <c r="GT178" s="170"/>
      <c r="GU178" s="170"/>
      <c r="GV178" s="170"/>
      <c r="GW178" s="170"/>
      <c r="GX178" s="170"/>
      <c r="GY178" s="170"/>
      <c r="GZ178" s="170"/>
      <c r="HA178" s="170"/>
      <c r="HB178" s="170"/>
      <c r="HC178" s="170"/>
      <c r="HD178" s="170"/>
      <c r="HE178" s="170"/>
      <c r="HF178" s="170"/>
      <c r="HG178" s="170"/>
      <c r="HH178" s="170"/>
      <c r="HI178" s="170"/>
      <c r="HJ178" s="170"/>
      <c r="HK178" s="170"/>
      <c r="HL178" s="170"/>
      <c r="HM178" s="170"/>
      <c r="HN178" s="170"/>
      <c r="HO178" s="170"/>
      <c r="HP178" s="170"/>
      <c r="HQ178" s="170"/>
      <c r="HR178" s="170"/>
      <c r="HS178" s="170"/>
      <c r="HT178" s="170"/>
      <c r="HU178" s="170"/>
      <c r="HV178" s="170"/>
      <c r="HW178" s="170"/>
      <c r="HX178" s="170"/>
      <c r="HY178" s="170"/>
      <c r="HZ178" s="170"/>
      <c r="IA178" s="170"/>
      <c r="IB178" s="170"/>
      <c r="IC178" s="170"/>
      <c r="ID178" s="170"/>
      <c r="IE178" s="170"/>
      <c r="IF178" s="170"/>
      <c r="IG178" s="170"/>
      <c r="IH178" s="170"/>
      <c r="II178" s="170"/>
      <c r="IJ178" s="170"/>
      <c r="IK178" s="170"/>
      <c r="IL178" s="170"/>
      <c r="IM178" s="170"/>
      <c r="IN178" s="170"/>
      <c r="IO178" s="170"/>
      <c r="IP178" s="170"/>
      <c r="IQ178" s="170"/>
      <c r="IR178" s="170"/>
      <c r="IS178" s="170"/>
      <c r="IT178" s="170"/>
      <c r="IU178" s="170"/>
      <c r="IV178" s="170"/>
    </row>
    <row r="179" spans="1:256" ht="17.25">
      <c r="A179" s="178" t="s">
        <v>391</v>
      </c>
      <c r="B179" s="186">
        <v>36774804.53</v>
      </c>
      <c r="C179" s="186">
        <v>16901640.2</v>
      </c>
      <c r="D179" s="195"/>
      <c r="E179" s="196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  <c r="FL179" s="170"/>
      <c r="FM179" s="170"/>
      <c r="FN179" s="170"/>
      <c r="FO179" s="170"/>
      <c r="FP179" s="170"/>
      <c r="FQ179" s="170"/>
      <c r="FR179" s="170"/>
      <c r="FS179" s="170"/>
      <c r="FT179" s="170"/>
      <c r="FU179" s="170"/>
      <c r="FV179" s="170"/>
      <c r="FW179" s="170"/>
      <c r="FX179" s="170"/>
      <c r="FY179" s="170"/>
      <c r="FZ179" s="170"/>
      <c r="GA179" s="170"/>
      <c r="GB179" s="170"/>
      <c r="GC179" s="170"/>
      <c r="GD179" s="170"/>
      <c r="GE179" s="170"/>
      <c r="GF179" s="170"/>
      <c r="GG179" s="170"/>
      <c r="GH179" s="170"/>
      <c r="GI179" s="170"/>
      <c r="GJ179" s="170"/>
      <c r="GK179" s="170"/>
      <c r="GL179" s="170"/>
      <c r="GM179" s="170"/>
      <c r="GN179" s="170"/>
      <c r="GO179" s="170"/>
      <c r="GP179" s="170"/>
      <c r="GQ179" s="170"/>
      <c r="GR179" s="170"/>
      <c r="GS179" s="170"/>
      <c r="GT179" s="170"/>
      <c r="GU179" s="170"/>
      <c r="GV179" s="170"/>
      <c r="GW179" s="170"/>
      <c r="GX179" s="170"/>
      <c r="GY179" s="170"/>
      <c r="GZ179" s="170"/>
      <c r="HA179" s="170"/>
      <c r="HB179" s="170"/>
      <c r="HC179" s="170"/>
      <c r="HD179" s="170"/>
      <c r="HE179" s="170"/>
      <c r="HF179" s="170"/>
      <c r="HG179" s="170"/>
      <c r="HH179" s="170"/>
      <c r="HI179" s="170"/>
      <c r="HJ179" s="170"/>
      <c r="HK179" s="170"/>
      <c r="HL179" s="170"/>
      <c r="HM179" s="170"/>
      <c r="HN179" s="170"/>
      <c r="HO179" s="170"/>
      <c r="HP179" s="170"/>
      <c r="HQ179" s="170"/>
      <c r="HR179" s="170"/>
      <c r="HS179" s="170"/>
      <c r="HT179" s="170"/>
      <c r="HU179" s="170"/>
      <c r="HV179" s="170"/>
      <c r="HW179" s="170"/>
      <c r="HX179" s="170"/>
      <c r="HY179" s="170"/>
      <c r="HZ179" s="170"/>
      <c r="IA179" s="170"/>
      <c r="IB179" s="170"/>
      <c r="IC179" s="170"/>
      <c r="ID179" s="170"/>
      <c r="IE179" s="170"/>
      <c r="IF179" s="170"/>
      <c r="IG179" s="170"/>
      <c r="IH179" s="170"/>
      <c r="II179" s="170"/>
      <c r="IJ179" s="170"/>
      <c r="IK179" s="170"/>
      <c r="IL179" s="170"/>
      <c r="IM179" s="170"/>
      <c r="IN179" s="170"/>
      <c r="IO179" s="170"/>
      <c r="IP179" s="170"/>
      <c r="IQ179" s="170"/>
      <c r="IR179" s="170"/>
      <c r="IS179" s="170"/>
      <c r="IT179" s="170"/>
      <c r="IU179" s="170"/>
      <c r="IV179" s="170"/>
    </row>
    <row r="180" spans="1:256" ht="17.25">
      <c r="A180" s="178" t="s">
        <v>392</v>
      </c>
      <c r="B180" s="186">
        <v>20091258.23</v>
      </c>
      <c r="C180" s="186">
        <v>20928568.65</v>
      </c>
      <c r="D180" s="195"/>
      <c r="E180" s="196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170"/>
      <c r="DM180" s="170"/>
      <c r="DN180" s="170"/>
      <c r="DO180" s="170"/>
      <c r="DP180" s="170"/>
      <c r="DQ180" s="170"/>
      <c r="DR180" s="170"/>
      <c r="DS180" s="170"/>
      <c r="DT180" s="170"/>
      <c r="DU180" s="170"/>
      <c r="DV180" s="170"/>
      <c r="DW180" s="170"/>
      <c r="DX180" s="170"/>
      <c r="DY180" s="170"/>
      <c r="DZ180" s="170"/>
      <c r="EA180" s="170"/>
      <c r="EB180" s="170"/>
      <c r="EC180" s="170"/>
      <c r="ED180" s="170"/>
      <c r="EE180" s="170"/>
      <c r="EF180" s="170"/>
      <c r="EG180" s="170"/>
      <c r="EH180" s="170"/>
      <c r="EI180" s="170"/>
      <c r="EJ180" s="170"/>
      <c r="EK180" s="170"/>
      <c r="EL180" s="170"/>
      <c r="EM180" s="170"/>
      <c r="EN180" s="170"/>
      <c r="EO180" s="170"/>
      <c r="EP180" s="170"/>
      <c r="EQ180" s="170"/>
      <c r="ER180" s="170"/>
      <c r="ES180" s="170"/>
      <c r="ET180" s="170"/>
      <c r="EU180" s="170"/>
      <c r="EV180" s="170"/>
      <c r="EW180" s="170"/>
      <c r="EX180" s="170"/>
      <c r="EY180" s="170"/>
      <c r="EZ180" s="170"/>
      <c r="FA180" s="170"/>
      <c r="FB180" s="170"/>
      <c r="FC180" s="170"/>
      <c r="FD180" s="170"/>
      <c r="FE180" s="170"/>
      <c r="FF180" s="170"/>
      <c r="FG180" s="170"/>
      <c r="FH180" s="170"/>
      <c r="FI180" s="170"/>
      <c r="FJ180" s="170"/>
      <c r="FK180" s="170"/>
      <c r="FL180" s="170"/>
      <c r="FM180" s="170"/>
      <c r="FN180" s="170"/>
      <c r="FO180" s="170"/>
      <c r="FP180" s="170"/>
      <c r="FQ180" s="170"/>
      <c r="FR180" s="170"/>
      <c r="FS180" s="170"/>
      <c r="FT180" s="170"/>
      <c r="FU180" s="170"/>
      <c r="FV180" s="170"/>
      <c r="FW180" s="170"/>
      <c r="FX180" s="170"/>
      <c r="FY180" s="170"/>
      <c r="FZ180" s="170"/>
      <c r="GA180" s="170"/>
      <c r="GB180" s="170"/>
      <c r="GC180" s="170"/>
      <c r="GD180" s="170"/>
      <c r="GE180" s="170"/>
      <c r="GF180" s="170"/>
      <c r="GG180" s="170"/>
      <c r="GH180" s="170"/>
      <c r="GI180" s="170"/>
      <c r="GJ180" s="170"/>
      <c r="GK180" s="170"/>
      <c r="GL180" s="170"/>
      <c r="GM180" s="170"/>
      <c r="GN180" s="170"/>
      <c r="GO180" s="170"/>
      <c r="GP180" s="170"/>
      <c r="GQ180" s="170"/>
      <c r="GR180" s="170"/>
      <c r="GS180" s="170"/>
      <c r="GT180" s="170"/>
      <c r="GU180" s="170"/>
      <c r="GV180" s="170"/>
      <c r="GW180" s="170"/>
      <c r="GX180" s="170"/>
      <c r="GY180" s="170"/>
      <c r="GZ180" s="170"/>
      <c r="HA180" s="170"/>
      <c r="HB180" s="170"/>
      <c r="HC180" s="170"/>
      <c r="HD180" s="170"/>
      <c r="HE180" s="170"/>
      <c r="HF180" s="170"/>
      <c r="HG180" s="170"/>
      <c r="HH180" s="170"/>
      <c r="HI180" s="170"/>
      <c r="HJ180" s="170"/>
      <c r="HK180" s="170"/>
      <c r="HL180" s="170"/>
      <c r="HM180" s="170"/>
      <c r="HN180" s="170"/>
      <c r="HO180" s="170"/>
      <c r="HP180" s="170"/>
      <c r="HQ180" s="170"/>
      <c r="HR180" s="170"/>
      <c r="HS180" s="170"/>
      <c r="HT180" s="170"/>
      <c r="HU180" s="170"/>
      <c r="HV180" s="170"/>
      <c r="HW180" s="170"/>
      <c r="HX180" s="170"/>
      <c r="HY180" s="170"/>
      <c r="HZ180" s="170"/>
      <c r="IA180" s="170"/>
      <c r="IB180" s="170"/>
      <c r="IC180" s="170"/>
      <c r="ID180" s="170"/>
      <c r="IE180" s="170"/>
      <c r="IF180" s="170"/>
      <c r="IG180" s="170"/>
      <c r="IH180" s="170"/>
      <c r="II180" s="170"/>
      <c r="IJ180" s="170"/>
      <c r="IK180" s="170"/>
      <c r="IL180" s="170"/>
      <c r="IM180" s="170"/>
      <c r="IN180" s="170"/>
      <c r="IO180" s="170"/>
      <c r="IP180" s="170"/>
      <c r="IQ180" s="170"/>
      <c r="IR180" s="170"/>
      <c r="IS180" s="170"/>
      <c r="IT180" s="170"/>
      <c r="IU180" s="170"/>
      <c r="IV180" s="170"/>
    </row>
    <row r="181" spans="1:256" ht="17.25">
      <c r="A181" s="178" t="s">
        <v>393</v>
      </c>
      <c r="B181" s="186">
        <v>516645151.32</v>
      </c>
      <c r="C181" s="186">
        <v>557864252.41</v>
      </c>
      <c r="D181" s="195"/>
      <c r="E181" s="196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  <c r="FH181" s="170"/>
      <c r="FI181" s="170"/>
      <c r="FJ181" s="170"/>
      <c r="FK181" s="170"/>
      <c r="FL181" s="170"/>
      <c r="FM181" s="170"/>
      <c r="FN181" s="170"/>
      <c r="FO181" s="170"/>
      <c r="FP181" s="170"/>
      <c r="FQ181" s="170"/>
      <c r="FR181" s="170"/>
      <c r="FS181" s="170"/>
      <c r="FT181" s="170"/>
      <c r="FU181" s="170"/>
      <c r="FV181" s="170"/>
      <c r="FW181" s="170"/>
      <c r="FX181" s="170"/>
      <c r="FY181" s="170"/>
      <c r="FZ181" s="170"/>
      <c r="GA181" s="170"/>
      <c r="GB181" s="170"/>
      <c r="GC181" s="170"/>
      <c r="GD181" s="170"/>
      <c r="GE181" s="170"/>
      <c r="GF181" s="170"/>
      <c r="GG181" s="170"/>
      <c r="GH181" s="170"/>
      <c r="GI181" s="170"/>
      <c r="GJ181" s="170"/>
      <c r="GK181" s="170"/>
      <c r="GL181" s="170"/>
      <c r="GM181" s="170"/>
      <c r="GN181" s="170"/>
      <c r="GO181" s="170"/>
      <c r="GP181" s="170"/>
      <c r="GQ181" s="170"/>
      <c r="GR181" s="170"/>
      <c r="GS181" s="170"/>
      <c r="GT181" s="170"/>
      <c r="GU181" s="170"/>
      <c r="GV181" s="170"/>
      <c r="GW181" s="170"/>
      <c r="GX181" s="170"/>
      <c r="GY181" s="170"/>
      <c r="GZ181" s="170"/>
      <c r="HA181" s="170"/>
      <c r="HB181" s="170"/>
      <c r="HC181" s="170"/>
      <c r="HD181" s="170"/>
      <c r="HE181" s="170"/>
      <c r="HF181" s="170"/>
      <c r="HG181" s="170"/>
      <c r="HH181" s="170"/>
      <c r="HI181" s="170"/>
      <c r="HJ181" s="170"/>
      <c r="HK181" s="170"/>
      <c r="HL181" s="170"/>
      <c r="HM181" s="170"/>
      <c r="HN181" s="170"/>
      <c r="HO181" s="170"/>
      <c r="HP181" s="170"/>
      <c r="HQ181" s="170"/>
      <c r="HR181" s="170"/>
      <c r="HS181" s="170"/>
      <c r="HT181" s="170"/>
      <c r="HU181" s="170"/>
      <c r="HV181" s="170"/>
      <c r="HW181" s="170"/>
      <c r="HX181" s="170"/>
      <c r="HY181" s="170"/>
      <c r="HZ181" s="170"/>
      <c r="IA181" s="170"/>
      <c r="IB181" s="170"/>
      <c r="IC181" s="170"/>
      <c r="ID181" s="170"/>
      <c r="IE181" s="170"/>
      <c r="IF181" s="170"/>
      <c r="IG181" s="170"/>
      <c r="IH181" s="170"/>
      <c r="II181" s="170"/>
      <c r="IJ181" s="170"/>
      <c r="IK181" s="170"/>
      <c r="IL181" s="170"/>
      <c r="IM181" s="170"/>
      <c r="IN181" s="170"/>
      <c r="IO181" s="170"/>
      <c r="IP181" s="170"/>
      <c r="IQ181" s="170"/>
      <c r="IR181" s="170"/>
      <c r="IS181" s="170"/>
      <c r="IT181" s="170"/>
      <c r="IU181" s="170"/>
      <c r="IV181" s="170"/>
    </row>
    <row r="182" spans="1:256" ht="17.25">
      <c r="A182" s="178" t="s">
        <v>394</v>
      </c>
      <c r="B182" s="186">
        <v>31059765.8</v>
      </c>
      <c r="C182" s="186">
        <v>31710120.17</v>
      </c>
      <c r="D182" s="195"/>
      <c r="E182" s="196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  <c r="FH182" s="170"/>
      <c r="FI182" s="170"/>
      <c r="FJ182" s="170"/>
      <c r="FK182" s="170"/>
      <c r="FL182" s="170"/>
      <c r="FM182" s="170"/>
      <c r="FN182" s="170"/>
      <c r="FO182" s="170"/>
      <c r="FP182" s="170"/>
      <c r="FQ182" s="170"/>
      <c r="FR182" s="170"/>
      <c r="FS182" s="170"/>
      <c r="FT182" s="170"/>
      <c r="FU182" s="170"/>
      <c r="FV182" s="170"/>
      <c r="FW182" s="170"/>
      <c r="FX182" s="170"/>
      <c r="FY182" s="170"/>
      <c r="FZ182" s="170"/>
      <c r="GA182" s="170"/>
      <c r="GB182" s="170"/>
      <c r="GC182" s="170"/>
      <c r="GD182" s="170"/>
      <c r="GE182" s="170"/>
      <c r="GF182" s="170"/>
      <c r="GG182" s="170"/>
      <c r="GH182" s="170"/>
      <c r="GI182" s="170"/>
      <c r="GJ182" s="170"/>
      <c r="GK182" s="170"/>
      <c r="GL182" s="170"/>
      <c r="GM182" s="170"/>
      <c r="GN182" s="170"/>
      <c r="GO182" s="170"/>
      <c r="GP182" s="170"/>
      <c r="GQ182" s="170"/>
      <c r="GR182" s="170"/>
      <c r="GS182" s="170"/>
      <c r="GT182" s="170"/>
      <c r="GU182" s="170"/>
      <c r="GV182" s="170"/>
      <c r="GW182" s="170"/>
      <c r="GX182" s="170"/>
      <c r="GY182" s="170"/>
      <c r="GZ182" s="170"/>
      <c r="HA182" s="170"/>
      <c r="HB182" s="170"/>
      <c r="HC182" s="170"/>
      <c r="HD182" s="170"/>
      <c r="HE182" s="170"/>
      <c r="HF182" s="170"/>
      <c r="HG182" s="170"/>
      <c r="HH182" s="170"/>
      <c r="HI182" s="170"/>
      <c r="HJ182" s="170"/>
      <c r="HK182" s="170"/>
      <c r="HL182" s="170"/>
      <c r="HM182" s="170"/>
      <c r="HN182" s="170"/>
      <c r="HO182" s="170"/>
      <c r="HP182" s="170"/>
      <c r="HQ182" s="170"/>
      <c r="HR182" s="170"/>
      <c r="HS182" s="170"/>
      <c r="HT182" s="170"/>
      <c r="HU182" s="170"/>
      <c r="HV182" s="170"/>
      <c r="HW182" s="170"/>
      <c r="HX182" s="170"/>
      <c r="HY182" s="170"/>
      <c r="HZ182" s="170"/>
      <c r="IA182" s="170"/>
      <c r="IB182" s="170"/>
      <c r="IC182" s="170"/>
      <c r="ID182" s="170"/>
      <c r="IE182" s="170"/>
      <c r="IF182" s="170"/>
      <c r="IG182" s="170"/>
      <c r="IH182" s="170"/>
      <c r="II182" s="170"/>
      <c r="IJ182" s="170"/>
      <c r="IK182" s="170"/>
      <c r="IL182" s="170"/>
      <c r="IM182" s="170"/>
      <c r="IN182" s="170"/>
      <c r="IO182" s="170"/>
      <c r="IP182" s="170"/>
      <c r="IQ182" s="170"/>
      <c r="IR182" s="170"/>
      <c r="IS182" s="170"/>
      <c r="IT182" s="170"/>
      <c r="IU182" s="170"/>
      <c r="IV182" s="170"/>
    </row>
    <row r="183" spans="1:256" ht="18" thickBot="1">
      <c r="A183" s="181" t="s">
        <v>219</v>
      </c>
      <c r="B183" s="197">
        <f>SUM(B178:B182)</f>
        <v>4030586079.180001</v>
      </c>
      <c r="C183" s="197">
        <f>SUM(C178:C182)</f>
        <v>4349450709.93</v>
      </c>
      <c r="D183" s="197">
        <f>C183-B183</f>
        <v>318864630.7499995</v>
      </c>
      <c r="E183" s="198">
        <f>D183/B183</f>
        <v>0.07911123208535238</v>
      </c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  <c r="FH183" s="170"/>
      <c r="FI183" s="170"/>
      <c r="FJ183" s="170"/>
      <c r="FK183" s="170"/>
      <c r="FL183" s="170"/>
      <c r="FM183" s="170"/>
      <c r="FN183" s="170"/>
      <c r="FO183" s="170"/>
      <c r="FP183" s="170"/>
      <c r="FQ183" s="170"/>
      <c r="FR183" s="170"/>
      <c r="FS183" s="170"/>
      <c r="FT183" s="170"/>
      <c r="FU183" s="170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70"/>
      <c r="GG183" s="170"/>
      <c r="GH183" s="170"/>
      <c r="GI183" s="170"/>
      <c r="GJ183" s="170"/>
      <c r="GK183" s="170"/>
      <c r="GL183" s="170"/>
      <c r="GM183" s="170"/>
      <c r="GN183" s="170"/>
      <c r="GO183" s="170"/>
      <c r="GP183" s="170"/>
      <c r="GQ183" s="170"/>
      <c r="GR183" s="170"/>
      <c r="GS183" s="170"/>
      <c r="GT183" s="170"/>
      <c r="GU183" s="170"/>
      <c r="GV183" s="170"/>
      <c r="GW183" s="170"/>
      <c r="GX183" s="170"/>
      <c r="GY183" s="170"/>
      <c r="GZ183" s="170"/>
      <c r="HA183" s="170"/>
      <c r="HB183" s="170"/>
      <c r="HC183" s="170"/>
      <c r="HD183" s="170"/>
      <c r="HE183" s="170"/>
      <c r="HF183" s="170"/>
      <c r="HG183" s="170"/>
      <c r="HH183" s="170"/>
      <c r="HI183" s="170"/>
      <c r="HJ183" s="170"/>
      <c r="HK183" s="170"/>
      <c r="HL183" s="170"/>
      <c r="HM183" s="170"/>
      <c r="HN183" s="170"/>
      <c r="HO183" s="170"/>
      <c r="HP183" s="170"/>
      <c r="HQ183" s="170"/>
      <c r="HR183" s="170"/>
      <c r="HS183" s="170"/>
      <c r="HT183" s="170"/>
      <c r="HU183" s="170"/>
      <c r="HV183" s="170"/>
      <c r="HW183" s="170"/>
      <c r="HX183" s="170"/>
      <c r="HY183" s="170"/>
      <c r="HZ183" s="170"/>
      <c r="IA183" s="170"/>
      <c r="IB183" s="170"/>
      <c r="IC183" s="170"/>
      <c r="ID183" s="170"/>
      <c r="IE183" s="170"/>
      <c r="IF183" s="170"/>
      <c r="IG183" s="170"/>
      <c r="IH183" s="170"/>
      <c r="II183" s="170"/>
      <c r="IJ183" s="170"/>
      <c r="IK183" s="170"/>
      <c r="IL183" s="170"/>
      <c r="IM183" s="170"/>
      <c r="IN183" s="170"/>
      <c r="IO183" s="170"/>
      <c r="IP183" s="170"/>
      <c r="IQ183" s="170"/>
      <c r="IR183" s="170"/>
      <c r="IS183" s="170"/>
      <c r="IT183" s="170"/>
      <c r="IU183" s="170"/>
      <c r="IV183" s="170"/>
    </row>
    <row r="184" spans="1:256" ht="17.25">
      <c r="A184" s="177" t="s">
        <v>395</v>
      </c>
      <c r="B184" s="178"/>
      <c r="C184" s="178"/>
      <c r="D184" s="178"/>
      <c r="E184" s="179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170"/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70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170"/>
      <c r="EB184" s="170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170"/>
      <c r="EY184" s="170"/>
      <c r="EZ184" s="170"/>
      <c r="FA184" s="170"/>
      <c r="FB184" s="170"/>
      <c r="FC184" s="170"/>
      <c r="FD184" s="170"/>
      <c r="FE184" s="170"/>
      <c r="FF184" s="170"/>
      <c r="FG184" s="170"/>
      <c r="FH184" s="170"/>
      <c r="FI184" s="170"/>
      <c r="FJ184" s="170"/>
      <c r="FK184" s="170"/>
      <c r="FL184" s="170"/>
      <c r="FM184" s="170"/>
      <c r="FN184" s="170"/>
      <c r="FO184" s="170"/>
      <c r="FP184" s="170"/>
      <c r="FQ184" s="170"/>
      <c r="FR184" s="170"/>
      <c r="FS184" s="170"/>
      <c r="FT184" s="170"/>
      <c r="FU184" s="170"/>
      <c r="FV184" s="170"/>
      <c r="FW184" s="170"/>
      <c r="FX184" s="170"/>
      <c r="FY184" s="170"/>
      <c r="FZ184" s="170"/>
      <c r="GA184" s="170"/>
      <c r="GB184" s="170"/>
      <c r="GC184" s="170"/>
      <c r="GD184" s="170"/>
      <c r="GE184" s="170"/>
      <c r="GF184" s="170"/>
      <c r="GG184" s="170"/>
      <c r="GH184" s="170"/>
      <c r="GI184" s="170"/>
      <c r="GJ184" s="170"/>
      <c r="GK184" s="170"/>
      <c r="GL184" s="170"/>
      <c r="GM184" s="170"/>
      <c r="GN184" s="170"/>
      <c r="GO184" s="170"/>
      <c r="GP184" s="170"/>
      <c r="GQ184" s="170"/>
      <c r="GR184" s="170"/>
      <c r="GS184" s="170"/>
      <c r="GT184" s="170"/>
      <c r="GU184" s="170"/>
      <c r="GV184" s="170"/>
      <c r="GW184" s="170"/>
      <c r="GX184" s="170"/>
      <c r="GY184" s="170"/>
      <c r="GZ184" s="170"/>
      <c r="HA184" s="170"/>
      <c r="HB184" s="170"/>
      <c r="HC184" s="170"/>
      <c r="HD184" s="170"/>
      <c r="HE184" s="170"/>
      <c r="HF184" s="170"/>
      <c r="HG184" s="170"/>
      <c r="HH184" s="170"/>
      <c r="HI184" s="170"/>
      <c r="HJ184" s="170"/>
      <c r="HK184" s="170"/>
      <c r="HL184" s="170"/>
      <c r="HM184" s="170"/>
      <c r="HN184" s="170"/>
      <c r="HO184" s="170"/>
      <c r="HP184" s="170"/>
      <c r="HQ184" s="170"/>
      <c r="HR184" s="170"/>
      <c r="HS184" s="170"/>
      <c r="HT184" s="170"/>
      <c r="HU184" s="170"/>
      <c r="HV184" s="170"/>
      <c r="HW184" s="170"/>
      <c r="HX184" s="170"/>
      <c r="HY184" s="170"/>
      <c r="HZ184" s="170"/>
      <c r="IA184" s="170"/>
      <c r="IB184" s="170"/>
      <c r="IC184" s="170"/>
      <c r="ID184" s="170"/>
      <c r="IE184" s="170"/>
      <c r="IF184" s="170"/>
      <c r="IG184" s="170"/>
      <c r="IH184" s="170"/>
      <c r="II184" s="170"/>
      <c r="IJ184" s="170"/>
      <c r="IK184" s="170"/>
      <c r="IL184" s="170"/>
      <c r="IM184" s="170"/>
      <c r="IN184" s="170"/>
      <c r="IO184" s="170"/>
      <c r="IP184" s="170"/>
      <c r="IQ184" s="170"/>
      <c r="IR184" s="170"/>
      <c r="IS184" s="170"/>
      <c r="IT184" s="170"/>
      <c r="IU184" s="170"/>
      <c r="IV184" s="170"/>
    </row>
    <row r="185" spans="1:256" ht="17.25">
      <c r="A185" s="178" t="s">
        <v>396</v>
      </c>
      <c r="B185" s="186">
        <v>116935382.69</v>
      </c>
      <c r="C185" s="186">
        <v>123673624.81</v>
      </c>
      <c r="D185" s="195"/>
      <c r="E185" s="196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170"/>
      <c r="BW185" s="170"/>
      <c r="BX185" s="170"/>
      <c r="BY185" s="170"/>
      <c r="BZ185" s="170"/>
      <c r="CA185" s="170"/>
      <c r="CB185" s="170"/>
      <c r="CC185" s="170"/>
      <c r="CD185" s="170"/>
      <c r="CE185" s="170"/>
      <c r="CF185" s="170"/>
      <c r="CG185" s="170"/>
      <c r="CH185" s="170"/>
      <c r="CI185" s="170"/>
      <c r="CJ185" s="170"/>
      <c r="CK185" s="170"/>
      <c r="CL185" s="170"/>
      <c r="CM185" s="170"/>
      <c r="CN185" s="170"/>
      <c r="CO185" s="170"/>
      <c r="CP185" s="170"/>
      <c r="CQ185" s="170"/>
      <c r="CR185" s="170"/>
      <c r="CS185" s="170"/>
      <c r="CT185" s="170"/>
      <c r="CU185" s="170"/>
      <c r="CV185" s="170"/>
      <c r="CW185" s="170"/>
      <c r="CX185" s="170"/>
      <c r="CY185" s="170"/>
      <c r="CZ185" s="170"/>
      <c r="DA185" s="170"/>
      <c r="DB185" s="170"/>
      <c r="DC185" s="170"/>
      <c r="DD185" s="170"/>
      <c r="DE185" s="170"/>
      <c r="DF185" s="170"/>
      <c r="DG185" s="170"/>
      <c r="DH185" s="170"/>
      <c r="DI185" s="170"/>
      <c r="DJ185" s="170"/>
      <c r="DK185" s="170"/>
      <c r="DL185" s="170"/>
      <c r="DM185" s="170"/>
      <c r="DN185" s="170"/>
      <c r="DO185" s="170"/>
      <c r="DP185" s="170"/>
      <c r="DQ185" s="170"/>
      <c r="DR185" s="170"/>
      <c r="DS185" s="170"/>
      <c r="DT185" s="170"/>
      <c r="DU185" s="170"/>
      <c r="DV185" s="170"/>
      <c r="DW185" s="170"/>
      <c r="DX185" s="170"/>
      <c r="DY185" s="170"/>
      <c r="DZ185" s="170"/>
      <c r="EA185" s="170"/>
      <c r="EB185" s="170"/>
      <c r="EC185" s="170"/>
      <c r="ED185" s="170"/>
      <c r="EE185" s="170"/>
      <c r="EF185" s="170"/>
      <c r="EG185" s="170"/>
      <c r="EH185" s="170"/>
      <c r="EI185" s="170"/>
      <c r="EJ185" s="170"/>
      <c r="EK185" s="170"/>
      <c r="EL185" s="170"/>
      <c r="EM185" s="170"/>
      <c r="EN185" s="170"/>
      <c r="EO185" s="170"/>
      <c r="EP185" s="170"/>
      <c r="EQ185" s="170"/>
      <c r="ER185" s="170"/>
      <c r="ES185" s="170"/>
      <c r="ET185" s="170"/>
      <c r="EU185" s="170"/>
      <c r="EV185" s="170"/>
      <c r="EW185" s="170"/>
      <c r="EX185" s="170"/>
      <c r="EY185" s="170"/>
      <c r="EZ185" s="170"/>
      <c r="FA185" s="170"/>
      <c r="FB185" s="170"/>
      <c r="FC185" s="170"/>
      <c r="FD185" s="170"/>
      <c r="FE185" s="170"/>
      <c r="FF185" s="170"/>
      <c r="FG185" s="170"/>
      <c r="FH185" s="170"/>
      <c r="FI185" s="170"/>
      <c r="FJ185" s="170"/>
      <c r="FK185" s="170"/>
      <c r="FL185" s="170"/>
      <c r="FM185" s="170"/>
      <c r="FN185" s="170"/>
      <c r="FO185" s="170"/>
      <c r="FP185" s="170"/>
      <c r="FQ185" s="170"/>
      <c r="FR185" s="170"/>
      <c r="FS185" s="170"/>
      <c r="FT185" s="170"/>
      <c r="FU185" s="170"/>
      <c r="FV185" s="170"/>
      <c r="FW185" s="170"/>
      <c r="FX185" s="170"/>
      <c r="FY185" s="170"/>
      <c r="FZ185" s="170"/>
      <c r="GA185" s="170"/>
      <c r="GB185" s="170"/>
      <c r="GC185" s="170"/>
      <c r="GD185" s="170"/>
      <c r="GE185" s="170"/>
      <c r="GF185" s="170"/>
      <c r="GG185" s="170"/>
      <c r="GH185" s="170"/>
      <c r="GI185" s="170"/>
      <c r="GJ185" s="170"/>
      <c r="GK185" s="170"/>
      <c r="GL185" s="170"/>
      <c r="GM185" s="170"/>
      <c r="GN185" s="170"/>
      <c r="GO185" s="170"/>
      <c r="GP185" s="170"/>
      <c r="GQ185" s="170"/>
      <c r="GR185" s="170"/>
      <c r="GS185" s="170"/>
      <c r="GT185" s="170"/>
      <c r="GU185" s="170"/>
      <c r="GV185" s="170"/>
      <c r="GW185" s="170"/>
      <c r="GX185" s="170"/>
      <c r="GY185" s="170"/>
      <c r="GZ185" s="170"/>
      <c r="HA185" s="170"/>
      <c r="HB185" s="170"/>
      <c r="HC185" s="170"/>
      <c r="HD185" s="170"/>
      <c r="HE185" s="170"/>
      <c r="HF185" s="170"/>
      <c r="HG185" s="170"/>
      <c r="HH185" s="170"/>
      <c r="HI185" s="170"/>
      <c r="HJ185" s="170"/>
      <c r="HK185" s="170"/>
      <c r="HL185" s="170"/>
      <c r="HM185" s="170"/>
      <c r="HN185" s="170"/>
      <c r="HO185" s="170"/>
      <c r="HP185" s="170"/>
      <c r="HQ185" s="170"/>
      <c r="HR185" s="170"/>
      <c r="HS185" s="170"/>
      <c r="HT185" s="170"/>
      <c r="HU185" s="170"/>
      <c r="HV185" s="170"/>
      <c r="HW185" s="170"/>
      <c r="HX185" s="170"/>
      <c r="HY185" s="170"/>
      <c r="HZ185" s="170"/>
      <c r="IA185" s="170"/>
      <c r="IB185" s="170"/>
      <c r="IC185" s="170"/>
      <c r="ID185" s="170"/>
      <c r="IE185" s="170"/>
      <c r="IF185" s="170"/>
      <c r="IG185" s="170"/>
      <c r="IH185" s="170"/>
      <c r="II185" s="170"/>
      <c r="IJ185" s="170"/>
      <c r="IK185" s="170"/>
      <c r="IL185" s="170"/>
      <c r="IM185" s="170"/>
      <c r="IN185" s="170"/>
      <c r="IO185" s="170"/>
      <c r="IP185" s="170"/>
      <c r="IQ185" s="170"/>
      <c r="IR185" s="170"/>
      <c r="IS185" s="170"/>
      <c r="IT185" s="170"/>
      <c r="IU185" s="170"/>
      <c r="IV185" s="170"/>
    </row>
    <row r="186" spans="1:256" ht="17.25">
      <c r="A186" s="178" t="s">
        <v>397</v>
      </c>
      <c r="B186" s="186">
        <v>95860.85</v>
      </c>
      <c r="C186" s="186">
        <v>119808.78</v>
      </c>
      <c r="D186" s="195"/>
      <c r="E186" s="196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  <c r="BT186" s="170"/>
      <c r="BU186" s="170"/>
      <c r="BV186" s="170"/>
      <c r="BW186" s="170"/>
      <c r="BX186" s="170"/>
      <c r="BY186" s="170"/>
      <c r="BZ186" s="170"/>
      <c r="CA186" s="170"/>
      <c r="CB186" s="170"/>
      <c r="CC186" s="170"/>
      <c r="CD186" s="170"/>
      <c r="CE186" s="170"/>
      <c r="CF186" s="170"/>
      <c r="CG186" s="170"/>
      <c r="CH186" s="170"/>
      <c r="CI186" s="170"/>
      <c r="CJ186" s="170"/>
      <c r="CK186" s="170"/>
      <c r="CL186" s="170"/>
      <c r="CM186" s="170"/>
      <c r="CN186" s="170"/>
      <c r="CO186" s="170"/>
      <c r="CP186" s="170"/>
      <c r="CQ186" s="170"/>
      <c r="CR186" s="170"/>
      <c r="CS186" s="170"/>
      <c r="CT186" s="170"/>
      <c r="CU186" s="170"/>
      <c r="CV186" s="170"/>
      <c r="CW186" s="170"/>
      <c r="CX186" s="170"/>
      <c r="CY186" s="170"/>
      <c r="CZ186" s="170"/>
      <c r="DA186" s="170"/>
      <c r="DB186" s="170"/>
      <c r="DC186" s="170"/>
      <c r="DD186" s="170"/>
      <c r="DE186" s="170"/>
      <c r="DF186" s="170"/>
      <c r="DG186" s="170"/>
      <c r="DH186" s="170"/>
      <c r="DI186" s="170"/>
      <c r="DJ186" s="170"/>
      <c r="DK186" s="170"/>
      <c r="DL186" s="170"/>
      <c r="DM186" s="170"/>
      <c r="DN186" s="170"/>
      <c r="DO186" s="170"/>
      <c r="DP186" s="170"/>
      <c r="DQ186" s="170"/>
      <c r="DR186" s="170"/>
      <c r="DS186" s="170"/>
      <c r="DT186" s="170"/>
      <c r="DU186" s="170"/>
      <c r="DV186" s="170"/>
      <c r="DW186" s="170"/>
      <c r="DX186" s="170"/>
      <c r="DY186" s="170"/>
      <c r="DZ186" s="170"/>
      <c r="EA186" s="170"/>
      <c r="EB186" s="170"/>
      <c r="EC186" s="170"/>
      <c r="ED186" s="170"/>
      <c r="EE186" s="170"/>
      <c r="EF186" s="170"/>
      <c r="EG186" s="170"/>
      <c r="EH186" s="170"/>
      <c r="EI186" s="170"/>
      <c r="EJ186" s="170"/>
      <c r="EK186" s="170"/>
      <c r="EL186" s="170"/>
      <c r="EM186" s="170"/>
      <c r="EN186" s="170"/>
      <c r="EO186" s="170"/>
      <c r="EP186" s="170"/>
      <c r="EQ186" s="170"/>
      <c r="ER186" s="170"/>
      <c r="ES186" s="170"/>
      <c r="ET186" s="170"/>
      <c r="EU186" s="170"/>
      <c r="EV186" s="170"/>
      <c r="EW186" s="170"/>
      <c r="EX186" s="170"/>
      <c r="EY186" s="170"/>
      <c r="EZ186" s="170"/>
      <c r="FA186" s="170"/>
      <c r="FB186" s="170"/>
      <c r="FC186" s="170"/>
      <c r="FD186" s="170"/>
      <c r="FE186" s="170"/>
      <c r="FF186" s="170"/>
      <c r="FG186" s="170"/>
      <c r="FH186" s="170"/>
      <c r="FI186" s="170"/>
      <c r="FJ186" s="170"/>
      <c r="FK186" s="170"/>
      <c r="FL186" s="170"/>
      <c r="FM186" s="170"/>
      <c r="FN186" s="170"/>
      <c r="FO186" s="170"/>
      <c r="FP186" s="170"/>
      <c r="FQ186" s="170"/>
      <c r="FR186" s="170"/>
      <c r="FS186" s="170"/>
      <c r="FT186" s="170"/>
      <c r="FU186" s="170"/>
      <c r="FV186" s="170"/>
      <c r="FW186" s="170"/>
      <c r="FX186" s="170"/>
      <c r="FY186" s="170"/>
      <c r="FZ186" s="170"/>
      <c r="GA186" s="170"/>
      <c r="GB186" s="170"/>
      <c r="GC186" s="170"/>
      <c r="GD186" s="170"/>
      <c r="GE186" s="170"/>
      <c r="GF186" s="170"/>
      <c r="GG186" s="170"/>
      <c r="GH186" s="170"/>
      <c r="GI186" s="170"/>
      <c r="GJ186" s="170"/>
      <c r="GK186" s="170"/>
      <c r="GL186" s="170"/>
      <c r="GM186" s="170"/>
      <c r="GN186" s="170"/>
      <c r="GO186" s="170"/>
      <c r="GP186" s="170"/>
      <c r="GQ186" s="170"/>
      <c r="GR186" s="170"/>
      <c r="GS186" s="170"/>
      <c r="GT186" s="170"/>
      <c r="GU186" s="170"/>
      <c r="GV186" s="170"/>
      <c r="GW186" s="170"/>
      <c r="GX186" s="170"/>
      <c r="GY186" s="170"/>
      <c r="GZ186" s="170"/>
      <c r="HA186" s="170"/>
      <c r="HB186" s="170"/>
      <c r="HC186" s="170"/>
      <c r="HD186" s="170"/>
      <c r="HE186" s="170"/>
      <c r="HF186" s="170"/>
      <c r="HG186" s="170"/>
      <c r="HH186" s="170"/>
      <c r="HI186" s="170"/>
      <c r="HJ186" s="170"/>
      <c r="HK186" s="170"/>
      <c r="HL186" s="170"/>
      <c r="HM186" s="170"/>
      <c r="HN186" s="170"/>
      <c r="HO186" s="170"/>
      <c r="HP186" s="170"/>
      <c r="HQ186" s="170"/>
      <c r="HR186" s="170"/>
      <c r="HS186" s="170"/>
      <c r="HT186" s="170"/>
      <c r="HU186" s="170"/>
      <c r="HV186" s="170"/>
      <c r="HW186" s="170"/>
      <c r="HX186" s="170"/>
      <c r="HY186" s="170"/>
      <c r="HZ186" s="170"/>
      <c r="IA186" s="170"/>
      <c r="IB186" s="170"/>
      <c r="IC186" s="170"/>
      <c r="ID186" s="170"/>
      <c r="IE186" s="170"/>
      <c r="IF186" s="170"/>
      <c r="IG186" s="170"/>
      <c r="IH186" s="170"/>
      <c r="II186" s="170"/>
      <c r="IJ186" s="170"/>
      <c r="IK186" s="170"/>
      <c r="IL186" s="170"/>
      <c r="IM186" s="170"/>
      <c r="IN186" s="170"/>
      <c r="IO186" s="170"/>
      <c r="IP186" s="170"/>
      <c r="IQ186" s="170"/>
      <c r="IR186" s="170"/>
      <c r="IS186" s="170"/>
      <c r="IT186" s="170"/>
      <c r="IU186" s="170"/>
      <c r="IV186" s="170"/>
    </row>
    <row r="187" spans="1:256" ht="17.25">
      <c r="A187" s="178" t="s">
        <v>398</v>
      </c>
      <c r="B187" s="186">
        <v>0</v>
      </c>
      <c r="C187" s="186">
        <v>0</v>
      </c>
      <c r="D187" s="195"/>
      <c r="E187" s="196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  <c r="FH187" s="170"/>
      <c r="FI187" s="170"/>
      <c r="FJ187" s="170"/>
      <c r="FK187" s="170"/>
      <c r="FL187" s="170"/>
      <c r="FM187" s="170"/>
      <c r="FN187" s="170"/>
      <c r="FO187" s="170"/>
      <c r="FP187" s="170"/>
      <c r="FQ187" s="170"/>
      <c r="FR187" s="170"/>
      <c r="FS187" s="170"/>
      <c r="FT187" s="170"/>
      <c r="FU187" s="170"/>
      <c r="FV187" s="170"/>
      <c r="FW187" s="170"/>
      <c r="FX187" s="170"/>
      <c r="FY187" s="170"/>
      <c r="FZ187" s="170"/>
      <c r="GA187" s="170"/>
      <c r="GB187" s="170"/>
      <c r="GC187" s="170"/>
      <c r="GD187" s="170"/>
      <c r="GE187" s="170"/>
      <c r="GF187" s="170"/>
      <c r="GG187" s="170"/>
      <c r="GH187" s="170"/>
      <c r="GI187" s="170"/>
      <c r="GJ187" s="170"/>
      <c r="GK187" s="170"/>
      <c r="GL187" s="170"/>
      <c r="GM187" s="170"/>
      <c r="GN187" s="170"/>
      <c r="GO187" s="170"/>
      <c r="GP187" s="170"/>
      <c r="GQ187" s="170"/>
      <c r="GR187" s="170"/>
      <c r="GS187" s="170"/>
      <c r="GT187" s="170"/>
      <c r="GU187" s="170"/>
      <c r="GV187" s="170"/>
      <c r="GW187" s="170"/>
      <c r="GX187" s="170"/>
      <c r="GY187" s="170"/>
      <c r="GZ187" s="170"/>
      <c r="HA187" s="170"/>
      <c r="HB187" s="170"/>
      <c r="HC187" s="170"/>
      <c r="HD187" s="170"/>
      <c r="HE187" s="170"/>
      <c r="HF187" s="170"/>
      <c r="HG187" s="170"/>
      <c r="HH187" s="170"/>
      <c r="HI187" s="170"/>
      <c r="HJ187" s="170"/>
      <c r="HK187" s="170"/>
      <c r="HL187" s="170"/>
      <c r="HM187" s="170"/>
      <c r="HN187" s="170"/>
      <c r="HO187" s="170"/>
      <c r="HP187" s="170"/>
      <c r="HQ187" s="170"/>
      <c r="HR187" s="170"/>
      <c r="HS187" s="170"/>
      <c r="HT187" s="170"/>
      <c r="HU187" s="170"/>
      <c r="HV187" s="170"/>
      <c r="HW187" s="170"/>
      <c r="HX187" s="170"/>
      <c r="HY187" s="170"/>
      <c r="HZ187" s="170"/>
      <c r="IA187" s="170"/>
      <c r="IB187" s="170"/>
      <c r="IC187" s="170"/>
      <c r="ID187" s="170"/>
      <c r="IE187" s="170"/>
      <c r="IF187" s="170"/>
      <c r="IG187" s="170"/>
      <c r="IH187" s="170"/>
      <c r="II187" s="170"/>
      <c r="IJ187" s="170"/>
      <c r="IK187" s="170"/>
      <c r="IL187" s="170"/>
      <c r="IM187" s="170"/>
      <c r="IN187" s="170"/>
      <c r="IO187" s="170"/>
      <c r="IP187" s="170"/>
      <c r="IQ187" s="170"/>
      <c r="IR187" s="170"/>
      <c r="IS187" s="170"/>
      <c r="IT187" s="170"/>
      <c r="IU187" s="170"/>
      <c r="IV187" s="170"/>
    </row>
    <row r="188" spans="1:256" ht="17.25">
      <c r="A188" s="178" t="s">
        <v>399</v>
      </c>
      <c r="B188" s="186">
        <v>0</v>
      </c>
      <c r="C188" s="186">
        <v>0</v>
      </c>
      <c r="D188" s="195" t="s">
        <v>106</v>
      </c>
      <c r="E188" s="201" t="s">
        <v>105</v>
      </c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  <c r="BT188" s="170"/>
      <c r="BU188" s="170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70"/>
      <c r="DQ188" s="170"/>
      <c r="DR188" s="170"/>
      <c r="DS188" s="170"/>
      <c r="DT188" s="170"/>
      <c r="DU188" s="170"/>
      <c r="DV188" s="170"/>
      <c r="DW188" s="170"/>
      <c r="DX188" s="170"/>
      <c r="DY188" s="170"/>
      <c r="DZ188" s="170"/>
      <c r="EA188" s="170"/>
      <c r="EB188" s="170"/>
      <c r="EC188" s="170"/>
      <c r="ED188" s="170"/>
      <c r="EE188" s="170"/>
      <c r="EF188" s="170"/>
      <c r="EG188" s="170"/>
      <c r="EH188" s="170"/>
      <c r="EI188" s="170"/>
      <c r="EJ188" s="170"/>
      <c r="EK188" s="170"/>
      <c r="EL188" s="170"/>
      <c r="EM188" s="170"/>
      <c r="EN188" s="170"/>
      <c r="EO188" s="170"/>
      <c r="EP188" s="170"/>
      <c r="EQ188" s="170"/>
      <c r="ER188" s="170"/>
      <c r="ES188" s="170"/>
      <c r="ET188" s="170"/>
      <c r="EU188" s="170"/>
      <c r="EV188" s="170"/>
      <c r="EW188" s="170"/>
      <c r="EX188" s="170"/>
      <c r="EY188" s="170"/>
      <c r="EZ188" s="170"/>
      <c r="FA188" s="170"/>
      <c r="FB188" s="170"/>
      <c r="FC188" s="170"/>
      <c r="FD188" s="170"/>
      <c r="FE188" s="170"/>
      <c r="FF188" s="170"/>
      <c r="FG188" s="170"/>
      <c r="FH188" s="170"/>
      <c r="FI188" s="170"/>
      <c r="FJ188" s="170"/>
      <c r="FK188" s="170"/>
      <c r="FL188" s="170"/>
      <c r="FM188" s="170"/>
      <c r="FN188" s="170"/>
      <c r="FO188" s="170"/>
      <c r="FP188" s="170"/>
      <c r="FQ188" s="170"/>
      <c r="FR188" s="170"/>
      <c r="FS188" s="170"/>
      <c r="FT188" s="170"/>
      <c r="FU188" s="170"/>
      <c r="FV188" s="170"/>
      <c r="FW188" s="170"/>
      <c r="FX188" s="170"/>
      <c r="FY188" s="170"/>
      <c r="FZ188" s="170"/>
      <c r="GA188" s="170"/>
      <c r="GB188" s="170"/>
      <c r="GC188" s="170"/>
      <c r="GD188" s="170"/>
      <c r="GE188" s="170"/>
      <c r="GF188" s="170"/>
      <c r="GG188" s="170"/>
      <c r="GH188" s="170"/>
      <c r="GI188" s="170"/>
      <c r="GJ188" s="170"/>
      <c r="GK188" s="170"/>
      <c r="GL188" s="170"/>
      <c r="GM188" s="170"/>
      <c r="GN188" s="170"/>
      <c r="GO188" s="170"/>
      <c r="GP188" s="170"/>
      <c r="GQ188" s="170"/>
      <c r="GR188" s="170"/>
      <c r="GS188" s="170"/>
      <c r="GT188" s="170"/>
      <c r="GU188" s="170"/>
      <c r="GV188" s="170"/>
      <c r="GW188" s="170"/>
      <c r="GX188" s="170"/>
      <c r="GY188" s="170"/>
      <c r="GZ188" s="170"/>
      <c r="HA188" s="170"/>
      <c r="HB188" s="170"/>
      <c r="HC188" s="170"/>
      <c r="HD188" s="170"/>
      <c r="HE188" s="170"/>
      <c r="HF188" s="170"/>
      <c r="HG188" s="170"/>
      <c r="HH188" s="170"/>
      <c r="HI188" s="170"/>
      <c r="HJ188" s="170"/>
      <c r="HK188" s="170"/>
      <c r="HL188" s="170"/>
      <c r="HM188" s="170"/>
      <c r="HN188" s="170"/>
      <c r="HO188" s="170"/>
      <c r="HP188" s="170"/>
      <c r="HQ188" s="170"/>
      <c r="HR188" s="170"/>
      <c r="HS188" s="170"/>
      <c r="HT188" s="170"/>
      <c r="HU188" s="170"/>
      <c r="HV188" s="170"/>
      <c r="HW188" s="170"/>
      <c r="HX188" s="170"/>
      <c r="HY188" s="170"/>
      <c r="HZ188" s="170"/>
      <c r="IA188" s="170"/>
      <c r="IB188" s="170"/>
      <c r="IC188" s="170"/>
      <c r="ID188" s="170"/>
      <c r="IE188" s="170"/>
      <c r="IF188" s="170"/>
      <c r="IG188" s="170"/>
      <c r="IH188" s="170"/>
      <c r="II188" s="170"/>
      <c r="IJ188" s="170"/>
      <c r="IK188" s="170"/>
      <c r="IL188" s="170"/>
      <c r="IM188" s="170"/>
      <c r="IN188" s="170"/>
      <c r="IO188" s="170"/>
      <c r="IP188" s="170"/>
      <c r="IQ188" s="170"/>
      <c r="IR188" s="170"/>
      <c r="IS188" s="170"/>
      <c r="IT188" s="170"/>
      <c r="IU188" s="170"/>
      <c r="IV188" s="170"/>
    </row>
    <row r="189" spans="1:256" ht="17.25">
      <c r="A189" s="178" t="s">
        <v>400</v>
      </c>
      <c r="B189" s="186">
        <v>71265.04</v>
      </c>
      <c r="C189" s="186">
        <v>67602</v>
      </c>
      <c r="D189" s="195"/>
      <c r="E189" s="196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  <c r="BT189" s="170"/>
      <c r="BU189" s="170"/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70"/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0"/>
      <c r="CU189" s="170"/>
      <c r="CV189" s="170"/>
      <c r="CW189" s="170"/>
      <c r="CX189" s="170"/>
      <c r="CY189" s="170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170"/>
      <c r="DM189" s="170"/>
      <c r="DN189" s="170"/>
      <c r="DO189" s="170"/>
      <c r="DP189" s="170"/>
      <c r="DQ189" s="170"/>
      <c r="DR189" s="170"/>
      <c r="DS189" s="170"/>
      <c r="DT189" s="170"/>
      <c r="DU189" s="170"/>
      <c r="DV189" s="170"/>
      <c r="DW189" s="170"/>
      <c r="DX189" s="170"/>
      <c r="DY189" s="170"/>
      <c r="DZ189" s="170"/>
      <c r="EA189" s="170"/>
      <c r="EB189" s="170"/>
      <c r="EC189" s="170"/>
      <c r="ED189" s="170"/>
      <c r="EE189" s="170"/>
      <c r="EF189" s="170"/>
      <c r="EG189" s="170"/>
      <c r="EH189" s="170"/>
      <c r="EI189" s="170"/>
      <c r="EJ189" s="170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70"/>
      <c r="EY189" s="170"/>
      <c r="EZ189" s="170"/>
      <c r="FA189" s="170"/>
      <c r="FB189" s="170"/>
      <c r="FC189" s="170"/>
      <c r="FD189" s="170"/>
      <c r="FE189" s="170"/>
      <c r="FF189" s="170"/>
      <c r="FG189" s="170"/>
      <c r="FH189" s="170"/>
      <c r="FI189" s="170"/>
      <c r="FJ189" s="170"/>
      <c r="FK189" s="170"/>
      <c r="FL189" s="170"/>
      <c r="FM189" s="170"/>
      <c r="FN189" s="170"/>
      <c r="FO189" s="170"/>
      <c r="FP189" s="170"/>
      <c r="FQ189" s="170"/>
      <c r="FR189" s="170"/>
      <c r="FS189" s="170"/>
      <c r="FT189" s="170"/>
      <c r="FU189" s="170"/>
      <c r="FV189" s="170"/>
      <c r="FW189" s="170"/>
      <c r="FX189" s="170"/>
      <c r="FY189" s="170"/>
      <c r="FZ189" s="170"/>
      <c r="GA189" s="170"/>
      <c r="GB189" s="170"/>
      <c r="GC189" s="170"/>
      <c r="GD189" s="170"/>
      <c r="GE189" s="170"/>
      <c r="GF189" s="170"/>
      <c r="GG189" s="170"/>
      <c r="GH189" s="170"/>
      <c r="GI189" s="170"/>
      <c r="GJ189" s="170"/>
      <c r="GK189" s="170"/>
      <c r="GL189" s="170"/>
      <c r="GM189" s="170"/>
      <c r="GN189" s="170"/>
      <c r="GO189" s="170"/>
      <c r="GP189" s="170"/>
      <c r="GQ189" s="170"/>
      <c r="GR189" s="170"/>
      <c r="GS189" s="170"/>
      <c r="GT189" s="170"/>
      <c r="GU189" s="170"/>
      <c r="GV189" s="170"/>
      <c r="GW189" s="170"/>
      <c r="GX189" s="170"/>
      <c r="GY189" s="170"/>
      <c r="GZ189" s="170"/>
      <c r="HA189" s="170"/>
      <c r="HB189" s="170"/>
      <c r="HC189" s="170"/>
      <c r="HD189" s="170"/>
      <c r="HE189" s="170"/>
      <c r="HF189" s="170"/>
      <c r="HG189" s="170"/>
      <c r="HH189" s="170"/>
      <c r="HI189" s="170"/>
      <c r="HJ189" s="170"/>
      <c r="HK189" s="170"/>
      <c r="HL189" s="170"/>
      <c r="HM189" s="170"/>
      <c r="HN189" s="170"/>
      <c r="HO189" s="170"/>
      <c r="HP189" s="170"/>
      <c r="HQ189" s="170"/>
      <c r="HR189" s="170"/>
      <c r="HS189" s="170"/>
      <c r="HT189" s="170"/>
      <c r="HU189" s="170"/>
      <c r="HV189" s="170"/>
      <c r="HW189" s="170"/>
      <c r="HX189" s="170"/>
      <c r="HY189" s="170"/>
      <c r="HZ189" s="170"/>
      <c r="IA189" s="170"/>
      <c r="IB189" s="170"/>
      <c r="IC189" s="170"/>
      <c r="ID189" s="170"/>
      <c r="IE189" s="170"/>
      <c r="IF189" s="170"/>
      <c r="IG189" s="170"/>
      <c r="IH189" s="170"/>
      <c r="II189" s="170"/>
      <c r="IJ189" s="170"/>
      <c r="IK189" s="170"/>
      <c r="IL189" s="170"/>
      <c r="IM189" s="170"/>
      <c r="IN189" s="170"/>
      <c r="IO189" s="170"/>
      <c r="IP189" s="170"/>
      <c r="IQ189" s="170"/>
      <c r="IR189" s="170"/>
      <c r="IS189" s="170"/>
      <c r="IT189" s="170"/>
      <c r="IU189" s="170"/>
      <c r="IV189" s="170"/>
    </row>
    <row r="190" spans="1:256" ht="17.25">
      <c r="A190" s="178" t="s">
        <v>401</v>
      </c>
      <c r="B190" s="186">
        <v>0</v>
      </c>
      <c r="C190" s="186">
        <v>0</v>
      </c>
      <c r="D190" s="195"/>
      <c r="E190" s="196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0"/>
      <c r="CU190" s="170"/>
      <c r="CV190" s="170"/>
      <c r="CW190" s="170"/>
      <c r="CX190" s="170"/>
      <c r="CY190" s="170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170"/>
      <c r="DM190" s="170"/>
      <c r="DN190" s="170"/>
      <c r="DO190" s="170"/>
      <c r="DP190" s="170"/>
      <c r="DQ190" s="170"/>
      <c r="DR190" s="170"/>
      <c r="DS190" s="170"/>
      <c r="DT190" s="170"/>
      <c r="DU190" s="170"/>
      <c r="DV190" s="170"/>
      <c r="DW190" s="170"/>
      <c r="DX190" s="170"/>
      <c r="DY190" s="170"/>
      <c r="DZ190" s="170"/>
      <c r="EA190" s="170"/>
      <c r="EB190" s="170"/>
      <c r="EC190" s="170"/>
      <c r="ED190" s="170"/>
      <c r="EE190" s="170"/>
      <c r="EF190" s="170"/>
      <c r="EG190" s="170"/>
      <c r="EH190" s="170"/>
      <c r="EI190" s="170"/>
      <c r="EJ190" s="170"/>
      <c r="EK190" s="170"/>
      <c r="EL190" s="170"/>
      <c r="EM190" s="170"/>
      <c r="EN190" s="170"/>
      <c r="EO190" s="170"/>
      <c r="EP190" s="170"/>
      <c r="EQ190" s="170"/>
      <c r="ER190" s="170"/>
      <c r="ES190" s="170"/>
      <c r="ET190" s="170"/>
      <c r="EU190" s="170"/>
      <c r="EV190" s="170"/>
      <c r="EW190" s="170"/>
      <c r="EX190" s="170"/>
      <c r="EY190" s="170"/>
      <c r="EZ190" s="170"/>
      <c r="FA190" s="170"/>
      <c r="FB190" s="170"/>
      <c r="FC190" s="170"/>
      <c r="FD190" s="170"/>
      <c r="FE190" s="170"/>
      <c r="FF190" s="170"/>
      <c r="FG190" s="170"/>
      <c r="FH190" s="170"/>
      <c r="FI190" s="170"/>
      <c r="FJ190" s="170"/>
      <c r="FK190" s="170"/>
      <c r="FL190" s="170"/>
      <c r="FM190" s="170"/>
      <c r="FN190" s="170"/>
      <c r="FO190" s="170"/>
      <c r="FP190" s="170"/>
      <c r="FQ190" s="170"/>
      <c r="FR190" s="170"/>
      <c r="FS190" s="170"/>
      <c r="FT190" s="170"/>
      <c r="FU190" s="170"/>
      <c r="FV190" s="170"/>
      <c r="FW190" s="170"/>
      <c r="FX190" s="170"/>
      <c r="FY190" s="170"/>
      <c r="FZ190" s="170"/>
      <c r="GA190" s="170"/>
      <c r="GB190" s="170"/>
      <c r="GC190" s="170"/>
      <c r="GD190" s="170"/>
      <c r="GE190" s="170"/>
      <c r="GF190" s="170"/>
      <c r="GG190" s="170"/>
      <c r="GH190" s="170"/>
      <c r="GI190" s="170"/>
      <c r="GJ190" s="170"/>
      <c r="GK190" s="170"/>
      <c r="GL190" s="170"/>
      <c r="GM190" s="170"/>
      <c r="GN190" s="170"/>
      <c r="GO190" s="170"/>
      <c r="GP190" s="170"/>
      <c r="GQ190" s="170"/>
      <c r="GR190" s="170"/>
      <c r="GS190" s="170"/>
      <c r="GT190" s="170"/>
      <c r="GU190" s="170"/>
      <c r="GV190" s="170"/>
      <c r="GW190" s="170"/>
      <c r="GX190" s="170"/>
      <c r="GY190" s="170"/>
      <c r="GZ190" s="170"/>
      <c r="HA190" s="170"/>
      <c r="HB190" s="170"/>
      <c r="HC190" s="170"/>
      <c r="HD190" s="170"/>
      <c r="HE190" s="170"/>
      <c r="HF190" s="170"/>
      <c r="HG190" s="170"/>
      <c r="HH190" s="170"/>
      <c r="HI190" s="170"/>
      <c r="HJ190" s="170"/>
      <c r="HK190" s="170"/>
      <c r="HL190" s="170"/>
      <c r="HM190" s="170"/>
      <c r="HN190" s="170"/>
      <c r="HO190" s="170"/>
      <c r="HP190" s="170"/>
      <c r="HQ190" s="170"/>
      <c r="HR190" s="170"/>
      <c r="HS190" s="170"/>
      <c r="HT190" s="170"/>
      <c r="HU190" s="170"/>
      <c r="HV190" s="170"/>
      <c r="HW190" s="170"/>
      <c r="HX190" s="170"/>
      <c r="HY190" s="170"/>
      <c r="HZ190" s="170"/>
      <c r="IA190" s="170"/>
      <c r="IB190" s="170"/>
      <c r="IC190" s="170"/>
      <c r="ID190" s="170"/>
      <c r="IE190" s="170"/>
      <c r="IF190" s="170"/>
      <c r="IG190" s="170"/>
      <c r="IH190" s="170"/>
      <c r="II190" s="170"/>
      <c r="IJ190" s="170"/>
      <c r="IK190" s="170"/>
      <c r="IL190" s="170"/>
      <c r="IM190" s="170"/>
      <c r="IN190" s="170"/>
      <c r="IO190" s="170"/>
      <c r="IP190" s="170"/>
      <c r="IQ190" s="170"/>
      <c r="IR190" s="170"/>
      <c r="IS190" s="170"/>
      <c r="IT190" s="170"/>
      <c r="IU190" s="170"/>
      <c r="IV190" s="170"/>
    </row>
    <row r="191" spans="1:256" ht="17.25">
      <c r="A191" s="178" t="s">
        <v>402</v>
      </c>
      <c r="B191" s="186">
        <v>44446.83</v>
      </c>
      <c r="C191" s="186">
        <v>18475.07</v>
      </c>
      <c r="D191" s="195"/>
      <c r="E191" s="196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0"/>
      <c r="BW191" s="170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  <c r="CN191" s="170"/>
      <c r="CO191" s="170"/>
      <c r="CP191" s="170"/>
      <c r="CQ191" s="170"/>
      <c r="CR191" s="170"/>
      <c r="CS191" s="170"/>
      <c r="CT191" s="170"/>
      <c r="CU191" s="170"/>
      <c r="CV191" s="170"/>
      <c r="CW191" s="170"/>
      <c r="CX191" s="170"/>
      <c r="CY191" s="170"/>
      <c r="CZ191" s="170"/>
      <c r="DA191" s="170"/>
      <c r="DB191" s="170"/>
      <c r="DC191" s="170"/>
      <c r="DD191" s="170"/>
      <c r="DE191" s="170"/>
      <c r="DF191" s="170"/>
      <c r="DG191" s="170"/>
      <c r="DH191" s="170"/>
      <c r="DI191" s="170"/>
      <c r="DJ191" s="170"/>
      <c r="DK191" s="170"/>
      <c r="DL191" s="170"/>
      <c r="DM191" s="170"/>
      <c r="DN191" s="170"/>
      <c r="DO191" s="170"/>
      <c r="DP191" s="170"/>
      <c r="DQ191" s="170"/>
      <c r="DR191" s="170"/>
      <c r="DS191" s="170"/>
      <c r="DT191" s="170"/>
      <c r="DU191" s="170"/>
      <c r="DV191" s="170"/>
      <c r="DW191" s="170"/>
      <c r="DX191" s="170"/>
      <c r="DY191" s="170"/>
      <c r="DZ191" s="170"/>
      <c r="EA191" s="170"/>
      <c r="EB191" s="170"/>
      <c r="EC191" s="170"/>
      <c r="ED191" s="170"/>
      <c r="EE191" s="170"/>
      <c r="EF191" s="170"/>
      <c r="EG191" s="170"/>
      <c r="EH191" s="170"/>
      <c r="EI191" s="170"/>
      <c r="EJ191" s="170"/>
      <c r="EK191" s="170"/>
      <c r="EL191" s="170"/>
      <c r="EM191" s="170"/>
      <c r="EN191" s="170"/>
      <c r="EO191" s="170"/>
      <c r="EP191" s="170"/>
      <c r="EQ191" s="170"/>
      <c r="ER191" s="170"/>
      <c r="ES191" s="170"/>
      <c r="ET191" s="170"/>
      <c r="EU191" s="170"/>
      <c r="EV191" s="170"/>
      <c r="EW191" s="170"/>
      <c r="EX191" s="170"/>
      <c r="EY191" s="170"/>
      <c r="EZ191" s="170"/>
      <c r="FA191" s="170"/>
      <c r="FB191" s="170"/>
      <c r="FC191" s="170"/>
      <c r="FD191" s="170"/>
      <c r="FE191" s="170"/>
      <c r="FF191" s="170"/>
      <c r="FG191" s="170"/>
      <c r="FH191" s="170"/>
      <c r="FI191" s="170"/>
      <c r="FJ191" s="170"/>
      <c r="FK191" s="170"/>
      <c r="FL191" s="170"/>
      <c r="FM191" s="170"/>
      <c r="FN191" s="170"/>
      <c r="FO191" s="170"/>
      <c r="FP191" s="170"/>
      <c r="FQ191" s="170"/>
      <c r="FR191" s="170"/>
      <c r="FS191" s="170"/>
      <c r="FT191" s="170"/>
      <c r="FU191" s="170"/>
      <c r="FV191" s="170"/>
      <c r="FW191" s="170"/>
      <c r="FX191" s="170"/>
      <c r="FY191" s="170"/>
      <c r="FZ191" s="170"/>
      <c r="GA191" s="170"/>
      <c r="GB191" s="170"/>
      <c r="GC191" s="170"/>
      <c r="GD191" s="170"/>
      <c r="GE191" s="170"/>
      <c r="GF191" s="170"/>
      <c r="GG191" s="170"/>
      <c r="GH191" s="170"/>
      <c r="GI191" s="170"/>
      <c r="GJ191" s="170"/>
      <c r="GK191" s="170"/>
      <c r="GL191" s="170"/>
      <c r="GM191" s="170"/>
      <c r="GN191" s="170"/>
      <c r="GO191" s="170"/>
      <c r="GP191" s="170"/>
      <c r="GQ191" s="170"/>
      <c r="GR191" s="170"/>
      <c r="GS191" s="170"/>
      <c r="GT191" s="170"/>
      <c r="GU191" s="170"/>
      <c r="GV191" s="170"/>
      <c r="GW191" s="170"/>
      <c r="GX191" s="170"/>
      <c r="GY191" s="170"/>
      <c r="GZ191" s="170"/>
      <c r="HA191" s="170"/>
      <c r="HB191" s="170"/>
      <c r="HC191" s="170"/>
      <c r="HD191" s="170"/>
      <c r="HE191" s="170"/>
      <c r="HF191" s="170"/>
      <c r="HG191" s="170"/>
      <c r="HH191" s="170"/>
      <c r="HI191" s="170"/>
      <c r="HJ191" s="170"/>
      <c r="HK191" s="170"/>
      <c r="HL191" s="170"/>
      <c r="HM191" s="170"/>
      <c r="HN191" s="170"/>
      <c r="HO191" s="170"/>
      <c r="HP191" s="170"/>
      <c r="HQ191" s="170"/>
      <c r="HR191" s="170"/>
      <c r="HS191" s="170"/>
      <c r="HT191" s="170"/>
      <c r="HU191" s="170"/>
      <c r="HV191" s="170"/>
      <c r="HW191" s="170"/>
      <c r="HX191" s="170"/>
      <c r="HY191" s="170"/>
      <c r="HZ191" s="170"/>
      <c r="IA191" s="170"/>
      <c r="IB191" s="170"/>
      <c r="IC191" s="170"/>
      <c r="ID191" s="170"/>
      <c r="IE191" s="170"/>
      <c r="IF191" s="170"/>
      <c r="IG191" s="170"/>
      <c r="IH191" s="170"/>
      <c r="II191" s="170"/>
      <c r="IJ191" s="170"/>
      <c r="IK191" s="170"/>
      <c r="IL191" s="170"/>
      <c r="IM191" s="170"/>
      <c r="IN191" s="170"/>
      <c r="IO191" s="170"/>
      <c r="IP191" s="170"/>
      <c r="IQ191" s="170"/>
      <c r="IR191" s="170"/>
      <c r="IS191" s="170"/>
      <c r="IT191" s="170"/>
      <c r="IU191" s="170"/>
      <c r="IV191" s="170"/>
    </row>
    <row r="192" spans="1:256" ht="17.25">
      <c r="A192" s="178" t="s">
        <v>403</v>
      </c>
      <c r="B192" s="186">
        <v>46363.42</v>
      </c>
      <c r="C192" s="186">
        <v>33560.03</v>
      </c>
      <c r="D192" s="195"/>
      <c r="E192" s="196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0"/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0"/>
      <c r="BW192" s="170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70"/>
      <c r="CJ192" s="170"/>
      <c r="CK192" s="170"/>
      <c r="CL192" s="170"/>
      <c r="CM192" s="170"/>
      <c r="CN192" s="170"/>
      <c r="CO192" s="170"/>
      <c r="CP192" s="170"/>
      <c r="CQ192" s="170"/>
      <c r="CR192" s="170"/>
      <c r="CS192" s="170"/>
      <c r="CT192" s="170"/>
      <c r="CU192" s="170"/>
      <c r="CV192" s="170"/>
      <c r="CW192" s="170"/>
      <c r="CX192" s="170"/>
      <c r="CY192" s="170"/>
      <c r="CZ192" s="170"/>
      <c r="DA192" s="170"/>
      <c r="DB192" s="170"/>
      <c r="DC192" s="170"/>
      <c r="DD192" s="170"/>
      <c r="DE192" s="170"/>
      <c r="DF192" s="170"/>
      <c r="DG192" s="170"/>
      <c r="DH192" s="170"/>
      <c r="DI192" s="170"/>
      <c r="DJ192" s="170"/>
      <c r="DK192" s="170"/>
      <c r="DL192" s="170"/>
      <c r="DM192" s="170"/>
      <c r="DN192" s="170"/>
      <c r="DO192" s="170"/>
      <c r="DP192" s="170"/>
      <c r="DQ192" s="170"/>
      <c r="DR192" s="170"/>
      <c r="DS192" s="170"/>
      <c r="DT192" s="170"/>
      <c r="DU192" s="170"/>
      <c r="DV192" s="170"/>
      <c r="DW192" s="170"/>
      <c r="DX192" s="170"/>
      <c r="DY192" s="170"/>
      <c r="DZ192" s="170"/>
      <c r="EA192" s="170"/>
      <c r="EB192" s="170"/>
      <c r="EC192" s="170"/>
      <c r="ED192" s="170"/>
      <c r="EE192" s="170"/>
      <c r="EF192" s="170"/>
      <c r="EG192" s="170"/>
      <c r="EH192" s="170"/>
      <c r="EI192" s="170"/>
      <c r="EJ192" s="170"/>
      <c r="EK192" s="170"/>
      <c r="EL192" s="170"/>
      <c r="EM192" s="170"/>
      <c r="EN192" s="170"/>
      <c r="EO192" s="170"/>
      <c r="EP192" s="170"/>
      <c r="EQ192" s="170"/>
      <c r="ER192" s="170"/>
      <c r="ES192" s="170"/>
      <c r="ET192" s="170"/>
      <c r="EU192" s="170"/>
      <c r="EV192" s="170"/>
      <c r="EW192" s="170"/>
      <c r="EX192" s="170"/>
      <c r="EY192" s="170"/>
      <c r="EZ192" s="170"/>
      <c r="FA192" s="170"/>
      <c r="FB192" s="170"/>
      <c r="FC192" s="170"/>
      <c r="FD192" s="170"/>
      <c r="FE192" s="170"/>
      <c r="FF192" s="170"/>
      <c r="FG192" s="170"/>
      <c r="FH192" s="170"/>
      <c r="FI192" s="170"/>
      <c r="FJ192" s="170"/>
      <c r="FK192" s="170"/>
      <c r="FL192" s="170"/>
      <c r="FM192" s="170"/>
      <c r="FN192" s="170"/>
      <c r="FO192" s="170"/>
      <c r="FP192" s="170"/>
      <c r="FQ192" s="170"/>
      <c r="FR192" s="170"/>
      <c r="FS192" s="170"/>
      <c r="FT192" s="170"/>
      <c r="FU192" s="170"/>
      <c r="FV192" s="170"/>
      <c r="FW192" s="170"/>
      <c r="FX192" s="170"/>
      <c r="FY192" s="170"/>
      <c r="FZ192" s="170"/>
      <c r="GA192" s="170"/>
      <c r="GB192" s="170"/>
      <c r="GC192" s="170"/>
      <c r="GD192" s="170"/>
      <c r="GE192" s="170"/>
      <c r="GF192" s="170"/>
      <c r="GG192" s="170"/>
      <c r="GH192" s="170"/>
      <c r="GI192" s="170"/>
      <c r="GJ192" s="170"/>
      <c r="GK192" s="170"/>
      <c r="GL192" s="170"/>
      <c r="GM192" s="170"/>
      <c r="GN192" s="170"/>
      <c r="GO192" s="170"/>
      <c r="GP192" s="170"/>
      <c r="GQ192" s="170"/>
      <c r="GR192" s="170"/>
      <c r="GS192" s="170"/>
      <c r="GT192" s="170"/>
      <c r="GU192" s="170"/>
      <c r="GV192" s="170"/>
      <c r="GW192" s="170"/>
      <c r="GX192" s="170"/>
      <c r="GY192" s="170"/>
      <c r="GZ192" s="170"/>
      <c r="HA192" s="170"/>
      <c r="HB192" s="170"/>
      <c r="HC192" s="170"/>
      <c r="HD192" s="170"/>
      <c r="HE192" s="170"/>
      <c r="HF192" s="170"/>
      <c r="HG192" s="170"/>
      <c r="HH192" s="170"/>
      <c r="HI192" s="170"/>
      <c r="HJ192" s="170"/>
      <c r="HK192" s="170"/>
      <c r="HL192" s="170"/>
      <c r="HM192" s="170"/>
      <c r="HN192" s="170"/>
      <c r="HO192" s="170"/>
      <c r="HP192" s="170"/>
      <c r="HQ192" s="170"/>
      <c r="HR192" s="170"/>
      <c r="HS192" s="170"/>
      <c r="HT192" s="170"/>
      <c r="HU192" s="170"/>
      <c r="HV192" s="170"/>
      <c r="HW192" s="170"/>
      <c r="HX192" s="170"/>
      <c r="HY192" s="170"/>
      <c r="HZ192" s="170"/>
      <c r="IA192" s="170"/>
      <c r="IB192" s="170"/>
      <c r="IC192" s="170"/>
      <c r="ID192" s="170"/>
      <c r="IE192" s="170"/>
      <c r="IF192" s="170"/>
      <c r="IG192" s="170"/>
      <c r="IH192" s="170"/>
      <c r="II192" s="170"/>
      <c r="IJ192" s="170"/>
      <c r="IK192" s="170"/>
      <c r="IL192" s="170"/>
      <c r="IM192" s="170"/>
      <c r="IN192" s="170"/>
      <c r="IO192" s="170"/>
      <c r="IP192" s="170"/>
      <c r="IQ192" s="170"/>
      <c r="IR192" s="170"/>
      <c r="IS192" s="170"/>
      <c r="IT192" s="170"/>
      <c r="IU192" s="170"/>
      <c r="IV192" s="170"/>
    </row>
    <row r="193" spans="1:256" ht="17.25">
      <c r="A193" s="181" t="s">
        <v>219</v>
      </c>
      <c r="B193" s="211">
        <f>SUM(B185:B192)</f>
        <v>117193318.83</v>
      </c>
      <c r="C193" s="185">
        <f>SUM(C185:C192)</f>
        <v>123913070.69</v>
      </c>
      <c r="D193" s="185">
        <f>C193-B193</f>
        <v>6719751.859999999</v>
      </c>
      <c r="E193" s="198">
        <f>D193/B193</f>
        <v>0.05733903542528423</v>
      </c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170"/>
      <c r="CT193" s="170"/>
      <c r="CU193" s="170"/>
      <c r="CV193" s="170"/>
      <c r="CW193" s="170"/>
      <c r="CX193" s="170"/>
      <c r="CY193" s="170"/>
      <c r="CZ193" s="170"/>
      <c r="DA193" s="170"/>
      <c r="DB193" s="170"/>
      <c r="DC193" s="170"/>
      <c r="DD193" s="170"/>
      <c r="DE193" s="170"/>
      <c r="DF193" s="170"/>
      <c r="DG193" s="170"/>
      <c r="DH193" s="170"/>
      <c r="DI193" s="170"/>
      <c r="DJ193" s="170"/>
      <c r="DK193" s="170"/>
      <c r="DL193" s="170"/>
      <c r="DM193" s="170"/>
      <c r="DN193" s="170"/>
      <c r="DO193" s="170"/>
      <c r="DP193" s="170"/>
      <c r="DQ193" s="170"/>
      <c r="DR193" s="170"/>
      <c r="DS193" s="170"/>
      <c r="DT193" s="170"/>
      <c r="DU193" s="170"/>
      <c r="DV193" s="170"/>
      <c r="DW193" s="170"/>
      <c r="DX193" s="170"/>
      <c r="DY193" s="170"/>
      <c r="DZ193" s="170"/>
      <c r="EA193" s="170"/>
      <c r="EB193" s="170"/>
      <c r="EC193" s="170"/>
      <c r="ED193" s="170"/>
      <c r="EE193" s="170"/>
      <c r="EF193" s="170"/>
      <c r="EG193" s="170"/>
      <c r="EH193" s="170"/>
      <c r="EI193" s="170"/>
      <c r="EJ193" s="170"/>
      <c r="EK193" s="170"/>
      <c r="EL193" s="170"/>
      <c r="EM193" s="170"/>
      <c r="EN193" s="170"/>
      <c r="EO193" s="170"/>
      <c r="EP193" s="170"/>
      <c r="EQ193" s="170"/>
      <c r="ER193" s="170"/>
      <c r="ES193" s="170"/>
      <c r="ET193" s="170"/>
      <c r="EU193" s="170"/>
      <c r="EV193" s="170"/>
      <c r="EW193" s="170"/>
      <c r="EX193" s="170"/>
      <c r="EY193" s="170"/>
      <c r="EZ193" s="170"/>
      <c r="FA193" s="170"/>
      <c r="FB193" s="170"/>
      <c r="FC193" s="170"/>
      <c r="FD193" s="170"/>
      <c r="FE193" s="170"/>
      <c r="FF193" s="170"/>
      <c r="FG193" s="170"/>
      <c r="FH193" s="170"/>
      <c r="FI193" s="170"/>
      <c r="FJ193" s="170"/>
      <c r="FK193" s="170"/>
      <c r="FL193" s="170"/>
      <c r="FM193" s="170"/>
      <c r="FN193" s="170"/>
      <c r="FO193" s="170"/>
      <c r="FP193" s="170"/>
      <c r="FQ193" s="170"/>
      <c r="FR193" s="170"/>
      <c r="FS193" s="170"/>
      <c r="FT193" s="170"/>
      <c r="FU193" s="170"/>
      <c r="FV193" s="170"/>
      <c r="FW193" s="170"/>
      <c r="FX193" s="170"/>
      <c r="FY193" s="170"/>
      <c r="FZ193" s="170"/>
      <c r="GA193" s="170"/>
      <c r="GB193" s="170"/>
      <c r="GC193" s="170"/>
      <c r="GD193" s="170"/>
      <c r="GE193" s="170"/>
      <c r="GF193" s="170"/>
      <c r="GG193" s="170"/>
      <c r="GH193" s="170"/>
      <c r="GI193" s="170"/>
      <c r="GJ193" s="170"/>
      <c r="GK193" s="170"/>
      <c r="GL193" s="170"/>
      <c r="GM193" s="170"/>
      <c r="GN193" s="170"/>
      <c r="GO193" s="170"/>
      <c r="GP193" s="170"/>
      <c r="GQ193" s="170"/>
      <c r="GR193" s="170"/>
      <c r="GS193" s="170"/>
      <c r="GT193" s="170"/>
      <c r="GU193" s="170"/>
      <c r="GV193" s="170"/>
      <c r="GW193" s="170"/>
      <c r="GX193" s="170"/>
      <c r="GY193" s="170"/>
      <c r="GZ193" s="170"/>
      <c r="HA193" s="170"/>
      <c r="HB193" s="170"/>
      <c r="HC193" s="170"/>
      <c r="HD193" s="170"/>
      <c r="HE193" s="170"/>
      <c r="HF193" s="170"/>
      <c r="HG193" s="170"/>
      <c r="HH193" s="170"/>
      <c r="HI193" s="170"/>
      <c r="HJ193" s="170"/>
      <c r="HK193" s="170"/>
      <c r="HL193" s="170"/>
      <c r="HM193" s="170"/>
      <c r="HN193" s="170"/>
      <c r="HO193" s="170"/>
      <c r="HP193" s="170"/>
      <c r="HQ193" s="170"/>
      <c r="HR193" s="170"/>
      <c r="HS193" s="170"/>
      <c r="HT193" s="170"/>
      <c r="HU193" s="170"/>
      <c r="HV193" s="170"/>
      <c r="HW193" s="170"/>
      <c r="HX193" s="170"/>
      <c r="HY193" s="170"/>
      <c r="HZ193" s="170"/>
      <c r="IA193" s="170"/>
      <c r="IB193" s="170"/>
      <c r="IC193" s="170"/>
      <c r="ID193" s="170"/>
      <c r="IE193" s="170"/>
      <c r="IF193" s="170"/>
      <c r="IG193" s="170"/>
      <c r="IH193" s="170"/>
      <c r="II193" s="170"/>
      <c r="IJ193" s="170"/>
      <c r="IK193" s="170"/>
      <c r="IL193" s="170"/>
      <c r="IM193" s="170"/>
      <c r="IN193" s="170"/>
      <c r="IO193" s="170"/>
      <c r="IP193" s="170"/>
      <c r="IQ193" s="170"/>
      <c r="IR193" s="170"/>
      <c r="IS193" s="170"/>
      <c r="IT193" s="170"/>
      <c r="IU193" s="170"/>
      <c r="IV193" s="170"/>
    </row>
    <row r="194" spans="1:256" ht="17.25">
      <c r="A194" s="215" t="s">
        <v>457</v>
      </c>
      <c r="B194" s="186">
        <v>397982.16</v>
      </c>
      <c r="C194" s="186">
        <v>475061.49</v>
      </c>
      <c r="D194" s="195"/>
      <c r="E194" s="196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0"/>
      <c r="CM194" s="170"/>
      <c r="CN194" s="170"/>
      <c r="CO194" s="170"/>
      <c r="CP194" s="170"/>
      <c r="CQ194" s="170"/>
      <c r="CR194" s="170"/>
      <c r="CS194" s="170"/>
      <c r="CT194" s="170"/>
      <c r="CU194" s="170"/>
      <c r="CV194" s="170"/>
      <c r="CW194" s="170"/>
      <c r="CX194" s="170"/>
      <c r="CY194" s="170"/>
      <c r="CZ194" s="170"/>
      <c r="DA194" s="170"/>
      <c r="DB194" s="170"/>
      <c r="DC194" s="170"/>
      <c r="DD194" s="170"/>
      <c r="DE194" s="170"/>
      <c r="DF194" s="170"/>
      <c r="DG194" s="170"/>
      <c r="DH194" s="170"/>
      <c r="DI194" s="170"/>
      <c r="DJ194" s="170"/>
      <c r="DK194" s="170"/>
      <c r="DL194" s="170"/>
      <c r="DM194" s="170"/>
      <c r="DN194" s="170"/>
      <c r="DO194" s="170"/>
      <c r="DP194" s="170"/>
      <c r="DQ194" s="170"/>
      <c r="DR194" s="170"/>
      <c r="DS194" s="170"/>
      <c r="DT194" s="170"/>
      <c r="DU194" s="170"/>
      <c r="DV194" s="170"/>
      <c r="DW194" s="170"/>
      <c r="DX194" s="170"/>
      <c r="DY194" s="170"/>
      <c r="DZ194" s="170"/>
      <c r="EA194" s="170"/>
      <c r="EB194" s="170"/>
      <c r="EC194" s="170"/>
      <c r="ED194" s="170"/>
      <c r="EE194" s="170"/>
      <c r="EF194" s="170"/>
      <c r="EG194" s="170"/>
      <c r="EH194" s="170"/>
      <c r="EI194" s="170"/>
      <c r="EJ194" s="170"/>
      <c r="EK194" s="170"/>
      <c r="EL194" s="170"/>
      <c r="EM194" s="170"/>
      <c r="EN194" s="170"/>
      <c r="EO194" s="170"/>
      <c r="EP194" s="170"/>
      <c r="EQ194" s="170"/>
      <c r="ER194" s="170"/>
      <c r="ES194" s="170"/>
      <c r="ET194" s="170"/>
      <c r="EU194" s="170"/>
      <c r="EV194" s="170"/>
      <c r="EW194" s="170"/>
      <c r="EX194" s="170"/>
      <c r="EY194" s="170"/>
      <c r="EZ194" s="170"/>
      <c r="FA194" s="170"/>
      <c r="FB194" s="170"/>
      <c r="FC194" s="170"/>
      <c r="FD194" s="170"/>
      <c r="FE194" s="170"/>
      <c r="FF194" s="170"/>
      <c r="FG194" s="170"/>
      <c r="FH194" s="170"/>
      <c r="FI194" s="170"/>
      <c r="FJ194" s="170"/>
      <c r="FK194" s="170"/>
      <c r="FL194" s="170"/>
      <c r="FM194" s="170"/>
      <c r="FN194" s="170"/>
      <c r="FO194" s="170"/>
      <c r="FP194" s="170"/>
      <c r="FQ194" s="170"/>
      <c r="FR194" s="170"/>
      <c r="FS194" s="170"/>
      <c r="FT194" s="170"/>
      <c r="FU194" s="170"/>
      <c r="FV194" s="170"/>
      <c r="FW194" s="170"/>
      <c r="FX194" s="170"/>
      <c r="FY194" s="170"/>
      <c r="FZ194" s="170"/>
      <c r="GA194" s="170"/>
      <c r="GB194" s="170"/>
      <c r="GC194" s="170"/>
      <c r="GD194" s="170"/>
      <c r="GE194" s="170"/>
      <c r="GF194" s="170"/>
      <c r="GG194" s="170"/>
      <c r="GH194" s="170"/>
      <c r="GI194" s="170"/>
      <c r="GJ194" s="170"/>
      <c r="GK194" s="170"/>
      <c r="GL194" s="170"/>
      <c r="GM194" s="170"/>
      <c r="GN194" s="170"/>
      <c r="GO194" s="170"/>
      <c r="GP194" s="170"/>
      <c r="GQ194" s="170"/>
      <c r="GR194" s="170"/>
      <c r="GS194" s="170"/>
      <c r="GT194" s="170"/>
      <c r="GU194" s="170"/>
      <c r="GV194" s="170"/>
      <c r="GW194" s="170"/>
      <c r="GX194" s="170"/>
      <c r="GY194" s="170"/>
      <c r="GZ194" s="170"/>
      <c r="HA194" s="170"/>
      <c r="HB194" s="170"/>
      <c r="HC194" s="170"/>
      <c r="HD194" s="170"/>
      <c r="HE194" s="170"/>
      <c r="HF194" s="170"/>
      <c r="HG194" s="170"/>
      <c r="HH194" s="170"/>
      <c r="HI194" s="170"/>
      <c r="HJ194" s="170"/>
      <c r="HK194" s="170"/>
      <c r="HL194" s="170"/>
      <c r="HM194" s="170"/>
      <c r="HN194" s="170"/>
      <c r="HO194" s="170"/>
      <c r="HP194" s="170"/>
      <c r="HQ194" s="170"/>
      <c r="HR194" s="170"/>
      <c r="HS194" s="170"/>
      <c r="HT194" s="170"/>
      <c r="HU194" s="170"/>
      <c r="HV194" s="170"/>
      <c r="HW194" s="170"/>
      <c r="HX194" s="170"/>
      <c r="HY194" s="170"/>
      <c r="HZ194" s="170"/>
      <c r="IA194" s="170"/>
      <c r="IB194" s="170"/>
      <c r="IC194" s="170"/>
      <c r="ID194" s="170"/>
      <c r="IE194" s="170"/>
      <c r="IF194" s="170"/>
      <c r="IG194" s="170"/>
      <c r="IH194" s="170"/>
      <c r="II194" s="170"/>
      <c r="IJ194" s="170"/>
      <c r="IK194" s="170"/>
      <c r="IL194" s="170"/>
      <c r="IM194" s="170"/>
      <c r="IN194" s="170"/>
      <c r="IO194" s="170"/>
      <c r="IP194" s="170"/>
      <c r="IQ194" s="170"/>
      <c r="IR194" s="170"/>
      <c r="IS194" s="170"/>
      <c r="IT194" s="170"/>
      <c r="IU194" s="170"/>
      <c r="IV194" s="170"/>
    </row>
    <row r="195" spans="1:256" ht="17.25">
      <c r="A195" s="181" t="s">
        <v>219</v>
      </c>
      <c r="B195" s="197">
        <f>SUM(B194:B194)</f>
        <v>397982.16</v>
      </c>
      <c r="C195" s="197">
        <f>SUM(C194:C194)</f>
        <v>475061.49</v>
      </c>
      <c r="D195" s="197">
        <f>C195-B195</f>
        <v>77079.33000000002</v>
      </c>
      <c r="E195" s="198">
        <f>D195/B195</f>
        <v>0.1936753396182382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  <c r="CN195" s="170"/>
      <c r="CO195" s="170"/>
      <c r="CP195" s="170"/>
      <c r="CQ195" s="170"/>
      <c r="CR195" s="170"/>
      <c r="CS195" s="170"/>
      <c r="CT195" s="170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0"/>
      <c r="DG195" s="170"/>
      <c r="DH195" s="170"/>
      <c r="DI195" s="170"/>
      <c r="DJ195" s="170"/>
      <c r="DK195" s="170"/>
      <c r="DL195" s="170"/>
      <c r="DM195" s="170"/>
      <c r="DN195" s="170"/>
      <c r="DO195" s="170"/>
      <c r="DP195" s="170"/>
      <c r="DQ195" s="170"/>
      <c r="DR195" s="170"/>
      <c r="DS195" s="170"/>
      <c r="DT195" s="170"/>
      <c r="DU195" s="170"/>
      <c r="DV195" s="170"/>
      <c r="DW195" s="170"/>
      <c r="DX195" s="170"/>
      <c r="DY195" s="170"/>
      <c r="DZ195" s="170"/>
      <c r="EA195" s="170"/>
      <c r="EB195" s="170"/>
      <c r="EC195" s="170"/>
      <c r="ED195" s="170"/>
      <c r="EE195" s="170"/>
      <c r="EF195" s="170"/>
      <c r="EG195" s="170"/>
      <c r="EH195" s="170"/>
      <c r="EI195" s="170"/>
      <c r="EJ195" s="170"/>
      <c r="EK195" s="170"/>
      <c r="EL195" s="170"/>
      <c r="EM195" s="170"/>
      <c r="EN195" s="170"/>
      <c r="EO195" s="170"/>
      <c r="EP195" s="170"/>
      <c r="EQ195" s="170"/>
      <c r="ER195" s="170"/>
      <c r="ES195" s="170"/>
      <c r="ET195" s="170"/>
      <c r="EU195" s="170"/>
      <c r="EV195" s="170"/>
      <c r="EW195" s="170"/>
      <c r="EX195" s="170"/>
      <c r="EY195" s="170"/>
      <c r="EZ195" s="170"/>
      <c r="FA195" s="170"/>
      <c r="FB195" s="170"/>
      <c r="FC195" s="170"/>
      <c r="FD195" s="170"/>
      <c r="FE195" s="170"/>
      <c r="FF195" s="170"/>
      <c r="FG195" s="170"/>
      <c r="FH195" s="170"/>
      <c r="FI195" s="170"/>
      <c r="FJ195" s="170"/>
      <c r="FK195" s="170"/>
      <c r="FL195" s="170"/>
      <c r="FM195" s="170"/>
      <c r="FN195" s="170"/>
      <c r="FO195" s="170"/>
      <c r="FP195" s="170"/>
      <c r="FQ195" s="170"/>
      <c r="FR195" s="170"/>
      <c r="FS195" s="170"/>
      <c r="FT195" s="170"/>
      <c r="FU195" s="170"/>
      <c r="FV195" s="170"/>
      <c r="FW195" s="170"/>
      <c r="FX195" s="170"/>
      <c r="FY195" s="170"/>
      <c r="FZ195" s="170"/>
      <c r="GA195" s="170"/>
      <c r="GB195" s="170"/>
      <c r="GC195" s="170"/>
      <c r="GD195" s="170"/>
      <c r="GE195" s="170"/>
      <c r="GF195" s="170"/>
      <c r="GG195" s="170"/>
      <c r="GH195" s="170"/>
      <c r="GI195" s="170"/>
      <c r="GJ195" s="170"/>
      <c r="GK195" s="170"/>
      <c r="GL195" s="170"/>
      <c r="GM195" s="170"/>
      <c r="GN195" s="170"/>
      <c r="GO195" s="170"/>
      <c r="GP195" s="170"/>
      <c r="GQ195" s="170"/>
      <c r="GR195" s="170"/>
      <c r="GS195" s="170"/>
      <c r="GT195" s="170"/>
      <c r="GU195" s="170"/>
      <c r="GV195" s="170"/>
      <c r="GW195" s="170"/>
      <c r="GX195" s="170"/>
      <c r="GY195" s="170"/>
      <c r="GZ195" s="170"/>
      <c r="HA195" s="170"/>
      <c r="HB195" s="170"/>
      <c r="HC195" s="170"/>
      <c r="HD195" s="170"/>
      <c r="HE195" s="170"/>
      <c r="HF195" s="170"/>
      <c r="HG195" s="170"/>
      <c r="HH195" s="170"/>
      <c r="HI195" s="170"/>
      <c r="HJ195" s="170"/>
      <c r="HK195" s="170"/>
      <c r="HL195" s="170"/>
      <c r="HM195" s="170"/>
      <c r="HN195" s="170"/>
      <c r="HO195" s="170"/>
      <c r="HP195" s="170"/>
      <c r="HQ195" s="170"/>
      <c r="HR195" s="170"/>
      <c r="HS195" s="170"/>
      <c r="HT195" s="170"/>
      <c r="HU195" s="170"/>
      <c r="HV195" s="170"/>
      <c r="HW195" s="170"/>
      <c r="HX195" s="170"/>
      <c r="HY195" s="170"/>
      <c r="HZ195" s="170"/>
      <c r="IA195" s="170"/>
      <c r="IB195" s="170"/>
      <c r="IC195" s="170"/>
      <c r="ID195" s="170"/>
      <c r="IE195" s="170"/>
      <c r="IF195" s="170"/>
      <c r="IG195" s="170"/>
      <c r="IH195" s="170"/>
      <c r="II195" s="170"/>
      <c r="IJ195" s="170"/>
      <c r="IK195" s="170"/>
      <c r="IL195" s="170"/>
      <c r="IM195" s="170"/>
      <c r="IN195" s="170"/>
      <c r="IO195" s="170"/>
      <c r="IP195" s="170"/>
      <c r="IQ195" s="170"/>
      <c r="IR195" s="170"/>
      <c r="IS195" s="170"/>
      <c r="IT195" s="170"/>
      <c r="IU195" s="170"/>
      <c r="IV195" s="170"/>
    </row>
    <row r="196" spans="1:256" ht="17.25">
      <c r="A196" s="215" t="s">
        <v>458</v>
      </c>
      <c r="B196" s="186">
        <v>527298.76</v>
      </c>
      <c r="C196" s="186">
        <v>744948.56</v>
      </c>
      <c r="D196" s="195"/>
      <c r="E196" s="196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0"/>
      <c r="BW196" s="170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CL196" s="170"/>
      <c r="CM196" s="170"/>
      <c r="CN196" s="170"/>
      <c r="CO196" s="170"/>
      <c r="CP196" s="170"/>
      <c r="CQ196" s="170"/>
      <c r="CR196" s="170"/>
      <c r="CS196" s="170"/>
      <c r="CT196" s="170"/>
      <c r="CU196" s="170"/>
      <c r="CV196" s="170"/>
      <c r="CW196" s="170"/>
      <c r="CX196" s="170"/>
      <c r="CY196" s="170"/>
      <c r="CZ196" s="170"/>
      <c r="DA196" s="170"/>
      <c r="DB196" s="170"/>
      <c r="DC196" s="170"/>
      <c r="DD196" s="170"/>
      <c r="DE196" s="170"/>
      <c r="DF196" s="170"/>
      <c r="DG196" s="170"/>
      <c r="DH196" s="170"/>
      <c r="DI196" s="170"/>
      <c r="DJ196" s="170"/>
      <c r="DK196" s="170"/>
      <c r="DL196" s="170"/>
      <c r="DM196" s="170"/>
      <c r="DN196" s="170"/>
      <c r="DO196" s="170"/>
      <c r="DP196" s="170"/>
      <c r="DQ196" s="170"/>
      <c r="DR196" s="170"/>
      <c r="DS196" s="170"/>
      <c r="DT196" s="170"/>
      <c r="DU196" s="170"/>
      <c r="DV196" s="170"/>
      <c r="DW196" s="170"/>
      <c r="DX196" s="170"/>
      <c r="DY196" s="170"/>
      <c r="DZ196" s="170"/>
      <c r="EA196" s="170"/>
      <c r="EB196" s="170"/>
      <c r="EC196" s="170"/>
      <c r="ED196" s="170"/>
      <c r="EE196" s="170"/>
      <c r="EF196" s="170"/>
      <c r="EG196" s="170"/>
      <c r="EH196" s="170"/>
      <c r="EI196" s="170"/>
      <c r="EJ196" s="170"/>
      <c r="EK196" s="170"/>
      <c r="EL196" s="170"/>
      <c r="EM196" s="170"/>
      <c r="EN196" s="170"/>
      <c r="EO196" s="170"/>
      <c r="EP196" s="170"/>
      <c r="EQ196" s="170"/>
      <c r="ER196" s="170"/>
      <c r="ES196" s="170"/>
      <c r="ET196" s="170"/>
      <c r="EU196" s="170"/>
      <c r="EV196" s="170"/>
      <c r="EW196" s="170"/>
      <c r="EX196" s="170"/>
      <c r="EY196" s="170"/>
      <c r="EZ196" s="170"/>
      <c r="FA196" s="170"/>
      <c r="FB196" s="170"/>
      <c r="FC196" s="170"/>
      <c r="FD196" s="170"/>
      <c r="FE196" s="170"/>
      <c r="FF196" s="170"/>
      <c r="FG196" s="170"/>
      <c r="FH196" s="170"/>
      <c r="FI196" s="170"/>
      <c r="FJ196" s="170"/>
      <c r="FK196" s="170"/>
      <c r="FL196" s="170"/>
      <c r="FM196" s="170"/>
      <c r="FN196" s="170"/>
      <c r="FO196" s="170"/>
      <c r="FP196" s="170"/>
      <c r="FQ196" s="170"/>
      <c r="FR196" s="170"/>
      <c r="FS196" s="170"/>
      <c r="FT196" s="170"/>
      <c r="FU196" s="170"/>
      <c r="FV196" s="170"/>
      <c r="FW196" s="170"/>
      <c r="FX196" s="170"/>
      <c r="FY196" s="170"/>
      <c r="FZ196" s="170"/>
      <c r="GA196" s="170"/>
      <c r="GB196" s="170"/>
      <c r="GC196" s="170"/>
      <c r="GD196" s="170"/>
      <c r="GE196" s="170"/>
      <c r="GF196" s="170"/>
      <c r="GG196" s="170"/>
      <c r="GH196" s="170"/>
      <c r="GI196" s="170"/>
      <c r="GJ196" s="170"/>
      <c r="GK196" s="170"/>
      <c r="GL196" s="170"/>
      <c r="GM196" s="170"/>
      <c r="GN196" s="170"/>
      <c r="GO196" s="170"/>
      <c r="GP196" s="170"/>
      <c r="GQ196" s="170"/>
      <c r="GR196" s="170"/>
      <c r="GS196" s="170"/>
      <c r="GT196" s="170"/>
      <c r="GU196" s="170"/>
      <c r="GV196" s="170"/>
      <c r="GW196" s="170"/>
      <c r="GX196" s="170"/>
      <c r="GY196" s="170"/>
      <c r="GZ196" s="170"/>
      <c r="HA196" s="170"/>
      <c r="HB196" s="170"/>
      <c r="HC196" s="170"/>
      <c r="HD196" s="170"/>
      <c r="HE196" s="170"/>
      <c r="HF196" s="170"/>
      <c r="HG196" s="170"/>
      <c r="HH196" s="170"/>
      <c r="HI196" s="170"/>
      <c r="HJ196" s="170"/>
      <c r="HK196" s="170"/>
      <c r="HL196" s="170"/>
      <c r="HM196" s="170"/>
      <c r="HN196" s="170"/>
      <c r="HO196" s="170"/>
      <c r="HP196" s="170"/>
      <c r="HQ196" s="170"/>
      <c r="HR196" s="170"/>
      <c r="HS196" s="170"/>
      <c r="HT196" s="170"/>
      <c r="HU196" s="170"/>
      <c r="HV196" s="170"/>
      <c r="HW196" s="170"/>
      <c r="HX196" s="170"/>
      <c r="HY196" s="170"/>
      <c r="HZ196" s="170"/>
      <c r="IA196" s="170"/>
      <c r="IB196" s="170"/>
      <c r="IC196" s="170"/>
      <c r="ID196" s="170"/>
      <c r="IE196" s="170"/>
      <c r="IF196" s="170"/>
      <c r="IG196" s="170"/>
      <c r="IH196" s="170"/>
      <c r="II196" s="170"/>
      <c r="IJ196" s="170"/>
      <c r="IK196" s="170"/>
      <c r="IL196" s="170"/>
      <c r="IM196" s="170"/>
      <c r="IN196" s="170"/>
      <c r="IO196" s="170"/>
      <c r="IP196" s="170"/>
      <c r="IQ196" s="170"/>
      <c r="IR196" s="170"/>
      <c r="IS196" s="170"/>
      <c r="IT196" s="170"/>
      <c r="IU196" s="170"/>
      <c r="IV196" s="170"/>
    </row>
    <row r="197" spans="1:256" ht="18" thickBot="1">
      <c r="A197" s="181" t="s">
        <v>219</v>
      </c>
      <c r="B197" s="197">
        <f>SUM(B196:B196)</f>
        <v>527298.76</v>
      </c>
      <c r="C197" s="197">
        <f>SUM(C196:C196)</f>
        <v>744948.56</v>
      </c>
      <c r="D197" s="197">
        <f>C197-B197</f>
        <v>217649.80000000005</v>
      </c>
      <c r="E197" s="198">
        <f>D197/B197</f>
        <v>0.4127637243068807</v>
      </c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0"/>
      <c r="BS197" s="170"/>
      <c r="BT197" s="170"/>
      <c r="BU197" s="170"/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CL197" s="170"/>
      <c r="CM197" s="170"/>
      <c r="CN197" s="170"/>
      <c r="CO197" s="170"/>
      <c r="CP197" s="170"/>
      <c r="CQ197" s="170"/>
      <c r="CR197" s="170"/>
      <c r="CS197" s="170"/>
      <c r="CT197" s="170"/>
      <c r="CU197" s="170"/>
      <c r="CV197" s="170"/>
      <c r="CW197" s="170"/>
      <c r="CX197" s="170"/>
      <c r="CY197" s="170"/>
      <c r="CZ197" s="170"/>
      <c r="DA197" s="170"/>
      <c r="DB197" s="170"/>
      <c r="DC197" s="170"/>
      <c r="DD197" s="170"/>
      <c r="DE197" s="170"/>
      <c r="DF197" s="170"/>
      <c r="DG197" s="170"/>
      <c r="DH197" s="170"/>
      <c r="DI197" s="170"/>
      <c r="DJ197" s="170"/>
      <c r="DK197" s="170"/>
      <c r="DL197" s="170"/>
      <c r="DM197" s="170"/>
      <c r="DN197" s="170"/>
      <c r="DO197" s="170"/>
      <c r="DP197" s="170"/>
      <c r="DQ197" s="170"/>
      <c r="DR197" s="170"/>
      <c r="DS197" s="170"/>
      <c r="DT197" s="170"/>
      <c r="DU197" s="170"/>
      <c r="DV197" s="170"/>
      <c r="DW197" s="170"/>
      <c r="DX197" s="170"/>
      <c r="DY197" s="170"/>
      <c r="DZ197" s="170"/>
      <c r="EA197" s="170"/>
      <c r="EB197" s="170"/>
      <c r="EC197" s="170"/>
      <c r="ED197" s="170"/>
      <c r="EE197" s="170"/>
      <c r="EF197" s="170"/>
      <c r="EG197" s="170"/>
      <c r="EH197" s="170"/>
      <c r="EI197" s="170"/>
      <c r="EJ197" s="170"/>
      <c r="EK197" s="170"/>
      <c r="EL197" s="170"/>
      <c r="EM197" s="170"/>
      <c r="EN197" s="170"/>
      <c r="EO197" s="170"/>
      <c r="EP197" s="170"/>
      <c r="EQ197" s="170"/>
      <c r="ER197" s="170"/>
      <c r="ES197" s="170"/>
      <c r="ET197" s="170"/>
      <c r="EU197" s="170"/>
      <c r="EV197" s="170"/>
      <c r="EW197" s="170"/>
      <c r="EX197" s="170"/>
      <c r="EY197" s="170"/>
      <c r="EZ197" s="170"/>
      <c r="FA197" s="170"/>
      <c r="FB197" s="170"/>
      <c r="FC197" s="170"/>
      <c r="FD197" s="170"/>
      <c r="FE197" s="170"/>
      <c r="FF197" s="170"/>
      <c r="FG197" s="170"/>
      <c r="FH197" s="170"/>
      <c r="FI197" s="170"/>
      <c r="FJ197" s="170"/>
      <c r="FK197" s="170"/>
      <c r="FL197" s="170"/>
      <c r="FM197" s="170"/>
      <c r="FN197" s="170"/>
      <c r="FO197" s="170"/>
      <c r="FP197" s="170"/>
      <c r="FQ197" s="170"/>
      <c r="FR197" s="170"/>
      <c r="FS197" s="170"/>
      <c r="FT197" s="170"/>
      <c r="FU197" s="170"/>
      <c r="FV197" s="170"/>
      <c r="FW197" s="170"/>
      <c r="FX197" s="170"/>
      <c r="FY197" s="170"/>
      <c r="FZ197" s="170"/>
      <c r="GA197" s="170"/>
      <c r="GB197" s="170"/>
      <c r="GC197" s="170"/>
      <c r="GD197" s="170"/>
      <c r="GE197" s="170"/>
      <c r="GF197" s="170"/>
      <c r="GG197" s="170"/>
      <c r="GH197" s="170"/>
      <c r="GI197" s="170"/>
      <c r="GJ197" s="170"/>
      <c r="GK197" s="170"/>
      <c r="GL197" s="170"/>
      <c r="GM197" s="170"/>
      <c r="GN197" s="170"/>
      <c r="GO197" s="170"/>
      <c r="GP197" s="170"/>
      <c r="GQ197" s="170"/>
      <c r="GR197" s="170"/>
      <c r="GS197" s="170"/>
      <c r="GT197" s="170"/>
      <c r="GU197" s="170"/>
      <c r="GV197" s="170"/>
      <c r="GW197" s="170"/>
      <c r="GX197" s="170"/>
      <c r="GY197" s="170"/>
      <c r="GZ197" s="170"/>
      <c r="HA197" s="170"/>
      <c r="HB197" s="170"/>
      <c r="HC197" s="170"/>
      <c r="HD197" s="170"/>
      <c r="HE197" s="170"/>
      <c r="HF197" s="170"/>
      <c r="HG197" s="170"/>
      <c r="HH197" s="170"/>
      <c r="HI197" s="170"/>
      <c r="HJ197" s="170"/>
      <c r="HK197" s="170"/>
      <c r="HL197" s="170"/>
      <c r="HM197" s="170"/>
      <c r="HN197" s="170"/>
      <c r="HO197" s="170"/>
      <c r="HP197" s="170"/>
      <c r="HQ197" s="170"/>
      <c r="HR197" s="170"/>
      <c r="HS197" s="170"/>
      <c r="HT197" s="170"/>
      <c r="HU197" s="170"/>
      <c r="HV197" s="170"/>
      <c r="HW197" s="170"/>
      <c r="HX197" s="170"/>
      <c r="HY197" s="170"/>
      <c r="HZ197" s="170"/>
      <c r="IA197" s="170"/>
      <c r="IB197" s="170"/>
      <c r="IC197" s="170"/>
      <c r="ID197" s="170"/>
      <c r="IE197" s="170"/>
      <c r="IF197" s="170"/>
      <c r="IG197" s="170"/>
      <c r="IH197" s="170"/>
      <c r="II197" s="170"/>
      <c r="IJ197" s="170"/>
      <c r="IK197" s="170"/>
      <c r="IL197" s="170"/>
      <c r="IM197" s="170"/>
      <c r="IN197" s="170"/>
      <c r="IO197" s="170"/>
      <c r="IP197" s="170"/>
      <c r="IQ197" s="170"/>
      <c r="IR197" s="170"/>
      <c r="IS197" s="170"/>
      <c r="IT197" s="170"/>
      <c r="IU197" s="170"/>
      <c r="IV197" s="170"/>
    </row>
    <row r="198" spans="1:256" ht="18" thickTop="1">
      <c r="A198" s="216" t="s">
        <v>459</v>
      </c>
      <c r="B198" s="186">
        <v>0</v>
      </c>
      <c r="C198" s="186">
        <v>264614.99</v>
      </c>
      <c r="D198" s="195"/>
      <c r="E198" s="196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  <c r="BT198" s="170"/>
      <c r="BU198" s="170"/>
      <c r="BV198" s="170"/>
      <c r="BW198" s="170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0"/>
      <c r="CJ198" s="170"/>
      <c r="CK198" s="170"/>
      <c r="CL198" s="170"/>
      <c r="CM198" s="170"/>
      <c r="CN198" s="170"/>
      <c r="CO198" s="170"/>
      <c r="CP198" s="170"/>
      <c r="CQ198" s="170"/>
      <c r="CR198" s="170"/>
      <c r="CS198" s="170"/>
      <c r="CT198" s="170"/>
      <c r="CU198" s="170"/>
      <c r="CV198" s="170"/>
      <c r="CW198" s="170"/>
      <c r="CX198" s="170"/>
      <c r="CY198" s="170"/>
      <c r="CZ198" s="170"/>
      <c r="DA198" s="170"/>
      <c r="DB198" s="170"/>
      <c r="DC198" s="170"/>
      <c r="DD198" s="170"/>
      <c r="DE198" s="170"/>
      <c r="DF198" s="170"/>
      <c r="DG198" s="170"/>
      <c r="DH198" s="170"/>
      <c r="DI198" s="170"/>
      <c r="DJ198" s="170"/>
      <c r="DK198" s="170"/>
      <c r="DL198" s="170"/>
      <c r="DM198" s="170"/>
      <c r="DN198" s="170"/>
      <c r="DO198" s="170"/>
      <c r="DP198" s="170"/>
      <c r="DQ198" s="170"/>
      <c r="DR198" s="170"/>
      <c r="DS198" s="170"/>
      <c r="DT198" s="170"/>
      <c r="DU198" s="170"/>
      <c r="DV198" s="170"/>
      <c r="DW198" s="170"/>
      <c r="DX198" s="170"/>
      <c r="DY198" s="170"/>
      <c r="DZ198" s="170"/>
      <c r="EA198" s="170"/>
      <c r="EB198" s="170"/>
      <c r="EC198" s="170"/>
      <c r="ED198" s="170"/>
      <c r="EE198" s="170"/>
      <c r="EF198" s="170"/>
      <c r="EG198" s="170"/>
      <c r="EH198" s="170"/>
      <c r="EI198" s="170"/>
      <c r="EJ198" s="170"/>
      <c r="EK198" s="170"/>
      <c r="EL198" s="170"/>
      <c r="EM198" s="170"/>
      <c r="EN198" s="170"/>
      <c r="EO198" s="170"/>
      <c r="EP198" s="170"/>
      <c r="EQ198" s="170"/>
      <c r="ER198" s="170"/>
      <c r="ES198" s="170"/>
      <c r="ET198" s="170"/>
      <c r="EU198" s="170"/>
      <c r="EV198" s="170"/>
      <c r="EW198" s="170"/>
      <c r="EX198" s="170"/>
      <c r="EY198" s="170"/>
      <c r="EZ198" s="170"/>
      <c r="FA198" s="170"/>
      <c r="FB198" s="170"/>
      <c r="FC198" s="170"/>
      <c r="FD198" s="170"/>
      <c r="FE198" s="170"/>
      <c r="FF198" s="170"/>
      <c r="FG198" s="170"/>
      <c r="FH198" s="170"/>
      <c r="FI198" s="170"/>
      <c r="FJ198" s="170"/>
      <c r="FK198" s="170"/>
      <c r="FL198" s="170"/>
      <c r="FM198" s="170"/>
      <c r="FN198" s="170"/>
      <c r="FO198" s="170"/>
      <c r="FP198" s="170"/>
      <c r="FQ198" s="170"/>
      <c r="FR198" s="170"/>
      <c r="FS198" s="170"/>
      <c r="FT198" s="170"/>
      <c r="FU198" s="170"/>
      <c r="FV198" s="170"/>
      <c r="FW198" s="170"/>
      <c r="FX198" s="170"/>
      <c r="FY198" s="170"/>
      <c r="FZ198" s="170"/>
      <c r="GA198" s="170"/>
      <c r="GB198" s="170"/>
      <c r="GC198" s="170"/>
      <c r="GD198" s="170"/>
      <c r="GE198" s="170"/>
      <c r="GF198" s="170"/>
      <c r="GG198" s="170"/>
      <c r="GH198" s="170"/>
      <c r="GI198" s="170"/>
      <c r="GJ198" s="170"/>
      <c r="GK198" s="170"/>
      <c r="GL198" s="170"/>
      <c r="GM198" s="170"/>
      <c r="GN198" s="170"/>
      <c r="GO198" s="170"/>
      <c r="GP198" s="170"/>
      <c r="GQ198" s="170"/>
      <c r="GR198" s="170"/>
      <c r="GS198" s="170"/>
      <c r="GT198" s="170"/>
      <c r="GU198" s="170"/>
      <c r="GV198" s="170"/>
      <c r="GW198" s="170"/>
      <c r="GX198" s="170"/>
      <c r="GY198" s="170"/>
      <c r="GZ198" s="170"/>
      <c r="HA198" s="170"/>
      <c r="HB198" s="170"/>
      <c r="HC198" s="170"/>
      <c r="HD198" s="170"/>
      <c r="HE198" s="170"/>
      <c r="HF198" s="170"/>
      <c r="HG198" s="170"/>
      <c r="HH198" s="170"/>
      <c r="HI198" s="170"/>
      <c r="HJ198" s="170"/>
      <c r="HK198" s="170"/>
      <c r="HL198" s="170"/>
      <c r="HM198" s="170"/>
      <c r="HN198" s="170"/>
      <c r="HO198" s="170"/>
      <c r="HP198" s="170"/>
      <c r="HQ198" s="170"/>
      <c r="HR198" s="170"/>
      <c r="HS198" s="170"/>
      <c r="HT198" s="170"/>
      <c r="HU198" s="170"/>
      <c r="HV198" s="170"/>
      <c r="HW198" s="170"/>
      <c r="HX198" s="170"/>
      <c r="HY198" s="170"/>
      <c r="HZ198" s="170"/>
      <c r="IA198" s="170"/>
      <c r="IB198" s="170"/>
      <c r="IC198" s="170"/>
      <c r="ID198" s="170"/>
      <c r="IE198" s="170"/>
      <c r="IF198" s="170"/>
      <c r="IG198" s="170"/>
      <c r="IH198" s="170"/>
      <c r="II198" s="170"/>
      <c r="IJ198" s="170"/>
      <c r="IK198" s="170"/>
      <c r="IL198" s="170"/>
      <c r="IM198" s="170"/>
      <c r="IN198" s="170"/>
      <c r="IO198" s="170"/>
      <c r="IP198" s="170"/>
      <c r="IQ198" s="170"/>
      <c r="IR198" s="170"/>
      <c r="IS198" s="170"/>
      <c r="IT198" s="170"/>
      <c r="IU198" s="170"/>
      <c r="IV198" s="170"/>
    </row>
    <row r="199" spans="1:5" ht="17.25">
      <c r="A199" s="217" t="s">
        <v>404</v>
      </c>
      <c r="B199" s="186">
        <v>0</v>
      </c>
      <c r="C199" s="186">
        <v>50603.53</v>
      </c>
      <c r="D199" s="195"/>
      <c r="E199" s="196"/>
    </row>
    <row r="200" spans="1:5" ht="17.25">
      <c r="A200" s="217" t="s">
        <v>405</v>
      </c>
      <c r="B200" s="186">
        <v>0</v>
      </c>
      <c r="C200" s="186">
        <v>160534.25</v>
      </c>
      <c r="D200" s="195"/>
      <c r="E200" s="196"/>
    </row>
    <row r="201" spans="1:5" ht="17.25">
      <c r="A201" s="217" t="s">
        <v>406</v>
      </c>
      <c r="B201" s="186">
        <v>0</v>
      </c>
      <c r="C201" s="186">
        <v>20462.03</v>
      </c>
      <c r="D201" s="195"/>
      <c r="E201" s="196"/>
    </row>
    <row r="202" spans="1:5" ht="17.25">
      <c r="A202" s="217" t="s">
        <v>407</v>
      </c>
      <c r="B202" s="186">
        <v>0</v>
      </c>
      <c r="C202" s="186">
        <v>89388.51</v>
      </c>
      <c r="D202" s="195"/>
      <c r="E202" s="196"/>
    </row>
    <row r="203" spans="1:5" ht="17.25">
      <c r="A203" s="217" t="s">
        <v>408</v>
      </c>
      <c r="B203" s="186">
        <v>129</v>
      </c>
      <c r="C203" s="186">
        <v>1086.9</v>
      </c>
      <c r="D203" s="195"/>
      <c r="E203" s="196"/>
    </row>
    <row r="204" spans="1:5" ht="18" thickBot="1">
      <c r="A204" s="181" t="s">
        <v>219</v>
      </c>
      <c r="B204" s="197">
        <f>SUM(B198:B203)</f>
        <v>129</v>
      </c>
      <c r="C204" s="197">
        <f>SUM(C198:C203)</f>
        <v>586690.2100000001</v>
      </c>
      <c r="D204" s="197">
        <f>C204-B204</f>
        <v>586561.2100000001</v>
      </c>
      <c r="E204" s="198">
        <v>1</v>
      </c>
    </row>
    <row r="205" spans="1:5" ht="18" thickBot="1" thickTop="1">
      <c r="A205" s="218" t="s">
        <v>409</v>
      </c>
      <c r="B205" s="218">
        <f>B7+B10+B15+B24+B33+B38+B48+B58+B80+B82+B86+B93+B130+B147+B150+B171+B177+B183+B193+B195+B197+B204</f>
        <v>5922390651.810001</v>
      </c>
      <c r="C205" s="218">
        <f>C7+C10+C15+C24+C33+C38+C48+C58+C80+C82+C86+C93+C130+C147+C150+C171+C177+C183+C193+C195+C197+C204</f>
        <v>6354516120.01</v>
      </c>
      <c r="D205" s="218">
        <f>C205-B205</f>
        <v>432125468.19999886</v>
      </c>
      <c r="E205" s="219">
        <f>D205/B205</f>
        <v>0.07296470185868821</v>
      </c>
    </row>
    <row r="206" ht="13.5" thickTop="1">
      <c r="C206" s="220"/>
    </row>
    <row r="212" ht="12.75">
      <c r="A212" s="167" t="s">
        <v>209</v>
      </c>
    </row>
    <row r="213" ht="12.75">
      <c r="A213" s="167" t="s">
        <v>410</v>
      </c>
    </row>
    <row r="214" ht="12.75">
      <c r="A214" s="167" t="s">
        <v>411</v>
      </c>
    </row>
    <row r="215" ht="12.75">
      <c r="A215" s="167" t="s">
        <v>412</v>
      </c>
    </row>
    <row r="216" ht="12.75">
      <c r="A216" s="167" t="s">
        <v>413</v>
      </c>
    </row>
    <row r="217" ht="12.75">
      <c r="A217" s="167" t="s">
        <v>414</v>
      </c>
    </row>
    <row r="218" ht="12.75">
      <c r="A218" s="167" t="s">
        <v>415</v>
      </c>
    </row>
    <row r="219" ht="12.75">
      <c r="A219" s="167" t="s">
        <v>416</v>
      </c>
    </row>
    <row r="220" ht="12.75">
      <c r="A220" s="167" t="s">
        <v>417</v>
      </c>
    </row>
    <row r="221" ht="12.75">
      <c r="A221" s="167" t="s">
        <v>418</v>
      </c>
    </row>
    <row r="223" ht="12.75">
      <c r="A223" s="167" t="s">
        <v>419</v>
      </c>
    </row>
    <row r="224" ht="12.75">
      <c r="A224" s="167" t="s">
        <v>420</v>
      </c>
    </row>
    <row r="225" ht="12.75">
      <c r="A225" s="167" t="s">
        <v>421</v>
      </c>
    </row>
    <row r="226" ht="12.75">
      <c r="A226" s="167" t="s">
        <v>422</v>
      </c>
    </row>
    <row r="227" ht="12.75">
      <c r="A227" s="167" t="s">
        <v>423</v>
      </c>
    </row>
    <row r="228" ht="12.75">
      <c r="A228" s="167" t="s">
        <v>424</v>
      </c>
    </row>
    <row r="229" ht="12.75">
      <c r="A229" s="167" t="s">
        <v>425</v>
      </c>
    </row>
    <row r="230" ht="12.75">
      <c r="A230" s="167" t="s">
        <v>426</v>
      </c>
    </row>
    <row r="231" ht="12.75">
      <c r="A231" s="167" t="s">
        <v>427</v>
      </c>
    </row>
    <row r="232" ht="12.75">
      <c r="A232" s="167" t="s">
        <v>428</v>
      </c>
    </row>
    <row r="233" ht="12.75">
      <c r="A233" s="167" t="s">
        <v>429</v>
      </c>
    </row>
    <row r="234" ht="12.75">
      <c r="A234" s="167" t="s">
        <v>430</v>
      </c>
    </row>
    <row r="235" ht="12.75">
      <c r="A235" s="167" t="s">
        <v>431</v>
      </c>
    </row>
    <row r="236" ht="12.75">
      <c r="A236" s="167" t="s">
        <v>432</v>
      </c>
    </row>
    <row r="237" ht="12.75">
      <c r="A237" s="167" t="s">
        <v>433</v>
      </c>
    </row>
    <row r="238" ht="12.75">
      <c r="A238" s="167" t="s">
        <v>434</v>
      </c>
    </row>
    <row r="239" ht="12.75">
      <c r="A239" s="221" t="s">
        <v>435</v>
      </c>
    </row>
    <row r="240" ht="12.75">
      <c r="A240" s="221" t="s">
        <v>436</v>
      </c>
    </row>
    <row r="241" ht="12.75">
      <c r="A241" s="167" t="s">
        <v>437</v>
      </c>
    </row>
    <row r="242" ht="12.75">
      <c r="A242" s="167" t="s">
        <v>438</v>
      </c>
    </row>
    <row r="243" ht="12.75">
      <c r="A243" s="167" t="s">
        <v>439</v>
      </c>
    </row>
    <row r="244" ht="12.75">
      <c r="A244" s="167" t="s">
        <v>440</v>
      </c>
    </row>
    <row r="245" ht="12.75">
      <c r="A245" s="167" t="s">
        <v>441</v>
      </c>
    </row>
    <row r="246" ht="12.75">
      <c r="A246" s="167" t="s">
        <v>442</v>
      </c>
    </row>
    <row r="247" ht="12.75">
      <c r="A247" s="167" t="s">
        <v>443</v>
      </c>
    </row>
    <row r="248" ht="12.75">
      <c r="A248" s="167" t="s">
        <v>444</v>
      </c>
    </row>
    <row r="249" ht="12.75">
      <c r="A249" s="167" t="s">
        <v>445</v>
      </c>
    </row>
    <row r="250" ht="12.75">
      <c r="A250" s="167" t="s">
        <v>446</v>
      </c>
    </row>
    <row r="251" ht="12.75">
      <c r="A251" s="167" t="s">
        <v>447</v>
      </c>
    </row>
    <row r="252" ht="12.75">
      <c r="A252" s="167" t="s">
        <v>448</v>
      </c>
    </row>
    <row r="253" ht="12.75">
      <c r="A253" s="167" t="s">
        <v>449</v>
      </c>
    </row>
    <row r="254" ht="12.75">
      <c r="A254" s="167" t="s">
        <v>450</v>
      </c>
    </row>
    <row r="255" ht="12.75">
      <c r="A255" s="167" t="s">
        <v>451</v>
      </c>
    </row>
    <row r="256" ht="12.75">
      <c r="A256" s="167" t="s">
        <v>452</v>
      </c>
    </row>
    <row r="257" ht="12.75">
      <c r="A257" s="167" t="s">
        <v>453</v>
      </c>
    </row>
    <row r="258" ht="12.75">
      <c r="A258" s="167" t="s">
        <v>454</v>
      </c>
    </row>
    <row r="261" ht="12.75">
      <c r="A261" s="221"/>
    </row>
  </sheetData>
  <sheetProtection/>
  <printOptions horizontalCentered="1"/>
  <pageMargins left="0.48" right="0.27" top="0.2" bottom="0.18" header="0.23" footer="0.18"/>
  <pageSetup horizontalDpi="600" verticalDpi="600" orientation="portrait" scale="56" r:id="rId1"/>
  <rowBreaks count="3" manualBreakCount="3">
    <brk id="58" max="255" man="1"/>
    <brk id="130" max="255" man="1"/>
    <brk id="20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421875" style="0" customWidth="1"/>
    <col min="2" max="2" width="20.57421875" style="0" customWidth="1"/>
    <col min="3" max="3" width="20.7109375" style="0" customWidth="1"/>
    <col min="4" max="4" width="23.57421875" style="0" customWidth="1"/>
    <col min="5" max="6" width="20.57421875" style="0" customWidth="1"/>
    <col min="7" max="7" width="21.140625" style="0" customWidth="1"/>
    <col min="8" max="8" width="20.28125" style="0" customWidth="1"/>
    <col min="9" max="9" width="18.8515625" style="0" customWidth="1"/>
    <col min="10" max="10" width="22.00390625" style="0" customWidth="1"/>
  </cols>
  <sheetData>
    <row r="1" spans="1:6" ht="17.25">
      <c r="A1" s="114"/>
      <c r="B1" s="114"/>
      <c r="C1" s="114" t="s">
        <v>0</v>
      </c>
      <c r="D1" s="114"/>
      <c r="E1" s="114"/>
      <c r="F1" s="114"/>
    </row>
    <row r="2" spans="1:6" ht="17.25">
      <c r="A2" s="114"/>
      <c r="B2" s="114"/>
      <c r="C2" s="114" t="s">
        <v>102</v>
      </c>
      <c r="D2" s="114"/>
      <c r="E2" s="114"/>
      <c r="F2" s="114"/>
    </row>
    <row r="3" spans="1:6" ht="17.25">
      <c r="A3" s="114" t="s">
        <v>234</v>
      </c>
      <c r="B3" s="114" t="s">
        <v>235</v>
      </c>
      <c r="C3" s="114" t="s">
        <v>105</v>
      </c>
      <c r="D3" s="114" t="s">
        <v>106</v>
      </c>
      <c r="E3" s="114"/>
      <c r="F3" s="72" t="s">
        <v>236</v>
      </c>
    </row>
    <row r="4" spans="1:9" ht="17.25">
      <c r="A4" s="163" t="s">
        <v>108</v>
      </c>
      <c r="B4" s="92" t="s">
        <v>109</v>
      </c>
      <c r="C4" s="74" t="s">
        <v>110</v>
      </c>
      <c r="D4" s="163" t="s">
        <v>108</v>
      </c>
      <c r="E4" s="92" t="str">
        <f>B4</f>
        <v>Feb 06</v>
      </c>
      <c r="F4" s="74" t="str">
        <f>C4</f>
        <v>Jul 05 - Feb 06</v>
      </c>
      <c r="H4" s="90" t="s">
        <v>111</v>
      </c>
      <c r="I4" s="90" t="s">
        <v>111</v>
      </c>
    </row>
    <row r="5" spans="1:9" ht="17.25">
      <c r="A5" s="117" t="s">
        <v>112</v>
      </c>
      <c r="B5" s="78">
        <f aca="true" t="shared" si="0" ref="B5:B36">E64</f>
        <v>28859.460000000003</v>
      </c>
      <c r="C5" s="78">
        <f aca="true" t="shared" si="1" ref="C5:C36">B5+H5</f>
        <v>224763.8</v>
      </c>
      <c r="D5" s="120" t="s">
        <v>113</v>
      </c>
      <c r="E5" s="78">
        <f aca="true" t="shared" si="2" ref="E5:E51">J64</f>
        <v>6454</v>
      </c>
      <c r="F5" s="78">
        <f aca="true" t="shared" si="3" ref="F5:F51">E5+I5</f>
        <v>19504.489999999998</v>
      </c>
      <c r="G5" s="119"/>
      <c r="H5" s="78">
        <v>195904.34</v>
      </c>
      <c r="I5" s="78">
        <v>13050.49</v>
      </c>
    </row>
    <row r="6" spans="1:9" ht="17.25">
      <c r="A6" s="117" t="s">
        <v>114</v>
      </c>
      <c r="B6" s="78">
        <f t="shared" si="0"/>
        <v>28640.8</v>
      </c>
      <c r="C6" s="78">
        <f t="shared" si="1"/>
        <v>73041.01</v>
      </c>
      <c r="D6" s="120" t="s">
        <v>115</v>
      </c>
      <c r="E6" s="78">
        <f t="shared" si="2"/>
        <v>1122</v>
      </c>
      <c r="F6" s="78">
        <f t="shared" si="3"/>
        <v>2994.74</v>
      </c>
      <c r="G6" s="119"/>
      <c r="H6" s="78">
        <v>44400.21</v>
      </c>
      <c r="I6" s="78">
        <v>1872.74</v>
      </c>
    </row>
    <row r="7" spans="1:9" ht="17.25">
      <c r="A7" s="117" t="s">
        <v>116</v>
      </c>
      <c r="B7" s="78">
        <f t="shared" si="0"/>
        <v>5216.64</v>
      </c>
      <c r="C7" s="78">
        <f t="shared" si="1"/>
        <v>15844.05</v>
      </c>
      <c r="D7" s="120" t="s">
        <v>117</v>
      </c>
      <c r="E7" s="78">
        <f t="shared" si="2"/>
        <v>5350.69</v>
      </c>
      <c r="F7" s="78">
        <f t="shared" si="3"/>
        <v>48266.21</v>
      </c>
      <c r="G7" s="119"/>
      <c r="H7" s="78">
        <v>10627.41</v>
      </c>
      <c r="I7" s="78">
        <v>42915.52</v>
      </c>
    </row>
    <row r="8" spans="1:9" ht="17.25">
      <c r="A8" s="117" t="s">
        <v>118</v>
      </c>
      <c r="B8" s="78">
        <f t="shared" si="0"/>
        <v>1393</v>
      </c>
      <c r="C8" s="78">
        <f t="shared" si="1"/>
        <v>11167.9</v>
      </c>
      <c r="D8" s="120" t="s">
        <v>119</v>
      </c>
      <c r="E8" s="78">
        <f t="shared" si="2"/>
        <v>39218.060000000005</v>
      </c>
      <c r="F8" s="78">
        <f t="shared" si="3"/>
        <v>236907.24</v>
      </c>
      <c r="G8" s="119"/>
      <c r="H8" s="78">
        <v>9774.9</v>
      </c>
      <c r="I8" s="78">
        <v>197689.18</v>
      </c>
    </row>
    <row r="9" spans="1:9" ht="17.25">
      <c r="A9" s="117" t="s">
        <v>120</v>
      </c>
      <c r="B9" s="78">
        <f t="shared" si="0"/>
        <v>60077.28</v>
      </c>
      <c r="C9" s="78">
        <f t="shared" si="1"/>
        <v>238783.6</v>
      </c>
      <c r="D9" s="120" t="s">
        <v>121</v>
      </c>
      <c r="E9" s="78">
        <f t="shared" si="2"/>
        <v>36699</v>
      </c>
      <c r="F9" s="78">
        <f t="shared" si="3"/>
        <v>57638.21</v>
      </c>
      <c r="G9" s="119"/>
      <c r="H9" s="78">
        <v>178706.32</v>
      </c>
      <c r="I9" s="78">
        <v>20939.21</v>
      </c>
    </row>
    <row r="10" spans="1:9" ht="17.25">
      <c r="A10" s="117" t="s">
        <v>122</v>
      </c>
      <c r="B10" s="78">
        <f t="shared" si="0"/>
        <v>40715.630000000005</v>
      </c>
      <c r="C10" s="78">
        <f t="shared" si="1"/>
        <v>477750.36</v>
      </c>
      <c r="D10" s="120" t="s">
        <v>123</v>
      </c>
      <c r="E10" s="78">
        <f t="shared" si="2"/>
        <v>723</v>
      </c>
      <c r="F10" s="78">
        <f t="shared" si="3"/>
        <v>30773.24</v>
      </c>
      <c r="G10" s="119"/>
      <c r="H10" s="78">
        <v>437034.73</v>
      </c>
      <c r="I10" s="78">
        <v>30050.24</v>
      </c>
    </row>
    <row r="11" spans="1:9" ht="17.25">
      <c r="A11" s="117" t="s">
        <v>124</v>
      </c>
      <c r="B11" s="78">
        <f t="shared" si="0"/>
        <v>4410.12</v>
      </c>
      <c r="C11" s="78">
        <f t="shared" si="1"/>
        <v>80059</v>
      </c>
      <c r="D11" s="120" t="s">
        <v>125</v>
      </c>
      <c r="E11" s="78">
        <f t="shared" si="2"/>
        <v>7122</v>
      </c>
      <c r="F11" s="78">
        <f t="shared" si="3"/>
        <v>14620.119999999999</v>
      </c>
      <c r="G11" s="119"/>
      <c r="H11" s="78">
        <v>75648.88</v>
      </c>
      <c r="I11" s="78">
        <v>7498.12</v>
      </c>
    </row>
    <row r="12" spans="1:9" ht="17.25">
      <c r="A12" s="117" t="s">
        <v>126</v>
      </c>
      <c r="B12" s="78">
        <f t="shared" si="0"/>
        <v>1968</v>
      </c>
      <c r="C12" s="78">
        <f t="shared" si="1"/>
        <v>-1459.21</v>
      </c>
      <c r="D12" s="120" t="s">
        <v>127</v>
      </c>
      <c r="E12" s="78">
        <f t="shared" si="2"/>
        <v>43899.659999999996</v>
      </c>
      <c r="F12" s="78">
        <f t="shared" si="3"/>
        <v>342292.81</v>
      </c>
      <c r="G12" s="119"/>
      <c r="H12" s="78">
        <v>-3427.21</v>
      </c>
      <c r="I12" s="78">
        <v>298393.15</v>
      </c>
    </row>
    <row r="13" spans="1:9" ht="17.25">
      <c r="A13" s="117" t="s">
        <v>128</v>
      </c>
      <c r="B13" s="78">
        <f t="shared" si="0"/>
        <v>6203.27</v>
      </c>
      <c r="C13" s="78">
        <f t="shared" si="1"/>
        <v>37831.39</v>
      </c>
      <c r="D13" s="120" t="s">
        <v>129</v>
      </c>
      <c r="E13" s="78">
        <f t="shared" si="2"/>
        <v>4407.74</v>
      </c>
      <c r="F13" s="78">
        <f t="shared" si="3"/>
        <v>115499.18000000001</v>
      </c>
      <c r="G13" s="119"/>
      <c r="H13" s="78">
        <v>31628.12</v>
      </c>
      <c r="I13" s="78">
        <v>111091.44</v>
      </c>
    </row>
    <row r="14" spans="1:9" ht="17.25">
      <c r="A14" s="117" t="s">
        <v>130</v>
      </c>
      <c r="B14" s="78">
        <f t="shared" si="0"/>
        <v>8056.5</v>
      </c>
      <c r="C14" s="78">
        <f t="shared" si="1"/>
        <v>27678.52</v>
      </c>
      <c r="D14" s="120" t="s">
        <v>131</v>
      </c>
      <c r="E14" s="78">
        <f t="shared" si="2"/>
        <v>14060.86</v>
      </c>
      <c r="F14" s="78">
        <f t="shared" si="3"/>
        <v>37990.69</v>
      </c>
      <c r="G14" s="119"/>
      <c r="H14" s="78">
        <v>19622.02</v>
      </c>
      <c r="I14" s="78">
        <v>23929.83</v>
      </c>
    </row>
    <row r="15" spans="1:9" ht="17.25">
      <c r="A15" s="117" t="s">
        <v>132</v>
      </c>
      <c r="B15" s="78">
        <f t="shared" si="0"/>
        <v>3052.0699999999997</v>
      </c>
      <c r="C15" s="78">
        <f t="shared" si="1"/>
        <v>29455.62</v>
      </c>
      <c r="D15" s="120" t="s">
        <v>133</v>
      </c>
      <c r="E15" s="78">
        <f t="shared" si="2"/>
        <v>62850.31</v>
      </c>
      <c r="F15" s="78">
        <f t="shared" si="3"/>
        <v>124750.1</v>
      </c>
      <c r="G15" s="119"/>
      <c r="H15" s="78">
        <v>26403.55</v>
      </c>
      <c r="I15" s="78">
        <v>61899.79</v>
      </c>
    </row>
    <row r="16" spans="1:9" ht="17.25">
      <c r="A16" s="117" t="s">
        <v>134</v>
      </c>
      <c r="B16" s="78">
        <f t="shared" si="0"/>
        <v>3352.03</v>
      </c>
      <c r="C16" s="78">
        <f t="shared" si="1"/>
        <v>18223.82</v>
      </c>
      <c r="D16" s="120" t="s">
        <v>135</v>
      </c>
      <c r="E16" s="78">
        <f t="shared" si="2"/>
        <v>697</v>
      </c>
      <c r="F16" s="78">
        <f t="shared" si="3"/>
        <v>6902.98</v>
      </c>
      <c r="G16" s="119"/>
      <c r="H16" s="78">
        <v>14871.79</v>
      </c>
      <c r="I16" s="78">
        <v>6205.98</v>
      </c>
    </row>
    <row r="17" spans="1:9" ht="17.25">
      <c r="A17" s="117" t="s">
        <v>136</v>
      </c>
      <c r="B17" s="78">
        <f t="shared" si="0"/>
        <v>2179.94</v>
      </c>
      <c r="C17" s="78">
        <f t="shared" si="1"/>
        <v>37364.18</v>
      </c>
      <c r="D17" s="120" t="s">
        <v>137</v>
      </c>
      <c r="E17" s="78">
        <f t="shared" si="2"/>
        <v>9249.45</v>
      </c>
      <c r="F17" s="78">
        <f t="shared" si="3"/>
        <v>34545.850000000006</v>
      </c>
      <c r="G17" s="119"/>
      <c r="H17" s="78">
        <v>35184.24</v>
      </c>
      <c r="I17" s="78">
        <v>25296.4</v>
      </c>
    </row>
    <row r="18" spans="1:9" ht="17.25">
      <c r="A18" s="117" t="s">
        <v>138</v>
      </c>
      <c r="B18" s="78">
        <f t="shared" si="0"/>
        <v>0</v>
      </c>
      <c r="C18" s="78">
        <f t="shared" si="1"/>
        <v>1882.62</v>
      </c>
      <c r="D18" s="120" t="s">
        <v>139</v>
      </c>
      <c r="E18" s="78">
        <f t="shared" si="2"/>
        <v>33218.88</v>
      </c>
      <c r="F18" s="78">
        <f t="shared" si="3"/>
        <v>155996.66</v>
      </c>
      <c r="G18" s="119"/>
      <c r="H18" s="78">
        <v>1882.62</v>
      </c>
      <c r="I18" s="78">
        <v>122777.78</v>
      </c>
    </row>
    <row r="19" spans="1:9" ht="17.25">
      <c r="A19" s="117" t="s">
        <v>140</v>
      </c>
      <c r="B19" s="78">
        <f t="shared" si="0"/>
        <v>10972.42</v>
      </c>
      <c r="C19" s="78">
        <f t="shared" si="1"/>
        <v>45397.68</v>
      </c>
      <c r="D19" s="120" t="s">
        <v>141</v>
      </c>
      <c r="E19" s="78">
        <f t="shared" si="2"/>
        <v>1663</v>
      </c>
      <c r="F19" s="78">
        <f t="shared" si="3"/>
        <v>5850.49</v>
      </c>
      <c r="G19" s="119"/>
      <c r="H19" s="78">
        <v>34425.26</v>
      </c>
      <c r="I19" s="78">
        <v>4187.49</v>
      </c>
    </row>
    <row r="20" spans="1:9" ht="17.25">
      <c r="A20" s="117" t="s">
        <v>142</v>
      </c>
      <c r="B20" s="78">
        <f t="shared" si="0"/>
        <v>20577.72</v>
      </c>
      <c r="C20" s="78">
        <f t="shared" si="1"/>
        <v>154149.81</v>
      </c>
      <c r="D20" s="120" t="s">
        <v>143</v>
      </c>
      <c r="E20" s="78">
        <f t="shared" si="2"/>
        <v>1461</v>
      </c>
      <c r="F20" s="78">
        <f t="shared" si="3"/>
        <v>3185.04</v>
      </c>
      <c r="G20" s="119"/>
      <c r="H20" s="78">
        <v>133572.09</v>
      </c>
      <c r="I20" s="78">
        <v>1724.04</v>
      </c>
    </row>
    <row r="21" spans="1:9" ht="17.25">
      <c r="A21" s="117" t="s">
        <v>144</v>
      </c>
      <c r="B21" s="78">
        <f t="shared" si="0"/>
        <v>4855.4400000000005</v>
      </c>
      <c r="C21" s="78">
        <f t="shared" si="1"/>
        <v>16613.760000000002</v>
      </c>
      <c r="D21" s="120" t="s">
        <v>145</v>
      </c>
      <c r="E21" s="78">
        <f t="shared" si="2"/>
        <v>13393.97</v>
      </c>
      <c r="F21" s="78">
        <f t="shared" si="3"/>
        <v>62622.020000000004</v>
      </c>
      <c r="G21" s="119"/>
      <c r="H21" s="78">
        <v>11758.32</v>
      </c>
      <c r="I21" s="78">
        <v>49228.05</v>
      </c>
    </row>
    <row r="22" spans="1:9" ht="17.25">
      <c r="A22" s="117" t="s">
        <v>146</v>
      </c>
      <c r="B22" s="78">
        <f t="shared" si="0"/>
        <v>40468.65</v>
      </c>
      <c r="C22" s="78">
        <f t="shared" si="1"/>
        <v>87764.95999999999</v>
      </c>
      <c r="D22" s="120" t="s">
        <v>147</v>
      </c>
      <c r="E22" s="78">
        <f t="shared" si="2"/>
        <v>3374.3</v>
      </c>
      <c r="F22" s="78">
        <f t="shared" si="3"/>
        <v>38920.18</v>
      </c>
      <c r="G22" s="119"/>
      <c r="H22" s="78">
        <v>47296.31</v>
      </c>
      <c r="I22" s="78">
        <v>35545.88</v>
      </c>
    </row>
    <row r="23" spans="1:9" ht="17.25">
      <c r="A23" s="117" t="s">
        <v>217</v>
      </c>
      <c r="B23" s="78">
        <f t="shared" si="0"/>
        <v>339175.9</v>
      </c>
      <c r="C23" s="78">
        <f t="shared" si="1"/>
        <v>3412753.1799999997</v>
      </c>
      <c r="D23" s="120" t="s">
        <v>149</v>
      </c>
      <c r="E23" s="78">
        <f t="shared" si="2"/>
        <v>2883</v>
      </c>
      <c r="F23" s="78">
        <f t="shared" si="3"/>
        <v>4136.41</v>
      </c>
      <c r="G23" s="119"/>
      <c r="H23" s="78">
        <v>3073577.28</v>
      </c>
      <c r="I23" s="78">
        <v>1253.41</v>
      </c>
    </row>
    <row r="24" spans="1:9" ht="17.25">
      <c r="A24" s="117" t="s">
        <v>150</v>
      </c>
      <c r="B24" s="78">
        <f t="shared" si="0"/>
        <v>2833.35</v>
      </c>
      <c r="C24" s="78">
        <f t="shared" si="1"/>
        <v>7853.450000000001</v>
      </c>
      <c r="D24" s="120" t="s">
        <v>151</v>
      </c>
      <c r="E24" s="78">
        <f t="shared" si="2"/>
        <v>4453.48</v>
      </c>
      <c r="F24" s="78">
        <f t="shared" si="3"/>
        <v>13237.6</v>
      </c>
      <c r="G24" s="119"/>
      <c r="H24" s="78">
        <v>5020.1</v>
      </c>
      <c r="I24" s="78">
        <v>8784.12</v>
      </c>
    </row>
    <row r="25" spans="1:9" ht="17.25">
      <c r="A25" s="117" t="s">
        <v>152</v>
      </c>
      <c r="B25" s="78">
        <f t="shared" si="0"/>
        <v>1632</v>
      </c>
      <c r="C25" s="78">
        <f t="shared" si="1"/>
        <v>19391.06</v>
      </c>
      <c r="D25" s="120" t="s">
        <v>153</v>
      </c>
      <c r="E25" s="78">
        <f t="shared" si="2"/>
        <v>4504.41</v>
      </c>
      <c r="F25" s="78">
        <f t="shared" si="3"/>
        <v>35021.53</v>
      </c>
      <c r="G25" s="119"/>
      <c r="H25" s="78">
        <v>17759.06</v>
      </c>
      <c r="I25" s="78">
        <v>30517.12</v>
      </c>
    </row>
    <row r="26" spans="1:9" ht="17.25">
      <c r="A26" s="117" t="s">
        <v>154</v>
      </c>
      <c r="B26" s="78">
        <f t="shared" si="0"/>
        <v>20981.190000000002</v>
      </c>
      <c r="C26" s="78">
        <f t="shared" si="1"/>
        <v>8219.460000000003</v>
      </c>
      <c r="D26" s="120" t="s">
        <v>155</v>
      </c>
      <c r="E26" s="78">
        <f t="shared" si="2"/>
        <v>27693.239999999998</v>
      </c>
      <c r="F26" s="78">
        <f t="shared" si="3"/>
        <v>112093.47</v>
      </c>
      <c r="G26" s="119"/>
      <c r="H26" s="78">
        <v>-12761.73</v>
      </c>
      <c r="I26" s="78">
        <v>84400.23</v>
      </c>
    </row>
    <row r="27" spans="1:9" ht="17.25">
      <c r="A27" s="117" t="s">
        <v>156</v>
      </c>
      <c r="B27" s="78">
        <f t="shared" si="0"/>
        <v>30113.420000000002</v>
      </c>
      <c r="C27" s="78">
        <f t="shared" si="1"/>
        <v>89110.1</v>
      </c>
      <c r="D27" s="120" t="s">
        <v>157</v>
      </c>
      <c r="E27" s="78">
        <f t="shared" si="2"/>
        <v>11221.869999999999</v>
      </c>
      <c r="F27" s="78">
        <f t="shared" si="3"/>
        <v>31987.71</v>
      </c>
      <c r="G27" s="119"/>
      <c r="H27" s="78">
        <v>58996.68</v>
      </c>
      <c r="I27" s="78">
        <v>20765.84</v>
      </c>
    </row>
    <row r="28" spans="1:9" ht="17.25">
      <c r="A28" s="117" t="s">
        <v>158</v>
      </c>
      <c r="B28" s="78">
        <f t="shared" si="0"/>
        <v>8842.27</v>
      </c>
      <c r="C28" s="78">
        <f t="shared" si="1"/>
        <v>71200.1</v>
      </c>
      <c r="D28" s="120" t="s">
        <v>159</v>
      </c>
      <c r="E28" s="78">
        <f t="shared" si="2"/>
        <v>23285.68</v>
      </c>
      <c r="F28" s="78">
        <f t="shared" si="3"/>
        <v>67797.57</v>
      </c>
      <c r="G28" s="119"/>
      <c r="H28" s="78">
        <v>62357.83</v>
      </c>
      <c r="I28" s="78">
        <v>44511.89</v>
      </c>
    </row>
    <row r="29" spans="1:9" ht="17.25">
      <c r="A29" s="117" t="s">
        <v>160</v>
      </c>
      <c r="B29" s="78">
        <f t="shared" si="0"/>
        <v>2125</v>
      </c>
      <c r="C29" s="78">
        <f t="shared" si="1"/>
        <v>13028.44</v>
      </c>
      <c r="D29" s="120" t="s">
        <v>161</v>
      </c>
      <c r="E29" s="78">
        <f t="shared" si="2"/>
        <v>35002.43</v>
      </c>
      <c r="F29" s="78">
        <f t="shared" si="3"/>
        <v>65396.06</v>
      </c>
      <c r="G29" s="119"/>
      <c r="H29" s="78">
        <v>10903.44</v>
      </c>
      <c r="I29" s="78">
        <v>30393.63</v>
      </c>
    </row>
    <row r="30" spans="1:9" ht="17.25">
      <c r="A30" s="117" t="s">
        <v>162</v>
      </c>
      <c r="B30" s="78">
        <f t="shared" si="0"/>
        <v>32177.03</v>
      </c>
      <c r="C30" s="78">
        <f t="shared" si="1"/>
        <v>85973.98</v>
      </c>
      <c r="D30" s="120" t="s">
        <v>163</v>
      </c>
      <c r="E30" s="78">
        <f t="shared" si="2"/>
        <v>60616.68</v>
      </c>
      <c r="F30" s="78">
        <f t="shared" si="3"/>
        <v>463872.14</v>
      </c>
      <c r="G30" s="119"/>
      <c r="H30" s="78">
        <v>53796.95</v>
      </c>
      <c r="I30" s="78">
        <v>403255.46</v>
      </c>
    </row>
    <row r="31" spans="1:9" ht="17.25">
      <c r="A31" s="117" t="s">
        <v>164</v>
      </c>
      <c r="B31" s="78">
        <f t="shared" si="0"/>
        <v>16089.2</v>
      </c>
      <c r="C31" s="78">
        <f t="shared" si="1"/>
        <v>67829.22</v>
      </c>
      <c r="D31" s="120" t="s">
        <v>165</v>
      </c>
      <c r="E31" s="78">
        <f t="shared" si="2"/>
        <v>3415.69</v>
      </c>
      <c r="F31" s="78">
        <f t="shared" si="3"/>
        <v>8142.16</v>
      </c>
      <c r="G31" s="119"/>
      <c r="H31" s="78">
        <v>51740.02</v>
      </c>
      <c r="I31" s="78">
        <v>4726.47</v>
      </c>
    </row>
    <row r="32" spans="1:9" ht="17.25">
      <c r="A32" s="117" t="s">
        <v>166</v>
      </c>
      <c r="B32" s="78">
        <f t="shared" si="0"/>
        <v>18835</v>
      </c>
      <c r="C32" s="78">
        <f t="shared" si="1"/>
        <v>43834.46</v>
      </c>
      <c r="D32" s="120" t="s">
        <v>167</v>
      </c>
      <c r="E32" s="78">
        <f t="shared" si="2"/>
        <v>547</v>
      </c>
      <c r="F32" s="78">
        <f t="shared" si="3"/>
        <v>25145.93</v>
      </c>
      <c r="G32" s="119"/>
      <c r="H32" s="78">
        <v>24999.46</v>
      </c>
      <c r="I32" s="78">
        <v>24598.93</v>
      </c>
    </row>
    <row r="33" spans="1:9" ht="17.25">
      <c r="A33" s="117" t="s">
        <v>168</v>
      </c>
      <c r="B33" s="78">
        <f t="shared" si="0"/>
        <v>1527</v>
      </c>
      <c r="C33" s="78">
        <f t="shared" si="1"/>
        <v>6284</v>
      </c>
      <c r="D33" s="120" t="s">
        <v>169</v>
      </c>
      <c r="E33" s="78">
        <f t="shared" si="2"/>
        <v>17799.45</v>
      </c>
      <c r="F33" s="78">
        <f t="shared" si="3"/>
        <v>284698.8</v>
      </c>
      <c r="G33" s="119"/>
      <c r="H33" s="78">
        <v>4757</v>
      </c>
      <c r="I33" s="78">
        <v>266899.35</v>
      </c>
    </row>
    <row r="34" spans="1:9" ht="17.25">
      <c r="A34" s="117" t="s">
        <v>170</v>
      </c>
      <c r="B34" s="78">
        <f t="shared" si="0"/>
        <v>18258.03</v>
      </c>
      <c r="C34" s="78">
        <f t="shared" si="1"/>
        <v>292808.43000000005</v>
      </c>
      <c r="D34" s="120" t="s">
        <v>171</v>
      </c>
      <c r="E34" s="78">
        <f t="shared" si="2"/>
        <v>414848.99</v>
      </c>
      <c r="F34" s="78">
        <f t="shared" si="3"/>
        <v>4819131.37</v>
      </c>
      <c r="G34" s="119"/>
      <c r="H34" s="78">
        <v>274550.4</v>
      </c>
      <c r="I34" s="78">
        <v>4404282.38</v>
      </c>
    </row>
    <row r="35" spans="1:9" ht="17.25">
      <c r="A35" s="117" t="s">
        <v>172</v>
      </c>
      <c r="B35" s="78">
        <f t="shared" si="0"/>
        <v>70.35</v>
      </c>
      <c r="C35" s="78">
        <f t="shared" si="1"/>
        <v>628.12</v>
      </c>
      <c r="D35" s="120" t="s">
        <v>173</v>
      </c>
      <c r="E35" s="78">
        <f t="shared" si="2"/>
        <v>4413.68</v>
      </c>
      <c r="F35" s="78">
        <f t="shared" si="3"/>
        <v>35827.55</v>
      </c>
      <c r="G35" s="119"/>
      <c r="H35" s="78">
        <v>557.77</v>
      </c>
      <c r="I35" s="78">
        <v>31413.87</v>
      </c>
    </row>
    <row r="36" spans="1:9" ht="17.25">
      <c r="A36" s="117" t="s">
        <v>174</v>
      </c>
      <c r="B36" s="78">
        <f t="shared" si="0"/>
        <v>34902.65</v>
      </c>
      <c r="C36" s="78">
        <f t="shared" si="1"/>
        <v>93753.26000000001</v>
      </c>
      <c r="D36" s="120" t="s">
        <v>175</v>
      </c>
      <c r="E36" s="78">
        <f t="shared" si="2"/>
        <v>3022</v>
      </c>
      <c r="F36" s="78">
        <f t="shared" si="3"/>
        <v>7117.639999999999</v>
      </c>
      <c r="G36" s="119"/>
      <c r="H36" s="78">
        <v>58850.61</v>
      </c>
      <c r="I36" s="78">
        <v>4095.64</v>
      </c>
    </row>
    <row r="37" spans="1:9" ht="17.25">
      <c r="A37" s="117" t="s">
        <v>176</v>
      </c>
      <c r="B37" s="78">
        <f aca="true" t="shared" si="4" ref="B37:B53">E96</f>
        <v>175478.82</v>
      </c>
      <c r="C37" s="78">
        <f aca="true" t="shared" si="5" ref="C37:C53">B37+H37</f>
        <v>1399445.5</v>
      </c>
      <c r="D37" s="120" t="s">
        <v>177</v>
      </c>
      <c r="E37" s="78">
        <f t="shared" si="2"/>
        <v>101538.08</v>
      </c>
      <c r="F37" s="78">
        <f t="shared" si="3"/>
        <v>374105.96</v>
      </c>
      <c r="G37" s="119"/>
      <c r="H37" s="78">
        <v>1223966.68</v>
      </c>
      <c r="I37" s="78">
        <v>272567.88</v>
      </c>
    </row>
    <row r="38" spans="1:9" ht="17.25">
      <c r="A38" s="117" t="s">
        <v>178</v>
      </c>
      <c r="B38" s="78">
        <f t="shared" si="4"/>
        <v>0</v>
      </c>
      <c r="C38" s="78">
        <f t="shared" si="5"/>
        <v>3460.13</v>
      </c>
      <c r="D38" s="120" t="s">
        <v>179</v>
      </c>
      <c r="E38" s="78">
        <f t="shared" si="2"/>
        <v>34028.45</v>
      </c>
      <c r="F38" s="78">
        <f t="shared" si="3"/>
        <v>257951.63</v>
      </c>
      <c r="G38" s="119"/>
      <c r="H38" s="78">
        <v>3460.13</v>
      </c>
      <c r="I38" s="78">
        <v>223923.18</v>
      </c>
    </row>
    <row r="39" spans="1:9" ht="17.25">
      <c r="A39" s="117" t="s">
        <v>180</v>
      </c>
      <c r="B39" s="78">
        <f t="shared" si="4"/>
        <v>3976</v>
      </c>
      <c r="C39" s="78">
        <f t="shared" si="5"/>
        <v>13601.66</v>
      </c>
      <c r="D39" s="120" t="s">
        <v>181</v>
      </c>
      <c r="E39" s="78">
        <f t="shared" si="2"/>
        <v>7317.64</v>
      </c>
      <c r="F39" s="78">
        <f t="shared" si="3"/>
        <v>31221.52</v>
      </c>
      <c r="G39" s="119"/>
      <c r="H39" s="78">
        <v>9625.66</v>
      </c>
      <c r="I39" s="78">
        <v>23903.88</v>
      </c>
    </row>
    <row r="40" spans="1:9" ht="17.25">
      <c r="A40" s="117" t="s">
        <v>182</v>
      </c>
      <c r="B40" s="78">
        <f t="shared" si="4"/>
        <v>13206.5</v>
      </c>
      <c r="C40" s="78">
        <f t="shared" si="5"/>
        <v>33083.8</v>
      </c>
      <c r="D40" s="120" t="s">
        <v>183</v>
      </c>
      <c r="E40" s="78">
        <f t="shared" si="2"/>
        <v>1708</v>
      </c>
      <c r="F40" s="78">
        <f t="shared" si="3"/>
        <v>2604.08</v>
      </c>
      <c r="G40" s="119"/>
      <c r="H40" s="78">
        <v>19877.3</v>
      </c>
      <c r="I40" s="78">
        <v>896.08</v>
      </c>
    </row>
    <row r="41" spans="1:9" ht="17.25">
      <c r="A41" s="117" t="s">
        <v>184</v>
      </c>
      <c r="B41" s="78">
        <f t="shared" si="4"/>
        <v>9639.04</v>
      </c>
      <c r="C41" s="78">
        <f t="shared" si="5"/>
        <v>70585.53</v>
      </c>
      <c r="D41" s="120" t="s">
        <v>185</v>
      </c>
      <c r="E41" s="78">
        <f t="shared" si="2"/>
        <v>5006.5</v>
      </c>
      <c r="F41" s="78">
        <f t="shared" si="3"/>
        <v>19714.85</v>
      </c>
      <c r="G41" s="119"/>
      <c r="H41" s="78">
        <v>60946.49</v>
      </c>
      <c r="I41" s="78">
        <v>14708.35</v>
      </c>
    </row>
    <row r="42" spans="1:9" ht="17.25">
      <c r="A42" s="117" t="s">
        <v>186</v>
      </c>
      <c r="B42" s="78">
        <f t="shared" si="4"/>
        <v>1518</v>
      </c>
      <c r="C42" s="78">
        <f t="shared" si="5"/>
        <v>9045.04</v>
      </c>
      <c r="D42" s="120" t="s">
        <v>218</v>
      </c>
      <c r="E42" s="78">
        <f t="shared" si="2"/>
        <v>2406</v>
      </c>
      <c r="F42" s="78">
        <f t="shared" si="3"/>
        <v>9917.77</v>
      </c>
      <c r="G42" s="119"/>
      <c r="H42" s="78">
        <v>7527.04</v>
      </c>
      <c r="I42" s="78">
        <v>7511.77</v>
      </c>
    </row>
    <row r="43" spans="1:9" ht="17.25">
      <c r="A43" s="117" t="s">
        <v>188</v>
      </c>
      <c r="B43" s="78">
        <f t="shared" si="4"/>
        <v>2791.25</v>
      </c>
      <c r="C43" s="78">
        <f t="shared" si="5"/>
        <v>27008.97</v>
      </c>
      <c r="D43" s="120" t="s">
        <v>189</v>
      </c>
      <c r="E43" s="78">
        <f t="shared" si="2"/>
        <v>189</v>
      </c>
      <c r="F43" s="78">
        <f t="shared" si="3"/>
        <v>2937.41</v>
      </c>
      <c r="G43" s="119"/>
      <c r="H43" s="78">
        <v>24217.72</v>
      </c>
      <c r="I43" s="78">
        <v>2748.41</v>
      </c>
    </row>
    <row r="44" spans="1:9" ht="17.25">
      <c r="A44" s="117" t="s">
        <v>190</v>
      </c>
      <c r="B44" s="78">
        <f t="shared" si="4"/>
        <v>19471.03</v>
      </c>
      <c r="C44" s="78">
        <f t="shared" si="5"/>
        <v>52847.5</v>
      </c>
      <c r="D44" s="120" t="s">
        <v>191</v>
      </c>
      <c r="E44" s="78">
        <f t="shared" si="2"/>
        <v>8711.4</v>
      </c>
      <c r="F44" s="78">
        <f t="shared" si="3"/>
        <v>78262.62</v>
      </c>
      <c r="G44" s="119"/>
      <c r="H44" s="78">
        <v>33376.47</v>
      </c>
      <c r="I44" s="78">
        <v>69551.22</v>
      </c>
    </row>
    <row r="45" spans="1:9" ht="17.25">
      <c r="A45" s="117" t="s">
        <v>192</v>
      </c>
      <c r="B45" s="78">
        <f t="shared" si="4"/>
        <v>6331</v>
      </c>
      <c r="C45" s="78">
        <f t="shared" si="5"/>
        <v>17796.91</v>
      </c>
      <c r="D45" s="120" t="s">
        <v>193</v>
      </c>
      <c r="E45" s="78">
        <f t="shared" si="2"/>
        <v>59299.82</v>
      </c>
      <c r="F45" s="78">
        <f t="shared" si="3"/>
        <v>207163.31</v>
      </c>
      <c r="G45" s="119"/>
      <c r="H45" s="78">
        <v>11465.91</v>
      </c>
      <c r="I45" s="78">
        <v>147863.49</v>
      </c>
    </row>
    <row r="46" spans="1:9" ht="17.25">
      <c r="A46" s="117" t="s">
        <v>194</v>
      </c>
      <c r="B46" s="78">
        <f t="shared" si="4"/>
        <v>236</v>
      </c>
      <c r="C46" s="78">
        <f t="shared" si="5"/>
        <v>1597.6</v>
      </c>
      <c r="D46" s="120" t="s">
        <v>195</v>
      </c>
      <c r="E46" s="78">
        <f t="shared" si="2"/>
        <v>2866</v>
      </c>
      <c r="F46" s="78">
        <f t="shared" si="3"/>
        <v>13337.56</v>
      </c>
      <c r="G46" s="119"/>
      <c r="H46" s="78">
        <v>1361.6</v>
      </c>
      <c r="I46" s="78">
        <v>10471.56</v>
      </c>
    </row>
    <row r="47" spans="1:9" ht="17.25">
      <c r="A47" s="117" t="s">
        <v>196</v>
      </c>
      <c r="B47" s="78">
        <f t="shared" si="4"/>
        <v>8684.38</v>
      </c>
      <c r="C47" s="78">
        <f t="shared" si="5"/>
        <v>32052.97</v>
      </c>
      <c r="D47" s="120" t="s">
        <v>197</v>
      </c>
      <c r="E47" s="78">
        <f t="shared" si="2"/>
        <v>14617.96</v>
      </c>
      <c r="F47" s="78">
        <f t="shared" si="3"/>
        <v>29709.129999999997</v>
      </c>
      <c r="G47" s="119"/>
      <c r="H47" s="78">
        <v>23368.59</v>
      </c>
      <c r="I47" s="78">
        <v>15091.17</v>
      </c>
    </row>
    <row r="48" spans="1:9" ht="17.25">
      <c r="A48" s="117" t="s">
        <v>198</v>
      </c>
      <c r="B48" s="78">
        <f t="shared" si="4"/>
        <v>777</v>
      </c>
      <c r="C48" s="78">
        <f t="shared" si="5"/>
        <v>2698.7</v>
      </c>
      <c r="D48" s="120" t="s">
        <v>199</v>
      </c>
      <c r="E48" s="78">
        <f t="shared" si="2"/>
        <v>5302.87</v>
      </c>
      <c r="F48" s="78">
        <f t="shared" si="3"/>
        <v>23822.879999999997</v>
      </c>
      <c r="G48" s="119"/>
      <c r="H48" s="78">
        <v>1921.7</v>
      </c>
      <c r="I48" s="78">
        <v>18520.01</v>
      </c>
    </row>
    <row r="49" spans="1:9" ht="17.25">
      <c r="A49" s="117" t="s">
        <v>200</v>
      </c>
      <c r="B49" s="78">
        <f t="shared" si="4"/>
        <v>9621.660000000002</v>
      </c>
      <c r="C49" s="78">
        <f t="shared" si="5"/>
        <v>72601.21</v>
      </c>
      <c r="D49" s="120" t="s">
        <v>201</v>
      </c>
      <c r="E49" s="78">
        <f t="shared" si="2"/>
        <v>154047.24</v>
      </c>
      <c r="F49" s="78">
        <f t="shared" si="3"/>
        <v>1261238.89</v>
      </c>
      <c r="G49" s="119"/>
      <c r="H49" s="78">
        <v>62979.55</v>
      </c>
      <c r="I49" s="78">
        <v>1107191.65</v>
      </c>
    </row>
    <row r="50" spans="1:9" ht="17.25">
      <c r="A50" s="117" t="s">
        <v>202</v>
      </c>
      <c r="B50" s="78">
        <f t="shared" si="4"/>
        <v>4677</v>
      </c>
      <c r="C50" s="78">
        <f t="shared" si="5"/>
        <v>18363.21</v>
      </c>
      <c r="D50" s="120" t="s">
        <v>203</v>
      </c>
      <c r="E50" s="78">
        <f t="shared" si="2"/>
        <v>61869.46</v>
      </c>
      <c r="F50" s="78">
        <f t="shared" si="3"/>
        <v>376981.07</v>
      </c>
      <c r="G50" s="119"/>
      <c r="H50" s="78">
        <v>13686.21</v>
      </c>
      <c r="I50" s="78">
        <v>315111.61</v>
      </c>
    </row>
    <row r="51" spans="1:9" ht="18" thickBot="1">
      <c r="A51" s="117" t="s">
        <v>204</v>
      </c>
      <c r="B51" s="78">
        <f t="shared" si="4"/>
        <v>198796.02</v>
      </c>
      <c r="C51" s="78">
        <f t="shared" si="5"/>
        <v>1379094.79</v>
      </c>
      <c r="D51" s="120" t="s">
        <v>205</v>
      </c>
      <c r="E51" s="97">
        <f t="shared" si="2"/>
        <v>54381.549999999996</v>
      </c>
      <c r="F51" s="161">
        <f t="shared" si="3"/>
        <v>-653526.35</v>
      </c>
      <c r="G51" s="119"/>
      <c r="H51" s="78">
        <v>1180298.77</v>
      </c>
      <c r="I51" s="78">
        <v>-707907.9</v>
      </c>
    </row>
    <row r="52" spans="1:9" ht="18" thickTop="1">
      <c r="A52" s="117" t="s">
        <v>206</v>
      </c>
      <c r="B52" s="78">
        <f t="shared" si="4"/>
        <v>3147</v>
      </c>
      <c r="C52" s="78">
        <f t="shared" si="5"/>
        <v>5714.18</v>
      </c>
      <c r="D52" s="120"/>
      <c r="E52" s="164"/>
      <c r="F52" s="165"/>
      <c r="G52" s="119"/>
      <c r="H52" s="78">
        <v>2567.18</v>
      </c>
      <c r="I52" s="165"/>
    </row>
    <row r="53" spans="1:9" ht="17.25">
      <c r="A53" s="123" t="s">
        <v>207</v>
      </c>
      <c r="B53" s="78">
        <f t="shared" si="4"/>
        <v>5480</v>
      </c>
      <c r="C53" s="78">
        <f t="shared" si="5"/>
        <v>22604.51</v>
      </c>
      <c r="D53" s="166" t="s">
        <v>208</v>
      </c>
      <c r="E53" s="89">
        <f>SUM(B5:B53)+SUM(E5:E51)</f>
        <v>2674354.5500000003</v>
      </c>
      <c r="F53" s="89">
        <f>SUM(C5:C53)+SUM(F5:F51)</f>
        <v>18298890.859999996</v>
      </c>
      <c r="G53" s="119"/>
      <c r="H53" s="78">
        <v>17124.51</v>
      </c>
      <c r="I53" s="89">
        <v>0</v>
      </c>
    </row>
    <row r="54" spans="1:6" ht="12.75">
      <c r="A54" s="119"/>
      <c r="B54" s="98"/>
      <c r="C54" s="85"/>
      <c r="F54" t="s">
        <v>106</v>
      </c>
    </row>
    <row r="55" ht="12.75">
      <c r="I55">
        <f>SUM(H1:H53)+SUM(I1:I51)</f>
        <v>15624536.309999995</v>
      </c>
    </row>
    <row r="57" ht="12.75">
      <c r="A57" t="s">
        <v>106</v>
      </c>
    </row>
    <row r="58" ht="12.75">
      <c r="A58" t="s">
        <v>106</v>
      </c>
    </row>
    <row r="59" ht="12.75">
      <c r="A59" t="s">
        <v>106</v>
      </c>
    </row>
    <row r="63" spans="1:10" ht="17.25">
      <c r="A63" s="126"/>
      <c r="B63" s="127">
        <v>10601</v>
      </c>
      <c r="C63" s="127">
        <v>10602</v>
      </c>
      <c r="D63" s="127">
        <v>10603</v>
      </c>
      <c r="E63" s="128" t="s">
        <v>219</v>
      </c>
      <c r="F63" s="126"/>
      <c r="G63" s="127">
        <v>10601</v>
      </c>
      <c r="H63" s="127">
        <v>10602</v>
      </c>
      <c r="I63" s="127">
        <v>10603</v>
      </c>
      <c r="J63" s="128" t="s">
        <v>219</v>
      </c>
    </row>
    <row r="64" spans="1:10" ht="17.25">
      <c r="A64" s="129" t="s">
        <v>112</v>
      </c>
      <c r="B64" s="106">
        <v>-1680</v>
      </c>
      <c r="C64" s="106">
        <v>28833.97</v>
      </c>
      <c r="D64" s="106">
        <v>1705.49</v>
      </c>
      <c r="E64" s="107">
        <f aca="true" t="shared" si="6" ref="E64:E95">SUM(B64:D64)</f>
        <v>28859.460000000003</v>
      </c>
      <c r="F64" s="131" t="s">
        <v>113</v>
      </c>
      <c r="G64" s="106">
        <v>250</v>
      </c>
      <c r="H64" s="106">
        <v>6204</v>
      </c>
      <c r="I64" s="106">
        <v>0</v>
      </c>
      <c r="J64" s="107">
        <f aca="true" t="shared" si="7" ref="J64:J110">SUM(G64:I64)</f>
        <v>6454</v>
      </c>
    </row>
    <row r="65" spans="1:10" ht="17.25">
      <c r="A65" s="129" t="s">
        <v>114</v>
      </c>
      <c r="B65" s="106">
        <v>0</v>
      </c>
      <c r="C65" s="106">
        <v>27766</v>
      </c>
      <c r="D65" s="106">
        <v>874.8</v>
      </c>
      <c r="E65" s="107">
        <f t="shared" si="6"/>
        <v>28640.8</v>
      </c>
      <c r="F65" s="131" t="s">
        <v>115</v>
      </c>
      <c r="G65" s="106">
        <v>0</v>
      </c>
      <c r="H65" s="106">
        <v>1122</v>
      </c>
      <c r="I65" s="106">
        <v>0</v>
      </c>
      <c r="J65" s="107">
        <f t="shared" si="7"/>
        <v>1122</v>
      </c>
    </row>
    <row r="66" spans="1:10" ht="17.25">
      <c r="A66" s="129" t="s">
        <v>116</v>
      </c>
      <c r="B66" s="106">
        <v>-225</v>
      </c>
      <c r="C66" s="106">
        <v>5217.52</v>
      </c>
      <c r="D66" s="106">
        <v>224.12</v>
      </c>
      <c r="E66" s="107">
        <f t="shared" si="6"/>
        <v>5216.64</v>
      </c>
      <c r="F66" s="131" t="s">
        <v>117</v>
      </c>
      <c r="G66" s="106">
        <v>0</v>
      </c>
      <c r="H66" s="106">
        <v>5290</v>
      </c>
      <c r="I66" s="106">
        <v>60.69</v>
      </c>
      <c r="J66" s="107">
        <f t="shared" si="7"/>
        <v>5350.69</v>
      </c>
    </row>
    <row r="67" spans="1:10" ht="17.25">
      <c r="A67" s="129" t="s">
        <v>118</v>
      </c>
      <c r="B67" s="106">
        <v>0</v>
      </c>
      <c r="C67" s="106">
        <v>1393</v>
      </c>
      <c r="D67" s="106">
        <v>0</v>
      </c>
      <c r="E67" s="107">
        <f t="shared" si="6"/>
        <v>1393</v>
      </c>
      <c r="F67" s="131" t="s">
        <v>119</v>
      </c>
      <c r="G67" s="106">
        <v>0</v>
      </c>
      <c r="H67" s="106">
        <v>35442.98</v>
      </c>
      <c r="I67" s="106">
        <v>3775.08</v>
      </c>
      <c r="J67" s="107">
        <f t="shared" si="7"/>
        <v>39218.060000000005</v>
      </c>
    </row>
    <row r="68" spans="1:10" ht="17.25">
      <c r="A68" s="129" t="s">
        <v>120</v>
      </c>
      <c r="B68" s="106">
        <v>7000</v>
      </c>
      <c r="C68" s="106">
        <v>52549.28</v>
      </c>
      <c r="D68" s="106">
        <v>528</v>
      </c>
      <c r="E68" s="107">
        <f t="shared" si="6"/>
        <v>60077.28</v>
      </c>
      <c r="F68" s="131" t="s">
        <v>121</v>
      </c>
      <c r="G68" s="106">
        <v>0</v>
      </c>
      <c r="H68" s="106">
        <v>36624.22</v>
      </c>
      <c r="I68" s="106">
        <v>74.78</v>
      </c>
      <c r="J68" s="107">
        <f t="shared" si="7"/>
        <v>36699</v>
      </c>
    </row>
    <row r="69" spans="1:10" ht="17.25">
      <c r="A69" s="129" t="s">
        <v>122</v>
      </c>
      <c r="B69" s="106">
        <v>180</v>
      </c>
      <c r="C69" s="106">
        <v>33621.94</v>
      </c>
      <c r="D69" s="106">
        <v>6913.69</v>
      </c>
      <c r="E69" s="107">
        <f t="shared" si="6"/>
        <v>40715.630000000005</v>
      </c>
      <c r="F69" s="131" t="s">
        <v>123</v>
      </c>
      <c r="G69" s="106">
        <v>0</v>
      </c>
      <c r="H69" s="106">
        <v>723</v>
      </c>
      <c r="I69" s="106">
        <v>0</v>
      </c>
      <c r="J69" s="107">
        <f t="shared" si="7"/>
        <v>723</v>
      </c>
    </row>
    <row r="70" spans="1:10" ht="17.25">
      <c r="A70" s="129" t="s">
        <v>124</v>
      </c>
      <c r="B70" s="106">
        <v>0</v>
      </c>
      <c r="C70" s="106">
        <v>2890.42</v>
      </c>
      <c r="D70" s="106">
        <v>1519.7</v>
      </c>
      <c r="E70" s="107">
        <f t="shared" si="6"/>
        <v>4410.12</v>
      </c>
      <c r="F70" s="131" t="s">
        <v>125</v>
      </c>
      <c r="G70" s="106">
        <v>0</v>
      </c>
      <c r="H70" s="106">
        <v>7122</v>
      </c>
      <c r="I70" s="106">
        <v>0</v>
      </c>
      <c r="J70" s="107">
        <f t="shared" si="7"/>
        <v>7122</v>
      </c>
    </row>
    <row r="71" spans="1:10" ht="17.25">
      <c r="A71" s="129" t="s">
        <v>126</v>
      </c>
      <c r="B71" s="106">
        <v>5</v>
      </c>
      <c r="C71" s="106">
        <v>1963</v>
      </c>
      <c r="D71" s="106">
        <v>0</v>
      </c>
      <c r="E71" s="107">
        <f t="shared" si="6"/>
        <v>1968</v>
      </c>
      <c r="F71" s="131" t="s">
        <v>127</v>
      </c>
      <c r="G71" s="106">
        <v>1847</v>
      </c>
      <c r="H71" s="106">
        <v>40213.96</v>
      </c>
      <c r="I71" s="106">
        <v>1838.7</v>
      </c>
      <c r="J71" s="107">
        <f t="shared" si="7"/>
        <v>43899.659999999996</v>
      </c>
    </row>
    <row r="72" spans="1:10" ht="17.25">
      <c r="A72" s="129" t="s">
        <v>128</v>
      </c>
      <c r="B72" s="106">
        <v>-86</v>
      </c>
      <c r="C72" s="106">
        <v>6272.51</v>
      </c>
      <c r="D72" s="106">
        <v>16.76</v>
      </c>
      <c r="E72" s="107">
        <f t="shared" si="6"/>
        <v>6203.27</v>
      </c>
      <c r="F72" s="131" t="s">
        <v>129</v>
      </c>
      <c r="G72" s="106">
        <v>-3400</v>
      </c>
      <c r="H72" s="106">
        <v>6732.45</v>
      </c>
      <c r="I72" s="106">
        <v>1075.29</v>
      </c>
      <c r="J72" s="107">
        <f t="shared" si="7"/>
        <v>4407.74</v>
      </c>
    </row>
    <row r="73" spans="1:10" ht="17.25">
      <c r="A73" s="129" t="s">
        <v>130</v>
      </c>
      <c r="B73" s="106">
        <v>0</v>
      </c>
      <c r="C73" s="106">
        <v>7782.82</v>
      </c>
      <c r="D73" s="106">
        <v>273.68</v>
      </c>
      <c r="E73" s="107">
        <f t="shared" si="6"/>
        <v>8056.5</v>
      </c>
      <c r="F73" s="131" t="s">
        <v>131</v>
      </c>
      <c r="G73" s="106">
        <v>0</v>
      </c>
      <c r="H73" s="106">
        <v>14046</v>
      </c>
      <c r="I73" s="106">
        <v>14.86</v>
      </c>
      <c r="J73" s="107">
        <f t="shared" si="7"/>
        <v>14060.86</v>
      </c>
    </row>
    <row r="74" spans="1:10" ht="17.25">
      <c r="A74" s="129" t="s">
        <v>132</v>
      </c>
      <c r="B74" s="106">
        <v>0</v>
      </c>
      <c r="C74" s="106">
        <v>3184.6</v>
      </c>
      <c r="D74" s="106">
        <v>-132.53</v>
      </c>
      <c r="E74" s="107">
        <f t="shared" si="6"/>
        <v>3052.0699999999997</v>
      </c>
      <c r="F74" s="131" t="s">
        <v>133</v>
      </c>
      <c r="G74" s="106">
        <v>0</v>
      </c>
      <c r="H74" s="106">
        <v>61125.22</v>
      </c>
      <c r="I74" s="106">
        <v>1725.09</v>
      </c>
      <c r="J74" s="107">
        <f t="shared" si="7"/>
        <v>62850.31</v>
      </c>
    </row>
    <row r="75" spans="1:10" ht="17.25">
      <c r="A75" s="129" t="s">
        <v>134</v>
      </c>
      <c r="B75" s="106">
        <v>0</v>
      </c>
      <c r="C75" s="106">
        <v>3351</v>
      </c>
      <c r="D75" s="106">
        <v>1.03</v>
      </c>
      <c r="E75" s="107">
        <f t="shared" si="6"/>
        <v>3352.03</v>
      </c>
      <c r="F75" s="131" t="s">
        <v>135</v>
      </c>
      <c r="G75" s="106">
        <v>0</v>
      </c>
      <c r="H75" s="106">
        <v>697</v>
      </c>
      <c r="I75" s="106">
        <v>0</v>
      </c>
      <c r="J75" s="107">
        <f t="shared" si="7"/>
        <v>697</v>
      </c>
    </row>
    <row r="76" spans="1:10" ht="17.25">
      <c r="A76" s="129" t="s">
        <v>136</v>
      </c>
      <c r="B76" s="106">
        <v>0</v>
      </c>
      <c r="C76" s="106">
        <v>2179.94</v>
      </c>
      <c r="D76" s="106">
        <v>0</v>
      </c>
      <c r="E76" s="107">
        <f t="shared" si="6"/>
        <v>2179.94</v>
      </c>
      <c r="F76" s="131" t="s">
        <v>137</v>
      </c>
      <c r="G76" s="106">
        <v>0</v>
      </c>
      <c r="H76" s="106">
        <v>8360</v>
      </c>
      <c r="I76" s="106">
        <v>889.45</v>
      </c>
      <c r="J76" s="107">
        <f t="shared" si="7"/>
        <v>9249.45</v>
      </c>
    </row>
    <row r="77" spans="1:10" ht="17.25">
      <c r="A77" s="129" t="s">
        <v>138</v>
      </c>
      <c r="B77" s="106">
        <v>0</v>
      </c>
      <c r="C77" s="106">
        <v>0</v>
      </c>
      <c r="D77" s="106">
        <v>0</v>
      </c>
      <c r="E77" s="107">
        <f t="shared" si="6"/>
        <v>0</v>
      </c>
      <c r="F77" s="131" t="s">
        <v>139</v>
      </c>
      <c r="G77" s="106">
        <v>0</v>
      </c>
      <c r="H77" s="106">
        <v>32854.43</v>
      </c>
      <c r="I77" s="106">
        <v>364.45</v>
      </c>
      <c r="J77" s="107">
        <f t="shared" si="7"/>
        <v>33218.88</v>
      </c>
    </row>
    <row r="78" spans="1:10" ht="17.25">
      <c r="A78" s="129" t="s">
        <v>140</v>
      </c>
      <c r="B78" s="106">
        <v>-1667.84</v>
      </c>
      <c r="C78" s="106">
        <v>9726.84</v>
      </c>
      <c r="D78" s="106">
        <v>2913.42</v>
      </c>
      <c r="E78" s="107">
        <f t="shared" si="6"/>
        <v>10972.42</v>
      </c>
      <c r="F78" s="131" t="s">
        <v>141</v>
      </c>
      <c r="G78" s="106">
        <v>0</v>
      </c>
      <c r="H78" s="106">
        <v>1663</v>
      </c>
      <c r="I78" s="106">
        <v>0</v>
      </c>
      <c r="J78" s="107">
        <f t="shared" si="7"/>
        <v>1663</v>
      </c>
    </row>
    <row r="79" spans="1:10" ht="17.25">
      <c r="A79" s="129" t="s">
        <v>142</v>
      </c>
      <c r="B79" s="106">
        <v>-794</v>
      </c>
      <c r="C79" s="106">
        <v>20974.16</v>
      </c>
      <c r="D79" s="106">
        <v>397.56</v>
      </c>
      <c r="E79" s="107">
        <f t="shared" si="6"/>
        <v>20577.72</v>
      </c>
      <c r="F79" s="131" t="s">
        <v>143</v>
      </c>
      <c r="G79" s="106">
        <v>0</v>
      </c>
      <c r="H79" s="106">
        <v>1461</v>
      </c>
      <c r="I79" s="106">
        <v>0</v>
      </c>
      <c r="J79" s="107">
        <f t="shared" si="7"/>
        <v>1461</v>
      </c>
    </row>
    <row r="80" spans="1:10" ht="17.25">
      <c r="A80" s="129" t="s">
        <v>144</v>
      </c>
      <c r="B80" s="106">
        <v>0</v>
      </c>
      <c r="C80" s="106">
        <v>4800.09</v>
      </c>
      <c r="D80" s="106">
        <v>55.35</v>
      </c>
      <c r="E80" s="107">
        <f t="shared" si="6"/>
        <v>4855.4400000000005</v>
      </c>
      <c r="F80" s="131" t="s">
        <v>145</v>
      </c>
      <c r="G80" s="106">
        <v>524</v>
      </c>
      <c r="H80" s="106">
        <v>13258.97</v>
      </c>
      <c r="I80" s="106">
        <v>-389</v>
      </c>
      <c r="J80" s="107">
        <f t="shared" si="7"/>
        <v>13393.97</v>
      </c>
    </row>
    <row r="81" spans="1:10" ht="17.25">
      <c r="A81" s="129" t="s">
        <v>146</v>
      </c>
      <c r="B81" s="106">
        <v>-1901.35</v>
      </c>
      <c r="C81" s="106">
        <v>41111</v>
      </c>
      <c r="D81" s="106">
        <v>1259</v>
      </c>
      <c r="E81" s="107">
        <f t="shared" si="6"/>
        <v>40468.65</v>
      </c>
      <c r="F81" s="131" t="s">
        <v>147</v>
      </c>
      <c r="G81" s="106">
        <v>0</v>
      </c>
      <c r="H81" s="106">
        <v>2487</v>
      </c>
      <c r="I81" s="106">
        <v>887.3</v>
      </c>
      <c r="J81" s="107">
        <f t="shared" si="7"/>
        <v>3374.3</v>
      </c>
    </row>
    <row r="82" spans="1:10" ht="17.25">
      <c r="A82" s="129" t="s">
        <v>217</v>
      </c>
      <c r="B82" s="106">
        <v>-116311</v>
      </c>
      <c r="C82" s="106">
        <v>441586.58</v>
      </c>
      <c r="D82" s="106">
        <v>13900.32</v>
      </c>
      <c r="E82" s="107">
        <f t="shared" si="6"/>
        <v>339175.9</v>
      </c>
      <c r="F82" s="131" t="s">
        <v>149</v>
      </c>
      <c r="G82" s="106">
        <v>0</v>
      </c>
      <c r="H82" s="106">
        <v>2883</v>
      </c>
      <c r="I82" s="106">
        <v>0</v>
      </c>
      <c r="J82" s="107">
        <f t="shared" si="7"/>
        <v>2883</v>
      </c>
    </row>
    <row r="83" spans="1:10" ht="17.25">
      <c r="A83" s="129" t="s">
        <v>150</v>
      </c>
      <c r="B83" s="106">
        <v>0</v>
      </c>
      <c r="C83" s="106">
        <v>2798</v>
      </c>
      <c r="D83" s="106">
        <v>35.35</v>
      </c>
      <c r="E83" s="107">
        <f t="shared" si="6"/>
        <v>2833.35</v>
      </c>
      <c r="F83" s="131" t="s">
        <v>151</v>
      </c>
      <c r="G83" s="106">
        <v>0</v>
      </c>
      <c r="H83" s="106">
        <v>3547</v>
      </c>
      <c r="I83" s="106">
        <v>906.48</v>
      </c>
      <c r="J83" s="107">
        <f t="shared" si="7"/>
        <v>4453.48</v>
      </c>
    </row>
    <row r="84" spans="1:10" ht="17.25">
      <c r="A84" s="129" t="s">
        <v>152</v>
      </c>
      <c r="B84" s="106">
        <v>0</v>
      </c>
      <c r="C84" s="106">
        <v>1632</v>
      </c>
      <c r="D84" s="106">
        <v>0</v>
      </c>
      <c r="E84" s="107">
        <f t="shared" si="6"/>
        <v>1632</v>
      </c>
      <c r="F84" s="131" t="s">
        <v>153</v>
      </c>
      <c r="G84" s="106">
        <v>0</v>
      </c>
      <c r="H84" s="106">
        <v>3868</v>
      </c>
      <c r="I84" s="106">
        <v>636.41</v>
      </c>
      <c r="J84" s="107">
        <f t="shared" si="7"/>
        <v>4504.41</v>
      </c>
    </row>
    <row r="85" spans="1:10" ht="17.25">
      <c r="A85" s="129" t="s">
        <v>154</v>
      </c>
      <c r="B85" s="106">
        <v>0</v>
      </c>
      <c r="C85" s="106">
        <v>20428.74</v>
      </c>
      <c r="D85" s="106">
        <v>552.45</v>
      </c>
      <c r="E85" s="107">
        <f t="shared" si="6"/>
        <v>20981.190000000002</v>
      </c>
      <c r="F85" s="131" t="s">
        <v>155</v>
      </c>
      <c r="G85" s="106">
        <v>0</v>
      </c>
      <c r="H85" s="106">
        <v>23190.6</v>
      </c>
      <c r="I85" s="106">
        <v>4502.64</v>
      </c>
      <c r="J85" s="107">
        <f t="shared" si="7"/>
        <v>27693.239999999998</v>
      </c>
    </row>
    <row r="86" spans="1:10" ht="17.25">
      <c r="A86" s="129" t="s">
        <v>156</v>
      </c>
      <c r="B86" s="106">
        <v>0</v>
      </c>
      <c r="C86" s="106">
        <v>30069.33</v>
      </c>
      <c r="D86" s="106">
        <v>44.09</v>
      </c>
      <c r="E86" s="107">
        <f t="shared" si="6"/>
        <v>30113.420000000002</v>
      </c>
      <c r="F86" s="131" t="s">
        <v>157</v>
      </c>
      <c r="G86" s="106">
        <v>0</v>
      </c>
      <c r="H86" s="106">
        <v>8949</v>
      </c>
      <c r="I86" s="106">
        <v>2272.87</v>
      </c>
      <c r="J86" s="107">
        <f t="shared" si="7"/>
        <v>11221.869999999999</v>
      </c>
    </row>
    <row r="87" spans="1:10" ht="17.25">
      <c r="A87" s="129" t="s">
        <v>158</v>
      </c>
      <c r="B87" s="106">
        <v>0</v>
      </c>
      <c r="C87" s="106">
        <v>8692.27</v>
      </c>
      <c r="D87" s="106">
        <v>150</v>
      </c>
      <c r="E87" s="107">
        <f t="shared" si="6"/>
        <v>8842.27</v>
      </c>
      <c r="F87" s="131" t="s">
        <v>159</v>
      </c>
      <c r="G87" s="106">
        <v>-945</v>
      </c>
      <c r="H87" s="106">
        <v>24215.43</v>
      </c>
      <c r="I87" s="106">
        <v>15.25</v>
      </c>
      <c r="J87" s="107">
        <f t="shared" si="7"/>
        <v>23285.68</v>
      </c>
    </row>
    <row r="88" spans="1:10" ht="17.25">
      <c r="A88" s="129" t="s">
        <v>160</v>
      </c>
      <c r="B88" s="106">
        <v>0</v>
      </c>
      <c r="C88" s="106">
        <v>2125</v>
      </c>
      <c r="D88" s="106">
        <v>0</v>
      </c>
      <c r="E88" s="107">
        <f t="shared" si="6"/>
        <v>2125</v>
      </c>
      <c r="F88" s="131" t="s">
        <v>161</v>
      </c>
      <c r="G88" s="106">
        <v>0</v>
      </c>
      <c r="H88" s="106">
        <v>27746</v>
      </c>
      <c r="I88" s="106">
        <v>7256.43</v>
      </c>
      <c r="J88" s="107">
        <f t="shared" si="7"/>
        <v>35002.43</v>
      </c>
    </row>
    <row r="89" spans="1:10" ht="17.25">
      <c r="A89" s="129" t="s">
        <v>162</v>
      </c>
      <c r="B89" s="106">
        <v>-625</v>
      </c>
      <c r="C89" s="106">
        <v>31287.36</v>
      </c>
      <c r="D89" s="106">
        <v>1514.67</v>
      </c>
      <c r="E89" s="107">
        <f t="shared" si="6"/>
        <v>32177.03</v>
      </c>
      <c r="F89" s="131" t="s">
        <v>163</v>
      </c>
      <c r="G89" s="106">
        <v>-143</v>
      </c>
      <c r="H89" s="106">
        <v>59641.37</v>
      </c>
      <c r="I89" s="106">
        <v>1118.31</v>
      </c>
      <c r="J89" s="107">
        <f t="shared" si="7"/>
        <v>60616.68</v>
      </c>
    </row>
    <row r="90" spans="1:10" ht="17.25">
      <c r="A90" s="129" t="s">
        <v>164</v>
      </c>
      <c r="B90" s="106">
        <v>0</v>
      </c>
      <c r="C90" s="106">
        <v>13786</v>
      </c>
      <c r="D90" s="106">
        <v>2303.2</v>
      </c>
      <c r="E90" s="107">
        <f t="shared" si="6"/>
        <v>16089.2</v>
      </c>
      <c r="F90" s="131" t="s">
        <v>165</v>
      </c>
      <c r="G90" s="106">
        <v>0</v>
      </c>
      <c r="H90" s="106">
        <v>3255.04</v>
      </c>
      <c r="I90" s="106">
        <v>160.65</v>
      </c>
      <c r="J90" s="107">
        <f t="shared" si="7"/>
        <v>3415.69</v>
      </c>
    </row>
    <row r="91" spans="1:10" ht="17.25">
      <c r="A91" s="129" t="s">
        <v>166</v>
      </c>
      <c r="B91" s="106">
        <v>-1495</v>
      </c>
      <c r="C91" s="106">
        <v>20330</v>
      </c>
      <c r="D91" s="106">
        <v>0</v>
      </c>
      <c r="E91" s="107">
        <f t="shared" si="6"/>
        <v>18835</v>
      </c>
      <c r="F91" s="131" t="s">
        <v>167</v>
      </c>
      <c r="G91" s="106">
        <v>0</v>
      </c>
      <c r="H91" s="106">
        <v>547</v>
      </c>
      <c r="I91" s="106">
        <v>0</v>
      </c>
      <c r="J91" s="107">
        <f t="shared" si="7"/>
        <v>547</v>
      </c>
    </row>
    <row r="92" spans="1:10" ht="17.25">
      <c r="A92" s="129" t="s">
        <v>168</v>
      </c>
      <c r="B92" s="106">
        <v>0</v>
      </c>
      <c r="C92" s="106">
        <v>1527</v>
      </c>
      <c r="D92" s="106">
        <v>0</v>
      </c>
      <c r="E92" s="107">
        <f t="shared" si="6"/>
        <v>1527</v>
      </c>
      <c r="F92" s="131" t="s">
        <v>169</v>
      </c>
      <c r="G92" s="106">
        <v>0</v>
      </c>
      <c r="H92" s="106">
        <v>17712.72</v>
      </c>
      <c r="I92" s="106">
        <v>86.73</v>
      </c>
      <c r="J92" s="107">
        <f t="shared" si="7"/>
        <v>17799.45</v>
      </c>
    </row>
    <row r="93" spans="1:10" ht="17.25">
      <c r="A93" s="129" t="s">
        <v>170</v>
      </c>
      <c r="B93" s="106">
        <v>99</v>
      </c>
      <c r="C93" s="106">
        <v>15705.66</v>
      </c>
      <c r="D93" s="106">
        <v>2453.37</v>
      </c>
      <c r="E93" s="107">
        <f t="shared" si="6"/>
        <v>18258.03</v>
      </c>
      <c r="F93" s="131" t="s">
        <v>171</v>
      </c>
      <c r="G93" s="106">
        <v>-12492.38</v>
      </c>
      <c r="H93" s="106">
        <v>380617.62</v>
      </c>
      <c r="I93" s="106">
        <v>46723.75</v>
      </c>
      <c r="J93" s="107">
        <f t="shared" si="7"/>
        <v>414848.99</v>
      </c>
    </row>
    <row r="94" spans="1:10" ht="17.25">
      <c r="A94" s="129" t="s">
        <v>172</v>
      </c>
      <c r="B94" s="106">
        <v>0</v>
      </c>
      <c r="C94" s="106">
        <v>61</v>
      </c>
      <c r="D94" s="106">
        <v>9.35</v>
      </c>
      <c r="E94" s="107">
        <f t="shared" si="6"/>
        <v>70.35</v>
      </c>
      <c r="F94" s="131" t="s">
        <v>173</v>
      </c>
      <c r="G94" s="106">
        <v>0</v>
      </c>
      <c r="H94" s="106">
        <v>4392</v>
      </c>
      <c r="I94" s="106">
        <v>21.68</v>
      </c>
      <c r="J94" s="107">
        <f t="shared" si="7"/>
        <v>4413.68</v>
      </c>
    </row>
    <row r="95" spans="1:10" ht="17.25">
      <c r="A95" s="129" t="s">
        <v>174</v>
      </c>
      <c r="B95" s="106">
        <v>-438</v>
      </c>
      <c r="C95" s="106">
        <v>35083.32</v>
      </c>
      <c r="D95" s="106">
        <v>257.33</v>
      </c>
      <c r="E95" s="107">
        <f t="shared" si="6"/>
        <v>34902.65</v>
      </c>
      <c r="F95" s="131" t="s">
        <v>175</v>
      </c>
      <c r="G95" s="106">
        <v>0</v>
      </c>
      <c r="H95" s="106">
        <v>3022</v>
      </c>
      <c r="I95" s="106">
        <v>0</v>
      </c>
      <c r="J95" s="107">
        <f t="shared" si="7"/>
        <v>3022</v>
      </c>
    </row>
    <row r="96" spans="1:10" ht="17.25">
      <c r="A96" s="129" t="s">
        <v>176</v>
      </c>
      <c r="B96" s="106">
        <v>-807.09</v>
      </c>
      <c r="C96" s="106">
        <v>182148.51</v>
      </c>
      <c r="D96" s="106">
        <v>-5862.6</v>
      </c>
      <c r="E96" s="107">
        <f aca="true" t="shared" si="8" ref="E96:E112">SUM(B96:D96)</f>
        <v>175478.82</v>
      </c>
      <c r="F96" s="131" t="s">
        <v>177</v>
      </c>
      <c r="G96" s="106">
        <v>-22956.84</v>
      </c>
      <c r="H96" s="106">
        <v>126188.7</v>
      </c>
      <c r="I96" s="106">
        <v>-1693.78</v>
      </c>
      <c r="J96" s="107">
        <f t="shared" si="7"/>
        <v>101538.08</v>
      </c>
    </row>
    <row r="97" spans="1:10" ht="17.25">
      <c r="A97" s="129" t="s">
        <v>178</v>
      </c>
      <c r="B97" s="106">
        <v>0</v>
      </c>
      <c r="C97" s="106">
        <v>0</v>
      </c>
      <c r="D97" s="106">
        <v>0</v>
      </c>
      <c r="E97" s="107">
        <f t="shared" si="8"/>
        <v>0</v>
      </c>
      <c r="F97" s="131" t="s">
        <v>179</v>
      </c>
      <c r="G97" s="106">
        <v>671</v>
      </c>
      <c r="H97" s="106">
        <v>31567.23</v>
      </c>
      <c r="I97" s="106">
        <v>1790.22</v>
      </c>
      <c r="J97" s="107">
        <f t="shared" si="7"/>
        <v>34028.45</v>
      </c>
    </row>
    <row r="98" spans="1:10" ht="17.25">
      <c r="A98" s="129" t="s">
        <v>180</v>
      </c>
      <c r="B98" s="106">
        <v>0</v>
      </c>
      <c r="C98" s="106">
        <v>3976</v>
      </c>
      <c r="D98" s="106">
        <v>0</v>
      </c>
      <c r="E98" s="107">
        <f t="shared" si="8"/>
        <v>3976</v>
      </c>
      <c r="F98" s="131" t="s">
        <v>181</v>
      </c>
      <c r="G98" s="106">
        <v>0</v>
      </c>
      <c r="H98" s="106">
        <v>7141</v>
      </c>
      <c r="I98" s="106">
        <v>176.64</v>
      </c>
      <c r="J98" s="107">
        <f t="shared" si="7"/>
        <v>7317.64</v>
      </c>
    </row>
    <row r="99" spans="1:10" ht="17.25">
      <c r="A99" s="129" t="s">
        <v>182</v>
      </c>
      <c r="B99" s="106">
        <v>0</v>
      </c>
      <c r="C99" s="106">
        <v>11400</v>
      </c>
      <c r="D99" s="106">
        <v>1806.5</v>
      </c>
      <c r="E99" s="107">
        <f t="shared" si="8"/>
        <v>13206.5</v>
      </c>
      <c r="F99" s="131" t="s">
        <v>183</v>
      </c>
      <c r="G99" s="106">
        <v>0</v>
      </c>
      <c r="H99" s="106">
        <v>1708</v>
      </c>
      <c r="I99" s="106">
        <v>0</v>
      </c>
      <c r="J99" s="107">
        <f t="shared" si="7"/>
        <v>1708</v>
      </c>
    </row>
    <row r="100" spans="1:10" ht="17.25">
      <c r="A100" s="129" t="s">
        <v>184</v>
      </c>
      <c r="B100" s="106">
        <v>0</v>
      </c>
      <c r="C100" s="106">
        <v>8873.29</v>
      </c>
      <c r="D100" s="106">
        <v>765.75</v>
      </c>
      <c r="E100" s="107">
        <f t="shared" si="8"/>
        <v>9639.04</v>
      </c>
      <c r="F100" s="131" t="s">
        <v>185</v>
      </c>
      <c r="G100" s="106">
        <v>0</v>
      </c>
      <c r="H100" s="106">
        <v>4157</v>
      </c>
      <c r="I100" s="106">
        <v>849.5</v>
      </c>
      <c r="J100" s="107">
        <f t="shared" si="7"/>
        <v>5006.5</v>
      </c>
    </row>
    <row r="101" spans="1:10" ht="17.25">
      <c r="A101" s="129" t="s">
        <v>186</v>
      </c>
      <c r="B101" s="106">
        <v>0</v>
      </c>
      <c r="C101" s="106">
        <v>1518</v>
      </c>
      <c r="D101" s="106">
        <v>0</v>
      </c>
      <c r="E101" s="107">
        <f t="shared" si="8"/>
        <v>1518</v>
      </c>
      <c r="F101" s="131" t="s">
        <v>218</v>
      </c>
      <c r="G101" s="106">
        <v>0</v>
      </c>
      <c r="H101" s="106">
        <v>2406</v>
      </c>
      <c r="I101" s="106">
        <v>0</v>
      </c>
      <c r="J101" s="107">
        <f t="shared" si="7"/>
        <v>2406</v>
      </c>
    </row>
    <row r="102" spans="1:10" ht="17.25">
      <c r="A102" s="129" t="s">
        <v>188</v>
      </c>
      <c r="B102" s="106">
        <v>0</v>
      </c>
      <c r="C102" s="106">
        <v>3050</v>
      </c>
      <c r="D102" s="106">
        <v>-258.75</v>
      </c>
      <c r="E102" s="107">
        <f t="shared" si="8"/>
        <v>2791.25</v>
      </c>
      <c r="F102" s="131" t="s">
        <v>189</v>
      </c>
      <c r="G102" s="106">
        <v>0</v>
      </c>
      <c r="H102" s="106">
        <v>189</v>
      </c>
      <c r="I102" s="106">
        <v>0</v>
      </c>
      <c r="J102" s="107">
        <f t="shared" si="7"/>
        <v>189</v>
      </c>
    </row>
    <row r="103" spans="1:10" ht="17.25">
      <c r="A103" s="129" t="s">
        <v>190</v>
      </c>
      <c r="B103" s="106">
        <v>0</v>
      </c>
      <c r="C103" s="106">
        <v>18700.52</v>
      </c>
      <c r="D103" s="106">
        <v>770.51</v>
      </c>
      <c r="E103" s="107">
        <f t="shared" si="8"/>
        <v>19471.03</v>
      </c>
      <c r="F103" s="131" t="s">
        <v>191</v>
      </c>
      <c r="G103" s="106">
        <v>0</v>
      </c>
      <c r="H103" s="106">
        <v>8696.1</v>
      </c>
      <c r="I103" s="106">
        <v>15.3</v>
      </c>
      <c r="J103" s="107">
        <f t="shared" si="7"/>
        <v>8711.4</v>
      </c>
    </row>
    <row r="104" spans="1:10" ht="17.25">
      <c r="A104" s="129" t="s">
        <v>192</v>
      </c>
      <c r="B104" s="106">
        <v>0</v>
      </c>
      <c r="C104" s="106">
        <v>6331</v>
      </c>
      <c r="D104" s="106">
        <v>0</v>
      </c>
      <c r="E104" s="107">
        <f t="shared" si="8"/>
        <v>6331</v>
      </c>
      <c r="F104" s="131" t="s">
        <v>193</v>
      </c>
      <c r="G104" s="106">
        <v>-3159</v>
      </c>
      <c r="H104" s="106">
        <v>57872.69</v>
      </c>
      <c r="I104" s="106">
        <v>4586.13</v>
      </c>
      <c r="J104" s="107">
        <f t="shared" si="7"/>
        <v>59299.82</v>
      </c>
    </row>
    <row r="105" spans="1:10" ht="17.25">
      <c r="A105" s="129" t="s">
        <v>194</v>
      </c>
      <c r="B105" s="106">
        <v>0</v>
      </c>
      <c r="C105" s="106">
        <v>236</v>
      </c>
      <c r="D105" s="106">
        <v>0</v>
      </c>
      <c r="E105" s="107">
        <f t="shared" si="8"/>
        <v>236</v>
      </c>
      <c r="F105" s="131" t="s">
        <v>195</v>
      </c>
      <c r="G105" s="106">
        <v>0</v>
      </c>
      <c r="H105" s="106">
        <v>2866</v>
      </c>
      <c r="I105" s="106">
        <v>0</v>
      </c>
      <c r="J105" s="107">
        <f t="shared" si="7"/>
        <v>2866</v>
      </c>
    </row>
    <row r="106" spans="1:10" ht="17.25">
      <c r="A106" s="129" t="s">
        <v>196</v>
      </c>
      <c r="B106" s="106">
        <v>0</v>
      </c>
      <c r="C106" s="106">
        <v>8629.73</v>
      </c>
      <c r="D106" s="106">
        <v>54.65</v>
      </c>
      <c r="E106" s="107">
        <f t="shared" si="8"/>
        <v>8684.38</v>
      </c>
      <c r="F106" s="131" t="s">
        <v>197</v>
      </c>
      <c r="G106" s="106">
        <v>0</v>
      </c>
      <c r="H106" s="106">
        <v>14228.96</v>
      </c>
      <c r="I106" s="106">
        <v>389</v>
      </c>
      <c r="J106" s="107">
        <f t="shared" si="7"/>
        <v>14617.96</v>
      </c>
    </row>
    <row r="107" spans="1:10" ht="17.25">
      <c r="A107" s="129" t="s">
        <v>198</v>
      </c>
      <c r="B107" s="106">
        <v>0</v>
      </c>
      <c r="C107" s="106">
        <v>777</v>
      </c>
      <c r="D107" s="106">
        <v>0</v>
      </c>
      <c r="E107" s="107">
        <f t="shared" si="8"/>
        <v>777</v>
      </c>
      <c r="F107" s="131" t="s">
        <v>199</v>
      </c>
      <c r="G107" s="106">
        <v>0</v>
      </c>
      <c r="H107" s="106">
        <v>5287.87</v>
      </c>
      <c r="I107" s="106">
        <v>15</v>
      </c>
      <c r="J107" s="107">
        <f t="shared" si="7"/>
        <v>5302.87</v>
      </c>
    </row>
    <row r="108" spans="1:10" ht="17.25">
      <c r="A108" s="129" t="s">
        <v>200</v>
      </c>
      <c r="B108" s="106">
        <v>0</v>
      </c>
      <c r="C108" s="106">
        <v>9292.12</v>
      </c>
      <c r="D108" s="106">
        <v>329.54</v>
      </c>
      <c r="E108" s="107">
        <f t="shared" si="8"/>
        <v>9621.660000000002</v>
      </c>
      <c r="F108" s="131" t="s">
        <v>201</v>
      </c>
      <c r="G108" s="106">
        <v>-9260</v>
      </c>
      <c r="H108" s="106">
        <v>153295.8</v>
      </c>
      <c r="I108" s="106">
        <v>10011.44</v>
      </c>
      <c r="J108" s="107">
        <f t="shared" si="7"/>
        <v>154047.24</v>
      </c>
    </row>
    <row r="109" spans="1:10" ht="17.25">
      <c r="A109" s="129" t="s">
        <v>202</v>
      </c>
      <c r="B109" s="106">
        <v>0</v>
      </c>
      <c r="C109" s="106">
        <v>4677</v>
      </c>
      <c r="D109" s="106">
        <v>0</v>
      </c>
      <c r="E109" s="107">
        <f t="shared" si="8"/>
        <v>4677</v>
      </c>
      <c r="F109" s="131" t="s">
        <v>203</v>
      </c>
      <c r="G109" s="106">
        <v>0</v>
      </c>
      <c r="H109" s="106">
        <v>60567.32</v>
      </c>
      <c r="I109" s="106">
        <v>1302.14</v>
      </c>
      <c r="J109" s="107">
        <f t="shared" si="7"/>
        <v>61869.46</v>
      </c>
    </row>
    <row r="110" spans="1:10" ht="17.25">
      <c r="A110" s="129" t="s">
        <v>204</v>
      </c>
      <c r="B110" s="106">
        <v>-35376</v>
      </c>
      <c r="C110" s="106">
        <v>224470.11</v>
      </c>
      <c r="D110" s="106">
        <v>9701.91</v>
      </c>
      <c r="E110" s="107">
        <f t="shared" si="8"/>
        <v>198796.02</v>
      </c>
      <c r="F110" s="131" t="s">
        <v>205</v>
      </c>
      <c r="G110" s="106">
        <v>13347</v>
      </c>
      <c r="H110" s="106">
        <v>34969.6</v>
      </c>
      <c r="I110" s="106">
        <v>6064.95</v>
      </c>
      <c r="J110" s="107">
        <f t="shared" si="7"/>
        <v>54381.549999999996</v>
      </c>
    </row>
    <row r="111" spans="1:10" ht="17.25">
      <c r="A111" s="129" t="s">
        <v>206</v>
      </c>
      <c r="B111" s="106">
        <v>0</v>
      </c>
      <c r="C111" s="106">
        <v>3147</v>
      </c>
      <c r="D111" s="106">
        <v>0</v>
      </c>
      <c r="E111" s="107">
        <f t="shared" si="8"/>
        <v>3147</v>
      </c>
      <c r="F111" s="129"/>
      <c r="G111" s="107"/>
      <c r="H111" s="107"/>
      <c r="I111" s="107"/>
      <c r="J111" s="111" t="s">
        <v>106</v>
      </c>
    </row>
    <row r="112" spans="1:10" ht="17.25">
      <c r="A112" s="129" t="s">
        <v>207</v>
      </c>
      <c r="B112" s="106">
        <v>0</v>
      </c>
      <c r="C112" s="106">
        <v>5480</v>
      </c>
      <c r="D112" s="106">
        <v>0</v>
      </c>
      <c r="E112" s="107">
        <f t="shared" si="8"/>
        <v>5480</v>
      </c>
      <c r="F112" s="134" t="s">
        <v>208</v>
      </c>
      <c r="G112" s="107">
        <f>SUM(B64:B112)+SUM(G64:G110)</f>
        <v>-189839.5</v>
      </c>
      <c r="H112" s="107">
        <f>SUM(C64:C112)+SUM(H64:H110)</f>
        <v>2721591.91</v>
      </c>
      <c r="I112" s="107">
        <f>SUM(D64:D112)+SUM(I64:I110)</f>
        <v>142602.14</v>
      </c>
      <c r="J112" s="107">
        <f>SUM(E64:E112)+SUM(J64:J110)</f>
        <v>2674354.5500000003</v>
      </c>
    </row>
    <row r="113" spans="1:10" ht="17.25">
      <c r="A113" s="119"/>
      <c r="B113" s="119"/>
      <c r="C113" s="119"/>
      <c r="D113" s="119"/>
      <c r="E113" s="119"/>
      <c r="F113" s="119"/>
      <c r="G113" s="119"/>
      <c r="H113" s="119"/>
      <c r="I113" s="119"/>
      <c r="J113" s="136"/>
    </row>
  </sheetData>
  <sheetProtection/>
  <printOptions/>
  <pageMargins left="0.75" right="0.27" top="0.8" bottom="0.17" header="0.5" footer="0.21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57421875" style="0" customWidth="1"/>
    <col min="2" max="2" width="20.57421875" style="0" customWidth="1"/>
    <col min="3" max="3" width="20.7109375" style="0" customWidth="1"/>
    <col min="4" max="4" width="23.421875" style="0" customWidth="1"/>
    <col min="5" max="6" width="20.57421875" style="0" customWidth="1"/>
    <col min="7" max="7" width="17.140625" style="0" bestFit="1" customWidth="1"/>
    <col min="8" max="8" width="20.57421875" style="0" customWidth="1"/>
    <col min="9" max="9" width="20.7109375" style="0" customWidth="1"/>
    <col min="10" max="10" width="15.7109375" style="0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18.28125" style="0" customWidth="1"/>
    <col min="18" max="18" width="20.28125" style="0" customWidth="1"/>
  </cols>
  <sheetData>
    <row r="1" spans="1:9" ht="17.25">
      <c r="A1" s="70"/>
      <c r="B1" s="70"/>
      <c r="C1" s="70" t="s">
        <v>0</v>
      </c>
      <c r="D1" s="70"/>
      <c r="E1" s="70"/>
      <c r="F1" s="70"/>
      <c r="G1" s="71"/>
      <c r="H1" s="71"/>
      <c r="I1" s="71"/>
    </row>
    <row r="2" spans="1:9" ht="17.25">
      <c r="A2" s="70"/>
      <c r="B2" s="70"/>
      <c r="C2" s="70" t="s">
        <v>102</v>
      </c>
      <c r="D2" s="70"/>
      <c r="E2" s="70"/>
      <c r="F2" s="70"/>
      <c r="G2" s="71"/>
      <c r="H2" s="71"/>
      <c r="I2" s="71"/>
    </row>
    <row r="3" spans="1:9" ht="17.25">
      <c r="A3" s="70" t="s">
        <v>225</v>
      </c>
      <c r="B3" s="70" t="s">
        <v>226</v>
      </c>
      <c r="C3" s="70" t="s">
        <v>227</v>
      </c>
      <c r="D3" s="70" t="s">
        <v>106</v>
      </c>
      <c r="E3" s="70"/>
      <c r="F3" s="72" t="s">
        <v>228</v>
      </c>
      <c r="G3" s="71"/>
      <c r="H3" s="71"/>
      <c r="I3" s="71"/>
    </row>
    <row r="4" spans="1:9" ht="17.25">
      <c r="A4" s="73" t="s">
        <v>108</v>
      </c>
      <c r="B4" s="92" t="s">
        <v>109</v>
      </c>
      <c r="C4" s="74" t="s">
        <v>110</v>
      </c>
      <c r="D4" s="73" t="s">
        <v>108</v>
      </c>
      <c r="E4" s="92" t="str">
        <f>B4</f>
        <v>Feb 06</v>
      </c>
      <c r="F4" s="74" t="str">
        <f>C4</f>
        <v>Jul 05 - Feb 06</v>
      </c>
      <c r="G4" s="71"/>
      <c r="H4" s="75" t="s">
        <v>111</v>
      </c>
      <c r="I4" s="75" t="s">
        <v>111</v>
      </c>
    </row>
    <row r="5" spans="1:12" ht="17.25">
      <c r="A5" s="76" t="s">
        <v>112</v>
      </c>
      <c r="B5" s="77">
        <f aca="true" t="shared" si="0" ref="B5:B36">I69</f>
        <v>21280.660000000003</v>
      </c>
      <c r="C5" s="78">
        <f aca="true" t="shared" si="1" ref="C5:C36">H5+B5</f>
        <v>763931</v>
      </c>
      <c r="D5" s="79" t="s">
        <v>113</v>
      </c>
      <c r="E5" s="77">
        <f aca="true" t="shared" si="2" ref="E5:E51">R69</f>
        <v>0</v>
      </c>
      <c r="F5" s="78">
        <f aca="true" t="shared" si="3" ref="F5:F51">I5+E5</f>
        <v>27468.32</v>
      </c>
      <c r="G5" s="71"/>
      <c r="H5" s="78">
        <v>742650.34</v>
      </c>
      <c r="I5" s="78">
        <v>27468.32</v>
      </c>
      <c r="K5" s="98" t="s">
        <v>106</v>
      </c>
      <c r="L5" s="98" t="s">
        <v>106</v>
      </c>
    </row>
    <row r="6" spans="1:12" ht="17.25">
      <c r="A6" s="76" t="s">
        <v>114</v>
      </c>
      <c r="B6" s="77">
        <f t="shared" si="0"/>
        <v>2200</v>
      </c>
      <c r="C6" s="78">
        <f t="shared" si="1"/>
        <v>60129.41</v>
      </c>
      <c r="D6" s="79" t="s">
        <v>115</v>
      </c>
      <c r="E6" s="77">
        <f t="shared" si="2"/>
        <v>0</v>
      </c>
      <c r="F6" s="78">
        <f t="shared" si="3"/>
        <v>15</v>
      </c>
      <c r="G6" s="71"/>
      <c r="H6" s="78">
        <v>57929.41</v>
      </c>
      <c r="I6" s="78">
        <v>15</v>
      </c>
      <c r="K6" s="98" t="s">
        <v>106</v>
      </c>
      <c r="L6" s="98" t="s">
        <v>106</v>
      </c>
    </row>
    <row r="7" spans="1:12" ht="17.25">
      <c r="A7" s="76" t="s">
        <v>116</v>
      </c>
      <c r="B7" s="77">
        <f t="shared" si="0"/>
        <v>0</v>
      </c>
      <c r="C7" s="78">
        <f t="shared" si="1"/>
        <v>0</v>
      </c>
      <c r="D7" s="79" t="s">
        <v>117</v>
      </c>
      <c r="E7" s="77">
        <f t="shared" si="2"/>
        <v>3309.58</v>
      </c>
      <c r="F7" s="78">
        <f t="shared" si="3"/>
        <v>102024.49</v>
      </c>
      <c r="G7" s="71"/>
      <c r="H7" s="78">
        <v>0</v>
      </c>
      <c r="I7" s="78">
        <v>98714.91</v>
      </c>
      <c r="K7" s="98" t="s">
        <v>106</v>
      </c>
      <c r="L7" s="98" t="s">
        <v>106</v>
      </c>
    </row>
    <row r="8" spans="1:12" ht="17.25">
      <c r="A8" s="76" t="s">
        <v>118</v>
      </c>
      <c r="B8" s="77">
        <f t="shared" si="0"/>
        <v>0</v>
      </c>
      <c r="C8" s="78">
        <f t="shared" si="1"/>
        <v>4723.95</v>
      </c>
      <c r="D8" s="79" t="s">
        <v>119</v>
      </c>
      <c r="E8" s="77">
        <f t="shared" si="2"/>
        <v>-2521.2100000000064</v>
      </c>
      <c r="F8" s="78">
        <f t="shared" si="3"/>
        <v>92910.54</v>
      </c>
      <c r="G8" s="71"/>
      <c r="H8" s="78">
        <v>4723.95</v>
      </c>
      <c r="I8" s="78">
        <v>95431.75</v>
      </c>
      <c r="K8" s="98" t="s">
        <v>106</v>
      </c>
      <c r="L8" s="98" t="s">
        <v>106</v>
      </c>
    </row>
    <row r="9" spans="1:12" ht="17.25">
      <c r="A9" s="76" t="s">
        <v>120</v>
      </c>
      <c r="B9" s="77">
        <f t="shared" si="0"/>
        <v>3283.82</v>
      </c>
      <c r="C9" s="78">
        <f t="shared" si="1"/>
        <v>492808.18</v>
      </c>
      <c r="D9" s="79" t="s">
        <v>121</v>
      </c>
      <c r="E9" s="77">
        <f t="shared" si="2"/>
        <v>-15</v>
      </c>
      <c r="F9" s="78">
        <f t="shared" si="3"/>
        <v>138981.07</v>
      </c>
      <c r="G9" s="71"/>
      <c r="H9" s="78">
        <v>489524.36</v>
      </c>
      <c r="I9" s="78">
        <v>138996.07</v>
      </c>
      <c r="K9" s="98" t="s">
        <v>106</v>
      </c>
      <c r="L9" s="98" t="s">
        <v>106</v>
      </c>
    </row>
    <row r="10" spans="1:12" ht="17.25">
      <c r="A10" s="76" t="s">
        <v>122</v>
      </c>
      <c r="B10" s="77">
        <f t="shared" si="0"/>
        <v>2557.38</v>
      </c>
      <c r="C10" s="78">
        <f t="shared" si="1"/>
        <v>86342.89</v>
      </c>
      <c r="D10" s="79" t="s">
        <v>123</v>
      </c>
      <c r="E10" s="77">
        <f t="shared" si="2"/>
        <v>0</v>
      </c>
      <c r="F10" s="78">
        <f t="shared" si="3"/>
        <v>-718.59</v>
      </c>
      <c r="G10" s="71"/>
      <c r="H10" s="78">
        <v>83785.51</v>
      </c>
      <c r="I10" s="78">
        <v>-718.59</v>
      </c>
      <c r="K10" s="98" t="s">
        <v>106</v>
      </c>
      <c r="L10" s="98" t="s">
        <v>106</v>
      </c>
    </row>
    <row r="11" spans="1:12" ht="17.25">
      <c r="A11" s="76" t="s">
        <v>124</v>
      </c>
      <c r="B11" s="77">
        <f t="shared" si="0"/>
        <v>0</v>
      </c>
      <c r="C11" s="78">
        <f t="shared" si="1"/>
        <v>0</v>
      </c>
      <c r="D11" s="79" t="s">
        <v>125</v>
      </c>
      <c r="E11" s="77">
        <f t="shared" si="2"/>
        <v>0</v>
      </c>
      <c r="F11" s="78">
        <f t="shared" si="3"/>
        <v>31596</v>
      </c>
      <c r="G11" s="71"/>
      <c r="H11" s="78">
        <v>0</v>
      </c>
      <c r="I11" s="78">
        <v>31596</v>
      </c>
      <c r="K11" s="98" t="s">
        <v>106</v>
      </c>
      <c r="L11" s="98" t="s">
        <v>106</v>
      </c>
    </row>
    <row r="12" spans="1:12" ht="17.25">
      <c r="A12" s="76" t="s">
        <v>126</v>
      </c>
      <c r="B12" s="77">
        <f t="shared" si="0"/>
        <v>0</v>
      </c>
      <c r="C12" s="78">
        <f t="shared" si="1"/>
        <v>6028.72</v>
      </c>
      <c r="D12" s="79" t="s">
        <v>127</v>
      </c>
      <c r="E12" s="77">
        <f t="shared" si="2"/>
        <v>37880</v>
      </c>
      <c r="F12" s="78">
        <f t="shared" si="3"/>
        <v>-49307.69</v>
      </c>
      <c r="G12" s="71"/>
      <c r="H12" s="78">
        <v>6028.72</v>
      </c>
      <c r="I12" s="78">
        <v>-87187.69</v>
      </c>
      <c r="K12" s="98" t="s">
        <v>106</v>
      </c>
      <c r="L12" s="98" t="s">
        <v>106</v>
      </c>
    </row>
    <row r="13" spans="1:12" ht="17.25">
      <c r="A13" s="76" t="s">
        <v>128</v>
      </c>
      <c r="B13" s="77">
        <f t="shared" si="0"/>
        <v>430.75</v>
      </c>
      <c r="C13" s="78">
        <f t="shared" si="1"/>
        <v>41882.91</v>
      </c>
      <c r="D13" s="79" t="s">
        <v>129</v>
      </c>
      <c r="E13" s="77">
        <f t="shared" si="2"/>
        <v>4372</v>
      </c>
      <c r="F13" s="78">
        <f t="shared" si="3"/>
        <v>4372</v>
      </c>
      <c r="G13" s="71"/>
      <c r="H13" s="78">
        <v>41452.16</v>
      </c>
      <c r="I13" s="78">
        <v>0</v>
      </c>
      <c r="K13" s="98" t="s">
        <v>106</v>
      </c>
      <c r="L13" s="98" t="s">
        <v>106</v>
      </c>
    </row>
    <row r="14" spans="1:12" ht="17.25">
      <c r="A14" s="76" t="s">
        <v>130</v>
      </c>
      <c r="B14" s="77">
        <f t="shared" si="0"/>
        <v>17.55</v>
      </c>
      <c r="C14" s="78">
        <f t="shared" si="1"/>
        <v>161652.16999999998</v>
      </c>
      <c r="D14" s="79" t="s">
        <v>131</v>
      </c>
      <c r="E14" s="77">
        <f t="shared" si="2"/>
        <v>29998</v>
      </c>
      <c r="F14" s="78">
        <f t="shared" si="3"/>
        <v>-2408491.34</v>
      </c>
      <c r="G14" s="71"/>
      <c r="H14" s="78">
        <v>161634.62</v>
      </c>
      <c r="I14" s="78">
        <v>-2438489.34</v>
      </c>
      <c r="K14" s="98" t="s">
        <v>106</v>
      </c>
      <c r="L14" s="98" t="s">
        <v>106</v>
      </c>
    </row>
    <row r="15" spans="1:12" ht="17.25">
      <c r="A15" s="76" t="s">
        <v>132</v>
      </c>
      <c r="B15" s="77">
        <f t="shared" si="0"/>
        <v>0</v>
      </c>
      <c r="C15" s="78">
        <f t="shared" si="1"/>
        <v>0</v>
      </c>
      <c r="D15" s="79" t="s">
        <v>133</v>
      </c>
      <c r="E15" s="77">
        <f t="shared" si="2"/>
        <v>19953.23</v>
      </c>
      <c r="F15" s="78">
        <f t="shared" si="3"/>
        <v>3006518.01</v>
      </c>
      <c r="G15" s="71"/>
      <c r="H15" s="78">
        <v>0</v>
      </c>
      <c r="I15" s="78">
        <v>2986564.78</v>
      </c>
      <c r="K15" s="98" t="s">
        <v>106</v>
      </c>
      <c r="L15" s="98" t="s">
        <v>106</v>
      </c>
    </row>
    <row r="16" spans="1:12" ht="17.25">
      <c r="A16" s="76" t="s">
        <v>134</v>
      </c>
      <c r="B16" s="77">
        <f t="shared" si="0"/>
        <v>0</v>
      </c>
      <c r="C16" s="78">
        <f t="shared" si="1"/>
        <v>48989.43</v>
      </c>
      <c r="D16" s="79" t="s">
        <v>135</v>
      </c>
      <c r="E16" s="77">
        <f t="shared" si="2"/>
        <v>0</v>
      </c>
      <c r="F16" s="78">
        <f t="shared" si="3"/>
        <v>66602.48</v>
      </c>
      <c r="G16" s="71"/>
      <c r="H16" s="78">
        <v>48989.43</v>
      </c>
      <c r="I16" s="78">
        <v>66602.48</v>
      </c>
      <c r="K16" s="98" t="s">
        <v>106</v>
      </c>
      <c r="L16" s="98" t="s">
        <v>106</v>
      </c>
    </row>
    <row r="17" spans="1:12" ht="17.25">
      <c r="A17" s="76" t="s">
        <v>136</v>
      </c>
      <c r="B17" s="77">
        <f t="shared" si="0"/>
        <v>6553.06</v>
      </c>
      <c r="C17" s="78">
        <f t="shared" si="1"/>
        <v>134388.19</v>
      </c>
      <c r="D17" s="79" t="s">
        <v>137</v>
      </c>
      <c r="E17" s="77">
        <f t="shared" si="2"/>
        <v>1894</v>
      </c>
      <c r="F17" s="78">
        <f t="shared" si="3"/>
        <v>133595.01</v>
      </c>
      <c r="G17" s="71"/>
      <c r="H17" s="78">
        <v>127835.13</v>
      </c>
      <c r="I17" s="78">
        <v>131701.01</v>
      </c>
      <c r="K17" s="98" t="s">
        <v>106</v>
      </c>
      <c r="L17" s="98" t="s">
        <v>106</v>
      </c>
    </row>
    <row r="18" spans="1:12" ht="17.25">
      <c r="A18" s="76" t="s">
        <v>138</v>
      </c>
      <c r="B18" s="77">
        <f t="shared" si="0"/>
        <v>0</v>
      </c>
      <c r="C18" s="78">
        <f t="shared" si="1"/>
        <v>33213.31</v>
      </c>
      <c r="D18" s="79" t="s">
        <v>139</v>
      </c>
      <c r="E18" s="77">
        <f t="shared" si="2"/>
        <v>2099</v>
      </c>
      <c r="F18" s="78">
        <f t="shared" si="3"/>
        <v>2406881.01</v>
      </c>
      <c r="G18" s="71"/>
      <c r="H18" s="78">
        <v>33213.31</v>
      </c>
      <c r="I18" s="78">
        <v>2404782.01</v>
      </c>
      <c r="K18" s="98" t="s">
        <v>106</v>
      </c>
      <c r="L18" s="98" t="s">
        <v>106</v>
      </c>
    </row>
    <row r="19" spans="1:12" ht="17.25">
      <c r="A19" s="76" t="s">
        <v>140</v>
      </c>
      <c r="B19" s="77">
        <f t="shared" si="0"/>
        <v>10.76</v>
      </c>
      <c r="C19" s="78">
        <f t="shared" si="1"/>
        <v>22989.219999999998</v>
      </c>
      <c r="D19" s="79" t="s">
        <v>141</v>
      </c>
      <c r="E19" s="77">
        <f t="shared" si="2"/>
        <v>0</v>
      </c>
      <c r="F19" s="78">
        <f t="shared" si="3"/>
        <v>0</v>
      </c>
      <c r="G19" s="71"/>
      <c r="H19" s="78">
        <v>22978.46</v>
      </c>
      <c r="I19" s="78">
        <v>0</v>
      </c>
      <c r="K19" s="98" t="s">
        <v>106</v>
      </c>
      <c r="L19" s="98" t="s">
        <v>106</v>
      </c>
    </row>
    <row r="20" spans="1:12" ht="17.25">
      <c r="A20" s="76" t="s">
        <v>142</v>
      </c>
      <c r="B20" s="77">
        <f t="shared" si="0"/>
        <v>0</v>
      </c>
      <c r="C20" s="78">
        <f t="shared" si="1"/>
        <v>253969.59</v>
      </c>
      <c r="D20" s="79" t="s">
        <v>143</v>
      </c>
      <c r="E20" s="77">
        <f t="shared" si="2"/>
        <v>0</v>
      </c>
      <c r="F20" s="78">
        <f t="shared" si="3"/>
        <v>0</v>
      </c>
      <c r="G20" s="71"/>
      <c r="H20" s="78">
        <v>253969.59</v>
      </c>
      <c r="I20" s="78">
        <v>0</v>
      </c>
      <c r="K20" s="98" t="s">
        <v>106</v>
      </c>
      <c r="L20" s="98" t="s">
        <v>106</v>
      </c>
    </row>
    <row r="21" spans="1:12" ht="17.25">
      <c r="A21" s="76" t="s">
        <v>144</v>
      </c>
      <c r="B21" s="77">
        <f t="shared" si="0"/>
        <v>0</v>
      </c>
      <c r="C21" s="78">
        <f t="shared" si="1"/>
        <v>702360.32</v>
      </c>
      <c r="D21" s="79" t="s">
        <v>145</v>
      </c>
      <c r="E21" s="77">
        <f t="shared" si="2"/>
        <v>41732.39</v>
      </c>
      <c r="F21" s="78">
        <f t="shared" si="3"/>
        <v>446018.75</v>
      </c>
      <c r="G21" s="71"/>
      <c r="H21" s="78">
        <v>702360.32</v>
      </c>
      <c r="I21" s="78">
        <v>404286.36</v>
      </c>
      <c r="K21" s="98" t="s">
        <v>106</v>
      </c>
      <c r="L21" s="98" t="s">
        <v>106</v>
      </c>
    </row>
    <row r="22" spans="1:12" ht="17.25">
      <c r="A22" s="76" t="s">
        <v>146</v>
      </c>
      <c r="B22" s="77">
        <f t="shared" si="0"/>
        <v>-14932.14</v>
      </c>
      <c r="C22" s="78">
        <f t="shared" si="1"/>
        <v>86955.36</v>
      </c>
      <c r="D22" s="79" t="s">
        <v>147</v>
      </c>
      <c r="E22" s="77">
        <f t="shared" si="2"/>
        <v>0</v>
      </c>
      <c r="F22" s="78">
        <f t="shared" si="3"/>
        <v>58441.76</v>
      </c>
      <c r="G22" s="71"/>
      <c r="H22" s="78">
        <v>101887.5</v>
      </c>
      <c r="I22" s="78">
        <v>58441.76</v>
      </c>
      <c r="K22" s="98" t="s">
        <v>106</v>
      </c>
      <c r="L22" s="98" t="s">
        <v>106</v>
      </c>
    </row>
    <row r="23" spans="1:12" ht="17.25">
      <c r="A23" s="76" t="s">
        <v>217</v>
      </c>
      <c r="B23" s="77">
        <f t="shared" si="0"/>
        <v>124409.5</v>
      </c>
      <c r="C23" s="78">
        <f t="shared" si="1"/>
        <v>3726731.98</v>
      </c>
      <c r="D23" s="79" t="s">
        <v>149</v>
      </c>
      <c r="E23" s="77">
        <f t="shared" si="2"/>
        <v>0</v>
      </c>
      <c r="F23" s="78">
        <f t="shared" si="3"/>
        <v>-37350.94</v>
      </c>
      <c r="G23" s="71"/>
      <c r="H23" s="78">
        <v>3602322.48</v>
      </c>
      <c r="I23" s="78">
        <v>-37350.94</v>
      </c>
      <c r="K23" s="98" t="s">
        <v>106</v>
      </c>
      <c r="L23" s="98" t="s">
        <v>106</v>
      </c>
    </row>
    <row r="24" spans="1:12" ht="17.25">
      <c r="A24" s="76" t="s">
        <v>150</v>
      </c>
      <c r="B24" s="77">
        <f t="shared" si="0"/>
        <v>289.2</v>
      </c>
      <c r="C24" s="78">
        <f t="shared" si="1"/>
        <v>-375550.8</v>
      </c>
      <c r="D24" s="79" t="s">
        <v>151</v>
      </c>
      <c r="E24" s="77">
        <f t="shared" si="2"/>
        <v>0</v>
      </c>
      <c r="F24" s="78">
        <f t="shared" si="3"/>
        <v>0</v>
      </c>
      <c r="G24" s="71"/>
      <c r="H24" s="78">
        <v>-375840</v>
      </c>
      <c r="I24" s="78">
        <v>0</v>
      </c>
      <c r="K24" s="98" t="s">
        <v>106</v>
      </c>
      <c r="L24" s="98" t="s">
        <v>106</v>
      </c>
    </row>
    <row r="25" spans="1:12" ht="17.25">
      <c r="A25" s="76" t="s">
        <v>152</v>
      </c>
      <c r="B25" s="77">
        <f t="shared" si="0"/>
        <v>5044.42</v>
      </c>
      <c r="C25" s="78">
        <f t="shared" si="1"/>
        <v>374385.66</v>
      </c>
      <c r="D25" s="79" t="s">
        <v>153</v>
      </c>
      <c r="E25" s="77">
        <f t="shared" si="2"/>
        <v>0</v>
      </c>
      <c r="F25" s="78">
        <f t="shared" si="3"/>
        <v>101030.1</v>
      </c>
      <c r="G25" s="71"/>
      <c r="H25" s="78">
        <v>369341.24</v>
      </c>
      <c r="I25" s="78">
        <v>101030.1</v>
      </c>
      <c r="K25" s="98" t="s">
        <v>106</v>
      </c>
      <c r="L25" s="98" t="s">
        <v>106</v>
      </c>
    </row>
    <row r="26" spans="1:12" ht="17.25">
      <c r="A26" s="76" t="s">
        <v>154</v>
      </c>
      <c r="B26" s="77">
        <f t="shared" si="0"/>
        <v>0</v>
      </c>
      <c r="C26" s="78">
        <f t="shared" si="1"/>
        <v>221632.98</v>
      </c>
      <c r="D26" s="79" t="s">
        <v>155</v>
      </c>
      <c r="E26" s="77">
        <f t="shared" si="2"/>
        <v>1498.06</v>
      </c>
      <c r="F26" s="78">
        <f t="shared" si="3"/>
        <v>667620.0800000001</v>
      </c>
      <c r="G26" s="71"/>
      <c r="H26" s="78">
        <v>221632.98</v>
      </c>
      <c r="I26" s="78">
        <v>666122.02</v>
      </c>
      <c r="K26" s="98" t="s">
        <v>106</v>
      </c>
      <c r="L26" s="98" t="s">
        <v>106</v>
      </c>
    </row>
    <row r="27" spans="1:12" ht="17.25">
      <c r="A27" s="76" t="s">
        <v>156</v>
      </c>
      <c r="B27" s="77">
        <f t="shared" si="0"/>
        <v>-6661</v>
      </c>
      <c r="C27" s="78">
        <f t="shared" si="1"/>
        <v>53647.15</v>
      </c>
      <c r="D27" s="79" t="s">
        <v>157</v>
      </c>
      <c r="E27" s="77">
        <f t="shared" si="2"/>
        <v>-825</v>
      </c>
      <c r="F27" s="78">
        <f t="shared" si="3"/>
        <v>34560</v>
      </c>
      <c r="G27" s="71"/>
      <c r="H27" s="78">
        <v>60308.15</v>
      </c>
      <c r="I27" s="78">
        <v>35385</v>
      </c>
      <c r="K27" s="98" t="s">
        <v>106</v>
      </c>
      <c r="L27" s="98" t="s">
        <v>106</v>
      </c>
    </row>
    <row r="28" spans="1:12" ht="17.25">
      <c r="A28" s="76" t="s">
        <v>158</v>
      </c>
      <c r="B28" s="77">
        <f t="shared" si="0"/>
        <v>0</v>
      </c>
      <c r="C28" s="78">
        <f t="shared" si="1"/>
        <v>35949.85</v>
      </c>
      <c r="D28" s="79" t="s">
        <v>159</v>
      </c>
      <c r="E28" s="77">
        <f t="shared" si="2"/>
        <v>0</v>
      </c>
      <c r="F28" s="78">
        <f t="shared" si="3"/>
        <v>182730.23</v>
      </c>
      <c r="G28" s="71"/>
      <c r="H28" s="78">
        <v>35949.85</v>
      </c>
      <c r="I28" s="78">
        <v>182730.23</v>
      </c>
      <c r="K28" s="98" t="s">
        <v>106</v>
      </c>
      <c r="L28" s="98" t="s">
        <v>106</v>
      </c>
    </row>
    <row r="29" spans="1:12" ht="17.25">
      <c r="A29" s="76" t="s">
        <v>160</v>
      </c>
      <c r="B29" s="77">
        <f t="shared" si="0"/>
        <v>0</v>
      </c>
      <c r="C29" s="78">
        <f t="shared" si="1"/>
        <v>7715.28</v>
      </c>
      <c r="D29" s="79" t="s">
        <v>161</v>
      </c>
      <c r="E29" s="77">
        <f t="shared" si="2"/>
        <v>0</v>
      </c>
      <c r="F29" s="78">
        <f t="shared" si="3"/>
        <v>227010.04</v>
      </c>
      <c r="G29" s="71"/>
      <c r="H29" s="78">
        <v>7715.28</v>
      </c>
      <c r="I29" s="78">
        <v>227010.04</v>
      </c>
      <c r="K29" s="98" t="s">
        <v>106</v>
      </c>
      <c r="L29" s="98" t="s">
        <v>106</v>
      </c>
    </row>
    <row r="30" spans="1:12" ht="17.25">
      <c r="A30" s="76" t="s">
        <v>162</v>
      </c>
      <c r="B30" s="77">
        <f t="shared" si="0"/>
        <v>0</v>
      </c>
      <c r="C30" s="78">
        <f t="shared" si="1"/>
        <v>120403.93</v>
      </c>
      <c r="D30" s="79" t="s">
        <v>163</v>
      </c>
      <c r="E30" s="77">
        <f t="shared" si="2"/>
        <v>157268.13</v>
      </c>
      <c r="F30" s="78">
        <f t="shared" si="3"/>
        <v>721787.68</v>
      </c>
      <c r="G30" s="71"/>
      <c r="H30" s="78">
        <v>120403.93</v>
      </c>
      <c r="I30" s="78">
        <v>564519.55</v>
      </c>
      <c r="K30" s="98" t="s">
        <v>106</v>
      </c>
      <c r="L30" s="98" t="s">
        <v>106</v>
      </c>
    </row>
    <row r="31" spans="1:12" ht="17.25">
      <c r="A31" s="76" t="s">
        <v>164</v>
      </c>
      <c r="B31" s="77">
        <f t="shared" si="0"/>
        <v>14548.92</v>
      </c>
      <c r="C31" s="78">
        <f t="shared" si="1"/>
        <v>89137.34</v>
      </c>
      <c r="D31" s="79" t="s">
        <v>165</v>
      </c>
      <c r="E31" s="77">
        <f t="shared" si="2"/>
        <v>835.25</v>
      </c>
      <c r="F31" s="78">
        <f t="shared" si="3"/>
        <v>-167.48000000000002</v>
      </c>
      <c r="G31" s="71"/>
      <c r="H31" s="78">
        <v>74588.42</v>
      </c>
      <c r="I31" s="78">
        <v>-1002.73</v>
      </c>
      <c r="K31" s="98" t="s">
        <v>106</v>
      </c>
      <c r="L31" s="98" t="s">
        <v>106</v>
      </c>
    </row>
    <row r="32" spans="1:12" ht="17.25">
      <c r="A32" s="76" t="s">
        <v>166</v>
      </c>
      <c r="B32" s="77">
        <f t="shared" si="0"/>
        <v>0</v>
      </c>
      <c r="C32" s="78">
        <f t="shared" si="1"/>
        <v>219882.66</v>
      </c>
      <c r="D32" s="79" t="s">
        <v>167</v>
      </c>
      <c r="E32" s="77">
        <f t="shared" si="2"/>
        <v>0</v>
      </c>
      <c r="F32" s="78">
        <f t="shared" si="3"/>
        <v>-25745.45</v>
      </c>
      <c r="G32" s="71"/>
      <c r="H32" s="78">
        <v>219882.66</v>
      </c>
      <c r="I32" s="78">
        <v>-25745.45</v>
      </c>
      <c r="K32" s="98" t="s">
        <v>106</v>
      </c>
      <c r="L32" s="98" t="s">
        <v>106</v>
      </c>
    </row>
    <row r="33" spans="1:12" ht="17.25">
      <c r="A33" s="76" t="s">
        <v>168</v>
      </c>
      <c r="B33" s="77">
        <f t="shared" si="0"/>
        <v>0.04</v>
      </c>
      <c r="C33" s="78">
        <f t="shared" si="1"/>
        <v>34909.12</v>
      </c>
      <c r="D33" s="79" t="s">
        <v>169</v>
      </c>
      <c r="E33" s="77">
        <f t="shared" si="2"/>
        <v>3508.7400000000002</v>
      </c>
      <c r="F33" s="78">
        <f t="shared" si="3"/>
        <v>-242005.56</v>
      </c>
      <c r="G33" s="71"/>
      <c r="H33" s="78">
        <v>34909.08</v>
      </c>
      <c r="I33" s="78">
        <v>-245514.3</v>
      </c>
      <c r="K33" s="98" t="s">
        <v>106</v>
      </c>
      <c r="L33" s="98" t="s">
        <v>106</v>
      </c>
    </row>
    <row r="34" spans="1:12" ht="17.25">
      <c r="A34" s="76" t="s">
        <v>170</v>
      </c>
      <c r="B34" s="77">
        <f t="shared" si="0"/>
        <v>49416.16</v>
      </c>
      <c r="C34" s="78">
        <f t="shared" si="1"/>
        <v>621832.9</v>
      </c>
      <c r="D34" s="79" t="s">
        <v>171</v>
      </c>
      <c r="E34" s="77">
        <f t="shared" si="2"/>
        <v>1876003.8199999998</v>
      </c>
      <c r="F34" s="78">
        <f t="shared" si="3"/>
        <v>18002179.32</v>
      </c>
      <c r="G34" s="71"/>
      <c r="H34" s="78">
        <v>572416.74</v>
      </c>
      <c r="I34" s="78">
        <v>16126175.5</v>
      </c>
      <c r="K34" s="98" t="s">
        <v>106</v>
      </c>
      <c r="L34" s="98" t="s">
        <v>106</v>
      </c>
    </row>
    <row r="35" spans="1:12" ht="17.25">
      <c r="A35" s="76" t="s">
        <v>172</v>
      </c>
      <c r="B35" s="77">
        <f t="shared" si="0"/>
        <v>0</v>
      </c>
      <c r="C35" s="78">
        <f t="shared" si="1"/>
        <v>0</v>
      </c>
      <c r="D35" s="79" t="s">
        <v>173</v>
      </c>
      <c r="E35" s="77">
        <f t="shared" si="2"/>
        <v>41087.58</v>
      </c>
      <c r="F35" s="78">
        <f t="shared" si="3"/>
        <v>273093.5</v>
      </c>
      <c r="G35" s="71"/>
      <c r="H35" s="78">
        <v>0</v>
      </c>
      <c r="I35" s="78">
        <v>232005.92</v>
      </c>
      <c r="K35" s="98" t="s">
        <v>106</v>
      </c>
      <c r="L35" s="98" t="s">
        <v>106</v>
      </c>
    </row>
    <row r="36" spans="1:12" ht="17.25">
      <c r="A36" s="76" t="s">
        <v>174</v>
      </c>
      <c r="B36" s="77">
        <f t="shared" si="0"/>
        <v>1995.88</v>
      </c>
      <c r="C36" s="78">
        <f t="shared" si="1"/>
        <v>164497.87</v>
      </c>
      <c r="D36" s="79" t="s">
        <v>175</v>
      </c>
      <c r="E36" s="77">
        <f t="shared" si="2"/>
        <v>0</v>
      </c>
      <c r="F36" s="78">
        <f t="shared" si="3"/>
        <v>0</v>
      </c>
      <c r="G36" s="71"/>
      <c r="H36" s="78">
        <v>162501.99</v>
      </c>
      <c r="I36" s="78">
        <v>0</v>
      </c>
      <c r="K36" s="98" t="s">
        <v>106</v>
      </c>
      <c r="L36" s="98" t="s">
        <v>106</v>
      </c>
    </row>
    <row r="37" spans="1:12" ht="17.25">
      <c r="A37" s="76" t="s">
        <v>176</v>
      </c>
      <c r="B37" s="77">
        <f aca="true" t="shared" si="4" ref="B37:B53">I101</f>
        <v>1325262.19</v>
      </c>
      <c r="C37" s="78">
        <f aca="true" t="shared" si="5" ref="C37:C53">H37+B37</f>
        <v>4139511.9699999997</v>
      </c>
      <c r="D37" s="79" t="s">
        <v>177</v>
      </c>
      <c r="E37" s="77">
        <f t="shared" si="2"/>
        <v>76567.46</v>
      </c>
      <c r="F37" s="78">
        <f t="shared" si="3"/>
        <v>1546787.5</v>
      </c>
      <c r="G37" s="71"/>
      <c r="H37" s="78">
        <v>2814249.78</v>
      </c>
      <c r="I37" s="78">
        <v>1470220.04</v>
      </c>
      <c r="K37" s="98" t="s">
        <v>106</v>
      </c>
      <c r="L37" s="98" t="s">
        <v>106</v>
      </c>
    </row>
    <row r="38" spans="1:12" ht="17.25">
      <c r="A38" s="76" t="s">
        <v>178</v>
      </c>
      <c r="B38" s="77">
        <f t="shared" si="4"/>
        <v>0</v>
      </c>
      <c r="C38" s="78">
        <f t="shared" si="5"/>
        <v>1232.48</v>
      </c>
      <c r="D38" s="79" t="s">
        <v>179</v>
      </c>
      <c r="E38" s="77">
        <f t="shared" si="2"/>
        <v>-152598.59</v>
      </c>
      <c r="F38" s="78">
        <f t="shared" si="3"/>
        <v>23643.110000000015</v>
      </c>
      <c r="G38" s="71"/>
      <c r="H38" s="78">
        <v>1232.48</v>
      </c>
      <c r="I38" s="78">
        <v>176241.7</v>
      </c>
      <c r="K38" s="98" t="s">
        <v>106</v>
      </c>
      <c r="L38" s="98" t="s">
        <v>106</v>
      </c>
    </row>
    <row r="39" spans="1:12" ht="17.25">
      <c r="A39" s="76" t="s">
        <v>180</v>
      </c>
      <c r="B39" s="77">
        <f t="shared" si="4"/>
        <v>0</v>
      </c>
      <c r="C39" s="78">
        <f t="shared" si="5"/>
        <v>154189.31</v>
      </c>
      <c r="D39" s="79" t="s">
        <v>181</v>
      </c>
      <c r="E39" s="77">
        <f t="shared" si="2"/>
        <v>1.54</v>
      </c>
      <c r="F39" s="78">
        <f t="shared" si="3"/>
        <v>104770.07999999999</v>
      </c>
      <c r="G39" s="71"/>
      <c r="H39" s="78">
        <v>154189.31</v>
      </c>
      <c r="I39" s="78">
        <v>104768.54</v>
      </c>
      <c r="K39" s="98" t="s">
        <v>106</v>
      </c>
      <c r="L39" s="98" t="s">
        <v>106</v>
      </c>
    </row>
    <row r="40" spans="1:12" ht="17.25">
      <c r="A40" s="76" t="s">
        <v>182</v>
      </c>
      <c r="B40" s="77">
        <f t="shared" si="4"/>
        <v>18930.84</v>
      </c>
      <c r="C40" s="78">
        <f t="shared" si="5"/>
        <v>18930.84</v>
      </c>
      <c r="D40" s="79" t="s">
        <v>183</v>
      </c>
      <c r="E40" s="77">
        <f t="shared" si="2"/>
        <v>0</v>
      </c>
      <c r="F40" s="78">
        <f t="shared" si="3"/>
        <v>43622</v>
      </c>
      <c r="G40" s="71"/>
      <c r="H40" s="78">
        <v>0</v>
      </c>
      <c r="I40" s="78">
        <v>43622</v>
      </c>
      <c r="K40" s="98" t="s">
        <v>106</v>
      </c>
      <c r="L40" s="98" t="s">
        <v>106</v>
      </c>
    </row>
    <row r="41" spans="1:12" ht="17.25">
      <c r="A41" s="76" t="s">
        <v>184</v>
      </c>
      <c r="B41" s="77">
        <f t="shared" si="4"/>
        <v>0</v>
      </c>
      <c r="C41" s="78">
        <f t="shared" si="5"/>
        <v>419298.31</v>
      </c>
      <c r="D41" s="79" t="s">
        <v>185</v>
      </c>
      <c r="E41" s="77">
        <f t="shared" si="2"/>
        <v>0</v>
      </c>
      <c r="F41" s="78">
        <f t="shared" si="3"/>
        <v>48912</v>
      </c>
      <c r="G41" s="71"/>
      <c r="H41" s="78">
        <v>419298.31</v>
      </c>
      <c r="I41" s="78">
        <v>48912</v>
      </c>
      <c r="K41" s="98" t="s">
        <v>106</v>
      </c>
      <c r="L41" s="98" t="s">
        <v>106</v>
      </c>
    </row>
    <row r="42" spans="1:12" ht="17.25">
      <c r="A42" s="76" t="s">
        <v>186</v>
      </c>
      <c r="B42" s="77">
        <f t="shared" si="4"/>
        <v>0</v>
      </c>
      <c r="C42" s="78">
        <f t="shared" si="5"/>
        <v>162448.46</v>
      </c>
      <c r="D42" s="79" t="s">
        <v>218</v>
      </c>
      <c r="E42" s="77">
        <f t="shared" si="2"/>
        <v>0</v>
      </c>
      <c r="F42" s="78">
        <f t="shared" si="3"/>
        <v>53035</v>
      </c>
      <c r="G42" s="71"/>
      <c r="H42" s="78">
        <v>162448.46</v>
      </c>
      <c r="I42" s="78">
        <v>53035</v>
      </c>
      <c r="K42" s="98" t="s">
        <v>106</v>
      </c>
      <c r="L42" s="98" t="s">
        <v>106</v>
      </c>
    </row>
    <row r="43" spans="1:12" ht="17.25">
      <c r="A43" s="76" t="s">
        <v>188</v>
      </c>
      <c r="B43" s="77">
        <f t="shared" si="4"/>
        <v>0</v>
      </c>
      <c r="C43" s="78">
        <f t="shared" si="5"/>
        <v>1855.5</v>
      </c>
      <c r="D43" s="79" t="s">
        <v>189</v>
      </c>
      <c r="E43" s="77">
        <f t="shared" si="2"/>
        <v>0</v>
      </c>
      <c r="F43" s="78">
        <f t="shared" si="3"/>
        <v>0</v>
      </c>
      <c r="G43" s="71"/>
      <c r="H43" s="78">
        <v>1855.5</v>
      </c>
      <c r="I43" s="78">
        <v>0</v>
      </c>
      <c r="K43" s="98" t="s">
        <v>106</v>
      </c>
      <c r="L43" s="98" t="s">
        <v>106</v>
      </c>
    </row>
    <row r="44" spans="1:12" ht="17.25">
      <c r="A44" s="76" t="s">
        <v>190</v>
      </c>
      <c r="B44" s="77">
        <f t="shared" si="4"/>
        <v>0</v>
      </c>
      <c r="C44" s="78">
        <f t="shared" si="5"/>
        <v>4219.65</v>
      </c>
      <c r="D44" s="79" t="s">
        <v>191</v>
      </c>
      <c r="E44" s="77">
        <f t="shared" si="2"/>
        <v>0</v>
      </c>
      <c r="F44" s="78">
        <f t="shared" si="3"/>
        <v>181201.07</v>
      </c>
      <c r="G44" s="71"/>
      <c r="H44" s="78">
        <v>4219.65</v>
      </c>
      <c r="I44" s="78">
        <v>181201.07</v>
      </c>
      <c r="K44" s="98" t="s">
        <v>106</v>
      </c>
      <c r="L44" s="98" t="s">
        <v>106</v>
      </c>
    </row>
    <row r="45" spans="1:12" ht="17.25">
      <c r="A45" s="76" t="s">
        <v>192</v>
      </c>
      <c r="B45" s="77">
        <f t="shared" si="4"/>
        <v>165</v>
      </c>
      <c r="C45" s="78">
        <f t="shared" si="5"/>
        <v>1618</v>
      </c>
      <c r="D45" s="79" t="s">
        <v>193</v>
      </c>
      <c r="E45" s="77">
        <f t="shared" si="2"/>
        <v>105698.02</v>
      </c>
      <c r="F45" s="78">
        <f t="shared" si="3"/>
        <v>866914.41</v>
      </c>
      <c r="G45" s="71"/>
      <c r="H45" s="78">
        <v>1453</v>
      </c>
      <c r="I45" s="78">
        <v>761216.39</v>
      </c>
      <c r="K45" s="98" t="s">
        <v>106</v>
      </c>
      <c r="L45" s="98" t="s">
        <v>106</v>
      </c>
    </row>
    <row r="46" spans="1:12" ht="17.25">
      <c r="A46" s="76" t="s">
        <v>194</v>
      </c>
      <c r="B46" s="77">
        <f t="shared" si="4"/>
        <v>0</v>
      </c>
      <c r="C46" s="78">
        <f t="shared" si="5"/>
        <v>9321.65</v>
      </c>
      <c r="D46" s="79" t="s">
        <v>195</v>
      </c>
      <c r="E46" s="77">
        <f t="shared" si="2"/>
        <v>0</v>
      </c>
      <c r="F46" s="78">
        <f t="shared" si="3"/>
        <v>0</v>
      </c>
      <c r="G46" s="71"/>
      <c r="H46" s="78">
        <v>9321.65</v>
      </c>
      <c r="I46" s="78">
        <v>0</v>
      </c>
      <c r="K46" s="98" t="s">
        <v>106</v>
      </c>
      <c r="L46" s="98" t="s">
        <v>106</v>
      </c>
    </row>
    <row r="47" spans="1:12" ht="17.25">
      <c r="A47" s="76" t="s">
        <v>196</v>
      </c>
      <c r="B47" s="77">
        <f t="shared" si="4"/>
        <v>15000</v>
      </c>
      <c r="C47" s="78">
        <f t="shared" si="5"/>
        <v>15000</v>
      </c>
      <c r="D47" s="79" t="s">
        <v>197</v>
      </c>
      <c r="E47" s="77">
        <f t="shared" si="2"/>
        <v>52895.36</v>
      </c>
      <c r="F47" s="78">
        <f t="shared" si="3"/>
        <v>8409.580000000002</v>
      </c>
      <c r="G47" s="71"/>
      <c r="H47" s="78">
        <v>0</v>
      </c>
      <c r="I47" s="78">
        <v>-44485.78</v>
      </c>
      <c r="K47" s="98" t="s">
        <v>106</v>
      </c>
      <c r="L47" s="98" t="s">
        <v>106</v>
      </c>
    </row>
    <row r="48" spans="1:12" ht="17.25">
      <c r="A48" s="76" t="s">
        <v>198</v>
      </c>
      <c r="B48" s="77">
        <f t="shared" si="4"/>
        <v>220</v>
      </c>
      <c r="C48" s="78">
        <f t="shared" si="5"/>
        <v>250</v>
      </c>
      <c r="D48" s="79" t="s">
        <v>199</v>
      </c>
      <c r="E48" s="77">
        <f t="shared" si="2"/>
        <v>0</v>
      </c>
      <c r="F48" s="78">
        <f t="shared" si="3"/>
        <v>53864.92</v>
      </c>
      <c r="G48" s="71"/>
      <c r="H48" s="78">
        <v>30</v>
      </c>
      <c r="I48" s="78">
        <v>53864.92</v>
      </c>
      <c r="K48" s="98" t="s">
        <v>106</v>
      </c>
      <c r="L48" s="98" t="s">
        <v>106</v>
      </c>
    </row>
    <row r="49" spans="1:12" ht="17.25">
      <c r="A49" s="76" t="s">
        <v>200</v>
      </c>
      <c r="B49" s="77">
        <f t="shared" si="4"/>
        <v>44663</v>
      </c>
      <c r="C49" s="78">
        <f t="shared" si="5"/>
        <v>234227.53</v>
      </c>
      <c r="D49" s="79" t="s">
        <v>201</v>
      </c>
      <c r="E49" s="77">
        <f t="shared" si="2"/>
        <v>53183.200000000004</v>
      </c>
      <c r="F49" s="78">
        <f t="shared" si="3"/>
        <v>586800.9299999999</v>
      </c>
      <c r="G49" s="71"/>
      <c r="H49" s="78">
        <v>189564.53</v>
      </c>
      <c r="I49" s="78">
        <v>533617.73</v>
      </c>
      <c r="K49" s="98" t="s">
        <v>106</v>
      </c>
      <c r="L49" s="98" t="s">
        <v>106</v>
      </c>
    </row>
    <row r="50" spans="1:12" ht="17.25">
      <c r="A50" s="76" t="s">
        <v>202</v>
      </c>
      <c r="B50" s="77">
        <f t="shared" si="4"/>
        <v>30098.66</v>
      </c>
      <c r="C50" s="78">
        <f t="shared" si="5"/>
        <v>112136.68000000001</v>
      </c>
      <c r="D50" s="79" t="s">
        <v>203</v>
      </c>
      <c r="E50" s="77">
        <f t="shared" si="2"/>
        <v>49975.71</v>
      </c>
      <c r="F50" s="78">
        <f t="shared" si="3"/>
        <v>674306.97</v>
      </c>
      <c r="G50" s="71"/>
      <c r="H50" s="78">
        <v>82038.02</v>
      </c>
      <c r="I50" s="78">
        <v>624331.26</v>
      </c>
      <c r="K50" s="98" t="s">
        <v>106</v>
      </c>
      <c r="L50" s="98" t="s">
        <v>106</v>
      </c>
    </row>
    <row r="51" spans="1:12" ht="18" thickBot="1">
      <c r="A51" s="76" t="s">
        <v>204</v>
      </c>
      <c r="B51" s="77">
        <f t="shared" si="4"/>
        <v>187298.88</v>
      </c>
      <c r="C51" s="78">
        <f t="shared" si="5"/>
        <v>4007585.23</v>
      </c>
      <c r="D51" s="79" t="s">
        <v>205</v>
      </c>
      <c r="E51" s="95">
        <f t="shared" si="2"/>
        <v>45909.94</v>
      </c>
      <c r="F51" s="161">
        <f t="shared" si="3"/>
        <v>1658838</v>
      </c>
      <c r="G51" s="71"/>
      <c r="H51" s="78">
        <v>3820286.35</v>
      </c>
      <c r="I51" s="78">
        <v>1612928.06</v>
      </c>
      <c r="K51" s="98" t="s">
        <v>106</v>
      </c>
      <c r="L51" s="98" t="s">
        <v>106</v>
      </c>
    </row>
    <row r="52" spans="1:12" ht="18" thickTop="1">
      <c r="A52" s="76" t="s">
        <v>206</v>
      </c>
      <c r="B52" s="77">
        <f t="shared" si="4"/>
        <v>63.739999999999995</v>
      </c>
      <c r="C52" s="78">
        <f t="shared" si="5"/>
        <v>11042.11</v>
      </c>
      <c r="D52" s="79"/>
      <c r="E52" s="162"/>
      <c r="F52" s="84"/>
      <c r="G52" s="71"/>
      <c r="H52" s="78">
        <v>10978.37</v>
      </c>
      <c r="I52" s="84"/>
      <c r="K52" s="98" t="s">
        <v>106</v>
      </c>
      <c r="L52" s="98" t="s">
        <v>106</v>
      </c>
    </row>
    <row r="53" spans="1:12" ht="17.25">
      <c r="A53" s="86" t="s">
        <v>207</v>
      </c>
      <c r="B53" s="77">
        <f t="shared" si="4"/>
        <v>83867</v>
      </c>
      <c r="C53" s="78">
        <f t="shared" si="5"/>
        <v>95619</v>
      </c>
      <c r="D53" s="87" t="s">
        <v>208</v>
      </c>
      <c r="E53" s="88">
        <f>SUM(B5:B53)+SUM(E5:E51)</f>
        <v>4365725.4799999995</v>
      </c>
      <c r="F53" s="88">
        <f>SUM(C5:C53)+SUM(F5:F51)</f>
        <v>47396781.199999996</v>
      </c>
      <c r="G53" s="71"/>
      <c r="H53" s="78">
        <v>11752</v>
      </c>
      <c r="I53" s="88">
        <v>0</v>
      </c>
      <c r="K53" s="98" t="s">
        <v>106</v>
      </c>
      <c r="L53" s="98" t="s">
        <v>106</v>
      </c>
    </row>
    <row r="54" spans="1:9" ht="12.75">
      <c r="A54" s="71"/>
      <c r="B54" s="85"/>
      <c r="C54" s="71"/>
      <c r="D54" s="71"/>
      <c r="E54" s="71"/>
      <c r="F54" s="71"/>
      <c r="G54" s="71"/>
      <c r="H54" s="71"/>
      <c r="I54" s="71"/>
    </row>
    <row r="55" spans="1:9" ht="12.75">
      <c r="A55" s="71"/>
      <c r="B55" s="85"/>
      <c r="C55" s="71"/>
      <c r="D55" s="71"/>
      <c r="E55" s="71"/>
      <c r="F55" s="71"/>
      <c r="G55" s="71"/>
      <c r="H55" s="71"/>
      <c r="I55" s="71"/>
    </row>
    <row r="56" spans="1:9" ht="12.75">
      <c r="A56" s="71"/>
      <c r="B56" s="85"/>
      <c r="C56" s="71"/>
      <c r="D56" s="71"/>
      <c r="E56" s="71"/>
      <c r="F56" s="85">
        <f>E53+I53</f>
        <v>4365725.4799999995</v>
      </c>
      <c r="G56" s="71"/>
      <c r="H56" s="71"/>
      <c r="I56" s="71"/>
    </row>
    <row r="57" spans="8:9" ht="12.75">
      <c r="H57" s="71"/>
      <c r="I57" s="71"/>
    </row>
    <row r="58" spans="8:9" ht="12.75">
      <c r="H58" s="71"/>
      <c r="I58" s="71"/>
    </row>
    <row r="59" spans="8:9" ht="12.75">
      <c r="H59" s="71"/>
      <c r="I59" s="71"/>
    </row>
    <row r="60" spans="1:9" ht="12.75">
      <c r="A60" t="s">
        <v>106</v>
      </c>
      <c r="H60" s="71"/>
      <c r="I60" s="71"/>
    </row>
    <row r="61" spans="1:9" ht="12.75">
      <c r="A61" t="s">
        <v>106</v>
      </c>
      <c r="H61" s="71"/>
      <c r="I61" s="71"/>
    </row>
    <row r="62" spans="1:9" ht="12.75">
      <c r="A62" t="s">
        <v>106</v>
      </c>
      <c r="H62" s="71"/>
      <c r="I62" s="71"/>
    </row>
    <row r="63" spans="1:9" ht="12.75">
      <c r="A63" t="s">
        <v>106</v>
      </c>
      <c r="H63" s="71"/>
      <c r="I63" s="71"/>
    </row>
    <row r="64" spans="1:9" ht="12.75">
      <c r="A64" t="s">
        <v>106</v>
      </c>
      <c r="H64" s="71"/>
      <c r="I64" s="71"/>
    </row>
    <row r="65" spans="8:9" ht="12.75">
      <c r="H65" s="71"/>
      <c r="I65" s="71"/>
    </row>
    <row r="68" spans="1:18" ht="17.25">
      <c r="A68" s="101"/>
      <c r="B68" s="103">
        <v>11601</v>
      </c>
      <c r="C68" s="103" t="s">
        <v>229</v>
      </c>
      <c r="D68" s="103">
        <v>11603</v>
      </c>
      <c r="E68" s="103">
        <v>11604</v>
      </c>
      <c r="F68" s="103" t="s">
        <v>230</v>
      </c>
      <c r="G68" s="103" t="s">
        <v>231</v>
      </c>
      <c r="H68" s="103">
        <v>11607</v>
      </c>
      <c r="I68" s="103" t="s">
        <v>219</v>
      </c>
      <c r="J68" s="101"/>
      <c r="K68" s="102">
        <v>11601</v>
      </c>
      <c r="L68" s="102" t="s">
        <v>232</v>
      </c>
      <c r="M68" s="102">
        <v>11603</v>
      </c>
      <c r="N68" s="102">
        <v>11604</v>
      </c>
      <c r="O68" s="102" t="s">
        <v>230</v>
      </c>
      <c r="P68" s="102" t="s">
        <v>231</v>
      </c>
      <c r="Q68" s="102">
        <v>11607</v>
      </c>
      <c r="R68" s="103" t="s">
        <v>219</v>
      </c>
    </row>
    <row r="69" spans="1:18" ht="17.25">
      <c r="A69" s="105" t="s">
        <v>112</v>
      </c>
      <c r="B69" s="106">
        <v>0</v>
      </c>
      <c r="C69" s="106">
        <v>8720.37</v>
      </c>
      <c r="D69" s="106">
        <v>0</v>
      </c>
      <c r="E69" s="106">
        <v>0</v>
      </c>
      <c r="F69" s="106">
        <v>12560.29</v>
      </c>
      <c r="G69" s="106">
        <v>0</v>
      </c>
      <c r="H69" s="106">
        <v>0</v>
      </c>
      <c r="I69" s="107">
        <f aca="true" t="shared" si="6" ref="I69:I100">SUM(B69:H69)</f>
        <v>21280.660000000003</v>
      </c>
      <c r="J69" s="108" t="s">
        <v>113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7">
        <f aca="true" t="shared" si="7" ref="R69:R115">SUM(K69:Q69)</f>
        <v>0</v>
      </c>
    </row>
    <row r="70" spans="1:18" ht="17.25">
      <c r="A70" s="105" t="s">
        <v>114</v>
      </c>
      <c r="B70" s="106">
        <v>0</v>
      </c>
      <c r="C70" s="106">
        <v>2200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7">
        <f t="shared" si="6"/>
        <v>2200</v>
      </c>
      <c r="J70" s="108" t="s">
        <v>115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7">
        <f t="shared" si="7"/>
        <v>0</v>
      </c>
    </row>
    <row r="71" spans="1:18" ht="17.25">
      <c r="A71" s="105" t="s">
        <v>116</v>
      </c>
      <c r="B71" s="106">
        <v>0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7">
        <f t="shared" si="6"/>
        <v>0</v>
      </c>
      <c r="J71" s="108" t="s">
        <v>117</v>
      </c>
      <c r="K71" s="106">
        <v>3277</v>
      </c>
      <c r="L71" s="106">
        <v>32.58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7">
        <f t="shared" si="7"/>
        <v>3309.58</v>
      </c>
    </row>
    <row r="72" spans="1:18" ht="17.25">
      <c r="A72" s="105" t="s">
        <v>118</v>
      </c>
      <c r="B72" s="106">
        <v>0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7">
        <f t="shared" si="6"/>
        <v>0</v>
      </c>
      <c r="J72" s="108" t="s">
        <v>119</v>
      </c>
      <c r="K72" s="106">
        <v>77478.79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-80000</v>
      </c>
      <c r="R72" s="107">
        <f t="shared" si="7"/>
        <v>-2521.2100000000064</v>
      </c>
    </row>
    <row r="73" spans="1:18" ht="17.25">
      <c r="A73" s="105" t="s">
        <v>120</v>
      </c>
      <c r="B73" s="106">
        <v>0</v>
      </c>
      <c r="C73" s="106">
        <v>3283.82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7">
        <f t="shared" si="6"/>
        <v>3283.82</v>
      </c>
      <c r="J73" s="108" t="s">
        <v>121</v>
      </c>
      <c r="K73" s="106">
        <v>-15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7">
        <f t="shared" si="7"/>
        <v>-15</v>
      </c>
    </row>
    <row r="74" spans="1:18" ht="17.25">
      <c r="A74" s="105" t="s">
        <v>122</v>
      </c>
      <c r="B74" s="106">
        <v>902.18</v>
      </c>
      <c r="C74" s="106">
        <v>615.2</v>
      </c>
      <c r="D74" s="106">
        <v>0</v>
      </c>
      <c r="E74" s="106">
        <v>0</v>
      </c>
      <c r="F74" s="106">
        <v>1040</v>
      </c>
      <c r="G74" s="106">
        <v>0</v>
      </c>
      <c r="H74" s="106">
        <v>0</v>
      </c>
      <c r="I74" s="107">
        <f t="shared" si="6"/>
        <v>2557.38</v>
      </c>
      <c r="J74" s="108" t="s">
        <v>123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7">
        <f t="shared" si="7"/>
        <v>0</v>
      </c>
    </row>
    <row r="75" spans="1:18" ht="17.25">
      <c r="A75" s="105" t="s">
        <v>124</v>
      </c>
      <c r="B75" s="106">
        <v>0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07">
        <f t="shared" si="6"/>
        <v>0</v>
      </c>
      <c r="J75" s="108" t="s">
        <v>125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7">
        <f t="shared" si="7"/>
        <v>0</v>
      </c>
    </row>
    <row r="76" spans="1:18" ht="17.25">
      <c r="A76" s="105" t="s">
        <v>126</v>
      </c>
      <c r="B76" s="106">
        <v>0</v>
      </c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7">
        <f t="shared" si="6"/>
        <v>0</v>
      </c>
      <c r="J76" s="108" t="s">
        <v>127</v>
      </c>
      <c r="K76" s="106">
        <v>67880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-30000</v>
      </c>
      <c r="R76" s="107">
        <f t="shared" si="7"/>
        <v>37880</v>
      </c>
    </row>
    <row r="77" spans="1:18" ht="17.25">
      <c r="A77" s="105" t="s">
        <v>128</v>
      </c>
      <c r="B77" s="106">
        <v>430.75</v>
      </c>
      <c r="C77" s="106">
        <v>0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7">
        <f t="shared" si="6"/>
        <v>430.75</v>
      </c>
      <c r="J77" s="108" t="s">
        <v>129</v>
      </c>
      <c r="K77" s="106">
        <v>4372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7">
        <f t="shared" si="7"/>
        <v>4372</v>
      </c>
    </row>
    <row r="78" spans="1:18" ht="17.25">
      <c r="A78" s="105" t="s">
        <v>130</v>
      </c>
      <c r="B78" s="106">
        <v>0</v>
      </c>
      <c r="C78" s="106">
        <v>17.55</v>
      </c>
      <c r="D78" s="106">
        <v>0</v>
      </c>
      <c r="E78" s="106">
        <v>0</v>
      </c>
      <c r="F78" s="106">
        <v>0</v>
      </c>
      <c r="G78" s="106">
        <v>0</v>
      </c>
      <c r="H78" s="106">
        <v>0</v>
      </c>
      <c r="I78" s="107">
        <f t="shared" si="6"/>
        <v>17.55</v>
      </c>
      <c r="J78" s="108" t="s">
        <v>131</v>
      </c>
      <c r="K78" s="106">
        <v>9319</v>
      </c>
      <c r="L78" s="106">
        <v>20679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7">
        <f t="shared" si="7"/>
        <v>29998</v>
      </c>
    </row>
    <row r="79" spans="1:18" ht="17.25">
      <c r="A79" s="105" t="s">
        <v>132</v>
      </c>
      <c r="B79" s="106">
        <v>0</v>
      </c>
      <c r="C79" s="106">
        <v>0</v>
      </c>
      <c r="D79" s="106">
        <v>0</v>
      </c>
      <c r="E79" s="106">
        <v>0</v>
      </c>
      <c r="F79" s="106">
        <v>0</v>
      </c>
      <c r="G79" s="106">
        <v>0</v>
      </c>
      <c r="H79" s="106">
        <v>0</v>
      </c>
      <c r="I79" s="107">
        <f t="shared" si="6"/>
        <v>0</v>
      </c>
      <c r="J79" s="108" t="s">
        <v>133</v>
      </c>
      <c r="K79" s="106">
        <v>-6.77</v>
      </c>
      <c r="L79" s="106">
        <v>8960</v>
      </c>
      <c r="M79" s="106">
        <v>0</v>
      </c>
      <c r="N79" s="106">
        <v>0</v>
      </c>
      <c r="O79" s="106">
        <v>0</v>
      </c>
      <c r="P79" s="106">
        <v>0</v>
      </c>
      <c r="Q79" s="106">
        <v>11000</v>
      </c>
      <c r="R79" s="107">
        <f t="shared" si="7"/>
        <v>19953.23</v>
      </c>
    </row>
    <row r="80" spans="1:18" ht="17.25">
      <c r="A80" s="105" t="s">
        <v>134</v>
      </c>
      <c r="B80" s="106">
        <v>0</v>
      </c>
      <c r="C80" s="106">
        <v>0</v>
      </c>
      <c r="D80" s="106">
        <v>0</v>
      </c>
      <c r="E80" s="106">
        <v>0</v>
      </c>
      <c r="F80" s="106">
        <v>0</v>
      </c>
      <c r="G80" s="106">
        <v>0</v>
      </c>
      <c r="H80" s="106">
        <v>0</v>
      </c>
      <c r="I80" s="107">
        <f t="shared" si="6"/>
        <v>0</v>
      </c>
      <c r="J80" s="108" t="s">
        <v>135</v>
      </c>
      <c r="K80" s="106">
        <v>40000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-40000</v>
      </c>
      <c r="R80" s="107">
        <f t="shared" si="7"/>
        <v>0</v>
      </c>
    </row>
    <row r="81" spans="1:18" ht="17.25">
      <c r="A81" s="105" t="s">
        <v>136</v>
      </c>
      <c r="B81" s="106">
        <v>0</v>
      </c>
      <c r="C81" s="106">
        <v>6553.06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7">
        <f t="shared" si="6"/>
        <v>6553.06</v>
      </c>
      <c r="J81" s="108" t="s">
        <v>137</v>
      </c>
      <c r="K81" s="106">
        <v>0</v>
      </c>
      <c r="L81" s="106">
        <v>1894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7">
        <f t="shared" si="7"/>
        <v>1894</v>
      </c>
    </row>
    <row r="82" spans="1:18" ht="17.25">
      <c r="A82" s="105" t="s">
        <v>138</v>
      </c>
      <c r="B82" s="106">
        <v>0</v>
      </c>
      <c r="C82" s="106">
        <v>0</v>
      </c>
      <c r="D82" s="106">
        <v>0</v>
      </c>
      <c r="E82" s="106">
        <v>0</v>
      </c>
      <c r="F82" s="106">
        <v>0</v>
      </c>
      <c r="G82" s="106">
        <v>0</v>
      </c>
      <c r="H82" s="106">
        <v>0</v>
      </c>
      <c r="I82" s="107">
        <f t="shared" si="6"/>
        <v>0</v>
      </c>
      <c r="J82" s="108" t="s">
        <v>139</v>
      </c>
      <c r="K82" s="106">
        <v>0</v>
      </c>
      <c r="L82" s="106">
        <v>2099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7">
        <f t="shared" si="7"/>
        <v>2099</v>
      </c>
    </row>
    <row r="83" spans="1:18" ht="17.25">
      <c r="A83" s="105" t="s">
        <v>140</v>
      </c>
      <c r="B83" s="106">
        <v>0</v>
      </c>
      <c r="C83" s="106">
        <v>10.76</v>
      </c>
      <c r="D83" s="106">
        <v>0</v>
      </c>
      <c r="E83" s="106">
        <v>0</v>
      </c>
      <c r="F83" s="106">
        <v>0</v>
      </c>
      <c r="G83" s="106">
        <v>0</v>
      </c>
      <c r="H83" s="106">
        <v>0</v>
      </c>
      <c r="I83" s="107">
        <f t="shared" si="6"/>
        <v>10.76</v>
      </c>
      <c r="J83" s="108" t="s">
        <v>141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7">
        <f t="shared" si="7"/>
        <v>0</v>
      </c>
    </row>
    <row r="84" spans="1:18" ht="17.25">
      <c r="A84" s="105" t="s">
        <v>142</v>
      </c>
      <c r="B84" s="106">
        <v>0</v>
      </c>
      <c r="C84" s="106">
        <v>0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7">
        <f t="shared" si="6"/>
        <v>0</v>
      </c>
      <c r="J84" s="108" t="s">
        <v>143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7">
        <f t="shared" si="7"/>
        <v>0</v>
      </c>
    </row>
    <row r="85" spans="1:18" ht="17.25">
      <c r="A85" s="105" t="s">
        <v>144</v>
      </c>
      <c r="B85" s="106">
        <v>0</v>
      </c>
      <c r="C85" s="106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7">
        <f t="shared" si="6"/>
        <v>0</v>
      </c>
      <c r="J85" s="108" t="s">
        <v>145</v>
      </c>
      <c r="K85" s="106">
        <v>41044.89</v>
      </c>
      <c r="L85" s="106">
        <v>687.5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7">
        <f t="shared" si="7"/>
        <v>41732.39</v>
      </c>
    </row>
    <row r="86" spans="1:18" ht="17.25">
      <c r="A86" s="105" t="s">
        <v>146</v>
      </c>
      <c r="B86" s="106">
        <v>67.86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-15000</v>
      </c>
      <c r="I86" s="107">
        <f t="shared" si="6"/>
        <v>-14932.14</v>
      </c>
      <c r="J86" s="108" t="s">
        <v>147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7">
        <f t="shared" si="7"/>
        <v>0</v>
      </c>
    </row>
    <row r="87" spans="1:18" ht="17.25">
      <c r="A87" s="105" t="s">
        <v>217</v>
      </c>
      <c r="B87" s="106">
        <v>59650.38</v>
      </c>
      <c r="C87" s="106">
        <v>19812.71</v>
      </c>
      <c r="D87" s="106">
        <v>-8973.96</v>
      </c>
      <c r="E87" s="106">
        <v>5.01</v>
      </c>
      <c r="F87" s="106">
        <v>2666.36</v>
      </c>
      <c r="G87" s="106">
        <v>0</v>
      </c>
      <c r="H87" s="106">
        <v>51249</v>
      </c>
      <c r="I87" s="107">
        <f t="shared" si="6"/>
        <v>124409.5</v>
      </c>
      <c r="J87" s="108" t="s">
        <v>149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7">
        <f t="shared" si="7"/>
        <v>0</v>
      </c>
    </row>
    <row r="88" spans="1:18" ht="17.25">
      <c r="A88" s="105" t="s">
        <v>150</v>
      </c>
      <c r="B88" s="106">
        <v>289.2</v>
      </c>
      <c r="C88" s="106">
        <v>0</v>
      </c>
      <c r="D88" s="106">
        <v>0</v>
      </c>
      <c r="E88" s="106">
        <v>0</v>
      </c>
      <c r="F88" s="106">
        <v>0</v>
      </c>
      <c r="G88" s="106">
        <v>0</v>
      </c>
      <c r="H88" s="106">
        <v>0</v>
      </c>
      <c r="I88" s="107">
        <f t="shared" si="6"/>
        <v>289.2</v>
      </c>
      <c r="J88" s="108" t="s">
        <v>151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7">
        <f t="shared" si="7"/>
        <v>0</v>
      </c>
    </row>
    <row r="89" spans="1:18" ht="17.25">
      <c r="A89" s="105" t="s">
        <v>106</v>
      </c>
      <c r="B89" s="106">
        <v>3.08</v>
      </c>
      <c r="C89" s="106">
        <v>5041.22</v>
      </c>
      <c r="D89" s="106">
        <v>0.12</v>
      </c>
      <c r="E89" s="106">
        <v>0</v>
      </c>
      <c r="F89" s="106">
        <v>0</v>
      </c>
      <c r="G89" s="106">
        <v>0</v>
      </c>
      <c r="H89" s="106">
        <v>0</v>
      </c>
      <c r="I89" s="107">
        <f t="shared" si="6"/>
        <v>5044.42</v>
      </c>
      <c r="J89" s="108" t="s">
        <v>153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7">
        <f t="shared" si="7"/>
        <v>0</v>
      </c>
    </row>
    <row r="90" spans="1:18" ht="17.25">
      <c r="A90" s="105" t="s">
        <v>154</v>
      </c>
      <c r="B90" s="106">
        <v>0</v>
      </c>
      <c r="C90" s="106">
        <v>0</v>
      </c>
      <c r="D90" s="106">
        <v>0</v>
      </c>
      <c r="E90" s="106">
        <v>0</v>
      </c>
      <c r="F90" s="106">
        <v>0</v>
      </c>
      <c r="G90" s="106">
        <v>0</v>
      </c>
      <c r="H90" s="106">
        <v>0</v>
      </c>
      <c r="I90" s="107">
        <f t="shared" si="6"/>
        <v>0</v>
      </c>
      <c r="J90" s="108" t="s">
        <v>155</v>
      </c>
      <c r="K90" s="106">
        <v>215.29</v>
      </c>
      <c r="L90" s="106">
        <v>1282.77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7">
        <f t="shared" si="7"/>
        <v>1498.06</v>
      </c>
    </row>
    <row r="91" spans="1:18" ht="17.25">
      <c r="A91" s="105" t="s">
        <v>156</v>
      </c>
      <c r="B91" s="106">
        <v>164221</v>
      </c>
      <c r="C91" s="106">
        <v>4118</v>
      </c>
      <c r="D91" s="106">
        <v>0</v>
      </c>
      <c r="E91" s="106">
        <v>0</v>
      </c>
      <c r="F91" s="106">
        <v>0</v>
      </c>
      <c r="G91" s="106">
        <v>0</v>
      </c>
      <c r="H91" s="106">
        <v>-175000</v>
      </c>
      <c r="I91" s="107">
        <f t="shared" si="6"/>
        <v>-6661</v>
      </c>
      <c r="J91" s="108" t="s">
        <v>157</v>
      </c>
      <c r="K91" s="106">
        <v>0</v>
      </c>
      <c r="L91" s="106">
        <v>13734.26</v>
      </c>
      <c r="M91" s="106">
        <v>0</v>
      </c>
      <c r="N91" s="106">
        <v>0</v>
      </c>
      <c r="O91" s="106">
        <v>-14559.26</v>
      </c>
      <c r="P91" s="106">
        <v>0</v>
      </c>
      <c r="Q91" s="106">
        <v>0</v>
      </c>
      <c r="R91" s="107">
        <f t="shared" si="7"/>
        <v>-825</v>
      </c>
    </row>
    <row r="92" spans="1:18" ht="17.25">
      <c r="A92" s="105" t="s">
        <v>158</v>
      </c>
      <c r="B92" s="106">
        <v>0</v>
      </c>
      <c r="C92" s="106">
        <v>0</v>
      </c>
      <c r="D92" s="106">
        <v>0</v>
      </c>
      <c r="E92" s="106">
        <v>0</v>
      </c>
      <c r="F92" s="106">
        <v>0</v>
      </c>
      <c r="G92" s="106">
        <v>0</v>
      </c>
      <c r="H92" s="106">
        <v>0</v>
      </c>
      <c r="I92" s="107">
        <f t="shared" si="6"/>
        <v>0</v>
      </c>
      <c r="J92" s="108" t="s">
        <v>159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7">
        <f t="shared" si="7"/>
        <v>0</v>
      </c>
    </row>
    <row r="93" spans="1:18" ht="17.25">
      <c r="A93" s="105" t="s">
        <v>160</v>
      </c>
      <c r="B93" s="106">
        <v>0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107">
        <f t="shared" si="6"/>
        <v>0</v>
      </c>
      <c r="J93" s="108" t="s">
        <v>161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7">
        <f t="shared" si="7"/>
        <v>0</v>
      </c>
    </row>
    <row r="94" spans="1:18" ht="17.25">
      <c r="A94" s="105" t="s">
        <v>162</v>
      </c>
      <c r="B94" s="106">
        <v>0</v>
      </c>
      <c r="C94" s="106">
        <v>0</v>
      </c>
      <c r="D94" s="106">
        <v>0</v>
      </c>
      <c r="E94" s="106">
        <v>0</v>
      </c>
      <c r="F94" s="106">
        <v>0</v>
      </c>
      <c r="G94" s="106">
        <v>0</v>
      </c>
      <c r="H94" s="106">
        <v>0</v>
      </c>
      <c r="I94" s="107">
        <f t="shared" si="6"/>
        <v>0</v>
      </c>
      <c r="J94" s="108" t="s">
        <v>163</v>
      </c>
      <c r="K94" s="106">
        <v>141980.09</v>
      </c>
      <c r="L94" s="106">
        <v>2720</v>
      </c>
      <c r="M94" s="106">
        <v>12568.04</v>
      </c>
      <c r="N94" s="106">
        <v>0</v>
      </c>
      <c r="O94" s="106">
        <v>0</v>
      </c>
      <c r="P94" s="106">
        <v>0</v>
      </c>
      <c r="Q94" s="106">
        <v>0</v>
      </c>
      <c r="R94" s="107">
        <f t="shared" si="7"/>
        <v>157268.13</v>
      </c>
    </row>
    <row r="95" spans="1:18" ht="17.25">
      <c r="A95" s="105" t="s">
        <v>164</v>
      </c>
      <c r="B95" s="106">
        <v>0</v>
      </c>
      <c r="C95" s="106">
        <v>14514.68</v>
      </c>
      <c r="D95" s="106">
        <v>0</v>
      </c>
      <c r="E95" s="106">
        <v>0</v>
      </c>
      <c r="F95" s="106">
        <v>34.24</v>
      </c>
      <c r="G95" s="106">
        <v>0</v>
      </c>
      <c r="H95" s="106">
        <v>0</v>
      </c>
      <c r="I95" s="107">
        <f t="shared" si="6"/>
        <v>14548.92</v>
      </c>
      <c r="J95" s="108" t="s">
        <v>165</v>
      </c>
      <c r="K95" s="106">
        <v>0</v>
      </c>
      <c r="L95" s="106">
        <v>0</v>
      </c>
      <c r="M95" s="106">
        <v>0</v>
      </c>
      <c r="N95" s="106">
        <v>0</v>
      </c>
      <c r="O95" s="106">
        <v>835.25</v>
      </c>
      <c r="P95" s="106">
        <v>0</v>
      </c>
      <c r="Q95" s="106">
        <v>0</v>
      </c>
      <c r="R95" s="107">
        <f t="shared" si="7"/>
        <v>835.25</v>
      </c>
    </row>
    <row r="96" spans="1:18" ht="17.25">
      <c r="A96" s="105" t="s">
        <v>166</v>
      </c>
      <c r="B96" s="106">
        <v>0</v>
      </c>
      <c r="C96" s="106">
        <v>0</v>
      </c>
      <c r="D96" s="106">
        <v>0</v>
      </c>
      <c r="E96" s="106">
        <v>0</v>
      </c>
      <c r="F96" s="106">
        <v>0</v>
      </c>
      <c r="G96" s="106">
        <v>0</v>
      </c>
      <c r="H96" s="106">
        <v>0</v>
      </c>
      <c r="I96" s="107">
        <f t="shared" si="6"/>
        <v>0</v>
      </c>
      <c r="J96" s="108" t="s">
        <v>167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7">
        <f t="shared" si="7"/>
        <v>0</v>
      </c>
    </row>
    <row r="97" spans="1:18" ht="17.25">
      <c r="A97" s="105" t="s">
        <v>168</v>
      </c>
      <c r="B97" s="106">
        <v>0</v>
      </c>
      <c r="C97" s="106">
        <v>0.04</v>
      </c>
      <c r="D97" s="106">
        <v>0</v>
      </c>
      <c r="E97" s="106">
        <v>0</v>
      </c>
      <c r="F97" s="106">
        <v>0</v>
      </c>
      <c r="G97" s="106">
        <v>0</v>
      </c>
      <c r="H97" s="106">
        <v>0</v>
      </c>
      <c r="I97" s="107">
        <f t="shared" si="6"/>
        <v>0.04</v>
      </c>
      <c r="J97" s="108" t="s">
        <v>169</v>
      </c>
      <c r="K97" s="106">
        <v>-488.68</v>
      </c>
      <c r="L97" s="106">
        <v>3997.42</v>
      </c>
      <c r="M97" s="106">
        <v>0</v>
      </c>
      <c r="N97" s="106">
        <v>0</v>
      </c>
      <c r="O97" s="106">
        <v>0</v>
      </c>
      <c r="P97" s="106">
        <v>0</v>
      </c>
      <c r="Q97" s="106">
        <v>0</v>
      </c>
      <c r="R97" s="107">
        <f t="shared" si="7"/>
        <v>3508.7400000000002</v>
      </c>
    </row>
    <row r="98" spans="1:18" ht="17.25">
      <c r="A98" s="105" t="s">
        <v>170</v>
      </c>
      <c r="B98" s="106">
        <v>175905</v>
      </c>
      <c r="C98" s="106">
        <v>3731.16</v>
      </c>
      <c r="D98" s="106">
        <v>0</v>
      </c>
      <c r="E98" s="106">
        <v>0</v>
      </c>
      <c r="F98" s="106">
        <v>0</v>
      </c>
      <c r="G98" s="106">
        <v>0</v>
      </c>
      <c r="H98" s="106">
        <v>-130220</v>
      </c>
      <c r="I98" s="107">
        <f t="shared" si="6"/>
        <v>49416.16</v>
      </c>
      <c r="J98" s="108" t="s">
        <v>171</v>
      </c>
      <c r="K98" s="106">
        <v>638590.86</v>
      </c>
      <c r="L98" s="106">
        <v>66932.2</v>
      </c>
      <c r="M98" s="106">
        <v>184399.09</v>
      </c>
      <c r="N98" s="106">
        <v>0</v>
      </c>
      <c r="O98" s="106">
        <v>52998.67</v>
      </c>
      <c r="P98" s="106">
        <v>0</v>
      </c>
      <c r="Q98" s="106">
        <v>933083</v>
      </c>
      <c r="R98" s="107">
        <f t="shared" si="7"/>
        <v>1876003.8199999998</v>
      </c>
    </row>
    <row r="99" spans="1:18" ht="17.25">
      <c r="A99" s="105" t="s">
        <v>172</v>
      </c>
      <c r="B99" s="106">
        <v>0</v>
      </c>
      <c r="C99" s="106">
        <v>0</v>
      </c>
      <c r="D99" s="106">
        <v>0</v>
      </c>
      <c r="E99" s="106">
        <v>0</v>
      </c>
      <c r="F99" s="106">
        <v>0</v>
      </c>
      <c r="G99" s="106">
        <v>0</v>
      </c>
      <c r="H99" s="106">
        <v>0</v>
      </c>
      <c r="I99" s="107">
        <f t="shared" si="6"/>
        <v>0</v>
      </c>
      <c r="J99" s="108" t="s">
        <v>173</v>
      </c>
      <c r="K99" s="106">
        <v>40650</v>
      </c>
      <c r="L99" s="106">
        <v>437.58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7">
        <f t="shared" si="7"/>
        <v>41087.58</v>
      </c>
    </row>
    <row r="100" spans="1:18" ht="17.25">
      <c r="A100" s="105" t="s">
        <v>174</v>
      </c>
      <c r="B100" s="106">
        <v>0</v>
      </c>
      <c r="C100" s="106">
        <v>1995.88</v>
      </c>
      <c r="D100" s="106">
        <v>0</v>
      </c>
      <c r="E100" s="106">
        <v>0</v>
      </c>
      <c r="F100" s="106">
        <v>0</v>
      </c>
      <c r="G100" s="106">
        <v>0</v>
      </c>
      <c r="H100" s="106">
        <v>0</v>
      </c>
      <c r="I100" s="107">
        <f t="shared" si="6"/>
        <v>1995.88</v>
      </c>
      <c r="J100" s="108" t="s">
        <v>175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7">
        <f t="shared" si="7"/>
        <v>0</v>
      </c>
    </row>
    <row r="101" spans="1:18" ht="17.25">
      <c r="A101" s="105" t="s">
        <v>176</v>
      </c>
      <c r="B101" s="106">
        <v>9129.63</v>
      </c>
      <c r="C101" s="106">
        <v>7025.78</v>
      </c>
      <c r="D101" s="106">
        <v>0</v>
      </c>
      <c r="E101" s="106">
        <v>0</v>
      </c>
      <c r="F101" s="106">
        <v>4866.78</v>
      </c>
      <c r="G101" s="106">
        <v>0</v>
      </c>
      <c r="H101" s="106">
        <v>1304240</v>
      </c>
      <c r="I101" s="107">
        <f aca="true" t="shared" si="8" ref="I101:I117">SUM(B101:H101)</f>
        <v>1325262.19</v>
      </c>
      <c r="J101" s="108" t="s">
        <v>177</v>
      </c>
      <c r="K101" s="106">
        <v>102243.46</v>
      </c>
      <c r="L101" s="106">
        <v>7.5</v>
      </c>
      <c r="M101" s="106">
        <v>0</v>
      </c>
      <c r="N101" s="106">
        <v>0</v>
      </c>
      <c r="O101" s="106">
        <v>397.5</v>
      </c>
      <c r="P101" s="106">
        <v>0</v>
      </c>
      <c r="Q101" s="106">
        <v>-26081</v>
      </c>
      <c r="R101" s="107">
        <f t="shared" si="7"/>
        <v>76567.46</v>
      </c>
    </row>
    <row r="102" spans="1:18" ht="17.25">
      <c r="A102" s="105" t="s">
        <v>178</v>
      </c>
      <c r="B102" s="106">
        <v>0</v>
      </c>
      <c r="C102" s="106"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7">
        <f t="shared" si="8"/>
        <v>0</v>
      </c>
      <c r="J102" s="108" t="s">
        <v>179</v>
      </c>
      <c r="K102" s="106">
        <v>-211635.52</v>
      </c>
      <c r="L102" s="106">
        <v>0</v>
      </c>
      <c r="M102" s="106">
        <v>49036.93</v>
      </c>
      <c r="N102" s="106">
        <v>0</v>
      </c>
      <c r="O102" s="106">
        <v>0</v>
      </c>
      <c r="P102" s="106">
        <v>0</v>
      </c>
      <c r="Q102" s="106">
        <v>10000</v>
      </c>
      <c r="R102" s="107">
        <f t="shared" si="7"/>
        <v>-152598.59</v>
      </c>
    </row>
    <row r="103" spans="1:18" ht="17.25">
      <c r="A103" s="105" t="s">
        <v>180</v>
      </c>
      <c r="B103" s="106">
        <v>0</v>
      </c>
      <c r="C103" s="106"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7">
        <f t="shared" si="8"/>
        <v>0</v>
      </c>
      <c r="J103" s="108" t="s">
        <v>181</v>
      </c>
      <c r="K103" s="106">
        <v>0</v>
      </c>
      <c r="L103" s="106">
        <v>1.54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7">
        <f t="shared" si="7"/>
        <v>1.54</v>
      </c>
    </row>
    <row r="104" spans="1:18" ht="17.25">
      <c r="A104" s="105" t="s">
        <v>182</v>
      </c>
      <c r="B104" s="106">
        <v>0</v>
      </c>
      <c r="C104" s="106">
        <v>18930.84</v>
      </c>
      <c r="D104" s="106">
        <v>0</v>
      </c>
      <c r="E104" s="106">
        <v>0</v>
      </c>
      <c r="F104" s="106">
        <v>0</v>
      </c>
      <c r="G104" s="106">
        <v>0</v>
      </c>
      <c r="H104" s="106">
        <v>0</v>
      </c>
      <c r="I104" s="107">
        <f t="shared" si="8"/>
        <v>18930.84</v>
      </c>
      <c r="J104" s="108" t="s">
        <v>183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7">
        <f t="shared" si="7"/>
        <v>0</v>
      </c>
    </row>
    <row r="105" spans="1:18" ht="17.25">
      <c r="A105" s="105" t="s">
        <v>184</v>
      </c>
      <c r="B105" s="106">
        <v>0</v>
      </c>
      <c r="C105" s="106">
        <v>0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7">
        <f t="shared" si="8"/>
        <v>0</v>
      </c>
      <c r="J105" s="108" t="s">
        <v>185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7">
        <f t="shared" si="7"/>
        <v>0</v>
      </c>
    </row>
    <row r="106" spans="1:18" ht="17.25">
      <c r="A106" s="105" t="s">
        <v>186</v>
      </c>
      <c r="B106" s="106">
        <v>0</v>
      </c>
      <c r="C106" s="106">
        <v>0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7">
        <f t="shared" si="8"/>
        <v>0</v>
      </c>
      <c r="J106" s="108" t="s">
        <v>218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7">
        <f t="shared" si="7"/>
        <v>0</v>
      </c>
    </row>
    <row r="107" spans="1:18" ht="17.25">
      <c r="A107" s="105" t="s">
        <v>188</v>
      </c>
      <c r="B107" s="106">
        <v>0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7">
        <f t="shared" si="8"/>
        <v>0</v>
      </c>
      <c r="J107" s="108" t="s">
        <v>189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7">
        <f t="shared" si="7"/>
        <v>0</v>
      </c>
    </row>
    <row r="108" spans="1:18" ht="17.25">
      <c r="A108" s="105" t="s">
        <v>190</v>
      </c>
      <c r="B108" s="106">
        <v>0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H108" s="106">
        <v>0</v>
      </c>
      <c r="I108" s="107">
        <f t="shared" si="8"/>
        <v>0</v>
      </c>
      <c r="J108" s="108" t="s">
        <v>191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7">
        <f t="shared" si="7"/>
        <v>0</v>
      </c>
    </row>
    <row r="109" spans="1:18" ht="17.25">
      <c r="A109" s="105" t="s">
        <v>192</v>
      </c>
      <c r="B109" s="106">
        <v>0</v>
      </c>
      <c r="C109" s="106">
        <v>165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7">
        <f t="shared" si="8"/>
        <v>165</v>
      </c>
      <c r="J109" s="108" t="s">
        <v>193</v>
      </c>
      <c r="K109" s="106">
        <v>22157.02</v>
      </c>
      <c r="L109" s="106">
        <v>55541</v>
      </c>
      <c r="M109" s="106">
        <v>0</v>
      </c>
      <c r="N109" s="106">
        <v>0</v>
      </c>
      <c r="O109" s="106">
        <v>0</v>
      </c>
      <c r="P109" s="106">
        <v>0</v>
      </c>
      <c r="Q109" s="106">
        <v>28000</v>
      </c>
      <c r="R109" s="107">
        <f t="shared" si="7"/>
        <v>105698.02</v>
      </c>
    </row>
    <row r="110" spans="1:18" ht="17.25">
      <c r="A110" s="105" t="s">
        <v>194</v>
      </c>
      <c r="B110" s="106">
        <v>0</v>
      </c>
      <c r="C110" s="106"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7">
        <f t="shared" si="8"/>
        <v>0</v>
      </c>
      <c r="J110" s="108" t="s">
        <v>195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7">
        <f t="shared" si="7"/>
        <v>0</v>
      </c>
    </row>
    <row r="111" spans="1:18" ht="17.25">
      <c r="A111" s="105" t="s">
        <v>196</v>
      </c>
      <c r="B111" s="106">
        <v>0</v>
      </c>
      <c r="C111" s="106"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v>15000</v>
      </c>
      <c r="I111" s="107">
        <f t="shared" si="8"/>
        <v>15000</v>
      </c>
      <c r="J111" s="108" t="s">
        <v>197</v>
      </c>
      <c r="K111" s="106">
        <v>52895.36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7">
        <f t="shared" si="7"/>
        <v>52895.36</v>
      </c>
    </row>
    <row r="112" spans="1:18" ht="17.25">
      <c r="A112" s="105" t="s">
        <v>198</v>
      </c>
      <c r="B112" s="106">
        <v>0</v>
      </c>
      <c r="C112" s="106">
        <v>220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7">
        <f t="shared" si="8"/>
        <v>220</v>
      </c>
      <c r="J112" s="108" t="s">
        <v>199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7">
        <f t="shared" si="7"/>
        <v>0</v>
      </c>
    </row>
    <row r="113" spans="1:18" ht="17.25">
      <c r="A113" s="105" t="s">
        <v>200</v>
      </c>
      <c r="B113" s="106">
        <v>51743</v>
      </c>
      <c r="C113" s="106">
        <v>7920</v>
      </c>
      <c r="D113" s="106">
        <v>0</v>
      </c>
      <c r="E113" s="106">
        <v>0</v>
      </c>
      <c r="F113" s="106">
        <v>0</v>
      </c>
      <c r="G113" s="106">
        <v>0</v>
      </c>
      <c r="H113" s="106">
        <v>-15000</v>
      </c>
      <c r="I113" s="107">
        <f t="shared" si="8"/>
        <v>44663</v>
      </c>
      <c r="J113" s="108" t="s">
        <v>201</v>
      </c>
      <c r="K113" s="106">
        <v>50700.72</v>
      </c>
      <c r="L113" s="106">
        <v>2720</v>
      </c>
      <c r="M113" s="106">
        <v>0</v>
      </c>
      <c r="N113" s="106">
        <v>0</v>
      </c>
      <c r="O113" s="106">
        <v>-237.52</v>
      </c>
      <c r="P113" s="106">
        <v>0</v>
      </c>
      <c r="Q113" s="106">
        <v>0</v>
      </c>
      <c r="R113" s="107">
        <f t="shared" si="7"/>
        <v>53183.200000000004</v>
      </c>
    </row>
    <row r="114" spans="1:18" ht="17.25">
      <c r="A114" s="105" t="s">
        <v>202</v>
      </c>
      <c r="B114" s="106">
        <v>29640</v>
      </c>
      <c r="C114" s="106">
        <v>458.66</v>
      </c>
      <c r="D114" s="106">
        <v>0</v>
      </c>
      <c r="E114" s="106">
        <v>0</v>
      </c>
      <c r="F114" s="106">
        <v>0</v>
      </c>
      <c r="G114" s="106">
        <v>0</v>
      </c>
      <c r="H114" s="106">
        <v>0</v>
      </c>
      <c r="I114" s="107">
        <f t="shared" si="8"/>
        <v>30098.66</v>
      </c>
      <c r="J114" s="108" t="s">
        <v>203</v>
      </c>
      <c r="K114" s="106">
        <v>0</v>
      </c>
      <c r="L114" s="106">
        <v>47723.89</v>
      </c>
      <c r="M114" s="106">
        <v>0</v>
      </c>
      <c r="N114" s="106">
        <v>0</v>
      </c>
      <c r="O114" s="106">
        <v>2251.82</v>
      </c>
      <c r="P114" s="106">
        <v>0</v>
      </c>
      <c r="Q114" s="106">
        <v>0</v>
      </c>
      <c r="R114" s="107">
        <f t="shared" si="7"/>
        <v>49975.71</v>
      </c>
    </row>
    <row r="115" spans="1:18" ht="17.25">
      <c r="A115" s="105" t="s">
        <v>204</v>
      </c>
      <c r="B115" s="106">
        <v>105967.19</v>
      </c>
      <c r="C115" s="106">
        <v>8034.73</v>
      </c>
      <c r="D115" s="106">
        <v>0</v>
      </c>
      <c r="E115" s="106">
        <v>0</v>
      </c>
      <c r="F115" s="106">
        <v>2490.96</v>
      </c>
      <c r="G115" s="106">
        <v>0</v>
      </c>
      <c r="H115" s="106">
        <v>70806</v>
      </c>
      <c r="I115" s="107">
        <f t="shared" si="8"/>
        <v>187298.88</v>
      </c>
      <c r="J115" s="108" t="s">
        <v>205</v>
      </c>
      <c r="K115" s="106">
        <v>64794.19</v>
      </c>
      <c r="L115" s="106">
        <v>-2505.15</v>
      </c>
      <c r="M115" s="106">
        <v>1778.3</v>
      </c>
      <c r="N115" s="106">
        <v>0</v>
      </c>
      <c r="O115" s="106">
        <v>0</v>
      </c>
      <c r="P115" s="106">
        <v>0</v>
      </c>
      <c r="Q115" s="106">
        <v>-18157.4</v>
      </c>
      <c r="R115" s="107">
        <f t="shared" si="7"/>
        <v>45909.94</v>
      </c>
    </row>
    <row r="116" spans="1:18" ht="17.25">
      <c r="A116" s="105" t="s">
        <v>206</v>
      </c>
      <c r="B116" s="106">
        <v>76.99</v>
      </c>
      <c r="C116" s="106">
        <v>-13.25</v>
      </c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7">
        <f t="shared" si="8"/>
        <v>63.739999999999995</v>
      </c>
      <c r="J116" s="105"/>
      <c r="K116" s="107"/>
      <c r="L116" s="107"/>
      <c r="M116" s="107"/>
      <c r="N116" s="107"/>
      <c r="O116" s="107"/>
      <c r="P116" s="107"/>
      <c r="Q116" s="107"/>
      <c r="R116" s="111" t="s">
        <v>106</v>
      </c>
    </row>
    <row r="117" spans="1:18" ht="17.25">
      <c r="A117" s="105" t="s">
        <v>207</v>
      </c>
      <c r="B117" s="106">
        <v>83867</v>
      </c>
      <c r="C117" s="106">
        <v>0</v>
      </c>
      <c r="D117" s="106">
        <v>0</v>
      </c>
      <c r="E117" s="106">
        <v>0</v>
      </c>
      <c r="F117" s="106">
        <v>0</v>
      </c>
      <c r="G117" s="106">
        <v>0</v>
      </c>
      <c r="H117" s="106">
        <v>0</v>
      </c>
      <c r="I117" s="107">
        <f t="shared" si="8"/>
        <v>83867</v>
      </c>
      <c r="J117" s="112" t="s">
        <v>208</v>
      </c>
      <c r="K117" s="107">
        <f aca="true" t="shared" si="9" ref="K117:R117">SUM(B69:B117)+SUM(K69:K115)</f>
        <v>1827345.96</v>
      </c>
      <c r="L117" s="107">
        <f t="shared" si="9"/>
        <v>340301.3</v>
      </c>
      <c r="M117" s="107">
        <f t="shared" si="9"/>
        <v>238808.52</v>
      </c>
      <c r="N117" s="107">
        <f t="shared" si="9"/>
        <v>5.01</v>
      </c>
      <c r="O117" s="107">
        <f t="shared" si="9"/>
        <v>65345.09</v>
      </c>
      <c r="P117" s="107">
        <f t="shared" si="9"/>
        <v>0</v>
      </c>
      <c r="Q117" s="107">
        <f t="shared" si="9"/>
        <v>1893919.6</v>
      </c>
      <c r="R117" s="107">
        <f t="shared" si="9"/>
        <v>4365725.4799999995</v>
      </c>
    </row>
    <row r="118" ht="12.75">
      <c r="R118" s="98">
        <f>SUM(K117:Q117)</f>
        <v>4365725.4799999995</v>
      </c>
    </row>
    <row r="125" spans="2:6" ht="12.75">
      <c r="B125" s="98"/>
      <c r="C125" s="98"/>
      <c r="F125" s="98"/>
    </row>
    <row r="126" spans="2:6" ht="12.75">
      <c r="B126" s="98"/>
      <c r="C126" s="98"/>
      <c r="F126" s="98"/>
    </row>
    <row r="127" spans="2:6" ht="12.75">
      <c r="B127" s="98"/>
      <c r="C127" s="98"/>
      <c r="F127" s="98"/>
    </row>
    <row r="128" spans="2:6" ht="12.75">
      <c r="B128" s="98"/>
      <c r="C128" s="98"/>
      <c r="E128" s="98"/>
      <c r="F128" s="98"/>
    </row>
    <row r="129" spans="2:6" ht="12.75">
      <c r="B129" s="98"/>
      <c r="C129" s="98"/>
      <c r="E129" s="98"/>
      <c r="F129" s="98"/>
    </row>
    <row r="130" spans="2:6" ht="12.75">
      <c r="B130" s="98"/>
      <c r="C130" s="98"/>
      <c r="E130" s="98"/>
      <c r="F130" s="98"/>
    </row>
    <row r="131" spans="2:6" ht="12.75">
      <c r="B131" s="98"/>
      <c r="C131" s="98"/>
      <c r="E131" s="98"/>
      <c r="F131" s="98"/>
    </row>
    <row r="132" spans="2:6" ht="12.75">
      <c r="B132" s="98"/>
      <c r="C132" s="98"/>
      <c r="E132" s="98"/>
      <c r="F132" s="98"/>
    </row>
    <row r="133" spans="2:6" ht="12.75">
      <c r="B133" s="98"/>
      <c r="C133" s="98"/>
      <c r="E133" s="98"/>
      <c r="F133" s="98"/>
    </row>
    <row r="134" spans="2:6" ht="12.75">
      <c r="B134" s="98"/>
      <c r="C134" s="98"/>
      <c r="E134" s="98"/>
      <c r="F134" s="98"/>
    </row>
    <row r="135" spans="2:6" ht="12.75">
      <c r="B135" s="98"/>
      <c r="C135" s="98"/>
      <c r="E135" s="98"/>
      <c r="F135" s="98"/>
    </row>
    <row r="136" spans="2:6" ht="12.75">
      <c r="B136" s="98"/>
      <c r="C136" s="98"/>
      <c r="E136" s="98"/>
      <c r="F136" s="98"/>
    </row>
    <row r="137" spans="2:6" ht="12.75">
      <c r="B137" s="98"/>
      <c r="C137" s="98"/>
      <c r="E137" s="98"/>
      <c r="F137" s="98"/>
    </row>
    <row r="138" spans="2:6" ht="12.75">
      <c r="B138" s="98"/>
      <c r="C138" s="98"/>
      <c r="E138" s="98"/>
      <c r="F138" s="98"/>
    </row>
    <row r="139" spans="2:6" ht="12.75">
      <c r="B139" s="98"/>
      <c r="C139" s="98"/>
      <c r="E139" s="98"/>
      <c r="F139" s="98"/>
    </row>
    <row r="140" spans="2:6" ht="12.75">
      <c r="B140" s="98"/>
      <c r="C140" s="98"/>
      <c r="E140" s="98"/>
      <c r="F140" s="98"/>
    </row>
    <row r="141" spans="2:6" ht="12.75">
      <c r="B141" s="98"/>
      <c r="C141" s="98"/>
      <c r="E141" s="98"/>
      <c r="F141" s="98"/>
    </row>
    <row r="142" spans="2:6" ht="12.75">
      <c r="B142" s="98"/>
      <c r="C142" s="98"/>
      <c r="E142" s="98"/>
      <c r="F142" s="98"/>
    </row>
    <row r="143" spans="2:6" ht="12.75">
      <c r="B143" s="98"/>
      <c r="C143" s="98"/>
      <c r="E143" s="98"/>
      <c r="F143" s="98"/>
    </row>
    <row r="144" spans="2:6" ht="12.75">
      <c r="B144" s="98"/>
      <c r="C144" s="98"/>
      <c r="E144" s="98"/>
      <c r="F144" s="98"/>
    </row>
    <row r="145" spans="2:6" ht="12.75">
      <c r="B145" s="98"/>
      <c r="C145" s="98"/>
      <c r="E145" s="98"/>
      <c r="F145" s="98"/>
    </row>
    <row r="146" spans="2:6" ht="12.75">
      <c r="B146" s="98"/>
      <c r="C146" s="98"/>
      <c r="E146" s="98"/>
      <c r="F146" s="98"/>
    </row>
    <row r="147" spans="2:6" ht="12.75">
      <c r="B147" s="98"/>
      <c r="C147" s="98"/>
      <c r="E147" s="98"/>
      <c r="F147" s="98"/>
    </row>
    <row r="148" spans="2:6" ht="12.75">
      <c r="B148" s="98"/>
      <c r="C148" s="98"/>
      <c r="E148" s="98"/>
      <c r="F148" s="98"/>
    </row>
    <row r="149" spans="2:6" ht="12.75">
      <c r="B149" s="98"/>
      <c r="C149" s="98"/>
      <c r="E149" s="98"/>
      <c r="F149" s="98"/>
    </row>
    <row r="150" spans="2:6" ht="12.75">
      <c r="B150" s="98"/>
      <c r="C150" s="98"/>
      <c r="E150" s="98"/>
      <c r="F150" s="98"/>
    </row>
    <row r="151" spans="2:6" ht="12.75">
      <c r="B151" s="98"/>
      <c r="C151" s="98"/>
      <c r="E151" s="98"/>
      <c r="F151" s="98"/>
    </row>
    <row r="152" spans="2:6" ht="12.75">
      <c r="B152" s="98"/>
      <c r="C152" s="98"/>
      <c r="E152" s="98"/>
      <c r="F152" s="98"/>
    </row>
    <row r="153" spans="2:6" ht="12.75">
      <c r="B153" s="98"/>
      <c r="C153" s="98"/>
      <c r="E153" s="98"/>
      <c r="F153" s="98"/>
    </row>
    <row r="154" spans="2:6" ht="12.75">
      <c r="B154" s="98"/>
      <c r="C154" s="98"/>
      <c r="E154" s="98"/>
      <c r="F154" s="98"/>
    </row>
    <row r="155" spans="2:6" ht="12.75">
      <c r="B155" s="98"/>
      <c r="C155" s="98"/>
      <c r="E155" s="98"/>
      <c r="F155" s="98"/>
    </row>
    <row r="156" spans="2:6" ht="12.75">
      <c r="B156" s="98"/>
      <c r="C156" s="98"/>
      <c r="E156" s="98"/>
      <c r="F156" s="98"/>
    </row>
    <row r="157" spans="2:6" ht="12.75">
      <c r="B157" s="98"/>
      <c r="C157" s="98"/>
      <c r="E157" s="98"/>
      <c r="F157" s="98"/>
    </row>
    <row r="158" spans="2:6" ht="12.75">
      <c r="B158" s="98"/>
      <c r="C158" s="98"/>
      <c r="E158" s="98"/>
      <c r="F158" s="98"/>
    </row>
    <row r="159" spans="2:6" ht="12.75">
      <c r="B159" s="98"/>
      <c r="C159" s="98"/>
      <c r="E159" s="98"/>
      <c r="F159" s="98"/>
    </row>
    <row r="160" spans="2:6" ht="12.75">
      <c r="B160" s="98"/>
      <c r="C160" s="98"/>
      <c r="E160" s="98"/>
      <c r="F160" s="98"/>
    </row>
    <row r="161" spans="2:6" ht="12.75">
      <c r="B161" s="98"/>
      <c r="C161" s="98"/>
      <c r="E161" s="98"/>
      <c r="F161" s="98"/>
    </row>
    <row r="162" spans="2:6" ht="12.75">
      <c r="B162" s="98"/>
      <c r="C162" s="98"/>
      <c r="E162" s="98"/>
      <c r="F162" s="98"/>
    </row>
    <row r="163" spans="2:6" ht="12.75">
      <c r="B163" s="98"/>
      <c r="C163" s="98"/>
      <c r="E163" s="98"/>
      <c r="F163" s="98"/>
    </row>
    <row r="164" spans="2:6" ht="12.75">
      <c r="B164" s="98"/>
      <c r="C164" s="98"/>
      <c r="E164" s="98"/>
      <c r="F164" s="98"/>
    </row>
    <row r="165" spans="2:6" ht="12.75">
      <c r="B165" s="98"/>
      <c r="C165" s="98"/>
      <c r="E165" s="98"/>
      <c r="F165" s="98"/>
    </row>
    <row r="166" spans="2:6" ht="12.75">
      <c r="B166" s="98"/>
      <c r="C166" s="98"/>
      <c r="E166" s="98"/>
      <c r="F166" s="98"/>
    </row>
    <row r="167" spans="2:6" ht="12.75">
      <c r="B167" s="98"/>
      <c r="C167" s="98"/>
      <c r="E167" s="98"/>
      <c r="F167" s="98"/>
    </row>
    <row r="168" spans="2:6" ht="12.75">
      <c r="B168" s="98"/>
      <c r="C168" s="98"/>
      <c r="E168" s="98"/>
      <c r="F168" s="98"/>
    </row>
    <row r="169" spans="2:6" ht="12.75">
      <c r="B169" s="98"/>
      <c r="C169" s="98"/>
      <c r="E169" s="98"/>
      <c r="F169" s="98"/>
    </row>
    <row r="170" spans="2:6" ht="12.75">
      <c r="B170" s="98"/>
      <c r="C170" s="98"/>
      <c r="E170" s="98"/>
      <c r="F170" s="98"/>
    </row>
    <row r="171" spans="2:6" ht="12.75">
      <c r="B171" s="98"/>
      <c r="C171" s="98"/>
      <c r="E171" s="98"/>
      <c r="F171" s="98"/>
    </row>
    <row r="172" spans="2:3" ht="12.75">
      <c r="B172" s="98"/>
      <c r="C172" s="98"/>
    </row>
    <row r="173" spans="2:6" ht="12.75">
      <c r="B173" s="98"/>
      <c r="C173" s="98"/>
      <c r="E173" s="98"/>
      <c r="F173" s="98"/>
    </row>
    <row r="176" ht="12.75">
      <c r="F176" s="98"/>
    </row>
    <row r="180" ht="12.75">
      <c r="A180" t="s">
        <v>233</v>
      </c>
    </row>
    <row r="181" ht="12.75">
      <c r="A181" t="s">
        <v>210</v>
      </c>
    </row>
    <row r="182" ht="12.75">
      <c r="A182" t="s">
        <v>211</v>
      </c>
    </row>
    <row r="183" ht="12.75">
      <c r="A183" t="s">
        <v>212</v>
      </c>
    </row>
    <row r="184" ht="12.75">
      <c r="A184" t="s">
        <v>213</v>
      </c>
    </row>
  </sheetData>
  <sheetProtection/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3.7109375" style="138" customWidth="1"/>
    <col min="2" max="2" width="19.7109375" style="138" customWidth="1"/>
    <col min="3" max="3" width="20.57421875" style="138" customWidth="1"/>
    <col min="4" max="4" width="23.7109375" style="138" customWidth="1"/>
    <col min="5" max="5" width="20.7109375" style="138" customWidth="1"/>
    <col min="6" max="6" width="21.57421875" style="138" customWidth="1"/>
    <col min="7" max="7" width="20.28125" style="138" customWidth="1"/>
    <col min="8" max="8" width="20.57421875" style="138" customWidth="1"/>
    <col min="9" max="9" width="21.7109375" style="138" customWidth="1"/>
    <col min="10" max="16384" width="20.28125" style="138" customWidth="1"/>
  </cols>
  <sheetData>
    <row r="1" spans="1:9" ht="17.25">
      <c r="A1" s="137"/>
      <c r="B1" s="137"/>
      <c r="C1" s="137" t="s">
        <v>0</v>
      </c>
      <c r="D1" s="137"/>
      <c r="E1" s="137"/>
      <c r="F1" s="137"/>
      <c r="G1" s="137"/>
      <c r="H1" s="137"/>
      <c r="I1" s="137"/>
    </row>
    <row r="2" spans="1:9" ht="17.25">
      <c r="A2" s="137"/>
      <c r="B2" s="137"/>
      <c r="C2" s="137" t="s">
        <v>102</v>
      </c>
      <c r="D2" s="137"/>
      <c r="E2" s="137"/>
      <c r="F2" s="137"/>
      <c r="G2" s="137"/>
      <c r="H2" s="137"/>
      <c r="I2" s="137"/>
    </row>
    <row r="3" spans="1:9" ht="17.25">
      <c r="A3" s="137" t="s">
        <v>223</v>
      </c>
      <c r="B3" s="137"/>
      <c r="C3" s="137" t="s">
        <v>105</v>
      </c>
      <c r="D3" s="137" t="s">
        <v>106</v>
      </c>
      <c r="E3" s="137"/>
      <c r="F3" s="139" t="s">
        <v>224</v>
      </c>
      <c r="G3" s="137"/>
      <c r="H3" s="137"/>
      <c r="I3" s="137"/>
    </row>
    <row r="4" spans="1:9" ht="17.25">
      <c r="A4" s="140" t="s">
        <v>108</v>
      </c>
      <c r="B4" s="141" t="s">
        <v>109</v>
      </c>
      <c r="C4" s="142" t="s">
        <v>110</v>
      </c>
      <c r="D4" s="140" t="s">
        <v>108</v>
      </c>
      <c r="E4" s="141" t="str">
        <f>B4</f>
        <v>Feb 06</v>
      </c>
      <c r="F4" s="142" t="str">
        <f>C4</f>
        <v>Jul 05 - Feb 06</v>
      </c>
      <c r="G4" s="137"/>
      <c r="H4" s="143" t="s">
        <v>111</v>
      </c>
      <c r="I4" s="143" t="s">
        <v>111</v>
      </c>
    </row>
    <row r="5" spans="1:9" ht="17.25">
      <c r="A5" s="144" t="s">
        <v>112</v>
      </c>
      <c r="B5" s="145">
        <v>198350.2</v>
      </c>
      <c r="C5" s="146">
        <f aca="true" t="shared" si="0" ref="C5:C36">B5+H5</f>
        <v>1534911.95</v>
      </c>
      <c r="D5" s="144" t="s">
        <v>113</v>
      </c>
      <c r="E5" s="145">
        <v>80583.59</v>
      </c>
      <c r="F5" s="146">
        <f aca="true" t="shared" si="1" ref="F5:F51">E5+I5</f>
        <v>670249.22</v>
      </c>
      <c r="G5" s="137"/>
      <c r="H5" s="146">
        <v>1336561.75</v>
      </c>
      <c r="I5" s="146">
        <v>589665.63</v>
      </c>
    </row>
    <row r="6" spans="1:9" ht="17.25">
      <c r="A6" s="144" t="s">
        <v>114</v>
      </c>
      <c r="B6" s="145">
        <v>129294.15</v>
      </c>
      <c r="C6" s="146">
        <f t="shared" si="0"/>
        <v>895674.5800000001</v>
      </c>
      <c r="D6" s="144" t="s">
        <v>115</v>
      </c>
      <c r="E6" s="145">
        <v>31233.16</v>
      </c>
      <c r="F6" s="146">
        <f t="shared" si="1"/>
        <v>230426.66</v>
      </c>
      <c r="G6" s="137"/>
      <c r="H6" s="146">
        <v>766380.43</v>
      </c>
      <c r="I6" s="146">
        <v>199193.5</v>
      </c>
    </row>
    <row r="7" spans="1:9" ht="17.25">
      <c r="A7" s="144" t="s">
        <v>116</v>
      </c>
      <c r="B7" s="145">
        <v>48070.02</v>
      </c>
      <c r="C7" s="146">
        <f t="shared" si="0"/>
        <v>353167.91000000003</v>
      </c>
      <c r="D7" s="144" t="s">
        <v>117</v>
      </c>
      <c r="E7" s="145">
        <v>81821.43</v>
      </c>
      <c r="F7" s="146">
        <f t="shared" si="1"/>
        <v>584624.3999999999</v>
      </c>
      <c r="G7" s="137"/>
      <c r="H7" s="146">
        <v>305097.89</v>
      </c>
      <c r="I7" s="146">
        <v>502802.97</v>
      </c>
    </row>
    <row r="8" spans="1:9" ht="17.25">
      <c r="A8" s="144" t="s">
        <v>118</v>
      </c>
      <c r="B8" s="145">
        <v>28579.81</v>
      </c>
      <c r="C8" s="146">
        <f t="shared" si="0"/>
        <v>247352.35</v>
      </c>
      <c r="D8" s="144" t="s">
        <v>119</v>
      </c>
      <c r="E8" s="145">
        <v>121292.71</v>
      </c>
      <c r="F8" s="146">
        <f t="shared" si="1"/>
        <v>918377.86</v>
      </c>
      <c r="G8" s="137"/>
      <c r="H8" s="146">
        <v>218772.54</v>
      </c>
      <c r="I8" s="146">
        <v>797085.15</v>
      </c>
    </row>
    <row r="9" spans="1:9" ht="17.25">
      <c r="A9" s="144" t="s">
        <v>120</v>
      </c>
      <c r="B9" s="145">
        <v>313200.88</v>
      </c>
      <c r="C9" s="146">
        <f t="shared" si="0"/>
        <v>2318535.49</v>
      </c>
      <c r="D9" s="144" t="s">
        <v>121</v>
      </c>
      <c r="E9" s="145">
        <v>133115.99</v>
      </c>
      <c r="F9" s="146">
        <f t="shared" si="1"/>
        <v>971245.77</v>
      </c>
      <c r="G9" s="137"/>
      <c r="H9" s="146">
        <v>2005334.61</v>
      </c>
      <c r="I9" s="146">
        <v>838129.78</v>
      </c>
    </row>
    <row r="10" spans="1:9" ht="17.25">
      <c r="A10" s="144" t="s">
        <v>122</v>
      </c>
      <c r="B10" s="145">
        <v>256831.02</v>
      </c>
      <c r="C10" s="146">
        <f t="shared" si="0"/>
        <v>1729441.12</v>
      </c>
      <c r="D10" s="144" t="s">
        <v>123</v>
      </c>
      <c r="E10" s="145">
        <v>51511.67</v>
      </c>
      <c r="F10" s="146">
        <f t="shared" si="1"/>
        <v>427761.62</v>
      </c>
      <c r="G10" s="137"/>
      <c r="H10" s="146">
        <v>1472610.1</v>
      </c>
      <c r="I10" s="146">
        <v>376249.95</v>
      </c>
    </row>
    <row r="11" spans="1:9" ht="17.25">
      <c r="A11" s="144" t="s">
        <v>124</v>
      </c>
      <c r="B11" s="145">
        <v>83498.92</v>
      </c>
      <c r="C11" s="146">
        <f t="shared" si="0"/>
        <v>619212.14</v>
      </c>
      <c r="D11" s="144" t="s">
        <v>125</v>
      </c>
      <c r="E11" s="145">
        <v>48233.45</v>
      </c>
      <c r="F11" s="146">
        <f t="shared" si="1"/>
        <v>395014.95</v>
      </c>
      <c r="G11" s="137"/>
      <c r="H11" s="146">
        <v>535713.22</v>
      </c>
      <c r="I11" s="146">
        <v>346781.5</v>
      </c>
    </row>
    <row r="12" spans="1:9" ht="17.25">
      <c r="A12" s="144" t="s">
        <v>126</v>
      </c>
      <c r="B12" s="145">
        <v>37897.25</v>
      </c>
      <c r="C12" s="146">
        <f t="shared" si="0"/>
        <v>244113.68</v>
      </c>
      <c r="D12" s="144" t="s">
        <v>127</v>
      </c>
      <c r="E12" s="145">
        <v>226685.18</v>
      </c>
      <c r="F12" s="146">
        <f t="shared" si="1"/>
        <v>1776273.64</v>
      </c>
      <c r="G12" s="137"/>
      <c r="H12" s="146">
        <v>206216.43</v>
      </c>
      <c r="I12" s="146">
        <v>1549588.46</v>
      </c>
    </row>
    <row r="13" spans="1:9" ht="17.25">
      <c r="A13" s="144" t="s">
        <v>128</v>
      </c>
      <c r="B13" s="145">
        <v>63078.06</v>
      </c>
      <c r="C13" s="146">
        <f t="shared" si="0"/>
        <v>478605.42</v>
      </c>
      <c r="D13" s="144" t="s">
        <v>129</v>
      </c>
      <c r="E13" s="145">
        <v>84793.38</v>
      </c>
      <c r="F13" s="146">
        <f t="shared" si="1"/>
        <v>555393.0700000001</v>
      </c>
      <c r="G13" s="137"/>
      <c r="H13" s="146">
        <v>415527.36</v>
      </c>
      <c r="I13" s="146">
        <v>470599.69</v>
      </c>
    </row>
    <row r="14" spans="1:9" ht="17.25">
      <c r="A14" s="144" t="s">
        <v>130</v>
      </c>
      <c r="B14" s="145">
        <v>118274.23</v>
      </c>
      <c r="C14" s="146">
        <f t="shared" si="0"/>
        <v>953430.65</v>
      </c>
      <c r="D14" s="144" t="s">
        <v>131</v>
      </c>
      <c r="E14" s="145">
        <v>55969.69</v>
      </c>
      <c r="F14" s="146">
        <f t="shared" si="1"/>
        <v>466861.77</v>
      </c>
      <c r="G14" s="137"/>
      <c r="H14" s="146">
        <v>835156.42</v>
      </c>
      <c r="I14" s="146">
        <v>410892.08</v>
      </c>
    </row>
    <row r="15" spans="1:9" ht="17.25">
      <c r="A15" s="144" t="s">
        <v>132</v>
      </c>
      <c r="B15" s="145">
        <v>96468.06</v>
      </c>
      <c r="C15" s="146">
        <f t="shared" si="0"/>
        <v>711071.8700000001</v>
      </c>
      <c r="D15" s="144" t="s">
        <v>133</v>
      </c>
      <c r="E15" s="145">
        <v>195760.73</v>
      </c>
      <c r="F15" s="146">
        <f t="shared" si="1"/>
        <v>1361964.76</v>
      </c>
      <c r="G15" s="137"/>
      <c r="H15" s="146">
        <v>614603.81</v>
      </c>
      <c r="I15" s="146">
        <v>1166204.03</v>
      </c>
    </row>
    <row r="16" spans="1:9" ht="17.25">
      <c r="A16" s="144" t="s">
        <v>134</v>
      </c>
      <c r="B16" s="145">
        <v>33022.02</v>
      </c>
      <c r="C16" s="146">
        <f t="shared" si="0"/>
        <v>243697.22</v>
      </c>
      <c r="D16" s="144" t="s">
        <v>135</v>
      </c>
      <c r="E16" s="145">
        <v>30775.87</v>
      </c>
      <c r="F16" s="146">
        <f t="shared" si="1"/>
        <v>212277.83</v>
      </c>
      <c r="G16" s="137"/>
      <c r="H16" s="146">
        <v>210675.2</v>
      </c>
      <c r="I16" s="146">
        <v>181501.96</v>
      </c>
    </row>
    <row r="17" spans="1:9" ht="17.25">
      <c r="A17" s="144" t="s">
        <v>136</v>
      </c>
      <c r="B17" s="145">
        <v>76076.64</v>
      </c>
      <c r="C17" s="146">
        <f t="shared" si="0"/>
        <v>576813.7</v>
      </c>
      <c r="D17" s="144" t="s">
        <v>137</v>
      </c>
      <c r="E17" s="145">
        <v>71393.78</v>
      </c>
      <c r="F17" s="146">
        <f t="shared" si="1"/>
        <v>667692.35</v>
      </c>
      <c r="G17" s="137"/>
      <c r="H17" s="146">
        <v>500737.06</v>
      </c>
      <c r="I17" s="146">
        <v>596298.57</v>
      </c>
    </row>
    <row r="18" spans="1:9" ht="17.25">
      <c r="A18" s="144" t="s">
        <v>138</v>
      </c>
      <c r="B18" s="145">
        <v>22765.76</v>
      </c>
      <c r="C18" s="146">
        <f t="shared" si="0"/>
        <v>148616.52</v>
      </c>
      <c r="D18" s="144" t="s">
        <v>139</v>
      </c>
      <c r="E18" s="145">
        <v>278715.46</v>
      </c>
      <c r="F18" s="146">
        <f t="shared" si="1"/>
        <v>2263535</v>
      </c>
      <c r="G18" s="137"/>
      <c r="H18" s="146">
        <v>125850.76</v>
      </c>
      <c r="I18" s="146">
        <v>1984819.54</v>
      </c>
    </row>
    <row r="19" spans="1:9" ht="17.25">
      <c r="A19" s="144" t="s">
        <v>140</v>
      </c>
      <c r="B19" s="145">
        <v>84784.6</v>
      </c>
      <c r="C19" s="146">
        <f t="shared" si="0"/>
        <v>651145</v>
      </c>
      <c r="D19" s="144" t="s">
        <v>141</v>
      </c>
      <c r="E19" s="145">
        <v>18317.79</v>
      </c>
      <c r="F19" s="146">
        <f t="shared" si="1"/>
        <v>126428.51000000001</v>
      </c>
      <c r="G19" s="137"/>
      <c r="H19" s="146">
        <v>566360.4</v>
      </c>
      <c r="I19" s="146">
        <v>108110.72</v>
      </c>
    </row>
    <row r="20" spans="1:9" ht="17.25">
      <c r="A20" s="144" t="s">
        <v>142</v>
      </c>
      <c r="B20" s="145">
        <v>143948.29</v>
      </c>
      <c r="C20" s="146">
        <f t="shared" si="0"/>
        <v>1039325.3500000001</v>
      </c>
      <c r="D20" s="144" t="s">
        <v>143</v>
      </c>
      <c r="E20" s="145">
        <v>46520.84</v>
      </c>
      <c r="F20" s="146">
        <f t="shared" si="1"/>
        <v>333090.42000000004</v>
      </c>
      <c r="G20" s="137"/>
      <c r="H20" s="146">
        <v>895377.06</v>
      </c>
      <c r="I20" s="146">
        <v>286569.58</v>
      </c>
    </row>
    <row r="21" spans="1:9" ht="17.25">
      <c r="A21" s="144" t="s">
        <v>144</v>
      </c>
      <c r="B21" s="145">
        <v>29995.76</v>
      </c>
      <c r="C21" s="146">
        <f t="shared" si="0"/>
        <v>225717.2</v>
      </c>
      <c r="D21" s="144" t="s">
        <v>145</v>
      </c>
      <c r="E21" s="145">
        <v>79368.1</v>
      </c>
      <c r="F21" s="146">
        <f t="shared" si="1"/>
        <v>571229.51</v>
      </c>
      <c r="G21" s="137"/>
      <c r="H21" s="146">
        <v>195721.44</v>
      </c>
      <c r="I21" s="146">
        <v>491861.41</v>
      </c>
    </row>
    <row r="22" spans="1:9" ht="17.25">
      <c r="A22" s="144" t="s">
        <v>146</v>
      </c>
      <c r="B22" s="145">
        <v>136695.92</v>
      </c>
      <c r="C22" s="146">
        <f t="shared" si="0"/>
        <v>1082767.5</v>
      </c>
      <c r="D22" s="144" t="s">
        <v>147</v>
      </c>
      <c r="E22" s="145">
        <v>48342.58</v>
      </c>
      <c r="F22" s="146">
        <f t="shared" si="1"/>
        <v>372292.13</v>
      </c>
      <c r="G22" s="137"/>
      <c r="H22" s="146">
        <v>946071.58</v>
      </c>
      <c r="I22" s="146">
        <v>323949.55</v>
      </c>
    </row>
    <row r="23" spans="1:9" ht="17.25">
      <c r="A23" s="144" t="s">
        <v>217</v>
      </c>
      <c r="B23" s="145">
        <v>1249977.57</v>
      </c>
      <c r="C23" s="146">
        <f t="shared" si="0"/>
        <v>9348159.6</v>
      </c>
      <c r="D23" s="144" t="s">
        <v>149</v>
      </c>
      <c r="E23" s="145">
        <v>23704.18</v>
      </c>
      <c r="F23" s="146">
        <f t="shared" si="1"/>
        <v>178537.58</v>
      </c>
      <c r="G23" s="137"/>
      <c r="H23" s="146">
        <v>8098182.03</v>
      </c>
      <c r="I23" s="146">
        <v>154833.4</v>
      </c>
    </row>
    <row r="24" spans="1:9" ht="17.25">
      <c r="A24" s="144" t="s">
        <v>150</v>
      </c>
      <c r="B24" s="145">
        <v>37918.91</v>
      </c>
      <c r="C24" s="146">
        <f t="shared" si="0"/>
        <v>243480.58000000002</v>
      </c>
      <c r="D24" s="144" t="s">
        <v>151</v>
      </c>
      <c r="E24" s="145">
        <v>13575.3</v>
      </c>
      <c r="F24" s="146">
        <f t="shared" si="1"/>
        <v>113527.95</v>
      </c>
      <c r="G24" s="137"/>
      <c r="H24" s="146">
        <v>205561.67</v>
      </c>
      <c r="I24" s="146">
        <v>99952.65</v>
      </c>
    </row>
    <row r="25" spans="1:9" ht="17.25">
      <c r="A25" s="144" t="s">
        <v>152</v>
      </c>
      <c r="B25" s="145">
        <v>52208.11</v>
      </c>
      <c r="C25" s="146">
        <f t="shared" si="0"/>
        <v>376530.12</v>
      </c>
      <c r="D25" s="144" t="s">
        <v>153</v>
      </c>
      <c r="E25" s="145">
        <v>42349.36</v>
      </c>
      <c r="F25" s="146">
        <f t="shared" si="1"/>
        <v>289250.37</v>
      </c>
      <c r="G25" s="137"/>
      <c r="H25" s="146">
        <v>324322.01</v>
      </c>
      <c r="I25" s="146">
        <v>246901.01</v>
      </c>
    </row>
    <row r="26" spans="1:9" ht="17.25">
      <c r="A26" s="144" t="s">
        <v>154</v>
      </c>
      <c r="B26" s="145">
        <v>133724.29</v>
      </c>
      <c r="C26" s="146">
        <f t="shared" si="0"/>
        <v>859744.2000000001</v>
      </c>
      <c r="D26" s="144" t="s">
        <v>155</v>
      </c>
      <c r="E26" s="145">
        <v>171566.88</v>
      </c>
      <c r="F26" s="146">
        <f t="shared" si="1"/>
        <v>1355966.4700000002</v>
      </c>
      <c r="G26" s="137"/>
      <c r="H26" s="146">
        <v>726019.91</v>
      </c>
      <c r="I26" s="146">
        <v>1184399.59</v>
      </c>
    </row>
    <row r="27" spans="1:9" ht="17.25">
      <c r="A27" s="144" t="s">
        <v>156</v>
      </c>
      <c r="B27" s="145">
        <v>78425.3</v>
      </c>
      <c r="C27" s="146">
        <f t="shared" si="0"/>
        <v>583120.18</v>
      </c>
      <c r="D27" s="144" t="s">
        <v>157</v>
      </c>
      <c r="E27" s="145">
        <v>73638.65</v>
      </c>
      <c r="F27" s="146">
        <f t="shared" si="1"/>
        <v>551732.41</v>
      </c>
      <c r="G27" s="137"/>
      <c r="H27" s="146">
        <v>504694.88</v>
      </c>
      <c r="I27" s="146">
        <v>478093.76</v>
      </c>
    </row>
    <row r="28" spans="1:9" ht="17.25">
      <c r="A28" s="144" t="s">
        <v>158</v>
      </c>
      <c r="B28" s="145">
        <v>85588.44</v>
      </c>
      <c r="C28" s="146">
        <f t="shared" si="0"/>
        <v>638873.1499999999</v>
      </c>
      <c r="D28" s="144" t="s">
        <v>159</v>
      </c>
      <c r="E28" s="145">
        <v>131952.3</v>
      </c>
      <c r="F28" s="146">
        <f t="shared" si="1"/>
        <v>915777.9299999999</v>
      </c>
      <c r="G28" s="137"/>
      <c r="H28" s="146">
        <v>553284.71</v>
      </c>
      <c r="I28" s="146">
        <v>783825.63</v>
      </c>
    </row>
    <row r="29" spans="1:9" ht="17.25">
      <c r="A29" s="144" t="s">
        <v>160</v>
      </c>
      <c r="B29" s="145">
        <v>38554.4</v>
      </c>
      <c r="C29" s="146">
        <f t="shared" si="0"/>
        <v>327637.98000000004</v>
      </c>
      <c r="D29" s="144" t="s">
        <v>161</v>
      </c>
      <c r="E29" s="145">
        <v>145673.19</v>
      </c>
      <c r="F29" s="146">
        <f t="shared" si="1"/>
        <v>1143879.04</v>
      </c>
      <c r="G29" s="137"/>
      <c r="H29" s="146">
        <v>289083.58</v>
      </c>
      <c r="I29" s="146">
        <v>998205.85</v>
      </c>
    </row>
    <row r="30" spans="1:9" ht="17.25">
      <c r="A30" s="144" t="s">
        <v>162</v>
      </c>
      <c r="B30" s="145">
        <v>99811.14</v>
      </c>
      <c r="C30" s="146">
        <f t="shared" si="0"/>
        <v>736546.47</v>
      </c>
      <c r="D30" s="144" t="s">
        <v>163</v>
      </c>
      <c r="E30" s="145">
        <v>407658.86</v>
      </c>
      <c r="F30" s="146">
        <f t="shared" si="1"/>
        <v>3490270.8899999997</v>
      </c>
      <c r="G30" s="137"/>
      <c r="H30" s="146">
        <v>636735.33</v>
      </c>
      <c r="I30" s="146">
        <v>3082612.03</v>
      </c>
    </row>
    <row r="31" spans="1:9" ht="17.25">
      <c r="A31" s="144" t="s">
        <v>164</v>
      </c>
      <c r="B31" s="145">
        <v>99015.44</v>
      </c>
      <c r="C31" s="146">
        <f t="shared" si="0"/>
        <v>722001.72</v>
      </c>
      <c r="D31" s="144" t="s">
        <v>165</v>
      </c>
      <c r="E31" s="145">
        <v>35531.78</v>
      </c>
      <c r="F31" s="146">
        <f t="shared" si="1"/>
        <v>399131.25</v>
      </c>
      <c r="G31" s="137"/>
      <c r="H31" s="146">
        <v>622986.28</v>
      </c>
      <c r="I31" s="146">
        <v>363599.47</v>
      </c>
    </row>
    <row r="32" spans="1:9" ht="17.25">
      <c r="A32" s="144" t="s">
        <v>166</v>
      </c>
      <c r="B32" s="145">
        <v>53011.55</v>
      </c>
      <c r="C32" s="146">
        <f t="shared" si="0"/>
        <v>554402.1</v>
      </c>
      <c r="D32" s="144" t="s">
        <v>167</v>
      </c>
      <c r="E32" s="145">
        <v>37787.45</v>
      </c>
      <c r="F32" s="146">
        <f t="shared" si="1"/>
        <v>330265.60000000003</v>
      </c>
      <c r="G32" s="137"/>
      <c r="H32" s="146">
        <v>501390.55</v>
      </c>
      <c r="I32" s="146">
        <v>292478.15</v>
      </c>
    </row>
    <row r="33" spans="1:9" ht="17.25">
      <c r="A33" s="144" t="s">
        <v>168</v>
      </c>
      <c r="B33" s="145">
        <v>61712.71</v>
      </c>
      <c r="C33" s="146">
        <f t="shared" si="0"/>
        <v>425443.96</v>
      </c>
      <c r="D33" s="144" t="s">
        <v>169</v>
      </c>
      <c r="E33" s="145">
        <v>219551.03</v>
      </c>
      <c r="F33" s="146">
        <f t="shared" si="1"/>
        <v>1628268.01</v>
      </c>
      <c r="G33" s="137"/>
      <c r="H33" s="146">
        <v>363731.25</v>
      </c>
      <c r="I33" s="146">
        <v>1408716.98</v>
      </c>
    </row>
    <row r="34" spans="1:9" ht="17.25">
      <c r="A34" s="144" t="s">
        <v>170</v>
      </c>
      <c r="B34" s="145">
        <v>128235.42</v>
      </c>
      <c r="C34" s="146">
        <f t="shared" si="0"/>
        <v>1410516.49</v>
      </c>
      <c r="D34" s="144" t="s">
        <v>171</v>
      </c>
      <c r="E34" s="145">
        <v>2361384.52</v>
      </c>
      <c r="F34" s="146">
        <f t="shared" si="1"/>
        <v>11028496.149999999</v>
      </c>
      <c r="G34" s="137"/>
      <c r="H34" s="146">
        <v>1282281.07</v>
      </c>
      <c r="I34" s="146">
        <v>8667111.629999999</v>
      </c>
    </row>
    <row r="35" spans="1:9" ht="17.25">
      <c r="A35" s="144" t="s">
        <v>172</v>
      </c>
      <c r="B35" s="145">
        <v>36766.01</v>
      </c>
      <c r="C35" s="146">
        <f t="shared" si="0"/>
        <v>293283.01</v>
      </c>
      <c r="D35" s="144" t="s">
        <v>173</v>
      </c>
      <c r="E35" s="145">
        <v>49994.94</v>
      </c>
      <c r="F35" s="146">
        <f t="shared" si="1"/>
        <v>348690.08</v>
      </c>
      <c r="G35" s="137"/>
      <c r="H35" s="146">
        <v>256517</v>
      </c>
      <c r="I35" s="146">
        <v>298695.14</v>
      </c>
    </row>
    <row r="36" spans="1:9" ht="17.25">
      <c r="A36" s="144" t="s">
        <v>174</v>
      </c>
      <c r="B36" s="145">
        <v>146229.13</v>
      </c>
      <c r="C36" s="146">
        <f t="shared" si="0"/>
        <v>1153580.01</v>
      </c>
      <c r="D36" s="144" t="s">
        <v>175</v>
      </c>
      <c r="E36" s="145">
        <v>27238.02</v>
      </c>
      <c r="F36" s="146">
        <f t="shared" si="1"/>
        <v>222116.77</v>
      </c>
      <c r="G36" s="137"/>
      <c r="H36" s="146">
        <v>1007350.88</v>
      </c>
      <c r="I36" s="146">
        <v>194878.75</v>
      </c>
    </row>
    <row r="37" spans="1:9" ht="17.25">
      <c r="A37" s="144" t="s">
        <v>176</v>
      </c>
      <c r="B37" s="145">
        <v>854039.21</v>
      </c>
      <c r="C37" s="146">
        <f aca="true" t="shared" si="2" ref="C37:C53">B37+H37</f>
        <v>7388635.87</v>
      </c>
      <c r="D37" s="144" t="s">
        <v>177</v>
      </c>
      <c r="E37" s="145">
        <v>354507.31</v>
      </c>
      <c r="F37" s="146">
        <f t="shared" si="1"/>
        <v>2800738.77</v>
      </c>
      <c r="G37" s="137"/>
      <c r="H37" s="146">
        <v>6534596.66</v>
      </c>
      <c r="I37" s="146">
        <v>2446231.46</v>
      </c>
    </row>
    <row r="38" spans="1:9" ht="17.25">
      <c r="A38" s="144" t="s">
        <v>178</v>
      </c>
      <c r="B38" s="145">
        <v>15266.89</v>
      </c>
      <c r="C38" s="146">
        <f t="shared" si="2"/>
        <v>102645.31</v>
      </c>
      <c r="D38" s="144" t="s">
        <v>179</v>
      </c>
      <c r="E38" s="145">
        <v>229055.22</v>
      </c>
      <c r="F38" s="146">
        <f t="shared" si="1"/>
        <v>2244351.48</v>
      </c>
      <c r="G38" s="137"/>
      <c r="H38" s="146">
        <v>87378.42</v>
      </c>
      <c r="I38" s="146">
        <v>2015296.26</v>
      </c>
    </row>
    <row r="39" spans="1:9" ht="17.25">
      <c r="A39" s="144" t="s">
        <v>180</v>
      </c>
      <c r="B39" s="145">
        <v>57868.41</v>
      </c>
      <c r="C39" s="146">
        <f t="shared" si="2"/>
        <v>403463.31000000006</v>
      </c>
      <c r="D39" s="144" t="s">
        <v>181</v>
      </c>
      <c r="E39" s="145">
        <v>119087.38</v>
      </c>
      <c r="F39" s="146">
        <f t="shared" si="1"/>
        <v>972515.62</v>
      </c>
      <c r="G39" s="137"/>
      <c r="H39" s="146">
        <v>345594.9</v>
      </c>
      <c r="I39" s="146">
        <v>853428.24</v>
      </c>
    </row>
    <row r="40" spans="1:9" ht="17.25">
      <c r="A40" s="144" t="s">
        <v>182</v>
      </c>
      <c r="B40" s="145">
        <v>63375.23</v>
      </c>
      <c r="C40" s="146">
        <f t="shared" si="2"/>
        <v>487878.06</v>
      </c>
      <c r="D40" s="144" t="s">
        <v>183</v>
      </c>
      <c r="E40" s="145">
        <v>22201.22</v>
      </c>
      <c r="F40" s="146">
        <f t="shared" si="1"/>
        <v>159255.16</v>
      </c>
      <c r="G40" s="137"/>
      <c r="H40" s="146">
        <v>424502.83</v>
      </c>
      <c r="I40" s="146">
        <v>137053.94</v>
      </c>
    </row>
    <row r="41" spans="1:9" ht="17.25">
      <c r="A41" s="144" t="s">
        <v>184</v>
      </c>
      <c r="B41" s="145">
        <v>120376.51</v>
      </c>
      <c r="C41" s="146">
        <f t="shared" si="2"/>
        <v>872951.02</v>
      </c>
      <c r="D41" s="144" t="s">
        <v>185</v>
      </c>
      <c r="E41" s="145">
        <v>44150.25</v>
      </c>
      <c r="F41" s="146">
        <f t="shared" si="1"/>
        <v>369411.65</v>
      </c>
      <c r="G41" s="137"/>
      <c r="H41" s="146">
        <v>752574.51</v>
      </c>
      <c r="I41" s="146">
        <v>325261.4</v>
      </c>
    </row>
    <row r="42" spans="1:9" ht="17.25">
      <c r="A42" s="144" t="s">
        <v>186</v>
      </c>
      <c r="B42" s="145">
        <v>42803.59</v>
      </c>
      <c r="C42" s="146">
        <f t="shared" si="2"/>
        <v>314027.48</v>
      </c>
      <c r="D42" s="144" t="s">
        <v>218</v>
      </c>
      <c r="E42" s="145">
        <v>36724.16</v>
      </c>
      <c r="F42" s="146">
        <f t="shared" si="1"/>
        <v>388504.14</v>
      </c>
      <c r="G42" s="137"/>
      <c r="H42" s="146">
        <v>271223.89</v>
      </c>
      <c r="I42" s="146">
        <v>351779.98</v>
      </c>
    </row>
    <row r="43" spans="1:9" ht="17.25">
      <c r="A43" s="144" t="s">
        <v>188</v>
      </c>
      <c r="B43" s="145">
        <v>68160.42</v>
      </c>
      <c r="C43" s="146">
        <f t="shared" si="2"/>
        <v>465088.86</v>
      </c>
      <c r="D43" s="144" t="s">
        <v>189</v>
      </c>
      <c r="E43" s="145">
        <v>12427.24</v>
      </c>
      <c r="F43" s="146">
        <f t="shared" si="1"/>
        <v>97856.42</v>
      </c>
      <c r="G43" s="137"/>
      <c r="H43" s="146">
        <v>396928.44</v>
      </c>
      <c r="I43" s="146">
        <v>85429.18</v>
      </c>
    </row>
    <row r="44" spans="1:9" ht="17.25">
      <c r="A44" s="144" t="s">
        <v>190</v>
      </c>
      <c r="B44" s="145">
        <v>80636.99</v>
      </c>
      <c r="C44" s="146">
        <f t="shared" si="2"/>
        <v>560644.01</v>
      </c>
      <c r="D44" s="144" t="s">
        <v>191</v>
      </c>
      <c r="E44" s="145">
        <v>97377.79</v>
      </c>
      <c r="F44" s="146">
        <f t="shared" si="1"/>
        <v>759988.39</v>
      </c>
      <c r="G44" s="137"/>
      <c r="H44" s="146">
        <v>480007.02</v>
      </c>
      <c r="I44" s="146">
        <v>662610.6</v>
      </c>
    </row>
    <row r="45" spans="1:9" ht="17.25">
      <c r="A45" s="144" t="s">
        <v>192</v>
      </c>
      <c r="B45" s="145">
        <v>44054.22</v>
      </c>
      <c r="C45" s="146">
        <f t="shared" si="2"/>
        <v>396322.98</v>
      </c>
      <c r="D45" s="144" t="s">
        <v>193</v>
      </c>
      <c r="E45" s="145">
        <v>284746.21</v>
      </c>
      <c r="F45" s="146">
        <f t="shared" si="1"/>
        <v>2038510.97</v>
      </c>
      <c r="G45" s="137"/>
      <c r="H45" s="146">
        <v>352268.76</v>
      </c>
      <c r="I45" s="146">
        <v>1753764.76</v>
      </c>
    </row>
    <row r="46" spans="1:9" ht="17.25">
      <c r="A46" s="144" t="s">
        <v>194</v>
      </c>
      <c r="B46" s="145">
        <v>20636.9</v>
      </c>
      <c r="C46" s="146">
        <f t="shared" si="2"/>
        <v>135139.08</v>
      </c>
      <c r="D46" s="144" t="s">
        <v>195</v>
      </c>
      <c r="E46" s="145">
        <v>42759.16</v>
      </c>
      <c r="F46" s="146">
        <f t="shared" si="1"/>
        <v>296547.36</v>
      </c>
      <c r="G46" s="137"/>
      <c r="H46" s="146">
        <v>114502.18</v>
      </c>
      <c r="I46" s="146">
        <v>253788.2</v>
      </c>
    </row>
    <row r="47" spans="1:9" ht="17.25">
      <c r="A47" s="144" t="s">
        <v>196</v>
      </c>
      <c r="B47" s="145">
        <v>38851</v>
      </c>
      <c r="C47" s="146">
        <f t="shared" si="2"/>
        <v>361973.05</v>
      </c>
      <c r="D47" s="144" t="s">
        <v>197</v>
      </c>
      <c r="E47" s="145">
        <v>70493.33</v>
      </c>
      <c r="F47" s="146">
        <f t="shared" si="1"/>
        <v>496149.56</v>
      </c>
      <c r="G47" s="137"/>
      <c r="H47" s="146">
        <v>323122.05</v>
      </c>
      <c r="I47" s="146">
        <v>425656.23</v>
      </c>
    </row>
    <row r="48" spans="1:9" ht="17.25">
      <c r="A48" s="144" t="s">
        <v>198</v>
      </c>
      <c r="B48" s="145">
        <v>24452.84</v>
      </c>
      <c r="C48" s="146">
        <f t="shared" si="2"/>
        <v>188962.96</v>
      </c>
      <c r="D48" s="144" t="s">
        <v>199</v>
      </c>
      <c r="E48" s="145">
        <v>72282.8</v>
      </c>
      <c r="F48" s="146">
        <f t="shared" si="1"/>
        <v>479345.26</v>
      </c>
      <c r="G48" s="137"/>
      <c r="H48" s="146">
        <v>164510.12</v>
      </c>
      <c r="I48" s="146">
        <v>407062.46</v>
      </c>
    </row>
    <row r="49" spans="1:9" ht="17.25">
      <c r="A49" s="144" t="s">
        <v>200</v>
      </c>
      <c r="B49" s="145">
        <v>128064.16</v>
      </c>
      <c r="C49" s="146">
        <f t="shared" si="2"/>
        <v>836534.55</v>
      </c>
      <c r="D49" s="144" t="s">
        <v>201</v>
      </c>
      <c r="E49" s="145">
        <v>306239.45</v>
      </c>
      <c r="F49" s="146">
        <f t="shared" si="1"/>
        <v>2780221.1700000004</v>
      </c>
      <c r="G49" s="137"/>
      <c r="H49" s="146">
        <v>708470.39</v>
      </c>
      <c r="I49" s="146">
        <v>2473981.72</v>
      </c>
    </row>
    <row r="50" spans="1:9" ht="17.25">
      <c r="A50" s="144" t="s">
        <v>202</v>
      </c>
      <c r="B50" s="145">
        <v>43016.53</v>
      </c>
      <c r="C50" s="146">
        <f t="shared" si="2"/>
        <v>320614.04000000004</v>
      </c>
      <c r="D50" s="144" t="s">
        <v>203</v>
      </c>
      <c r="E50" s="145">
        <v>226635.89</v>
      </c>
      <c r="F50" s="146">
        <f t="shared" si="1"/>
        <v>1866954.48</v>
      </c>
      <c r="G50" s="137"/>
      <c r="H50" s="146">
        <v>277597.51</v>
      </c>
      <c r="I50" s="146">
        <v>1640318.59</v>
      </c>
    </row>
    <row r="51" spans="1:9" ht="18" thickBot="1">
      <c r="A51" s="144" t="s">
        <v>204</v>
      </c>
      <c r="B51" s="145">
        <v>898958.85</v>
      </c>
      <c r="C51" s="146">
        <f t="shared" si="2"/>
        <v>7570923.61</v>
      </c>
      <c r="D51" s="147" t="s">
        <v>205</v>
      </c>
      <c r="E51" s="148">
        <v>-7269.2</v>
      </c>
      <c r="F51" s="149">
        <f t="shared" si="1"/>
        <v>-58042.649999999994</v>
      </c>
      <c r="G51" s="137"/>
      <c r="H51" s="146">
        <v>6671964.760000001</v>
      </c>
      <c r="I51" s="146">
        <v>-50773.45</v>
      </c>
    </row>
    <row r="52" spans="1:9" ht="18" thickTop="1">
      <c r="A52" s="144" t="s">
        <v>206</v>
      </c>
      <c r="B52" s="145">
        <v>9608.3</v>
      </c>
      <c r="C52" s="146">
        <f t="shared" si="2"/>
        <v>78306.52</v>
      </c>
      <c r="D52" s="144"/>
      <c r="E52" s="150"/>
      <c r="F52" s="151"/>
      <c r="G52" s="137"/>
      <c r="H52" s="146">
        <v>68698.22</v>
      </c>
      <c r="I52" s="152"/>
    </row>
    <row r="53" spans="1:9" ht="17.25">
      <c r="A53" s="153" t="s">
        <v>207</v>
      </c>
      <c r="B53" s="145">
        <v>48884.74</v>
      </c>
      <c r="C53" s="146">
        <f t="shared" si="2"/>
        <v>387499.08</v>
      </c>
      <c r="D53" s="154" t="s">
        <v>208</v>
      </c>
      <c r="E53" s="155">
        <f>SUM(B1:B54)+(SUM(E1:E51))</f>
        <v>14098524.87</v>
      </c>
      <c r="F53" s="156">
        <f>SUM(C1:C54)+(SUM(F1:F51))</f>
        <v>103191486.75999999</v>
      </c>
      <c r="G53" s="137"/>
      <c r="H53" s="146">
        <v>338614.34</v>
      </c>
      <c r="I53" s="152">
        <f>SUM(H5:H53)+SUM(I5:I51)</f>
        <v>89092961.88999999</v>
      </c>
    </row>
    <row r="54" spans="2:9" ht="17.25">
      <c r="B54" s="157"/>
      <c r="H54" s="137"/>
      <c r="I54" s="137"/>
    </row>
    <row r="55" spans="2:4" ht="17.25">
      <c r="B55" s="157"/>
      <c r="D55" s="158" t="s">
        <v>106</v>
      </c>
    </row>
    <row r="56" spans="2:4" ht="17.25">
      <c r="B56" s="157"/>
      <c r="D56" s="157" t="s">
        <v>106</v>
      </c>
    </row>
    <row r="57" ht="17.25">
      <c r="B57" s="157"/>
    </row>
    <row r="58" spans="2:6" ht="17.25">
      <c r="B58" s="157"/>
      <c r="F58" s="157">
        <f>E53+I53</f>
        <v>103191486.75999999</v>
      </c>
    </row>
    <row r="59" ht="17.25">
      <c r="B59" s="157"/>
    </row>
    <row r="60" spans="2:6" ht="17.25">
      <c r="B60" s="159" t="s">
        <v>106</v>
      </c>
      <c r="F60" s="157">
        <f>F53-F58</f>
        <v>0</v>
      </c>
    </row>
    <row r="61" spans="1:2" ht="17.25">
      <c r="A61" s="160" t="s">
        <v>209</v>
      </c>
      <c r="B61" s="159" t="s">
        <v>106</v>
      </c>
    </row>
    <row r="62" ht="17.25">
      <c r="A62" s="138" t="s">
        <v>210</v>
      </c>
    </row>
    <row r="63" ht="17.25">
      <c r="A63" s="138" t="s">
        <v>211</v>
      </c>
    </row>
    <row r="64" ht="17.25">
      <c r="A64" s="138" t="s">
        <v>212</v>
      </c>
    </row>
    <row r="65" ht="17.25">
      <c r="A65" s="138" t="s">
        <v>213</v>
      </c>
    </row>
  </sheetData>
  <sheetProtection/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421875" style="0" customWidth="1"/>
    <col min="2" max="2" width="20.7109375" style="0" customWidth="1"/>
    <col min="3" max="3" width="21.57421875" style="0" customWidth="1"/>
    <col min="4" max="4" width="23.8515625" style="0" customWidth="1"/>
    <col min="5" max="5" width="20.7109375" style="0" customWidth="1"/>
    <col min="6" max="6" width="21.57421875" style="0" customWidth="1"/>
    <col min="7" max="7" width="21.140625" style="0" customWidth="1"/>
    <col min="8" max="8" width="21.00390625" style="0" customWidth="1"/>
    <col min="9" max="9" width="21.421875" style="0" customWidth="1"/>
    <col min="10" max="10" width="20.8515625" style="0" customWidth="1"/>
  </cols>
  <sheetData>
    <row r="1" spans="1:6" ht="17.25">
      <c r="A1" s="114"/>
      <c r="B1" s="114"/>
      <c r="C1" s="114" t="s">
        <v>0</v>
      </c>
      <c r="D1" s="114"/>
      <c r="E1" s="114"/>
      <c r="F1" s="114"/>
    </row>
    <row r="2" spans="1:6" ht="17.25">
      <c r="A2" s="114"/>
      <c r="B2" s="114"/>
      <c r="C2" s="114" t="s">
        <v>102</v>
      </c>
      <c r="D2" s="114"/>
      <c r="E2" s="114"/>
      <c r="F2" s="114"/>
    </row>
    <row r="3" spans="1:6" ht="17.25">
      <c r="A3" s="114" t="s">
        <v>103</v>
      </c>
      <c r="B3" s="114" t="s">
        <v>220</v>
      </c>
      <c r="C3" s="114"/>
      <c r="D3" s="114"/>
      <c r="E3" s="114"/>
      <c r="F3" s="72" t="s">
        <v>221</v>
      </c>
    </row>
    <row r="4" spans="1:9" ht="17.25">
      <c r="A4" s="115" t="s">
        <v>108</v>
      </c>
      <c r="B4" s="74" t="s">
        <v>109</v>
      </c>
      <c r="C4" s="74" t="s">
        <v>110</v>
      </c>
      <c r="D4" s="116" t="s">
        <v>108</v>
      </c>
      <c r="E4" s="74" t="str">
        <f>B4</f>
        <v>Feb 06</v>
      </c>
      <c r="F4" s="74" t="str">
        <f>C4</f>
        <v>Jul 05 - Feb 06</v>
      </c>
      <c r="H4" s="90" t="s">
        <v>111</v>
      </c>
      <c r="I4" s="90" t="s">
        <v>111</v>
      </c>
    </row>
    <row r="5" spans="1:9" ht="17.25">
      <c r="A5" s="117" t="s">
        <v>112</v>
      </c>
      <c r="B5" s="78">
        <f aca="true" t="shared" si="0" ref="B5:B36">E78</f>
        <v>106948.95000000001</v>
      </c>
      <c r="C5" s="78">
        <f aca="true" t="shared" si="1" ref="C5:C36">H5+B5</f>
        <v>1194254.25</v>
      </c>
      <c r="D5" s="118" t="s">
        <v>113</v>
      </c>
      <c r="E5" s="78">
        <f aca="true" t="shared" si="2" ref="E5:E51">J78</f>
        <v>55659</v>
      </c>
      <c r="F5" s="78">
        <f aca="true" t="shared" si="3" ref="F5:F51">I5+E5</f>
        <v>414053.84</v>
      </c>
      <c r="G5" s="119"/>
      <c r="H5" s="78">
        <v>1087305.3</v>
      </c>
      <c r="I5" s="78">
        <v>358394.84</v>
      </c>
    </row>
    <row r="6" spans="1:9" ht="17.25">
      <c r="A6" s="117" t="s">
        <v>114</v>
      </c>
      <c r="B6" s="78">
        <f t="shared" si="0"/>
        <v>90399</v>
      </c>
      <c r="C6" s="78">
        <f t="shared" si="1"/>
        <v>848271.88</v>
      </c>
      <c r="D6" s="118" t="s">
        <v>115</v>
      </c>
      <c r="E6" s="78">
        <f t="shared" si="2"/>
        <v>9243.7</v>
      </c>
      <c r="F6" s="78">
        <f t="shared" si="3"/>
        <v>132525.46</v>
      </c>
      <c r="G6" s="119"/>
      <c r="H6" s="78">
        <v>757872.88</v>
      </c>
      <c r="I6" s="78">
        <v>123281.76</v>
      </c>
    </row>
    <row r="7" spans="1:9" ht="17.25">
      <c r="A7" s="117" t="s">
        <v>116</v>
      </c>
      <c r="B7" s="78">
        <f t="shared" si="0"/>
        <v>17653.75</v>
      </c>
      <c r="C7" s="78">
        <f t="shared" si="1"/>
        <v>183241.57</v>
      </c>
      <c r="D7" s="118" t="s">
        <v>117</v>
      </c>
      <c r="E7" s="78">
        <f t="shared" si="2"/>
        <v>56108</v>
      </c>
      <c r="F7" s="78">
        <f t="shared" si="3"/>
        <v>467830.37</v>
      </c>
      <c r="G7" s="119"/>
      <c r="H7" s="78">
        <v>165587.82</v>
      </c>
      <c r="I7" s="78">
        <v>411722.37</v>
      </c>
    </row>
    <row r="8" spans="1:9" ht="17.25">
      <c r="A8" s="117" t="s">
        <v>118</v>
      </c>
      <c r="B8" s="78">
        <f t="shared" si="0"/>
        <v>77634.94</v>
      </c>
      <c r="C8" s="78">
        <f t="shared" si="1"/>
        <v>175575.90000000002</v>
      </c>
      <c r="D8" s="118" t="s">
        <v>119</v>
      </c>
      <c r="E8" s="78">
        <f t="shared" si="2"/>
        <v>213151.57</v>
      </c>
      <c r="F8" s="78">
        <f t="shared" si="3"/>
        <v>1957740.9000000001</v>
      </c>
      <c r="G8" s="119"/>
      <c r="H8" s="78">
        <v>97940.96</v>
      </c>
      <c r="I8" s="78">
        <v>1744589.33</v>
      </c>
    </row>
    <row r="9" spans="1:9" ht="17.25">
      <c r="A9" s="117" t="s">
        <v>120</v>
      </c>
      <c r="B9" s="78">
        <f t="shared" si="0"/>
        <v>268778.69</v>
      </c>
      <c r="C9" s="78">
        <f t="shared" si="1"/>
        <v>2910899.89</v>
      </c>
      <c r="D9" s="118" t="s">
        <v>121</v>
      </c>
      <c r="E9" s="78">
        <f t="shared" si="2"/>
        <v>85449.78</v>
      </c>
      <c r="F9" s="78">
        <f t="shared" si="3"/>
        <v>682854.99</v>
      </c>
      <c r="G9" s="119"/>
      <c r="H9" s="78">
        <v>2642121.2</v>
      </c>
      <c r="I9" s="78">
        <v>597405.21</v>
      </c>
    </row>
    <row r="10" spans="1:9" ht="17.25">
      <c r="A10" s="117" t="s">
        <v>122</v>
      </c>
      <c r="B10" s="78">
        <f t="shared" si="0"/>
        <v>205991.63</v>
      </c>
      <c r="C10" s="78">
        <f t="shared" si="1"/>
        <v>1879066.48</v>
      </c>
      <c r="D10" s="118" t="s">
        <v>123</v>
      </c>
      <c r="E10" s="78">
        <f t="shared" si="2"/>
        <v>34617.740000000005</v>
      </c>
      <c r="F10" s="78">
        <f t="shared" si="3"/>
        <v>345531.20999999996</v>
      </c>
      <c r="G10" s="119"/>
      <c r="H10" s="78">
        <v>1673074.85</v>
      </c>
      <c r="I10" s="78">
        <v>310913.47</v>
      </c>
    </row>
    <row r="11" spans="1:9" ht="17.25">
      <c r="A11" s="117" t="s">
        <v>124</v>
      </c>
      <c r="B11" s="78">
        <f t="shared" si="0"/>
        <v>82111.86</v>
      </c>
      <c r="C11" s="78">
        <f t="shared" si="1"/>
        <v>678990.91</v>
      </c>
      <c r="D11" s="118" t="s">
        <v>125</v>
      </c>
      <c r="E11" s="78">
        <f t="shared" si="2"/>
        <v>19162.78</v>
      </c>
      <c r="F11" s="78">
        <f t="shared" si="3"/>
        <v>219946.82</v>
      </c>
      <c r="G11" s="119"/>
      <c r="H11" s="78">
        <v>596879.05</v>
      </c>
      <c r="I11" s="78">
        <v>200784.04</v>
      </c>
    </row>
    <row r="12" spans="1:9" ht="17.25">
      <c r="A12" s="117" t="s">
        <v>126</v>
      </c>
      <c r="B12" s="78">
        <f t="shared" si="0"/>
        <v>13942.039999999999</v>
      </c>
      <c r="C12" s="78">
        <f t="shared" si="1"/>
        <v>189776.72</v>
      </c>
      <c r="D12" s="118" t="s">
        <v>127</v>
      </c>
      <c r="E12" s="78">
        <f t="shared" si="2"/>
        <v>212252.67</v>
      </c>
      <c r="F12" s="78">
        <f t="shared" si="3"/>
        <v>1979972.03</v>
      </c>
      <c r="G12" s="119"/>
      <c r="H12" s="78">
        <v>175834.68</v>
      </c>
      <c r="I12" s="78">
        <v>1767719.36</v>
      </c>
    </row>
    <row r="13" spans="1:9" ht="17.25">
      <c r="A13" s="117" t="s">
        <v>128</v>
      </c>
      <c r="B13" s="78">
        <f t="shared" si="0"/>
        <v>37027.41</v>
      </c>
      <c r="C13" s="78">
        <f t="shared" si="1"/>
        <v>263008.24</v>
      </c>
      <c r="D13" s="118" t="s">
        <v>129</v>
      </c>
      <c r="E13" s="78">
        <f t="shared" si="2"/>
        <v>68804</v>
      </c>
      <c r="F13" s="78">
        <f t="shared" si="3"/>
        <v>621640.9</v>
      </c>
      <c r="G13" s="119"/>
      <c r="H13" s="78">
        <v>225980.83</v>
      </c>
      <c r="I13" s="78">
        <v>552836.9</v>
      </c>
    </row>
    <row r="14" spans="1:9" ht="17.25">
      <c r="A14" s="117" t="s">
        <v>130</v>
      </c>
      <c r="B14" s="78">
        <f t="shared" si="0"/>
        <v>67703</v>
      </c>
      <c r="C14" s="78">
        <f t="shared" si="1"/>
        <v>603065.62</v>
      </c>
      <c r="D14" s="118" t="s">
        <v>131</v>
      </c>
      <c r="E14" s="78">
        <f t="shared" si="2"/>
        <v>40411.28</v>
      </c>
      <c r="F14" s="78">
        <f t="shared" si="3"/>
        <v>422613.16000000003</v>
      </c>
      <c r="G14" s="119"/>
      <c r="H14" s="78">
        <v>535362.62</v>
      </c>
      <c r="I14" s="78">
        <v>382201.88</v>
      </c>
    </row>
    <row r="15" spans="1:9" ht="17.25">
      <c r="A15" s="117" t="s">
        <v>132</v>
      </c>
      <c r="B15" s="78">
        <f t="shared" si="0"/>
        <v>63874.97</v>
      </c>
      <c r="C15" s="78">
        <f t="shared" si="1"/>
        <v>769477.08</v>
      </c>
      <c r="D15" s="118" t="s">
        <v>133</v>
      </c>
      <c r="E15" s="78">
        <f t="shared" si="2"/>
        <v>161465.54</v>
      </c>
      <c r="F15" s="78">
        <f t="shared" si="3"/>
        <v>1662508.7</v>
      </c>
      <c r="G15" s="119"/>
      <c r="H15" s="78">
        <v>705602.11</v>
      </c>
      <c r="I15" s="78">
        <v>1501043.16</v>
      </c>
    </row>
    <row r="16" spans="1:9" ht="17.25">
      <c r="A16" s="117" t="s">
        <v>134</v>
      </c>
      <c r="B16" s="78">
        <f t="shared" si="0"/>
        <v>17922.29</v>
      </c>
      <c r="C16" s="78">
        <f t="shared" si="1"/>
        <v>137686.64</v>
      </c>
      <c r="D16" s="118" t="s">
        <v>135</v>
      </c>
      <c r="E16" s="78">
        <f t="shared" si="2"/>
        <v>36297.95</v>
      </c>
      <c r="F16" s="78">
        <f t="shared" si="3"/>
        <v>200239.25</v>
      </c>
      <c r="G16" s="119"/>
      <c r="H16" s="78">
        <v>119764.35</v>
      </c>
      <c r="I16" s="78">
        <v>163941.3</v>
      </c>
    </row>
    <row r="17" spans="1:9" ht="17.25">
      <c r="A17" s="117" t="s">
        <v>136</v>
      </c>
      <c r="B17" s="78">
        <f t="shared" si="0"/>
        <v>50402.590000000004</v>
      </c>
      <c r="C17" s="78">
        <f t="shared" si="1"/>
        <v>343778.31</v>
      </c>
      <c r="D17" s="118" t="s">
        <v>137</v>
      </c>
      <c r="E17" s="78">
        <f t="shared" si="2"/>
        <v>137519</v>
      </c>
      <c r="F17" s="78">
        <f t="shared" si="3"/>
        <v>958641.99</v>
      </c>
      <c r="G17" s="119"/>
      <c r="H17" s="78">
        <v>293375.72</v>
      </c>
      <c r="I17" s="78">
        <v>821122.99</v>
      </c>
    </row>
    <row r="18" spans="1:9" ht="17.25">
      <c r="A18" s="117" t="s">
        <v>138</v>
      </c>
      <c r="B18" s="78">
        <f t="shared" si="0"/>
        <v>7637</v>
      </c>
      <c r="C18" s="78">
        <f t="shared" si="1"/>
        <v>98505.22</v>
      </c>
      <c r="D18" s="118" t="s">
        <v>139</v>
      </c>
      <c r="E18" s="78">
        <f t="shared" si="2"/>
        <v>303959.38</v>
      </c>
      <c r="F18" s="78">
        <f t="shared" si="3"/>
        <v>3303412.2399999998</v>
      </c>
      <c r="G18" s="119"/>
      <c r="H18" s="78">
        <v>90868.22</v>
      </c>
      <c r="I18" s="78">
        <v>2999452.86</v>
      </c>
    </row>
    <row r="19" spans="1:9" ht="17.25">
      <c r="A19" s="117" t="s">
        <v>140</v>
      </c>
      <c r="B19" s="78">
        <f t="shared" si="0"/>
        <v>49459.78</v>
      </c>
      <c r="C19" s="78">
        <f t="shared" si="1"/>
        <v>400205.64</v>
      </c>
      <c r="D19" s="118" t="s">
        <v>141</v>
      </c>
      <c r="E19" s="78">
        <f t="shared" si="2"/>
        <v>9739</v>
      </c>
      <c r="F19" s="78">
        <f t="shared" si="3"/>
        <v>91732.66</v>
      </c>
      <c r="G19" s="119"/>
      <c r="H19" s="78">
        <v>350745.86</v>
      </c>
      <c r="I19" s="78">
        <v>81993.66</v>
      </c>
    </row>
    <row r="20" spans="1:9" ht="17.25">
      <c r="A20" s="117" t="s">
        <v>142</v>
      </c>
      <c r="B20" s="78">
        <f t="shared" si="0"/>
        <v>72097</v>
      </c>
      <c r="C20" s="78">
        <f t="shared" si="1"/>
        <v>763105.32</v>
      </c>
      <c r="D20" s="118" t="s">
        <v>143</v>
      </c>
      <c r="E20" s="78">
        <f t="shared" si="2"/>
        <v>13033.5</v>
      </c>
      <c r="F20" s="78">
        <f t="shared" si="3"/>
        <v>153469.37</v>
      </c>
      <c r="G20" s="119"/>
      <c r="H20" s="78">
        <v>691008.32</v>
      </c>
      <c r="I20" s="78">
        <v>140435.87</v>
      </c>
    </row>
    <row r="21" spans="1:9" ht="17.25">
      <c r="A21" s="117" t="s">
        <v>144</v>
      </c>
      <c r="B21" s="78">
        <f t="shared" si="0"/>
        <v>13342.9</v>
      </c>
      <c r="C21" s="78">
        <f t="shared" si="1"/>
        <v>99812.2</v>
      </c>
      <c r="D21" s="118" t="s">
        <v>145</v>
      </c>
      <c r="E21" s="78">
        <f t="shared" si="2"/>
        <v>26021</v>
      </c>
      <c r="F21" s="78">
        <f t="shared" si="3"/>
        <v>349208.42</v>
      </c>
      <c r="G21" s="119"/>
      <c r="H21" s="78">
        <v>86469.3</v>
      </c>
      <c r="I21" s="78">
        <v>323187.42</v>
      </c>
    </row>
    <row r="22" spans="1:9" ht="17.25">
      <c r="A22" s="117" t="s">
        <v>146</v>
      </c>
      <c r="B22" s="78">
        <f t="shared" si="0"/>
        <v>173773.87</v>
      </c>
      <c r="C22" s="78">
        <f t="shared" si="1"/>
        <v>1350016.1400000001</v>
      </c>
      <c r="D22" s="118" t="s">
        <v>147</v>
      </c>
      <c r="E22" s="78">
        <f t="shared" si="2"/>
        <v>35106.72</v>
      </c>
      <c r="F22" s="78">
        <f t="shared" si="3"/>
        <v>235985.09</v>
      </c>
      <c r="G22" s="119"/>
      <c r="H22" s="78">
        <v>1176242.27</v>
      </c>
      <c r="I22" s="78">
        <v>200878.37</v>
      </c>
    </row>
    <row r="23" spans="1:9" ht="17.25">
      <c r="A23" s="117" t="s">
        <v>217</v>
      </c>
      <c r="B23" s="78">
        <f t="shared" si="0"/>
        <v>2023505.59</v>
      </c>
      <c r="C23" s="78">
        <f t="shared" si="1"/>
        <v>20279210.95</v>
      </c>
      <c r="D23" s="118" t="s">
        <v>149</v>
      </c>
      <c r="E23" s="78">
        <f t="shared" si="2"/>
        <v>11575</v>
      </c>
      <c r="F23" s="78">
        <f t="shared" si="3"/>
        <v>96683.65</v>
      </c>
      <c r="G23" s="119"/>
      <c r="H23" s="78">
        <v>18255705.36</v>
      </c>
      <c r="I23" s="78">
        <v>85108.65</v>
      </c>
    </row>
    <row r="24" spans="1:9" ht="17.25">
      <c r="A24" s="117" t="s">
        <v>150</v>
      </c>
      <c r="B24" s="78">
        <f t="shared" si="0"/>
        <v>11266.94</v>
      </c>
      <c r="C24" s="78">
        <f t="shared" si="1"/>
        <v>175311.44</v>
      </c>
      <c r="D24" s="118" t="s">
        <v>151</v>
      </c>
      <c r="E24" s="78">
        <f t="shared" si="2"/>
        <v>11971</v>
      </c>
      <c r="F24" s="78">
        <f t="shared" si="3"/>
        <v>85369.85</v>
      </c>
      <c r="G24" s="119"/>
      <c r="H24" s="78">
        <v>164044.5</v>
      </c>
      <c r="I24" s="78">
        <v>73398.85</v>
      </c>
    </row>
    <row r="25" spans="1:9" ht="17.25">
      <c r="A25" s="117" t="s">
        <v>152</v>
      </c>
      <c r="B25" s="78">
        <f t="shared" si="0"/>
        <v>35032.54</v>
      </c>
      <c r="C25" s="78">
        <f t="shared" si="1"/>
        <v>375534.12</v>
      </c>
      <c r="D25" s="118" t="s">
        <v>153</v>
      </c>
      <c r="E25" s="78">
        <f t="shared" si="2"/>
        <v>30132</v>
      </c>
      <c r="F25" s="78">
        <f t="shared" si="3"/>
        <v>251247.74</v>
      </c>
      <c r="G25" s="119"/>
      <c r="H25" s="78">
        <v>340501.58</v>
      </c>
      <c r="I25" s="78">
        <v>221115.74</v>
      </c>
    </row>
    <row r="26" spans="1:9" ht="17.25">
      <c r="A26" s="117" t="s">
        <v>154</v>
      </c>
      <c r="B26" s="78">
        <f t="shared" si="0"/>
        <v>99615.70999999999</v>
      </c>
      <c r="C26" s="78">
        <f t="shared" si="1"/>
        <v>806163.1599999999</v>
      </c>
      <c r="D26" s="118" t="s">
        <v>155</v>
      </c>
      <c r="E26" s="78">
        <f t="shared" si="2"/>
        <v>162844.62</v>
      </c>
      <c r="F26" s="78">
        <f t="shared" si="3"/>
        <v>1206228.22</v>
      </c>
      <c r="G26" s="119"/>
      <c r="H26" s="78">
        <v>706547.45</v>
      </c>
      <c r="I26" s="78">
        <v>1043383.6</v>
      </c>
    </row>
    <row r="27" spans="1:9" ht="17.25">
      <c r="A27" s="117" t="s">
        <v>156</v>
      </c>
      <c r="B27" s="78">
        <f t="shared" si="0"/>
        <v>39190</v>
      </c>
      <c r="C27" s="78">
        <f t="shared" si="1"/>
        <v>422031.11</v>
      </c>
      <c r="D27" s="118" t="s">
        <v>157</v>
      </c>
      <c r="E27" s="78">
        <f t="shared" si="2"/>
        <v>61780.8</v>
      </c>
      <c r="F27" s="78">
        <f t="shared" si="3"/>
        <v>430096.22</v>
      </c>
      <c r="G27" s="119"/>
      <c r="H27" s="78">
        <v>382841.11</v>
      </c>
      <c r="I27" s="78">
        <v>368315.42</v>
      </c>
    </row>
    <row r="28" spans="1:9" ht="17.25">
      <c r="A28" s="117" t="s">
        <v>158</v>
      </c>
      <c r="B28" s="78">
        <f t="shared" si="0"/>
        <v>118872.9</v>
      </c>
      <c r="C28" s="78">
        <f t="shared" si="1"/>
        <v>1206026.6199999999</v>
      </c>
      <c r="D28" s="118" t="s">
        <v>159</v>
      </c>
      <c r="E28" s="78">
        <f t="shared" si="2"/>
        <v>114764.90999999999</v>
      </c>
      <c r="F28" s="78">
        <f t="shared" si="3"/>
        <v>998570.01</v>
      </c>
      <c r="G28" s="119"/>
      <c r="H28" s="78">
        <v>1087153.72</v>
      </c>
      <c r="I28" s="78">
        <v>883805.1</v>
      </c>
    </row>
    <row r="29" spans="1:9" ht="17.25">
      <c r="A29" s="117" t="s">
        <v>160</v>
      </c>
      <c r="B29" s="78">
        <f t="shared" si="0"/>
        <v>26474.980000000003</v>
      </c>
      <c r="C29" s="78">
        <f t="shared" si="1"/>
        <v>255037.98</v>
      </c>
      <c r="D29" s="118" t="s">
        <v>161</v>
      </c>
      <c r="E29" s="78">
        <f t="shared" si="2"/>
        <v>110474.85</v>
      </c>
      <c r="F29" s="78">
        <f t="shared" si="3"/>
        <v>1284660.8800000001</v>
      </c>
      <c r="G29" s="119"/>
      <c r="H29" s="78">
        <v>228563</v>
      </c>
      <c r="I29" s="78">
        <v>1174186.03</v>
      </c>
    </row>
    <row r="30" spans="1:9" ht="17.25">
      <c r="A30" s="117" t="s">
        <v>162</v>
      </c>
      <c r="B30" s="78">
        <f t="shared" si="0"/>
        <v>73183</v>
      </c>
      <c r="C30" s="78">
        <f t="shared" si="1"/>
        <v>751983.29</v>
      </c>
      <c r="D30" s="118" t="s">
        <v>163</v>
      </c>
      <c r="E30" s="78">
        <f t="shared" si="2"/>
        <v>800100.4</v>
      </c>
      <c r="F30" s="78">
        <f t="shared" si="3"/>
        <v>7690291.430000001</v>
      </c>
      <c r="G30" s="119"/>
      <c r="H30" s="78">
        <v>678800.29</v>
      </c>
      <c r="I30" s="78">
        <v>6890191.03</v>
      </c>
    </row>
    <row r="31" spans="1:9" ht="17.25">
      <c r="A31" s="117" t="s">
        <v>164</v>
      </c>
      <c r="B31" s="78">
        <f t="shared" si="0"/>
        <v>56052.66</v>
      </c>
      <c r="C31" s="78">
        <f t="shared" si="1"/>
        <v>501969.94999999995</v>
      </c>
      <c r="D31" s="118" t="s">
        <v>165</v>
      </c>
      <c r="E31" s="78">
        <f t="shared" si="2"/>
        <v>13425.86</v>
      </c>
      <c r="F31" s="78">
        <f t="shared" si="3"/>
        <v>180004.2</v>
      </c>
      <c r="G31" s="119"/>
      <c r="H31" s="78">
        <v>445917.29</v>
      </c>
      <c r="I31" s="78">
        <v>166578.34</v>
      </c>
    </row>
    <row r="32" spans="1:9" ht="17.25">
      <c r="A32" s="117" t="s">
        <v>166</v>
      </c>
      <c r="B32" s="78">
        <f t="shared" si="0"/>
        <v>38446.590000000004</v>
      </c>
      <c r="C32" s="78">
        <f t="shared" si="1"/>
        <v>347153.05000000005</v>
      </c>
      <c r="D32" s="118" t="s">
        <v>167</v>
      </c>
      <c r="E32" s="78">
        <f t="shared" si="2"/>
        <v>48296</v>
      </c>
      <c r="F32" s="78">
        <f t="shared" si="3"/>
        <v>296912.01</v>
      </c>
      <c r="G32" s="119"/>
      <c r="H32" s="78">
        <v>308706.46</v>
      </c>
      <c r="I32" s="78">
        <v>248616.01</v>
      </c>
    </row>
    <row r="33" spans="1:9" ht="17.25">
      <c r="A33" s="117" t="s">
        <v>168</v>
      </c>
      <c r="B33" s="78">
        <f t="shared" si="0"/>
        <v>32643</v>
      </c>
      <c r="C33" s="78">
        <f t="shared" si="1"/>
        <v>303190.92</v>
      </c>
      <c r="D33" s="118" t="s">
        <v>169</v>
      </c>
      <c r="E33" s="78">
        <f t="shared" si="2"/>
        <v>726808.6599999999</v>
      </c>
      <c r="F33" s="78">
        <f t="shared" si="3"/>
        <v>5384075.2</v>
      </c>
      <c r="G33" s="119"/>
      <c r="H33" s="78">
        <v>270547.92</v>
      </c>
      <c r="I33" s="78">
        <v>4657266.54</v>
      </c>
    </row>
    <row r="34" spans="1:9" ht="17.25">
      <c r="A34" s="117" t="s">
        <v>170</v>
      </c>
      <c r="B34" s="78">
        <f t="shared" si="0"/>
        <v>103885</v>
      </c>
      <c r="C34" s="78">
        <f t="shared" si="1"/>
        <v>915881.11</v>
      </c>
      <c r="D34" s="118" t="s">
        <v>171</v>
      </c>
      <c r="E34" s="78">
        <f t="shared" si="2"/>
        <v>2567117.91</v>
      </c>
      <c r="F34" s="78">
        <f t="shared" si="3"/>
        <v>22688146.29</v>
      </c>
      <c r="G34" s="119"/>
      <c r="H34" s="78">
        <v>811996.11</v>
      </c>
      <c r="I34" s="78">
        <v>20121028.38</v>
      </c>
    </row>
    <row r="35" spans="1:9" ht="17.25">
      <c r="A35" s="117" t="s">
        <v>172</v>
      </c>
      <c r="B35" s="78">
        <f t="shared" si="0"/>
        <v>14787</v>
      </c>
      <c r="C35" s="78">
        <f t="shared" si="1"/>
        <v>120467.66</v>
      </c>
      <c r="D35" s="118" t="s">
        <v>173</v>
      </c>
      <c r="E35" s="78">
        <f t="shared" si="2"/>
        <v>21696</v>
      </c>
      <c r="F35" s="78">
        <f t="shared" si="3"/>
        <v>228564.77</v>
      </c>
      <c r="G35" s="119"/>
      <c r="H35" s="78">
        <v>105680.66</v>
      </c>
      <c r="I35" s="78">
        <v>206868.77</v>
      </c>
    </row>
    <row r="36" spans="1:9" ht="17.25">
      <c r="A36" s="117" t="s">
        <v>174</v>
      </c>
      <c r="B36" s="78">
        <f t="shared" si="0"/>
        <v>114558</v>
      </c>
      <c r="C36" s="78">
        <f t="shared" si="1"/>
        <v>1022857.94</v>
      </c>
      <c r="D36" s="118" t="s">
        <v>175</v>
      </c>
      <c r="E36" s="78">
        <f t="shared" si="2"/>
        <v>15923</v>
      </c>
      <c r="F36" s="78">
        <f t="shared" si="3"/>
        <v>259672.23</v>
      </c>
      <c r="G36" s="119"/>
      <c r="H36" s="78">
        <v>908299.94</v>
      </c>
      <c r="I36" s="78">
        <v>243749.23</v>
      </c>
    </row>
    <row r="37" spans="1:9" ht="17.25">
      <c r="A37" s="117" t="s">
        <v>176</v>
      </c>
      <c r="B37" s="78">
        <f aca="true" t="shared" si="4" ref="B37:B53">E110</f>
        <v>873187.1799999999</v>
      </c>
      <c r="C37" s="78">
        <f aca="true" t="shared" si="5" ref="C37:C53">H37+B37</f>
        <v>7833635.989999999</v>
      </c>
      <c r="D37" s="118" t="s">
        <v>177</v>
      </c>
      <c r="E37" s="78">
        <f t="shared" si="2"/>
        <v>217259.47999999998</v>
      </c>
      <c r="F37" s="78">
        <f t="shared" si="3"/>
        <v>2164987.55</v>
      </c>
      <c r="G37" s="119"/>
      <c r="H37" s="78">
        <v>6960448.81</v>
      </c>
      <c r="I37" s="78">
        <v>1947728.07</v>
      </c>
    </row>
    <row r="38" spans="1:9" ht="17.25">
      <c r="A38" s="117" t="s">
        <v>178</v>
      </c>
      <c r="B38" s="78">
        <f t="shared" si="4"/>
        <v>4982.48</v>
      </c>
      <c r="C38" s="78">
        <f t="shared" si="5"/>
        <v>54497.89</v>
      </c>
      <c r="D38" s="118" t="s">
        <v>179</v>
      </c>
      <c r="E38" s="78">
        <f t="shared" si="2"/>
        <v>621025.13</v>
      </c>
      <c r="F38" s="78">
        <f t="shared" si="3"/>
        <v>5017567.66</v>
      </c>
      <c r="G38" s="119"/>
      <c r="H38" s="78">
        <v>49515.41</v>
      </c>
      <c r="I38" s="78">
        <v>4396542.53</v>
      </c>
    </row>
    <row r="39" spans="1:9" ht="17.25">
      <c r="A39" s="117" t="s">
        <v>180</v>
      </c>
      <c r="B39" s="78">
        <f t="shared" si="4"/>
        <v>14859.6</v>
      </c>
      <c r="C39" s="78">
        <f t="shared" si="5"/>
        <v>218820.44</v>
      </c>
      <c r="D39" s="118" t="s">
        <v>181</v>
      </c>
      <c r="E39" s="78">
        <f t="shared" si="2"/>
        <v>83515</v>
      </c>
      <c r="F39" s="78">
        <f t="shared" si="3"/>
        <v>993174.36</v>
      </c>
      <c r="G39" s="119"/>
      <c r="H39" s="78">
        <v>203960.84</v>
      </c>
      <c r="I39" s="78">
        <v>909659.36</v>
      </c>
    </row>
    <row r="40" spans="1:9" ht="17.25">
      <c r="A40" s="117" t="s">
        <v>182</v>
      </c>
      <c r="B40" s="78">
        <f t="shared" si="4"/>
        <v>65136.28999999999</v>
      </c>
      <c r="C40" s="78">
        <f t="shared" si="5"/>
        <v>553555</v>
      </c>
      <c r="D40" s="118" t="s">
        <v>183</v>
      </c>
      <c r="E40" s="78">
        <f t="shared" si="2"/>
        <v>6876.9</v>
      </c>
      <c r="F40" s="78">
        <f t="shared" si="3"/>
        <v>97825.47</v>
      </c>
      <c r="G40" s="119"/>
      <c r="H40" s="78">
        <v>488418.71</v>
      </c>
      <c r="I40" s="78">
        <v>90948.57</v>
      </c>
    </row>
    <row r="41" spans="1:9" ht="17.25">
      <c r="A41" s="117" t="s">
        <v>184</v>
      </c>
      <c r="B41" s="78">
        <f t="shared" si="4"/>
        <v>63907</v>
      </c>
      <c r="C41" s="78">
        <f t="shared" si="5"/>
        <v>666314.39</v>
      </c>
      <c r="D41" s="118" t="s">
        <v>185</v>
      </c>
      <c r="E41" s="78">
        <f t="shared" si="2"/>
        <v>18730.91</v>
      </c>
      <c r="F41" s="78">
        <f t="shared" si="3"/>
        <v>160492.49</v>
      </c>
      <c r="G41" s="119"/>
      <c r="H41" s="78">
        <v>602407.39</v>
      </c>
      <c r="I41" s="78">
        <v>141761.58</v>
      </c>
    </row>
    <row r="42" spans="1:9" ht="17.25">
      <c r="A42" s="117" t="s">
        <v>186</v>
      </c>
      <c r="B42" s="78">
        <f t="shared" si="4"/>
        <v>18424.93</v>
      </c>
      <c r="C42" s="78">
        <f t="shared" si="5"/>
        <v>164834.69999999998</v>
      </c>
      <c r="D42" s="118" t="s">
        <v>218</v>
      </c>
      <c r="E42" s="78">
        <f t="shared" si="2"/>
        <v>22702.739999999998</v>
      </c>
      <c r="F42" s="78">
        <f t="shared" si="3"/>
        <v>288179.83999999997</v>
      </c>
      <c r="G42" s="119"/>
      <c r="H42" s="78">
        <v>146409.77</v>
      </c>
      <c r="I42" s="78">
        <v>265477.1</v>
      </c>
    </row>
    <row r="43" spans="1:9" ht="17.25">
      <c r="A43" s="117" t="s">
        <v>188</v>
      </c>
      <c r="B43" s="78">
        <f t="shared" si="4"/>
        <v>26821.46</v>
      </c>
      <c r="C43" s="78">
        <f t="shared" si="5"/>
        <v>238529.31999999998</v>
      </c>
      <c r="D43" s="118" t="s">
        <v>189</v>
      </c>
      <c r="E43" s="78">
        <f t="shared" si="2"/>
        <v>22641</v>
      </c>
      <c r="F43" s="78">
        <f t="shared" si="3"/>
        <v>184808.23</v>
      </c>
      <c r="G43" s="119"/>
      <c r="H43" s="78">
        <v>211707.86</v>
      </c>
      <c r="I43" s="78">
        <v>162167.23</v>
      </c>
    </row>
    <row r="44" spans="1:9" ht="17.25">
      <c r="A44" s="117" t="s">
        <v>190</v>
      </c>
      <c r="B44" s="78">
        <f t="shared" si="4"/>
        <v>48128.51</v>
      </c>
      <c r="C44" s="78">
        <f t="shared" si="5"/>
        <v>450200.49</v>
      </c>
      <c r="D44" s="118" t="s">
        <v>191</v>
      </c>
      <c r="E44" s="78">
        <f t="shared" si="2"/>
        <v>39116</v>
      </c>
      <c r="F44" s="78">
        <f t="shared" si="3"/>
        <v>455974.44</v>
      </c>
      <c r="G44" s="119"/>
      <c r="H44" s="78">
        <v>402071.98</v>
      </c>
      <c r="I44" s="78">
        <v>416858.44</v>
      </c>
    </row>
    <row r="45" spans="1:9" ht="17.25">
      <c r="A45" s="117" t="s">
        <v>192</v>
      </c>
      <c r="B45" s="78">
        <f t="shared" si="4"/>
        <v>32897</v>
      </c>
      <c r="C45" s="78">
        <f t="shared" si="5"/>
        <v>372602.35</v>
      </c>
      <c r="D45" s="118" t="s">
        <v>193</v>
      </c>
      <c r="E45" s="78">
        <f t="shared" si="2"/>
        <v>278836</v>
      </c>
      <c r="F45" s="78">
        <f t="shared" si="3"/>
        <v>2530025.06</v>
      </c>
      <c r="G45" s="119"/>
      <c r="H45" s="78">
        <v>339705.35</v>
      </c>
      <c r="I45" s="78">
        <v>2251189.06</v>
      </c>
    </row>
    <row r="46" spans="1:9" ht="17.25">
      <c r="A46" s="117" t="s">
        <v>194</v>
      </c>
      <c r="B46" s="78">
        <f t="shared" si="4"/>
        <v>57164</v>
      </c>
      <c r="C46" s="78">
        <f t="shared" si="5"/>
        <v>143750.32</v>
      </c>
      <c r="D46" s="118" t="s">
        <v>195</v>
      </c>
      <c r="E46" s="78">
        <f t="shared" si="2"/>
        <v>12959.33</v>
      </c>
      <c r="F46" s="78">
        <f t="shared" si="3"/>
        <v>142579.91</v>
      </c>
      <c r="G46" s="119"/>
      <c r="H46" s="78">
        <v>86586.32</v>
      </c>
      <c r="I46" s="78">
        <v>129620.58</v>
      </c>
    </row>
    <row r="47" spans="1:9" ht="17.25">
      <c r="A47" s="117" t="s">
        <v>196</v>
      </c>
      <c r="B47" s="78">
        <f t="shared" si="4"/>
        <v>34147</v>
      </c>
      <c r="C47" s="78">
        <f t="shared" si="5"/>
        <v>282060.32999999996</v>
      </c>
      <c r="D47" s="118" t="s">
        <v>197</v>
      </c>
      <c r="E47" s="78">
        <f t="shared" si="2"/>
        <v>23516.72</v>
      </c>
      <c r="F47" s="78">
        <f t="shared" si="3"/>
        <v>266319.6</v>
      </c>
      <c r="G47" s="119"/>
      <c r="H47" s="78">
        <v>247913.33</v>
      </c>
      <c r="I47" s="78">
        <v>242802.88</v>
      </c>
    </row>
    <row r="48" spans="1:9" ht="17.25">
      <c r="A48" s="117" t="s">
        <v>198</v>
      </c>
      <c r="B48" s="78">
        <f t="shared" si="4"/>
        <v>10658.9</v>
      </c>
      <c r="C48" s="78">
        <f t="shared" si="5"/>
        <v>112005.26</v>
      </c>
      <c r="D48" s="118" t="s">
        <v>199</v>
      </c>
      <c r="E48" s="78">
        <f t="shared" si="2"/>
        <v>41624</v>
      </c>
      <c r="F48" s="78">
        <f t="shared" si="3"/>
        <v>299294.77</v>
      </c>
      <c r="G48" s="119"/>
      <c r="H48" s="78">
        <v>101346.36</v>
      </c>
      <c r="I48" s="78">
        <v>257670.77</v>
      </c>
    </row>
    <row r="49" spans="1:9" ht="17.25">
      <c r="A49" s="117" t="s">
        <v>200</v>
      </c>
      <c r="B49" s="78">
        <f t="shared" si="4"/>
        <v>133130</v>
      </c>
      <c r="C49" s="78">
        <f t="shared" si="5"/>
        <v>1048900.0899999999</v>
      </c>
      <c r="D49" s="118" t="s">
        <v>201</v>
      </c>
      <c r="E49" s="78">
        <f t="shared" si="2"/>
        <v>1296808.59</v>
      </c>
      <c r="F49" s="78">
        <f t="shared" si="3"/>
        <v>12121772.299999999</v>
      </c>
      <c r="G49" s="119"/>
      <c r="H49" s="78">
        <v>915770.09</v>
      </c>
      <c r="I49" s="78">
        <v>10824963.709999999</v>
      </c>
    </row>
    <row r="50" spans="1:9" ht="17.25">
      <c r="A50" s="117" t="s">
        <v>202</v>
      </c>
      <c r="B50" s="78">
        <f t="shared" si="4"/>
        <v>19290.64</v>
      </c>
      <c r="C50" s="78">
        <f t="shared" si="5"/>
        <v>305382.3</v>
      </c>
      <c r="D50" s="118" t="s">
        <v>203</v>
      </c>
      <c r="E50" s="78">
        <f t="shared" si="2"/>
        <v>504735</v>
      </c>
      <c r="F50" s="78">
        <f t="shared" si="3"/>
        <v>3558988.85</v>
      </c>
      <c r="G50" s="119"/>
      <c r="H50" s="78">
        <v>286091.66</v>
      </c>
      <c r="I50" s="78">
        <v>3054253.85</v>
      </c>
    </row>
    <row r="51" spans="1:9" ht="18" thickBot="1">
      <c r="A51" s="117" t="s">
        <v>204</v>
      </c>
      <c r="B51" s="78">
        <f t="shared" si="4"/>
        <v>1169784.51</v>
      </c>
      <c r="C51" s="78">
        <f t="shared" si="5"/>
        <v>11449646.780000001</v>
      </c>
      <c r="D51" s="118" t="s">
        <v>205</v>
      </c>
      <c r="E51" s="78">
        <f t="shared" si="2"/>
        <v>476040.6</v>
      </c>
      <c r="F51" s="78">
        <f t="shared" si="3"/>
        <v>4386433</v>
      </c>
      <c r="G51" s="119"/>
      <c r="H51" s="78">
        <v>10279862.270000001</v>
      </c>
      <c r="I51" s="78">
        <v>3910392.4</v>
      </c>
    </row>
    <row r="52" spans="1:9" ht="18" thickTop="1">
      <c r="A52" s="117" t="s">
        <v>206</v>
      </c>
      <c r="B52" s="78">
        <f t="shared" si="4"/>
        <v>8610.27</v>
      </c>
      <c r="C52" s="78">
        <f t="shared" si="5"/>
        <v>39771.01</v>
      </c>
      <c r="D52" s="120"/>
      <c r="E52" s="121" t="s">
        <v>106</v>
      </c>
      <c r="F52" s="122"/>
      <c r="G52" s="119"/>
      <c r="H52" s="78">
        <v>31160.74</v>
      </c>
      <c r="I52" s="122"/>
    </row>
    <row r="53" spans="1:9" ht="17.25">
      <c r="A53" s="123" t="s">
        <v>207</v>
      </c>
      <c r="B53" s="78">
        <f t="shared" si="4"/>
        <v>17289.84</v>
      </c>
      <c r="C53" s="78">
        <f t="shared" si="5"/>
        <v>147504.84</v>
      </c>
      <c r="D53" s="124" t="s">
        <v>208</v>
      </c>
      <c r="E53" s="125">
        <f>SUM(B5:B53)+SUM(E5:E51)</f>
        <v>16683936.209999997</v>
      </c>
      <c r="F53" s="125">
        <f>SUM(C5:C53)+SUM(F5:F51)</f>
        <v>152402422.43999997</v>
      </c>
      <c r="G53" s="119"/>
      <c r="H53" s="78">
        <v>130215</v>
      </c>
      <c r="I53" s="125">
        <v>0</v>
      </c>
    </row>
    <row r="55" spans="3:7" ht="12.75">
      <c r="C55" s="90" t="s">
        <v>106</v>
      </c>
      <c r="F55" s="90" t="s">
        <v>106</v>
      </c>
      <c r="G55" s="90" t="s">
        <v>106</v>
      </c>
    </row>
    <row r="56" spans="2:6" ht="12.75">
      <c r="B56" s="90" t="s">
        <v>106</v>
      </c>
      <c r="F56" s="90" t="s">
        <v>106</v>
      </c>
    </row>
    <row r="57" ht="12.75">
      <c r="B57" s="90" t="s">
        <v>106</v>
      </c>
    </row>
    <row r="58" ht="12.75">
      <c r="B58" s="90" t="s">
        <v>106</v>
      </c>
    </row>
    <row r="59" ht="12.75">
      <c r="B59" s="90" t="s">
        <v>106</v>
      </c>
    </row>
    <row r="60" ht="12.75">
      <c r="B60" s="90" t="s">
        <v>106</v>
      </c>
    </row>
    <row r="61" spans="1:2" ht="12.75">
      <c r="A61" s="90" t="s">
        <v>209</v>
      </c>
      <c r="B61" s="90" t="s">
        <v>106</v>
      </c>
    </row>
    <row r="62" spans="1:2" ht="12.75">
      <c r="A62" t="s">
        <v>210</v>
      </c>
      <c r="B62" s="90" t="s">
        <v>106</v>
      </c>
    </row>
    <row r="63" spans="1:2" ht="12.75">
      <c r="A63" t="s">
        <v>211</v>
      </c>
      <c r="B63" s="90" t="s">
        <v>106</v>
      </c>
    </row>
    <row r="64" spans="1:2" ht="12.75">
      <c r="A64" t="s">
        <v>212</v>
      </c>
      <c r="B64" s="90" t="s">
        <v>106</v>
      </c>
    </row>
    <row r="65" ht="12.75">
      <c r="A65" t="s">
        <v>213</v>
      </c>
    </row>
    <row r="77" spans="1:10" ht="17.25">
      <c r="A77" s="126"/>
      <c r="B77" s="127">
        <v>10701</v>
      </c>
      <c r="C77" s="127">
        <v>10716</v>
      </c>
      <c r="D77" s="127">
        <v>10717</v>
      </c>
      <c r="E77" s="128" t="s">
        <v>219</v>
      </c>
      <c r="F77" s="126"/>
      <c r="G77" s="127">
        <v>10701</v>
      </c>
      <c r="H77" s="127">
        <v>10716</v>
      </c>
      <c r="I77" s="127">
        <v>10717</v>
      </c>
      <c r="J77" s="128" t="s">
        <v>219</v>
      </c>
    </row>
    <row r="78" spans="1:10" ht="17.25">
      <c r="A78" s="129" t="s">
        <v>112</v>
      </c>
      <c r="B78" s="130">
        <v>69477.38</v>
      </c>
      <c r="C78" s="130">
        <v>37471.57</v>
      </c>
      <c r="D78" s="130">
        <v>0</v>
      </c>
      <c r="E78" s="107">
        <f aca="true" t="shared" si="6" ref="E78:E109">SUM(B78:D78)</f>
        <v>106948.95000000001</v>
      </c>
      <c r="F78" s="131" t="s">
        <v>113</v>
      </c>
      <c r="G78" s="130">
        <v>39841.06</v>
      </c>
      <c r="H78" s="130">
        <v>15817.94</v>
      </c>
      <c r="I78" s="130">
        <v>0</v>
      </c>
      <c r="J78" s="107">
        <f aca="true" t="shared" si="7" ref="J78:J124">SUM(G78:I78)</f>
        <v>55659</v>
      </c>
    </row>
    <row r="79" spans="1:10" ht="17.25">
      <c r="A79" s="129" t="s">
        <v>114</v>
      </c>
      <c r="B79" s="130">
        <v>65036.68</v>
      </c>
      <c r="C79" s="130">
        <v>25362.32</v>
      </c>
      <c r="D79" s="130">
        <v>0</v>
      </c>
      <c r="E79" s="107">
        <f t="shared" si="6"/>
        <v>90399</v>
      </c>
      <c r="F79" s="131" t="s">
        <v>115</v>
      </c>
      <c r="G79" s="130">
        <v>6028.75</v>
      </c>
      <c r="H79" s="130">
        <v>3214.95</v>
      </c>
      <c r="I79" s="130">
        <v>0</v>
      </c>
      <c r="J79" s="107">
        <f t="shared" si="7"/>
        <v>9243.7</v>
      </c>
    </row>
    <row r="80" spans="1:10" ht="17.25">
      <c r="A80" s="129" t="s">
        <v>116</v>
      </c>
      <c r="B80" s="130">
        <v>13847.38</v>
      </c>
      <c r="C80" s="130">
        <v>3806.37</v>
      </c>
      <c r="D80" s="130">
        <v>0</v>
      </c>
      <c r="E80" s="107">
        <f t="shared" si="6"/>
        <v>17653.75</v>
      </c>
      <c r="F80" s="131" t="s">
        <v>117</v>
      </c>
      <c r="G80" s="130">
        <v>40668.74</v>
      </c>
      <c r="H80" s="130">
        <v>15439.26</v>
      </c>
      <c r="I80" s="130">
        <v>0</v>
      </c>
      <c r="J80" s="107">
        <f t="shared" si="7"/>
        <v>56108</v>
      </c>
    </row>
    <row r="81" spans="1:10" ht="17.25">
      <c r="A81" s="129" t="s">
        <v>118</v>
      </c>
      <c r="B81" s="130">
        <v>61956.48</v>
      </c>
      <c r="C81" s="130">
        <v>15678.46</v>
      </c>
      <c r="D81" s="130">
        <v>0</v>
      </c>
      <c r="E81" s="107">
        <f t="shared" si="6"/>
        <v>77634.94</v>
      </c>
      <c r="F81" s="131" t="s">
        <v>119</v>
      </c>
      <c r="G81" s="130">
        <v>144364.07</v>
      </c>
      <c r="H81" s="130">
        <v>68787.5</v>
      </c>
      <c r="I81" s="130">
        <v>0</v>
      </c>
      <c r="J81" s="107">
        <f t="shared" si="7"/>
        <v>213151.57</v>
      </c>
    </row>
    <row r="82" spans="1:10" ht="17.25">
      <c r="A82" s="129" t="s">
        <v>120</v>
      </c>
      <c r="B82" s="130">
        <v>167831.01</v>
      </c>
      <c r="C82" s="130">
        <v>100947.68</v>
      </c>
      <c r="D82" s="130">
        <v>0</v>
      </c>
      <c r="E82" s="107">
        <f t="shared" si="6"/>
        <v>268778.69</v>
      </c>
      <c r="F82" s="131" t="s">
        <v>121</v>
      </c>
      <c r="G82" s="130">
        <v>60565.4</v>
      </c>
      <c r="H82" s="130">
        <v>24884.38</v>
      </c>
      <c r="I82" s="130">
        <v>0</v>
      </c>
      <c r="J82" s="107">
        <f t="shared" si="7"/>
        <v>85449.78</v>
      </c>
    </row>
    <row r="83" spans="1:10" ht="17.25">
      <c r="A83" s="129" t="s">
        <v>122</v>
      </c>
      <c r="B83" s="130">
        <v>139991.58</v>
      </c>
      <c r="C83" s="130">
        <v>66000.05</v>
      </c>
      <c r="D83" s="130">
        <v>0</v>
      </c>
      <c r="E83" s="107">
        <f t="shared" si="6"/>
        <v>205991.63</v>
      </c>
      <c r="F83" s="131" t="s">
        <v>123</v>
      </c>
      <c r="G83" s="130">
        <v>23410.33</v>
      </c>
      <c r="H83" s="130">
        <v>11207.41</v>
      </c>
      <c r="I83" s="130">
        <v>0</v>
      </c>
      <c r="J83" s="107">
        <f t="shared" si="7"/>
        <v>34617.740000000005</v>
      </c>
    </row>
    <row r="84" spans="1:10" ht="17.25">
      <c r="A84" s="129" t="s">
        <v>124</v>
      </c>
      <c r="B84" s="130">
        <v>56344.48</v>
      </c>
      <c r="C84" s="130">
        <v>25767.38</v>
      </c>
      <c r="D84" s="130">
        <v>0</v>
      </c>
      <c r="E84" s="107">
        <f t="shared" si="6"/>
        <v>82111.86</v>
      </c>
      <c r="F84" s="131" t="s">
        <v>125</v>
      </c>
      <c r="G84" s="130">
        <v>14141.26</v>
      </c>
      <c r="H84" s="130">
        <v>5021.52</v>
      </c>
      <c r="I84" s="130">
        <v>0</v>
      </c>
      <c r="J84" s="107">
        <f t="shared" si="7"/>
        <v>19162.78</v>
      </c>
    </row>
    <row r="85" spans="1:10" ht="17.25">
      <c r="A85" s="129" t="s">
        <v>126</v>
      </c>
      <c r="B85" s="130">
        <v>9896.55</v>
      </c>
      <c r="C85" s="130">
        <v>4045.49</v>
      </c>
      <c r="D85" s="130">
        <v>0</v>
      </c>
      <c r="E85" s="107">
        <f t="shared" si="6"/>
        <v>13942.039999999999</v>
      </c>
      <c r="F85" s="131" t="s">
        <v>127</v>
      </c>
      <c r="G85" s="130">
        <v>139787.6</v>
      </c>
      <c r="H85" s="130">
        <v>72465.07</v>
      </c>
      <c r="I85" s="130">
        <v>0</v>
      </c>
      <c r="J85" s="107">
        <f t="shared" si="7"/>
        <v>212252.67</v>
      </c>
    </row>
    <row r="86" spans="1:10" ht="17.25">
      <c r="A86" s="129" t="s">
        <v>128</v>
      </c>
      <c r="B86" s="130">
        <v>26824.06</v>
      </c>
      <c r="C86" s="130">
        <v>10203.35</v>
      </c>
      <c r="D86" s="130">
        <v>0</v>
      </c>
      <c r="E86" s="107">
        <f t="shared" si="6"/>
        <v>37027.41</v>
      </c>
      <c r="F86" s="131" t="s">
        <v>129</v>
      </c>
      <c r="G86" s="130">
        <v>47184.65</v>
      </c>
      <c r="H86" s="130">
        <v>21619.35</v>
      </c>
      <c r="I86" s="130">
        <v>0</v>
      </c>
      <c r="J86" s="107">
        <f t="shared" si="7"/>
        <v>68804</v>
      </c>
    </row>
    <row r="87" spans="1:10" ht="17.25">
      <c r="A87" s="129" t="s">
        <v>130</v>
      </c>
      <c r="B87" s="130">
        <v>52113.39</v>
      </c>
      <c r="C87" s="130">
        <v>15589.61</v>
      </c>
      <c r="D87" s="130">
        <v>0</v>
      </c>
      <c r="E87" s="107">
        <f t="shared" si="6"/>
        <v>67703</v>
      </c>
      <c r="F87" s="131" t="s">
        <v>131</v>
      </c>
      <c r="G87" s="130">
        <v>27335.81</v>
      </c>
      <c r="H87" s="130">
        <v>13075.47</v>
      </c>
      <c r="I87" s="130">
        <v>0</v>
      </c>
      <c r="J87" s="107">
        <f t="shared" si="7"/>
        <v>40411.28</v>
      </c>
    </row>
    <row r="88" spans="1:10" ht="17.25">
      <c r="A88" s="129" t="s">
        <v>132</v>
      </c>
      <c r="B88" s="130">
        <v>43991.9</v>
      </c>
      <c r="C88" s="130">
        <v>19883.07</v>
      </c>
      <c r="D88" s="130">
        <v>0</v>
      </c>
      <c r="E88" s="107">
        <f t="shared" si="6"/>
        <v>63874.97</v>
      </c>
      <c r="F88" s="131" t="s">
        <v>133</v>
      </c>
      <c r="G88" s="130">
        <v>111526.55</v>
      </c>
      <c r="H88" s="130">
        <v>49938.99</v>
      </c>
      <c r="I88" s="130">
        <v>0</v>
      </c>
      <c r="J88" s="107">
        <f t="shared" si="7"/>
        <v>161465.54</v>
      </c>
    </row>
    <row r="89" spans="1:10" ht="17.25">
      <c r="A89" s="129" t="s">
        <v>134</v>
      </c>
      <c r="B89" s="130">
        <v>10228.48</v>
      </c>
      <c r="C89" s="130">
        <v>7693.81</v>
      </c>
      <c r="D89" s="130">
        <v>0</v>
      </c>
      <c r="E89" s="107">
        <f t="shared" si="6"/>
        <v>17922.29</v>
      </c>
      <c r="F89" s="131" t="s">
        <v>135</v>
      </c>
      <c r="G89" s="130">
        <v>26530.4</v>
      </c>
      <c r="H89" s="130">
        <v>9767.55</v>
      </c>
      <c r="I89" s="130">
        <v>0</v>
      </c>
      <c r="J89" s="107">
        <f t="shared" si="7"/>
        <v>36297.95</v>
      </c>
    </row>
    <row r="90" spans="1:10" ht="17.25">
      <c r="A90" s="129" t="s">
        <v>136</v>
      </c>
      <c r="B90" s="130">
        <v>39013.65</v>
      </c>
      <c r="C90" s="130">
        <v>11388.94</v>
      </c>
      <c r="D90" s="130">
        <v>0</v>
      </c>
      <c r="E90" s="107">
        <f t="shared" si="6"/>
        <v>50402.590000000004</v>
      </c>
      <c r="F90" s="131" t="s">
        <v>137</v>
      </c>
      <c r="G90" s="130">
        <v>108211.75</v>
      </c>
      <c r="H90" s="130">
        <v>29307.25</v>
      </c>
      <c r="I90" s="130">
        <v>0</v>
      </c>
      <c r="J90" s="107">
        <f t="shared" si="7"/>
        <v>137519</v>
      </c>
    </row>
    <row r="91" spans="1:10" ht="17.25">
      <c r="A91" s="129" t="s">
        <v>138</v>
      </c>
      <c r="B91" s="130">
        <v>5768.01</v>
      </c>
      <c r="C91" s="130">
        <v>1868.99</v>
      </c>
      <c r="D91" s="130">
        <v>0</v>
      </c>
      <c r="E91" s="107">
        <f t="shared" si="6"/>
        <v>7637</v>
      </c>
      <c r="F91" s="131" t="s">
        <v>139</v>
      </c>
      <c r="G91" s="130">
        <v>196635.15</v>
      </c>
      <c r="H91" s="130">
        <v>107324.23</v>
      </c>
      <c r="I91" s="130">
        <v>0</v>
      </c>
      <c r="J91" s="107">
        <f t="shared" si="7"/>
        <v>303959.38</v>
      </c>
    </row>
    <row r="92" spans="1:10" ht="17.25">
      <c r="A92" s="129" t="s">
        <v>140</v>
      </c>
      <c r="B92" s="130">
        <v>35380.98</v>
      </c>
      <c r="C92" s="130">
        <v>14078.8</v>
      </c>
      <c r="D92" s="130">
        <v>0</v>
      </c>
      <c r="E92" s="107">
        <f t="shared" si="6"/>
        <v>49459.78</v>
      </c>
      <c r="F92" s="131" t="s">
        <v>141</v>
      </c>
      <c r="G92" s="130">
        <v>6581.8</v>
      </c>
      <c r="H92" s="130">
        <v>3157.2</v>
      </c>
      <c r="I92" s="130">
        <v>0</v>
      </c>
      <c r="J92" s="107">
        <f t="shared" si="7"/>
        <v>9739</v>
      </c>
    </row>
    <row r="93" spans="1:10" ht="17.25">
      <c r="A93" s="129" t="s">
        <v>142</v>
      </c>
      <c r="B93" s="130">
        <v>50856.35</v>
      </c>
      <c r="C93" s="130">
        <v>21240.65</v>
      </c>
      <c r="D93" s="130">
        <v>0</v>
      </c>
      <c r="E93" s="107">
        <f t="shared" si="6"/>
        <v>72097</v>
      </c>
      <c r="F93" s="131" t="s">
        <v>143</v>
      </c>
      <c r="G93" s="130">
        <v>8851.34</v>
      </c>
      <c r="H93" s="130">
        <v>4182.16</v>
      </c>
      <c r="I93" s="130">
        <v>0</v>
      </c>
      <c r="J93" s="107">
        <f t="shared" si="7"/>
        <v>13033.5</v>
      </c>
    </row>
    <row r="94" spans="1:10" ht="17.25">
      <c r="A94" s="129" t="s">
        <v>144</v>
      </c>
      <c r="B94" s="130">
        <v>9313.97</v>
      </c>
      <c r="C94" s="130">
        <v>4028.93</v>
      </c>
      <c r="D94" s="130">
        <v>0</v>
      </c>
      <c r="E94" s="107">
        <f t="shared" si="6"/>
        <v>13342.9</v>
      </c>
      <c r="F94" s="131" t="s">
        <v>145</v>
      </c>
      <c r="G94" s="130">
        <v>16584.11</v>
      </c>
      <c r="H94" s="130">
        <v>9436.89</v>
      </c>
      <c r="I94" s="130">
        <v>0</v>
      </c>
      <c r="J94" s="107">
        <f t="shared" si="7"/>
        <v>26021</v>
      </c>
    </row>
    <row r="95" spans="1:10" ht="17.25">
      <c r="A95" s="129" t="s">
        <v>146</v>
      </c>
      <c r="B95" s="130">
        <v>141694.4</v>
      </c>
      <c r="C95" s="130">
        <v>32079.47</v>
      </c>
      <c r="D95" s="130">
        <v>0</v>
      </c>
      <c r="E95" s="107">
        <f t="shared" si="6"/>
        <v>173773.87</v>
      </c>
      <c r="F95" s="131" t="s">
        <v>147</v>
      </c>
      <c r="G95" s="130">
        <v>24309.91</v>
      </c>
      <c r="H95" s="130">
        <v>10796.81</v>
      </c>
      <c r="I95" s="130">
        <v>0</v>
      </c>
      <c r="J95" s="107">
        <f t="shared" si="7"/>
        <v>35106.72</v>
      </c>
    </row>
    <row r="96" spans="1:10" ht="17.25">
      <c r="A96" s="129" t="s">
        <v>217</v>
      </c>
      <c r="B96" s="130">
        <v>1407825.28</v>
      </c>
      <c r="C96" s="130">
        <v>615680.31</v>
      </c>
      <c r="D96" s="130">
        <v>0</v>
      </c>
      <c r="E96" s="107">
        <f t="shared" si="6"/>
        <v>2023505.59</v>
      </c>
      <c r="F96" s="131" t="s">
        <v>149</v>
      </c>
      <c r="G96" s="130">
        <v>8872.54</v>
      </c>
      <c r="H96" s="130">
        <v>2702.46</v>
      </c>
      <c r="I96" s="130">
        <v>0</v>
      </c>
      <c r="J96" s="107">
        <f t="shared" si="7"/>
        <v>11575</v>
      </c>
    </row>
    <row r="97" spans="1:10" ht="17.25">
      <c r="A97" s="129" t="s">
        <v>150</v>
      </c>
      <c r="B97" s="130">
        <v>7447.85</v>
      </c>
      <c r="C97" s="130">
        <v>3819.09</v>
      </c>
      <c r="D97" s="130">
        <v>0</v>
      </c>
      <c r="E97" s="107">
        <f t="shared" si="6"/>
        <v>11266.94</v>
      </c>
      <c r="F97" s="132" t="s">
        <v>222</v>
      </c>
      <c r="G97" s="130">
        <v>9178.81</v>
      </c>
      <c r="H97" s="130">
        <v>2792.19</v>
      </c>
      <c r="I97" s="130">
        <v>0</v>
      </c>
      <c r="J97" s="107">
        <f t="shared" si="7"/>
        <v>11971</v>
      </c>
    </row>
    <row r="98" spans="1:10" ht="17.25">
      <c r="A98" s="129" t="s">
        <v>152</v>
      </c>
      <c r="B98" s="130">
        <v>22513.04</v>
      </c>
      <c r="C98" s="130">
        <v>12519.5</v>
      </c>
      <c r="D98" s="130">
        <v>0</v>
      </c>
      <c r="E98" s="107">
        <f t="shared" si="6"/>
        <v>35032.54</v>
      </c>
      <c r="F98" s="131" t="s">
        <v>153</v>
      </c>
      <c r="G98" s="130">
        <v>19470.19</v>
      </c>
      <c r="H98" s="130">
        <v>10661.81</v>
      </c>
      <c r="I98" s="130">
        <v>0</v>
      </c>
      <c r="J98" s="107">
        <f t="shared" si="7"/>
        <v>30132</v>
      </c>
    </row>
    <row r="99" spans="1:10" ht="17.25">
      <c r="A99" s="129" t="s">
        <v>154</v>
      </c>
      <c r="B99" s="130">
        <v>71074.26</v>
      </c>
      <c r="C99" s="130">
        <v>28541.45</v>
      </c>
      <c r="D99" s="130">
        <v>0</v>
      </c>
      <c r="E99" s="107">
        <f t="shared" si="6"/>
        <v>99615.70999999999</v>
      </c>
      <c r="F99" s="131" t="s">
        <v>155</v>
      </c>
      <c r="G99" s="130">
        <v>97982.59</v>
      </c>
      <c r="H99" s="130">
        <v>64862.03</v>
      </c>
      <c r="I99" s="130">
        <v>0</v>
      </c>
      <c r="J99" s="107">
        <f t="shared" si="7"/>
        <v>162844.62</v>
      </c>
    </row>
    <row r="100" spans="1:10" ht="17.25">
      <c r="A100" s="129" t="s">
        <v>156</v>
      </c>
      <c r="B100" s="130">
        <v>25154.25</v>
      </c>
      <c r="C100" s="130">
        <v>14035.75</v>
      </c>
      <c r="D100" s="130">
        <v>0</v>
      </c>
      <c r="E100" s="107">
        <f t="shared" si="6"/>
        <v>39190</v>
      </c>
      <c r="F100" s="131" t="s">
        <v>157</v>
      </c>
      <c r="G100" s="130">
        <v>39530.93</v>
      </c>
      <c r="H100" s="130">
        <v>22249.87</v>
      </c>
      <c r="I100" s="130">
        <v>0</v>
      </c>
      <c r="J100" s="107">
        <f t="shared" si="7"/>
        <v>61780.8</v>
      </c>
    </row>
    <row r="101" spans="1:10" ht="17.25">
      <c r="A101" s="129" t="s">
        <v>158</v>
      </c>
      <c r="B101" s="130">
        <v>71612.05</v>
      </c>
      <c r="C101" s="130">
        <v>47260.85</v>
      </c>
      <c r="D101" s="130">
        <v>0</v>
      </c>
      <c r="E101" s="107">
        <f t="shared" si="6"/>
        <v>118872.9</v>
      </c>
      <c r="F101" s="131" t="s">
        <v>159</v>
      </c>
      <c r="G101" s="130">
        <v>82963.9</v>
      </c>
      <c r="H101" s="130">
        <v>31801.01</v>
      </c>
      <c r="I101" s="130">
        <v>0</v>
      </c>
      <c r="J101" s="107">
        <f t="shared" si="7"/>
        <v>114764.90999999999</v>
      </c>
    </row>
    <row r="102" spans="1:10" ht="17.25">
      <c r="A102" s="129" t="s">
        <v>160</v>
      </c>
      <c r="B102" s="130">
        <v>20348.63</v>
      </c>
      <c r="C102" s="130">
        <v>6126.35</v>
      </c>
      <c r="D102" s="130">
        <v>0</v>
      </c>
      <c r="E102" s="107">
        <f t="shared" si="6"/>
        <v>26474.980000000003</v>
      </c>
      <c r="F102" s="131" t="s">
        <v>161</v>
      </c>
      <c r="G102" s="130">
        <v>70472.06</v>
      </c>
      <c r="H102" s="130">
        <v>40002.79</v>
      </c>
      <c r="I102" s="130">
        <v>0</v>
      </c>
      <c r="J102" s="107">
        <f t="shared" si="7"/>
        <v>110474.85</v>
      </c>
    </row>
    <row r="103" spans="1:10" ht="17.25">
      <c r="A103" s="129" t="s">
        <v>162</v>
      </c>
      <c r="B103" s="130">
        <v>47526.06</v>
      </c>
      <c r="C103" s="130">
        <v>25656.94</v>
      </c>
      <c r="D103" s="130">
        <v>0</v>
      </c>
      <c r="E103" s="107">
        <f t="shared" si="6"/>
        <v>73183</v>
      </c>
      <c r="F103" s="131" t="s">
        <v>163</v>
      </c>
      <c r="G103" s="130">
        <v>538318.66</v>
      </c>
      <c r="H103" s="130">
        <v>261781.74</v>
      </c>
      <c r="I103" s="130">
        <v>0</v>
      </c>
      <c r="J103" s="107">
        <f t="shared" si="7"/>
        <v>800100.4</v>
      </c>
    </row>
    <row r="104" spans="1:10" ht="17.25">
      <c r="A104" s="129" t="s">
        <v>164</v>
      </c>
      <c r="B104" s="130">
        <v>38250.42</v>
      </c>
      <c r="C104" s="130">
        <v>17802.24</v>
      </c>
      <c r="D104" s="130">
        <v>0</v>
      </c>
      <c r="E104" s="107">
        <f t="shared" si="6"/>
        <v>56052.66</v>
      </c>
      <c r="F104" s="131" t="s">
        <v>165</v>
      </c>
      <c r="G104" s="130">
        <v>6413.3</v>
      </c>
      <c r="H104" s="130">
        <v>7012.56</v>
      </c>
      <c r="I104" s="130">
        <v>0</v>
      </c>
      <c r="J104" s="107">
        <f t="shared" si="7"/>
        <v>13425.86</v>
      </c>
    </row>
    <row r="105" spans="1:10" ht="17.25">
      <c r="A105" s="129" t="s">
        <v>166</v>
      </c>
      <c r="B105" s="130">
        <v>27697.9</v>
      </c>
      <c r="C105" s="130">
        <v>10748.69</v>
      </c>
      <c r="D105" s="130">
        <v>0</v>
      </c>
      <c r="E105" s="107">
        <f t="shared" si="6"/>
        <v>38446.590000000004</v>
      </c>
      <c r="F105" s="131" t="s">
        <v>167</v>
      </c>
      <c r="G105" s="130">
        <v>39232.94</v>
      </c>
      <c r="H105" s="130">
        <v>9063.06</v>
      </c>
      <c r="I105" s="130">
        <v>0</v>
      </c>
      <c r="J105" s="107">
        <f t="shared" si="7"/>
        <v>48296</v>
      </c>
    </row>
    <row r="106" spans="1:10" ht="17.25">
      <c r="A106" s="129" t="s">
        <v>168</v>
      </c>
      <c r="B106" s="130">
        <v>22868.45</v>
      </c>
      <c r="C106" s="130">
        <v>9774.55</v>
      </c>
      <c r="D106" s="130">
        <v>0</v>
      </c>
      <c r="E106" s="107">
        <f t="shared" si="6"/>
        <v>32643</v>
      </c>
      <c r="F106" s="131" t="s">
        <v>169</v>
      </c>
      <c r="G106" s="130">
        <v>526238.71</v>
      </c>
      <c r="H106" s="130">
        <v>200569.95</v>
      </c>
      <c r="I106" s="130">
        <v>0</v>
      </c>
      <c r="J106" s="107">
        <f t="shared" si="7"/>
        <v>726808.6599999999</v>
      </c>
    </row>
    <row r="107" spans="1:10" ht="17.25">
      <c r="A107" s="129" t="s">
        <v>170</v>
      </c>
      <c r="B107" s="130">
        <v>73800.9</v>
      </c>
      <c r="C107" s="130">
        <v>30084.1</v>
      </c>
      <c r="D107" s="130">
        <v>0</v>
      </c>
      <c r="E107" s="107">
        <f t="shared" si="6"/>
        <v>103885</v>
      </c>
      <c r="F107" s="131" t="s">
        <v>171</v>
      </c>
      <c r="G107" s="130">
        <v>1806081.98</v>
      </c>
      <c r="H107" s="130">
        <v>761035.93</v>
      </c>
      <c r="I107" s="130">
        <v>0</v>
      </c>
      <c r="J107" s="107">
        <f t="shared" si="7"/>
        <v>2567117.91</v>
      </c>
    </row>
    <row r="108" spans="1:10" ht="17.25">
      <c r="A108" s="129" t="s">
        <v>172</v>
      </c>
      <c r="B108" s="130">
        <v>10766.96</v>
      </c>
      <c r="C108" s="130">
        <v>4020.04</v>
      </c>
      <c r="D108" s="130">
        <v>0</v>
      </c>
      <c r="E108" s="107">
        <f t="shared" si="6"/>
        <v>14787</v>
      </c>
      <c r="F108" s="131" t="s">
        <v>173</v>
      </c>
      <c r="G108" s="130">
        <v>15381.42</v>
      </c>
      <c r="H108" s="130">
        <v>6314.58</v>
      </c>
      <c r="I108" s="130">
        <v>0</v>
      </c>
      <c r="J108" s="107">
        <f t="shared" si="7"/>
        <v>21696</v>
      </c>
    </row>
    <row r="109" spans="1:10" ht="17.25">
      <c r="A109" s="129" t="s">
        <v>174</v>
      </c>
      <c r="B109" s="130">
        <v>78108.3</v>
      </c>
      <c r="C109" s="130">
        <v>36449.7</v>
      </c>
      <c r="D109" s="130">
        <v>0</v>
      </c>
      <c r="E109" s="107">
        <f t="shared" si="6"/>
        <v>114558</v>
      </c>
      <c r="F109" s="131" t="s">
        <v>175</v>
      </c>
      <c r="G109" s="130">
        <v>10496.59</v>
      </c>
      <c r="H109" s="130">
        <v>5426.41</v>
      </c>
      <c r="I109" s="130">
        <v>0</v>
      </c>
      <c r="J109" s="107">
        <f t="shared" si="7"/>
        <v>15923</v>
      </c>
    </row>
    <row r="110" spans="1:10" ht="17.25">
      <c r="A110" s="129" t="s">
        <v>176</v>
      </c>
      <c r="B110" s="130">
        <v>549929.76</v>
      </c>
      <c r="C110" s="130">
        <v>323257.42</v>
      </c>
      <c r="D110" s="130">
        <v>0</v>
      </c>
      <c r="E110" s="107">
        <f aca="true" t="shared" si="8" ref="E110:E126">SUM(B110:D110)</f>
        <v>873187.1799999999</v>
      </c>
      <c r="F110" s="131" t="s">
        <v>177</v>
      </c>
      <c r="G110" s="130">
        <v>158692.9</v>
      </c>
      <c r="H110" s="130">
        <v>58566.58</v>
      </c>
      <c r="I110" s="130">
        <v>0</v>
      </c>
      <c r="J110" s="107">
        <f t="shared" si="7"/>
        <v>217259.47999999998</v>
      </c>
    </row>
    <row r="111" spans="1:10" ht="17.25">
      <c r="A111" s="129" t="s">
        <v>178</v>
      </c>
      <c r="B111" s="130">
        <v>3875.7</v>
      </c>
      <c r="C111" s="130">
        <v>1106.78</v>
      </c>
      <c r="D111" s="130">
        <v>0</v>
      </c>
      <c r="E111" s="107">
        <f t="shared" si="8"/>
        <v>4982.48</v>
      </c>
      <c r="F111" s="131" t="s">
        <v>179</v>
      </c>
      <c r="G111" s="130">
        <v>408539.75</v>
      </c>
      <c r="H111" s="130">
        <v>212485.38</v>
      </c>
      <c r="I111" s="130">
        <v>0</v>
      </c>
      <c r="J111" s="107">
        <f t="shared" si="7"/>
        <v>621025.13</v>
      </c>
    </row>
    <row r="112" spans="1:10" ht="17.25">
      <c r="A112" s="129" t="s">
        <v>180</v>
      </c>
      <c r="B112" s="130">
        <v>8045.17</v>
      </c>
      <c r="C112" s="130">
        <v>6814.43</v>
      </c>
      <c r="D112" s="130">
        <v>0</v>
      </c>
      <c r="E112" s="107">
        <f t="shared" si="8"/>
        <v>14859.6</v>
      </c>
      <c r="F112" s="131" t="s">
        <v>181</v>
      </c>
      <c r="G112" s="130">
        <v>48662.18</v>
      </c>
      <c r="H112" s="130">
        <v>34852.82</v>
      </c>
      <c r="I112" s="130">
        <v>0</v>
      </c>
      <c r="J112" s="107">
        <f t="shared" si="7"/>
        <v>83515</v>
      </c>
    </row>
    <row r="113" spans="1:10" ht="17.25">
      <c r="A113" s="129" t="s">
        <v>182</v>
      </c>
      <c r="B113" s="130">
        <v>46360.7</v>
      </c>
      <c r="C113" s="130">
        <v>18775.59</v>
      </c>
      <c r="D113" s="130">
        <v>0</v>
      </c>
      <c r="E113" s="107">
        <f t="shared" si="8"/>
        <v>65136.28999999999</v>
      </c>
      <c r="F113" s="131" t="s">
        <v>183</v>
      </c>
      <c r="G113" s="130">
        <v>4030.88</v>
      </c>
      <c r="H113" s="130">
        <v>2846.02</v>
      </c>
      <c r="I113" s="130">
        <v>0</v>
      </c>
      <c r="J113" s="107">
        <f t="shared" si="7"/>
        <v>6876.9</v>
      </c>
    </row>
    <row r="114" spans="1:10" ht="17.25">
      <c r="A114" s="129" t="s">
        <v>184</v>
      </c>
      <c r="B114" s="130">
        <v>41488.46</v>
      </c>
      <c r="C114" s="130">
        <v>22418.54</v>
      </c>
      <c r="D114" s="130">
        <v>0</v>
      </c>
      <c r="E114" s="107">
        <f t="shared" si="8"/>
        <v>63907</v>
      </c>
      <c r="F114" s="131" t="s">
        <v>185</v>
      </c>
      <c r="G114" s="130">
        <v>10703.83</v>
      </c>
      <c r="H114" s="130">
        <v>8027.08</v>
      </c>
      <c r="I114" s="130">
        <v>0</v>
      </c>
      <c r="J114" s="107">
        <f t="shared" si="7"/>
        <v>18730.91</v>
      </c>
    </row>
    <row r="115" spans="1:10" ht="17.25">
      <c r="A115" s="129" t="s">
        <v>186</v>
      </c>
      <c r="B115" s="130">
        <v>11430.91</v>
      </c>
      <c r="C115" s="130">
        <v>6994.02</v>
      </c>
      <c r="D115" s="130">
        <v>0</v>
      </c>
      <c r="E115" s="107">
        <f t="shared" si="8"/>
        <v>18424.93</v>
      </c>
      <c r="F115" s="131" t="s">
        <v>218</v>
      </c>
      <c r="G115" s="130">
        <v>14956.23</v>
      </c>
      <c r="H115" s="130">
        <v>7746.51</v>
      </c>
      <c r="I115" s="130">
        <v>0</v>
      </c>
      <c r="J115" s="107">
        <f t="shared" si="7"/>
        <v>22702.739999999998</v>
      </c>
    </row>
    <row r="116" spans="1:10" ht="17.25">
      <c r="A116" s="129" t="s">
        <v>188</v>
      </c>
      <c r="B116" s="130">
        <v>16283.2</v>
      </c>
      <c r="C116" s="130">
        <v>10538.26</v>
      </c>
      <c r="D116" s="130">
        <v>0</v>
      </c>
      <c r="E116" s="107">
        <f t="shared" si="8"/>
        <v>26821.46</v>
      </c>
      <c r="F116" s="131" t="s">
        <v>189</v>
      </c>
      <c r="G116" s="130">
        <v>18535.99</v>
      </c>
      <c r="H116" s="130">
        <v>4105.01</v>
      </c>
      <c r="I116" s="130">
        <v>0</v>
      </c>
      <c r="J116" s="107">
        <f t="shared" si="7"/>
        <v>22641</v>
      </c>
    </row>
    <row r="117" spans="1:10" ht="17.25">
      <c r="A117" s="129" t="s">
        <v>190</v>
      </c>
      <c r="B117" s="130">
        <v>34964.22</v>
      </c>
      <c r="C117" s="130">
        <v>13164.29</v>
      </c>
      <c r="D117" s="130">
        <v>0</v>
      </c>
      <c r="E117" s="107">
        <f t="shared" si="8"/>
        <v>48128.51</v>
      </c>
      <c r="F117" s="131" t="s">
        <v>191</v>
      </c>
      <c r="G117" s="130">
        <v>28773.36</v>
      </c>
      <c r="H117" s="130">
        <v>10342.64</v>
      </c>
      <c r="I117" s="130">
        <v>0</v>
      </c>
      <c r="J117" s="107">
        <f t="shared" si="7"/>
        <v>39116</v>
      </c>
    </row>
    <row r="118" spans="1:10" ht="17.25">
      <c r="A118" s="129" t="s">
        <v>192</v>
      </c>
      <c r="B118" s="130">
        <v>23839.74</v>
      </c>
      <c r="C118" s="130">
        <v>9057.26</v>
      </c>
      <c r="D118" s="130">
        <v>0</v>
      </c>
      <c r="E118" s="107">
        <f t="shared" si="8"/>
        <v>32897</v>
      </c>
      <c r="F118" s="131" t="s">
        <v>193</v>
      </c>
      <c r="G118" s="130">
        <v>181406.93</v>
      </c>
      <c r="H118" s="130">
        <v>97429.07</v>
      </c>
      <c r="I118" s="130">
        <v>0</v>
      </c>
      <c r="J118" s="107">
        <f t="shared" si="7"/>
        <v>278836</v>
      </c>
    </row>
    <row r="119" spans="1:10" ht="17.25">
      <c r="A119" s="129" t="s">
        <v>194</v>
      </c>
      <c r="B119" s="130">
        <v>30761.4</v>
      </c>
      <c r="C119" s="130">
        <v>26402.6</v>
      </c>
      <c r="D119" s="130">
        <v>0</v>
      </c>
      <c r="E119" s="107">
        <f t="shared" si="8"/>
        <v>57164</v>
      </c>
      <c r="F119" s="131" t="s">
        <v>195</v>
      </c>
      <c r="G119" s="130">
        <v>8639.23</v>
      </c>
      <c r="H119" s="130">
        <v>4320.1</v>
      </c>
      <c r="I119" s="130">
        <v>0</v>
      </c>
      <c r="J119" s="107">
        <f t="shared" si="7"/>
        <v>12959.33</v>
      </c>
    </row>
    <row r="120" spans="1:10" ht="17.25">
      <c r="A120" s="129" t="s">
        <v>196</v>
      </c>
      <c r="B120" s="130">
        <v>27305.3</v>
      </c>
      <c r="C120" s="130">
        <v>6841.7</v>
      </c>
      <c r="D120" s="130">
        <v>0</v>
      </c>
      <c r="E120" s="107">
        <f t="shared" si="8"/>
        <v>34147</v>
      </c>
      <c r="F120" s="131" t="s">
        <v>197</v>
      </c>
      <c r="G120" s="130">
        <v>15850.24</v>
      </c>
      <c r="H120" s="130">
        <v>7666.48</v>
      </c>
      <c r="I120" s="130">
        <v>0</v>
      </c>
      <c r="J120" s="107">
        <f t="shared" si="7"/>
        <v>23516.72</v>
      </c>
    </row>
    <row r="121" spans="1:10" ht="17.25">
      <c r="A121" s="129" t="s">
        <v>198</v>
      </c>
      <c r="B121" s="130">
        <v>6793.94</v>
      </c>
      <c r="C121" s="130">
        <v>3864.96</v>
      </c>
      <c r="D121" s="130">
        <v>0</v>
      </c>
      <c r="E121" s="107">
        <f t="shared" si="8"/>
        <v>10658.9</v>
      </c>
      <c r="F121" s="131" t="s">
        <v>199</v>
      </c>
      <c r="G121" s="130">
        <v>34070.82</v>
      </c>
      <c r="H121" s="130">
        <v>7553.18</v>
      </c>
      <c r="I121" s="130">
        <v>0</v>
      </c>
      <c r="J121" s="107">
        <f t="shared" si="7"/>
        <v>41624</v>
      </c>
    </row>
    <row r="122" spans="1:10" ht="17.25">
      <c r="A122" s="129" t="s">
        <v>200</v>
      </c>
      <c r="B122" s="130">
        <v>100074.91</v>
      </c>
      <c r="C122" s="130">
        <v>33055.09</v>
      </c>
      <c r="D122" s="130">
        <v>0</v>
      </c>
      <c r="E122" s="107">
        <f t="shared" si="8"/>
        <v>133130</v>
      </c>
      <c r="F122" s="131" t="s">
        <v>201</v>
      </c>
      <c r="G122" s="130">
        <v>903608.27</v>
      </c>
      <c r="H122" s="130">
        <v>393200.32</v>
      </c>
      <c r="I122" s="130">
        <v>0</v>
      </c>
      <c r="J122" s="107">
        <f t="shared" si="7"/>
        <v>1296808.59</v>
      </c>
    </row>
    <row r="123" spans="1:10" ht="17.25">
      <c r="A123" s="129" t="s">
        <v>202</v>
      </c>
      <c r="B123" s="130">
        <v>14658.54</v>
      </c>
      <c r="C123" s="130">
        <v>4632.1</v>
      </c>
      <c r="D123" s="130">
        <v>0</v>
      </c>
      <c r="E123" s="107">
        <f t="shared" si="8"/>
        <v>19290.64</v>
      </c>
      <c r="F123" s="131" t="s">
        <v>203</v>
      </c>
      <c r="G123" s="130">
        <v>357290.82</v>
      </c>
      <c r="H123" s="130">
        <v>147444.18</v>
      </c>
      <c r="I123" s="130">
        <v>0</v>
      </c>
      <c r="J123" s="107">
        <f t="shared" si="7"/>
        <v>504735</v>
      </c>
    </row>
    <row r="124" spans="1:10" ht="18" thickBot="1">
      <c r="A124" s="129" t="s">
        <v>204</v>
      </c>
      <c r="B124" s="130">
        <v>736117.51</v>
      </c>
      <c r="C124" s="130">
        <v>433667</v>
      </c>
      <c r="D124" s="130">
        <v>0</v>
      </c>
      <c r="E124" s="107">
        <f t="shared" si="8"/>
        <v>1169784.51</v>
      </c>
      <c r="F124" s="131" t="s">
        <v>205</v>
      </c>
      <c r="G124" s="130">
        <v>0</v>
      </c>
      <c r="H124" s="130">
        <v>0</v>
      </c>
      <c r="I124" s="130">
        <v>476040.6</v>
      </c>
      <c r="J124" s="133">
        <f t="shared" si="7"/>
        <v>476040.6</v>
      </c>
    </row>
    <row r="125" spans="1:10" ht="18" thickTop="1">
      <c r="A125" s="129" t="s">
        <v>206</v>
      </c>
      <c r="B125" s="130">
        <v>7431.26</v>
      </c>
      <c r="C125" s="130">
        <v>1179.01</v>
      </c>
      <c r="D125" s="130">
        <v>0</v>
      </c>
      <c r="E125" s="107">
        <f t="shared" si="8"/>
        <v>8610.27</v>
      </c>
      <c r="F125" s="129"/>
      <c r="G125" s="107"/>
      <c r="H125" s="107"/>
      <c r="I125" s="107"/>
      <c r="J125" s="111" t="s">
        <v>106</v>
      </c>
    </row>
    <row r="126" spans="1:10" ht="17.25">
      <c r="A126" s="129" t="s">
        <v>207</v>
      </c>
      <c r="B126" s="130">
        <v>11509.97</v>
      </c>
      <c r="C126" s="130">
        <v>5779.87</v>
      </c>
      <c r="D126" s="130">
        <v>0</v>
      </c>
      <c r="E126" s="107">
        <f t="shared" si="8"/>
        <v>17289.84</v>
      </c>
      <c r="F126" s="134" t="s">
        <v>208</v>
      </c>
      <c r="G126" s="107">
        <f>SUM(B78:B126)+SUM(G78:G124)</f>
        <v>11102386.500000004</v>
      </c>
      <c r="H126" s="107">
        <f>SUM(C78:C126)+SUM(H78:H124)</f>
        <v>5105509.109999999</v>
      </c>
      <c r="I126" s="107">
        <f>SUM(D78:D126)+SUM(I78:I124)</f>
        <v>476040.6</v>
      </c>
      <c r="J126" s="107">
        <f>SUM(E78:E126)+SUM(J78:J124)</f>
        <v>16683936.209999997</v>
      </c>
    </row>
    <row r="127" spans="1:10" ht="17.25">
      <c r="A127" s="119"/>
      <c r="B127" s="135"/>
      <c r="C127" s="135"/>
      <c r="D127" s="119"/>
      <c r="E127" s="119"/>
      <c r="F127" s="119"/>
      <c r="G127" s="119"/>
      <c r="H127" s="119"/>
      <c r="I127" s="119"/>
      <c r="J127" s="136">
        <f>SUM(G126:I126)</f>
        <v>16683936.210000003</v>
      </c>
    </row>
    <row r="128" spans="2:3" ht="17.25">
      <c r="B128" s="135"/>
      <c r="C128" s="135"/>
    </row>
    <row r="129" ht="17.25">
      <c r="B129" s="135"/>
    </row>
    <row r="130" ht="12.75">
      <c r="B130" s="90"/>
    </row>
    <row r="131" ht="12.75">
      <c r="B131" s="90"/>
    </row>
    <row r="138" ht="12.75">
      <c r="E138">
        <v>0</v>
      </c>
    </row>
  </sheetData>
  <sheetProtection/>
  <printOptions/>
  <pageMargins left="0.75" right="0.27" top="1.03" bottom="0.25" header="0.18" footer="0.2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8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2" width="20.7109375" style="0" customWidth="1"/>
    <col min="3" max="3" width="22.7109375" style="0" customWidth="1"/>
    <col min="4" max="4" width="23.57421875" style="0" customWidth="1"/>
    <col min="5" max="5" width="21.421875" style="0" customWidth="1"/>
    <col min="6" max="6" width="24.7109375" style="0" customWidth="1"/>
    <col min="7" max="7" width="22.28125" style="0" customWidth="1"/>
    <col min="8" max="8" width="26.7109375" style="0" customWidth="1"/>
    <col min="9" max="9" width="26.8515625" style="0" customWidth="1"/>
    <col min="10" max="10" width="23.00390625" style="0" customWidth="1"/>
    <col min="11" max="11" width="18.7109375" style="0" bestFit="1" customWidth="1"/>
    <col min="12" max="12" width="20.28125" style="0" bestFit="1" customWidth="1"/>
    <col min="13" max="13" width="18.7109375" style="0" bestFit="1" customWidth="1"/>
    <col min="14" max="14" width="22.00390625" style="0" bestFit="1" customWidth="1"/>
  </cols>
  <sheetData>
    <row r="1" spans="1:6" ht="17.25">
      <c r="A1" s="90"/>
      <c r="B1" s="83"/>
      <c r="C1" s="83" t="s">
        <v>0</v>
      </c>
      <c r="D1" s="83"/>
      <c r="E1" s="83"/>
      <c r="F1" s="83"/>
    </row>
    <row r="2" spans="1:6" ht="17.25">
      <c r="A2" s="83"/>
      <c r="B2" s="83"/>
      <c r="C2" s="83" t="s">
        <v>102</v>
      </c>
      <c r="D2" s="83"/>
      <c r="E2" s="83"/>
      <c r="F2" s="83"/>
    </row>
    <row r="3" spans="1:6" ht="17.25">
      <c r="A3" s="83" t="s">
        <v>103</v>
      </c>
      <c r="B3" s="83" t="s">
        <v>214</v>
      </c>
      <c r="C3" s="83" t="s">
        <v>105</v>
      </c>
      <c r="D3" s="83" t="s">
        <v>106</v>
      </c>
      <c r="E3" s="83"/>
      <c r="F3" s="72" t="s">
        <v>215</v>
      </c>
    </row>
    <row r="4" spans="1:9" ht="17.25">
      <c r="A4" s="91" t="s">
        <v>108</v>
      </c>
      <c r="B4" s="92" t="s">
        <v>216</v>
      </c>
      <c r="C4" s="74" t="s">
        <v>110</v>
      </c>
      <c r="D4" s="91" t="s">
        <v>108</v>
      </c>
      <c r="E4" s="92" t="str">
        <f>B4</f>
        <v>Feb  06</v>
      </c>
      <c r="F4" s="74" t="str">
        <f>C4</f>
        <v>Jul 05 - Feb 06</v>
      </c>
      <c r="H4" s="90" t="s">
        <v>111</v>
      </c>
      <c r="I4" s="90" t="s">
        <v>111</v>
      </c>
    </row>
    <row r="5" spans="1:9" ht="17.25">
      <c r="A5" s="93" t="s">
        <v>112</v>
      </c>
      <c r="B5" s="77">
        <f>G69</f>
        <v>4761291.53</v>
      </c>
      <c r="C5" s="78">
        <f aca="true" t="shared" si="0" ref="C5:C36">B5+H5</f>
        <v>43510492.650000006</v>
      </c>
      <c r="D5" s="94" t="s">
        <v>113</v>
      </c>
      <c r="E5" s="77">
        <f>N69</f>
        <v>1840358.26</v>
      </c>
      <c r="F5" s="78">
        <f aca="true" t="shared" si="1" ref="F5:F51">E5+I5</f>
        <v>16200241.65</v>
      </c>
      <c r="H5" s="78">
        <v>38749201.120000005</v>
      </c>
      <c r="I5" s="78">
        <v>14359883.39</v>
      </c>
    </row>
    <row r="6" spans="1:9" ht="17.25">
      <c r="A6" s="93" t="s">
        <v>114</v>
      </c>
      <c r="B6" s="77">
        <f aca="true" t="shared" si="2" ref="B6:B53">G70</f>
        <v>2111736.87</v>
      </c>
      <c r="C6" s="78">
        <f t="shared" si="0"/>
        <v>18913484.279999997</v>
      </c>
      <c r="D6" s="94" t="s">
        <v>115</v>
      </c>
      <c r="E6" s="77">
        <f aca="true" t="shared" si="3" ref="E6:E50">N70</f>
        <v>331062.22000000003</v>
      </c>
      <c r="F6" s="78">
        <f t="shared" si="1"/>
        <v>2878379.12</v>
      </c>
      <c r="H6" s="78">
        <v>16801747.409999996</v>
      </c>
      <c r="I6" s="78">
        <v>2547316.9</v>
      </c>
    </row>
    <row r="7" spans="1:9" ht="17.25">
      <c r="A7" s="93" t="s">
        <v>116</v>
      </c>
      <c r="B7" s="77">
        <f t="shared" si="2"/>
        <v>647182.02</v>
      </c>
      <c r="C7" s="78">
        <f t="shared" si="0"/>
        <v>5591953.140000001</v>
      </c>
      <c r="D7" s="94" t="s">
        <v>117</v>
      </c>
      <c r="E7" s="77">
        <f t="shared" si="3"/>
        <v>1458920.8699999999</v>
      </c>
      <c r="F7" s="78">
        <f t="shared" si="1"/>
        <v>12340927.41</v>
      </c>
      <c r="H7" s="78">
        <v>4944771.12</v>
      </c>
      <c r="I7" s="78">
        <v>10882006.540000001</v>
      </c>
    </row>
    <row r="8" spans="1:9" ht="17.25">
      <c r="A8" s="93" t="s">
        <v>118</v>
      </c>
      <c r="B8" s="77">
        <f t="shared" si="2"/>
        <v>170651.83000000002</v>
      </c>
      <c r="C8" s="78">
        <f t="shared" si="0"/>
        <v>1521986.72</v>
      </c>
      <c r="D8" s="94" t="s">
        <v>119</v>
      </c>
      <c r="E8" s="77">
        <f t="shared" si="3"/>
        <v>2564990.03</v>
      </c>
      <c r="F8" s="78">
        <f t="shared" si="1"/>
        <v>21625062.17</v>
      </c>
      <c r="H8" s="78">
        <v>1351334.89</v>
      </c>
      <c r="I8" s="78">
        <v>19060072.14</v>
      </c>
    </row>
    <row r="9" spans="1:9" ht="17.25">
      <c r="A9" s="93" t="s">
        <v>120</v>
      </c>
      <c r="B9" s="77">
        <f t="shared" si="2"/>
        <v>7892266.59</v>
      </c>
      <c r="C9" s="78">
        <f t="shared" si="0"/>
        <v>74056232.91</v>
      </c>
      <c r="D9" s="94" t="s">
        <v>121</v>
      </c>
      <c r="E9" s="77">
        <f t="shared" si="3"/>
        <v>2769228.0999999996</v>
      </c>
      <c r="F9" s="78">
        <f t="shared" si="1"/>
        <v>24607002.11</v>
      </c>
      <c r="H9" s="78">
        <v>66163966.32</v>
      </c>
      <c r="I9" s="78">
        <v>21837774.009999998</v>
      </c>
    </row>
    <row r="10" spans="1:9" ht="17.25">
      <c r="A10" s="93" t="s">
        <v>122</v>
      </c>
      <c r="B10" s="77">
        <f t="shared" si="2"/>
        <v>5615630.01</v>
      </c>
      <c r="C10" s="78">
        <f t="shared" si="0"/>
        <v>49655241.14</v>
      </c>
      <c r="D10" s="94" t="s">
        <v>123</v>
      </c>
      <c r="E10" s="77">
        <f t="shared" si="3"/>
        <v>882168.39</v>
      </c>
      <c r="F10" s="78">
        <f t="shared" si="1"/>
        <v>7068147.81</v>
      </c>
      <c r="H10" s="78">
        <v>44039611.13</v>
      </c>
      <c r="I10" s="78">
        <v>6185979.42</v>
      </c>
    </row>
    <row r="11" spans="1:9" ht="17.25">
      <c r="A11" s="93" t="s">
        <v>124</v>
      </c>
      <c r="B11" s="77">
        <f t="shared" si="2"/>
        <v>1445735.5299999998</v>
      </c>
      <c r="C11" s="78">
        <f t="shared" si="0"/>
        <v>13681014.92</v>
      </c>
      <c r="D11" s="94" t="s">
        <v>125</v>
      </c>
      <c r="E11" s="77">
        <f t="shared" si="3"/>
        <v>823869.7899999999</v>
      </c>
      <c r="F11" s="78">
        <f t="shared" si="1"/>
        <v>6759519.77</v>
      </c>
      <c r="H11" s="78">
        <v>12235279.39</v>
      </c>
      <c r="I11" s="78">
        <v>5935649.9799999995</v>
      </c>
    </row>
    <row r="12" spans="1:9" ht="17.25">
      <c r="A12" s="93" t="s">
        <v>126</v>
      </c>
      <c r="B12" s="77">
        <f t="shared" si="2"/>
        <v>236131.94</v>
      </c>
      <c r="C12" s="78">
        <f t="shared" si="0"/>
        <v>2274794.1</v>
      </c>
      <c r="D12" s="94" t="s">
        <v>127</v>
      </c>
      <c r="E12" s="77">
        <f t="shared" si="3"/>
        <v>8723299.97</v>
      </c>
      <c r="F12" s="78">
        <f t="shared" si="1"/>
        <v>80294615.44</v>
      </c>
      <c r="H12" s="78">
        <v>2038662.16</v>
      </c>
      <c r="I12" s="78">
        <v>71571315.47</v>
      </c>
    </row>
    <row r="13" spans="1:9" ht="17.25">
      <c r="A13" s="93" t="s">
        <v>128</v>
      </c>
      <c r="B13" s="77">
        <f t="shared" si="2"/>
        <v>916595.55</v>
      </c>
      <c r="C13" s="78">
        <f t="shared" si="0"/>
        <v>7855167.590000001</v>
      </c>
      <c r="D13" s="94" t="s">
        <v>129</v>
      </c>
      <c r="E13" s="77">
        <f t="shared" si="3"/>
        <v>1443465.76</v>
      </c>
      <c r="F13" s="78">
        <f t="shared" si="1"/>
        <v>13011044.339999998</v>
      </c>
      <c r="H13" s="78">
        <v>6938572.040000001</v>
      </c>
      <c r="I13" s="78">
        <v>11567578.579999998</v>
      </c>
    </row>
    <row r="14" spans="1:9" ht="17.25">
      <c r="A14" s="93" t="s">
        <v>130</v>
      </c>
      <c r="B14" s="77">
        <f t="shared" si="2"/>
        <v>1993441.08</v>
      </c>
      <c r="C14" s="78">
        <f t="shared" si="0"/>
        <v>18252104.7</v>
      </c>
      <c r="D14" s="94" t="s">
        <v>131</v>
      </c>
      <c r="E14" s="77">
        <f t="shared" si="3"/>
        <v>1172547.1199999999</v>
      </c>
      <c r="F14" s="78">
        <f t="shared" si="1"/>
        <v>10655368.499999998</v>
      </c>
      <c r="H14" s="78">
        <v>16258663.62</v>
      </c>
      <c r="I14" s="78">
        <v>9482821.379999999</v>
      </c>
    </row>
    <row r="15" spans="1:9" ht="17.25">
      <c r="A15" s="93" t="s">
        <v>132</v>
      </c>
      <c r="B15" s="77">
        <f t="shared" si="2"/>
        <v>1094180.18</v>
      </c>
      <c r="C15" s="78">
        <f t="shared" si="0"/>
        <v>9366654.399999999</v>
      </c>
      <c r="D15" s="94" t="s">
        <v>133</v>
      </c>
      <c r="E15" s="77">
        <f t="shared" si="3"/>
        <v>4290737.180000001</v>
      </c>
      <c r="F15" s="78">
        <f t="shared" si="1"/>
        <v>37892894.58</v>
      </c>
      <c r="H15" s="78">
        <v>8272474.219999999</v>
      </c>
      <c r="I15" s="78">
        <v>33602157.4</v>
      </c>
    </row>
    <row r="16" spans="1:9" ht="17.25">
      <c r="A16" s="93" t="s">
        <v>134</v>
      </c>
      <c r="B16" s="77">
        <f t="shared" si="2"/>
        <v>600921.55</v>
      </c>
      <c r="C16" s="78">
        <f t="shared" si="0"/>
        <v>5079505.1</v>
      </c>
      <c r="D16" s="94" t="s">
        <v>135</v>
      </c>
      <c r="E16" s="77">
        <f t="shared" si="3"/>
        <v>339592.29000000004</v>
      </c>
      <c r="F16" s="78">
        <f t="shared" si="1"/>
        <v>2611445.84</v>
      </c>
      <c r="H16" s="78">
        <v>4478583.55</v>
      </c>
      <c r="I16" s="78">
        <v>2271853.55</v>
      </c>
    </row>
    <row r="17" spans="1:9" ht="17.25">
      <c r="A17" s="93" t="s">
        <v>136</v>
      </c>
      <c r="B17" s="77">
        <f t="shared" si="2"/>
        <v>850896.9900000001</v>
      </c>
      <c r="C17" s="78">
        <f t="shared" si="0"/>
        <v>7090037.42</v>
      </c>
      <c r="D17" s="94" t="s">
        <v>137</v>
      </c>
      <c r="E17" s="77">
        <f t="shared" si="3"/>
        <v>1886451.61</v>
      </c>
      <c r="F17" s="78">
        <f t="shared" si="1"/>
        <v>17496194.5</v>
      </c>
      <c r="H17" s="78">
        <v>6239140.43</v>
      </c>
      <c r="I17" s="78">
        <v>15609742.89</v>
      </c>
    </row>
    <row r="18" spans="1:9" ht="17.25">
      <c r="A18" s="93" t="s">
        <v>138</v>
      </c>
      <c r="B18" s="77">
        <f t="shared" si="2"/>
        <v>195043.39</v>
      </c>
      <c r="C18" s="78">
        <f t="shared" si="0"/>
        <v>1963410.04</v>
      </c>
      <c r="D18" s="94" t="s">
        <v>139</v>
      </c>
      <c r="E18" s="77">
        <f t="shared" si="3"/>
        <v>8670861.85</v>
      </c>
      <c r="F18" s="78">
        <f t="shared" si="1"/>
        <v>81552748.22999999</v>
      </c>
      <c r="H18" s="78">
        <v>1768366.65</v>
      </c>
      <c r="I18" s="78">
        <v>72881886.38</v>
      </c>
    </row>
    <row r="19" spans="1:9" ht="17.25">
      <c r="A19" s="93" t="s">
        <v>140</v>
      </c>
      <c r="B19" s="77">
        <f t="shared" si="2"/>
        <v>1512126.59</v>
      </c>
      <c r="C19" s="78">
        <f t="shared" si="0"/>
        <v>12924977.769999998</v>
      </c>
      <c r="D19" s="94" t="s">
        <v>141</v>
      </c>
      <c r="E19" s="77">
        <f t="shared" si="3"/>
        <v>86746.11</v>
      </c>
      <c r="F19" s="78">
        <f t="shared" si="1"/>
        <v>946292.87</v>
      </c>
      <c r="H19" s="78">
        <v>11412851.179999998</v>
      </c>
      <c r="I19" s="78">
        <v>859546.76</v>
      </c>
    </row>
    <row r="20" spans="1:9" ht="17.25">
      <c r="A20" s="93" t="s">
        <v>142</v>
      </c>
      <c r="B20" s="77">
        <f t="shared" si="2"/>
        <v>4030432.2399999998</v>
      </c>
      <c r="C20" s="78">
        <f t="shared" si="0"/>
        <v>35797972.73</v>
      </c>
      <c r="D20" s="94" t="s">
        <v>143</v>
      </c>
      <c r="E20" s="77">
        <f t="shared" si="3"/>
        <v>228789.93</v>
      </c>
      <c r="F20" s="78">
        <f t="shared" si="1"/>
        <v>2086887.4</v>
      </c>
      <c r="H20" s="78">
        <v>31767540.49</v>
      </c>
      <c r="I20" s="78">
        <v>1858097.47</v>
      </c>
    </row>
    <row r="21" spans="1:9" ht="17.25">
      <c r="A21" s="93" t="s">
        <v>144</v>
      </c>
      <c r="B21" s="77">
        <f t="shared" si="2"/>
        <v>237997.62</v>
      </c>
      <c r="C21" s="78">
        <f t="shared" si="0"/>
        <v>2034638.67</v>
      </c>
      <c r="D21" s="94" t="s">
        <v>145</v>
      </c>
      <c r="E21" s="77">
        <f t="shared" si="3"/>
        <v>1848746.65</v>
      </c>
      <c r="F21" s="78">
        <f t="shared" si="1"/>
        <v>17006186.009999998</v>
      </c>
      <c r="H21" s="78">
        <v>1796641.05</v>
      </c>
      <c r="I21" s="78">
        <v>15157439.36</v>
      </c>
    </row>
    <row r="22" spans="1:9" ht="17.25">
      <c r="A22" s="93" t="s">
        <v>146</v>
      </c>
      <c r="B22" s="77">
        <f t="shared" si="2"/>
        <v>2939243.11</v>
      </c>
      <c r="C22" s="78">
        <f t="shared" si="0"/>
        <v>28155026.709999997</v>
      </c>
      <c r="D22" s="94" t="s">
        <v>147</v>
      </c>
      <c r="E22" s="77">
        <f t="shared" si="3"/>
        <v>587580.9800000001</v>
      </c>
      <c r="F22" s="78">
        <f t="shared" si="1"/>
        <v>5491912.630000001</v>
      </c>
      <c r="H22" s="78">
        <v>25215783.599999998</v>
      </c>
      <c r="I22" s="78">
        <v>4904331.65</v>
      </c>
    </row>
    <row r="23" spans="1:9" ht="17.25">
      <c r="A23" s="93" t="s">
        <v>217</v>
      </c>
      <c r="B23" s="77">
        <f t="shared" si="2"/>
        <v>66365372.470000006</v>
      </c>
      <c r="C23" s="78">
        <f t="shared" si="0"/>
        <v>599848105.3199999</v>
      </c>
      <c r="D23" s="94" t="s">
        <v>149</v>
      </c>
      <c r="E23" s="77">
        <f t="shared" si="3"/>
        <v>196510.28000000003</v>
      </c>
      <c r="F23" s="78">
        <f t="shared" si="1"/>
        <v>1633474.22</v>
      </c>
      <c r="H23" s="78">
        <v>533482732.84999996</v>
      </c>
      <c r="I23" s="78">
        <v>1436963.94</v>
      </c>
    </row>
    <row r="24" spans="1:9" ht="17.25">
      <c r="A24" s="93" t="s">
        <v>150</v>
      </c>
      <c r="B24" s="77">
        <f t="shared" si="2"/>
        <v>413415.33999999997</v>
      </c>
      <c r="C24" s="78">
        <f t="shared" si="0"/>
        <v>3799662.71</v>
      </c>
      <c r="D24" s="94" t="s">
        <v>151</v>
      </c>
      <c r="E24" s="77">
        <f t="shared" si="3"/>
        <v>117557.75</v>
      </c>
      <c r="F24" s="78">
        <f t="shared" si="1"/>
        <v>1359990.25</v>
      </c>
      <c r="H24" s="78">
        <v>3386247.37</v>
      </c>
      <c r="I24" s="78">
        <v>1242432.5</v>
      </c>
    </row>
    <row r="25" spans="1:9" ht="17.25">
      <c r="A25" s="93" t="s">
        <v>152</v>
      </c>
      <c r="B25" s="77">
        <f t="shared" si="2"/>
        <v>727105.94</v>
      </c>
      <c r="C25" s="78">
        <f t="shared" si="0"/>
        <v>5687657.699999999</v>
      </c>
      <c r="D25" s="94" t="s">
        <v>153</v>
      </c>
      <c r="E25" s="77">
        <f t="shared" si="3"/>
        <v>323953.94</v>
      </c>
      <c r="F25" s="78">
        <f t="shared" si="1"/>
        <v>3556547.1</v>
      </c>
      <c r="H25" s="78">
        <v>4960551.76</v>
      </c>
      <c r="I25" s="78">
        <v>3232593.16</v>
      </c>
    </row>
    <row r="26" spans="1:9" ht="17.25">
      <c r="A26" s="93" t="s">
        <v>154</v>
      </c>
      <c r="B26" s="77">
        <f t="shared" si="2"/>
        <v>2978356.72</v>
      </c>
      <c r="C26" s="78">
        <f t="shared" si="0"/>
        <v>26467031.04</v>
      </c>
      <c r="D26" s="94" t="s">
        <v>155</v>
      </c>
      <c r="E26" s="77">
        <f t="shared" si="3"/>
        <v>5574182.699999999</v>
      </c>
      <c r="F26" s="78">
        <f t="shared" si="1"/>
        <v>49579002.03999999</v>
      </c>
      <c r="H26" s="78">
        <v>23488674.32</v>
      </c>
      <c r="I26" s="78">
        <v>44004819.339999996</v>
      </c>
    </row>
    <row r="27" spans="1:9" ht="17.25">
      <c r="A27" s="93" t="s">
        <v>156</v>
      </c>
      <c r="B27" s="77">
        <f t="shared" si="2"/>
        <v>2159896.15</v>
      </c>
      <c r="C27" s="78">
        <f t="shared" si="0"/>
        <v>18674473.29</v>
      </c>
      <c r="D27" s="94" t="s">
        <v>157</v>
      </c>
      <c r="E27" s="77">
        <f t="shared" si="3"/>
        <v>1073923.9200000002</v>
      </c>
      <c r="F27" s="78">
        <f t="shared" si="1"/>
        <v>9550074.889999999</v>
      </c>
      <c r="H27" s="78">
        <v>16514577.14</v>
      </c>
      <c r="I27" s="78">
        <v>8476150.969999999</v>
      </c>
    </row>
    <row r="28" spans="1:9" ht="17.25">
      <c r="A28" s="93" t="s">
        <v>158</v>
      </c>
      <c r="B28" s="77">
        <f t="shared" si="2"/>
        <v>768887.5399999999</v>
      </c>
      <c r="C28" s="78">
        <f t="shared" si="0"/>
        <v>7570517.65</v>
      </c>
      <c r="D28" s="94" t="s">
        <v>159</v>
      </c>
      <c r="E28" s="77">
        <f t="shared" si="3"/>
        <v>2910395.83</v>
      </c>
      <c r="F28" s="78">
        <f t="shared" si="1"/>
        <v>27419847.61</v>
      </c>
      <c r="H28" s="78">
        <v>6801630.11</v>
      </c>
      <c r="I28" s="78">
        <v>24509451.779999997</v>
      </c>
    </row>
    <row r="29" spans="1:9" ht="17.25">
      <c r="A29" s="93" t="s">
        <v>160</v>
      </c>
      <c r="B29" s="77">
        <f t="shared" si="2"/>
        <v>510879.62</v>
      </c>
      <c r="C29" s="78">
        <f t="shared" si="0"/>
        <v>4886021.18</v>
      </c>
      <c r="D29" s="94" t="s">
        <v>161</v>
      </c>
      <c r="E29" s="77">
        <f t="shared" si="3"/>
        <v>2534591.58</v>
      </c>
      <c r="F29" s="78">
        <f t="shared" si="1"/>
        <v>24566941.17</v>
      </c>
      <c r="H29" s="78">
        <v>4375141.56</v>
      </c>
      <c r="I29" s="78">
        <v>22032349.59</v>
      </c>
    </row>
    <row r="30" spans="1:9" ht="17.25">
      <c r="A30" s="93" t="s">
        <v>162</v>
      </c>
      <c r="B30" s="77">
        <f t="shared" si="2"/>
        <v>1488198.9499999997</v>
      </c>
      <c r="C30" s="78">
        <f t="shared" si="0"/>
        <v>14518587.129999999</v>
      </c>
      <c r="D30" s="94" t="s">
        <v>163</v>
      </c>
      <c r="E30" s="77">
        <f t="shared" si="3"/>
        <v>15815686.27</v>
      </c>
      <c r="F30" s="78">
        <f t="shared" si="1"/>
        <v>141286675.14</v>
      </c>
      <c r="H30" s="78">
        <v>13030388.18</v>
      </c>
      <c r="I30" s="78">
        <v>125470988.86999999</v>
      </c>
    </row>
    <row r="31" spans="1:9" ht="17.25">
      <c r="A31" s="93" t="s">
        <v>164</v>
      </c>
      <c r="B31" s="77">
        <f t="shared" si="2"/>
        <v>1945102.5200000003</v>
      </c>
      <c r="C31" s="78">
        <f t="shared" si="0"/>
        <v>16084749.569999998</v>
      </c>
      <c r="D31" s="94" t="s">
        <v>165</v>
      </c>
      <c r="E31" s="77">
        <f t="shared" si="3"/>
        <v>821054.35</v>
      </c>
      <c r="F31" s="78">
        <f t="shared" si="1"/>
        <v>7061640.13</v>
      </c>
      <c r="H31" s="78">
        <v>14139647.049999999</v>
      </c>
      <c r="I31" s="78">
        <v>6240585.78</v>
      </c>
    </row>
    <row r="32" spans="1:9" ht="17.25">
      <c r="A32" s="93" t="s">
        <v>166</v>
      </c>
      <c r="B32" s="77">
        <f t="shared" si="2"/>
        <v>1385145.24</v>
      </c>
      <c r="C32" s="78">
        <f t="shared" si="0"/>
        <v>11563022.66</v>
      </c>
      <c r="D32" s="94" t="s">
        <v>167</v>
      </c>
      <c r="E32" s="77">
        <f t="shared" si="3"/>
        <v>405192.72000000003</v>
      </c>
      <c r="F32" s="78">
        <f t="shared" si="1"/>
        <v>3811248.29</v>
      </c>
      <c r="H32" s="78">
        <v>10177877.42</v>
      </c>
      <c r="I32" s="78">
        <v>3406055.57</v>
      </c>
    </row>
    <row r="33" spans="1:9" ht="17.25">
      <c r="A33" s="93" t="s">
        <v>168</v>
      </c>
      <c r="B33" s="77">
        <f t="shared" si="2"/>
        <v>334121.16</v>
      </c>
      <c r="C33" s="78">
        <f t="shared" si="0"/>
        <v>3091522.6500000004</v>
      </c>
      <c r="D33" s="94" t="s">
        <v>169</v>
      </c>
      <c r="E33" s="77">
        <f t="shared" si="3"/>
        <v>9652328.34</v>
      </c>
      <c r="F33" s="78">
        <f t="shared" si="1"/>
        <v>125363412.71</v>
      </c>
      <c r="H33" s="78">
        <v>2757401.49</v>
      </c>
      <c r="I33" s="78">
        <v>115711084.36999999</v>
      </c>
    </row>
    <row r="34" spans="1:9" ht="17.25">
      <c r="A34" s="93" t="s">
        <v>170</v>
      </c>
      <c r="B34" s="77">
        <f t="shared" si="2"/>
        <v>3144096.1</v>
      </c>
      <c r="C34" s="78">
        <f t="shared" si="0"/>
        <v>27513781.9</v>
      </c>
      <c r="D34" s="94" t="s">
        <v>171</v>
      </c>
      <c r="E34" s="77">
        <f t="shared" si="3"/>
        <v>67561301.19</v>
      </c>
      <c r="F34" s="78">
        <f t="shared" si="1"/>
        <v>606680026.1299999</v>
      </c>
      <c r="H34" s="78">
        <v>24369685.799999997</v>
      </c>
      <c r="I34" s="78">
        <v>539118724.9399999</v>
      </c>
    </row>
    <row r="35" spans="1:9" ht="17.25">
      <c r="A35" s="93" t="s">
        <v>172</v>
      </c>
      <c r="B35" s="77">
        <f t="shared" si="2"/>
        <v>271801.91000000003</v>
      </c>
      <c r="C35" s="78">
        <f t="shared" si="0"/>
        <v>2524816.4000000004</v>
      </c>
      <c r="D35" s="94" t="s">
        <v>173</v>
      </c>
      <c r="E35" s="77">
        <f t="shared" si="3"/>
        <v>609509.72</v>
      </c>
      <c r="F35" s="78">
        <f t="shared" si="1"/>
        <v>5586805.6899999995</v>
      </c>
      <c r="H35" s="78">
        <v>2253014.49</v>
      </c>
      <c r="I35" s="78">
        <v>4977295.97</v>
      </c>
    </row>
    <row r="36" spans="1:9" ht="17.25">
      <c r="A36" s="93" t="s">
        <v>174</v>
      </c>
      <c r="B36" s="77">
        <f t="shared" si="2"/>
        <v>4706231.66</v>
      </c>
      <c r="C36" s="78">
        <f t="shared" si="0"/>
        <v>43058834.870000005</v>
      </c>
      <c r="D36" s="94" t="s">
        <v>175</v>
      </c>
      <c r="E36" s="77">
        <f t="shared" si="3"/>
        <v>284065.58999999997</v>
      </c>
      <c r="F36" s="78">
        <f t="shared" si="1"/>
        <v>2979738.21</v>
      </c>
      <c r="H36" s="78">
        <v>38352603.21000001</v>
      </c>
      <c r="I36" s="78">
        <v>2695672.62</v>
      </c>
    </row>
    <row r="37" spans="1:9" ht="17.25">
      <c r="A37" s="93" t="s">
        <v>176</v>
      </c>
      <c r="B37" s="77">
        <f t="shared" si="2"/>
        <v>26244739.099999998</v>
      </c>
      <c r="C37" s="78">
        <f aca="true" t="shared" si="4" ref="C37:C53">B37+H37</f>
        <v>233539278</v>
      </c>
      <c r="D37" s="94" t="s">
        <v>177</v>
      </c>
      <c r="E37" s="77">
        <f t="shared" si="3"/>
        <v>11878039.91</v>
      </c>
      <c r="F37" s="78">
        <f t="shared" si="1"/>
        <v>98785820.84</v>
      </c>
      <c r="H37" s="78">
        <v>207294538.9</v>
      </c>
      <c r="I37" s="78">
        <v>86907780.93</v>
      </c>
    </row>
    <row r="38" spans="1:9" ht="17.25">
      <c r="A38" s="93" t="s">
        <v>178</v>
      </c>
      <c r="B38" s="77">
        <f t="shared" si="2"/>
        <v>80274.65</v>
      </c>
      <c r="C38" s="78">
        <f t="shared" si="4"/>
        <v>753701.6</v>
      </c>
      <c r="D38" s="94" t="s">
        <v>179</v>
      </c>
      <c r="E38" s="77">
        <f t="shared" si="3"/>
        <v>6632604.52</v>
      </c>
      <c r="F38" s="78">
        <f t="shared" si="1"/>
        <v>58489651.11</v>
      </c>
      <c r="H38" s="78">
        <v>673426.95</v>
      </c>
      <c r="I38" s="78">
        <v>51857046.589999996</v>
      </c>
    </row>
    <row r="39" spans="1:9" ht="17.25">
      <c r="A39" s="93" t="s">
        <v>180</v>
      </c>
      <c r="B39" s="77">
        <f t="shared" si="2"/>
        <v>902765.33</v>
      </c>
      <c r="C39" s="78">
        <f t="shared" si="4"/>
        <v>6572607.16</v>
      </c>
      <c r="D39" s="94" t="s">
        <v>181</v>
      </c>
      <c r="E39" s="77">
        <f t="shared" si="3"/>
        <v>1574906.4600000002</v>
      </c>
      <c r="F39" s="78">
        <f t="shared" si="1"/>
        <v>13606157.940000001</v>
      </c>
      <c r="H39" s="78">
        <v>5669841.83</v>
      </c>
      <c r="I39" s="78">
        <v>12031251.48</v>
      </c>
    </row>
    <row r="40" spans="1:9" ht="17.25">
      <c r="A40" s="93" t="s">
        <v>182</v>
      </c>
      <c r="B40" s="77">
        <f t="shared" si="2"/>
        <v>1485246.06</v>
      </c>
      <c r="C40" s="78">
        <f t="shared" si="4"/>
        <v>12519339.190000001</v>
      </c>
      <c r="D40" s="94" t="s">
        <v>183</v>
      </c>
      <c r="E40" s="77">
        <f t="shared" si="3"/>
        <v>173965.63</v>
      </c>
      <c r="F40" s="78">
        <f t="shared" si="1"/>
        <v>1422900.6600000001</v>
      </c>
      <c r="H40" s="78">
        <v>11034093.13</v>
      </c>
      <c r="I40" s="78">
        <v>1248935.03</v>
      </c>
    </row>
    <row r="41" spans="1:9" ht="17.25">
      <c r="A41" s="93" t="s">
        <v>184</v>
      </c>
      <c r="B41" s="77">
        <f t="shared" si="2"/>
        <v>2395998.1500000004</v>
      </c>
      <c r="C41" s="78">
        <f t="shared" si="4"/>
        <v>13678528.889999999</v>
      </c>
      <c r="D41" s="94" t="s">
        <v>185</v>
      </c>
      <c r="E41" s="77">
        <f t="shared" si="3"/>
        <v>555002.15</v>
      </c>
      <c r="F41" s="78">
        <f t="shared" si="1"/>
        <v>4340184.53</v>
      </c>
      <c r="H41" s="78">
        <v>11282530.739999998</v>
      </c>
      <c r="I41" s="78">
        <v>3785182.38</v>
      </c>
    </row>
    <row r="42" spans="1:9" ht="17.25">
      <c r="A42" s="93" t="s">
        <v>186</v>
      </c>
      <c r="B42" s="77">
        <f t="shared" si="2"/>
        <v>647806.18</v>
      </c>
      <c r="C42" s="78">
        <f t="shared" si="4"/>
        <v>5262857.01</v>
      </c>
      <c r="D42" s="94" t="s">
        <v>218</v>
      </c>
      <c r="E42" s="77">
        <f t="shared" si="3"/>
        <v>290557.05</v>
      </c>
      <c r="F42" s="78">
        <f t="shared" si="1"/>
        <v>2831458.9499999997</v>
      </c>
      <c r="H42" s="78">
        <v>4615050.83</v>
      </c>
      <c r="I42" s="78">
        <v>2540901.9</v>
      </c>
    </row>
    <row r="43" spans="1:9" ht="17.25">
      <c r="A43" s="93" t="s">
        <v>188</v>
      </c>
      <c r="B43" s="77">
        <f t="shared" si="2"/>
        <v>1224767.36</v>
      </c>
      <c r="C43" s="78">
        <f t="shared" si="4"/>
        <v>11124794.959999999</v>
      </c>
      <c r="D43" s="94" t="s">
        <v>189</v>
      </c>
      <c r="E43" s="77">
        <f t="shared" si="3"/>
        <v>60093.56</v>
      </c>
      <c r="F43" s="78">
        <f t="shared" si="1"/>
        <v>780955.3200000001</v>
      </c>
      <c r="H43" s="78">
        <v>9900027.6</v>
      </c>
      <c r="I43" s="78">
        <v>720861.76</v>
      </c>
    </row>
    <row r="44" spans="1:9" ht="17.25">
      <c r="A44" s="93" t="s">
        <v>190</v>
      </c>
      <c r="B44" s="77">
        <f t="shared" si="2"/>
        <v>1907624.28</v>
      </c>
      <c r="C44" s="78">
        <f t="shared" si="4"/>
        <v>17134774.92</v>
      </c>
      <c r="D44" s="94" t="s">
        <v>191</v>
      </c>
      <c r="E44" s="77">
        <f t="shared" si="3"/>
        <v>1810362.72</v>
      </c>
      <c r="F44" s="78">
        <f t="shared" si="1"/>
        <v>16605214.58</v>
      </c>
      <c r="H44" s="78">
        <v>15227150.64</v>
      </c>
      <c r="I44" s="78">
        <v>14794851.86</v>
      </c>
    </row>
    <row r="45" spans="1:9" ht="17.25">
      <c r="A45" s="93" t="s">
        <v>192</v>
      </c>
      <c r="B45" s="77">
        <f t="shared" si="2"/>
        <v>484441.7</v>
      </c>
      <c r="C45" s="78">
        <f t="shared" si="4"/>
        <v>4194911.4</v>
      </c>
      <c r="D45" s="94" t="s">
        <v>193</v>
      </c>
      <c r="E45" s="77">
        <f t="shared" si="3"/>
        <v>8903463.81</v>
      </c>
      <c r="F45" s="78">
        <f t="shared" si="1"/>
        <v>81761290.9</v>
      </c>
      <c r="H45" s="78">
        <v>3710469.7</v>
      </c>
      <c r="I45" s="78">
        <v>72857827.09</v>
      </c>
    </row>
    <row r="46" spans="1:9" ht="17.25">
      <c r="A46" s="93" t="s">
        <v>194</v>
      </c>
      <c r="B46" s="77">
        <f t="shared" si="2"/>
        <v>160298.25000000003</v>
      </c>
      <c r="C46" s="78">
        <f t="shared" si="4"/>
        <v>1384318.54</v>
      </c>
      <c r="D46" s="94" t="s">
        <v>195</v>
      </c>
      <c r="E46" s="77">
        <f t="shared" si="3"/>
        <v>328713.99</v>
      </c>
      <c r="F46" s="78">
        <f t="shared" si="1"/>
        <v>3067401.0999999996</v>
      </c>
      <c r="H46" s="78">
        <v>1224020.29</v>
      </c>
      <c r="I46" s="78">
        <v>2738687.11</v>
      </c>
    </row>
    <row r="47" spans="1:9" ht="17.25">
      <c r="A47" s="93" t="s">
        <v>196</v>
      </c>
      <c r="B47" s="77">
        <f t="shared" si="2"/>
        <v>708382.8200000001</v>
      </c>
      <c r="C47" s="78">
        <f t="shared" si="4"/>
        <v>6280920.430000001</v>
      </c>
      <c r="D47" s="94" t="s">
        <v>197</v>
      </c>
      <c r="E47" s="77">
        <f t="shared" si="3"/>
        <v>1113133.38</v>
      </c>
      <c r="F47" s="78">
        <f t="shared" si="1"/>
        <v>9906575.510000002</v>
      </c>
      <c r="H47" s="78">
        <v>5572537.61</v>
      </c>
      <c r="I47" s="78">
        <v>8793442.13</v>
      </c>
    </row>
    <row r="48" spans="1:9" ht="17.25">
      <c r="A48" s="93" t="s">
        <v>198</v>
      </c>
      <c r="B48" s="77">
        <f t="shared" si="2"/>
        <v>147256.31</v>
      </c>
      <c r="C48" s="78">
        <f t="shared" si="4"/>
        <v>1308128.6600000001</v>
      </c>
      <c r="D48" s="94" t="s">
        <v>199</v>
      </c>
      <c r="E48" s="77">
        <f t="shared" si="3"/>
        <v>909815.65</v>
      </c>
      <c r="F48" s="78">
        <f t="shared" si="1"/>
        <v>8731041.83</v>
      </c>
      <c r="H48" s="78">
        <v>1160872.35</v>
      </c>
      <c r="I48" s="78">
        <v>7821226.18</v>
      </c>
    </row>
    <row r="49" spans="1:9" ht="17.25">
      <c r="A49" s="93" t="s">
        <v>200</v>
      </c>
      <c r="B49" s="77">
        <f t="shared" si="2"/>
        <v>1701767.19</v>
      </c>
      <c r="C49" s="78">
        <f t="shared" si="4"/>
        <v>15286312.899999999</v>
      </c>
      <c r="D49" s="94" t="s">
        <v>201</v>
      </c>
      <c r="E49" s="77">
        <f t="shared" si="3"/>
        <v>16868447.37</v>
      </c>
      <c r="F49" s="78">
        <f t="shared" si="1"/>
        <v>154015353.88</v>
      </c>
      <c r="H49" s="78">
        <v>13584545.709999999</v>
      </c>
      <c r="I49" s="78">
        <v>137146906.51</v>
      </c>
    </row>
    <row r="50" spans="1:9" ht="17.25">
      <c r="A50" s="93" t="s">
        <v>202</v>
      </c>
      <c r="B50" s="77">
        <f t="shared" si="2"/>
        <v>447470.67</v>
      </c>
      <c r="C50" s="78">
        <f t="shared" si="4"/>
        <v>3972802.91</v>
      </c>
      <c r="D50" s="94" t="s">
        <v>203</v>
      </c>
      <c r="E50" s="77">
        <f t="shared" si="3"/>
        <v>6071201.24</v>
      </c>
      <c r="F50" s="78">
        <f t="shared" si="1"/>
        <v>51337293.29</v>
      </c>
      <c r="H50" s="78">
        <v>3525332.24</v>
      </c>
      <c r="I50" s="78">
        <v>45266092.05</v>
      </c>
    </row>
    <row r="51" spans="1:9" ht="18" thickBot="1">
      <c r="A51" s="93" t="s">
        <v>204</v>
      </c>
      <c r="B51" s="77">
        <f t="shared" si="2"/>
        <v>39606357.269999996</v>
      </c>
      <c r="C51" s="78">
        <f t="shared" si="4"/>
        <v>357019554.26</v>
      </c>
      <c r="D51" s="94" t="s">
        <v>205</v>
      </c>
      <c r="E51" s="95">
        <f>N115</f>
        <v>75362032.42</v>
      </c>
      <c r="F51" s="96">
        <f t="shared" si="1"/>
        <v>652787282.3999999</v>
      </c>
      <c r="H51" s="78">
        <v>317413196.99</v>
      </c>
      <c r="I51" s="78">
        <v>577425249.9799999</v>
      </c>
    </row>
    <row r="52" spans="1:9" ht="18" thickTop="1">
      <c r="A52" s="93" t="s">
        <v>206</v>
      </c>
      <c r="B52" s="77">
        <f t="shared" si="2"/>
        <v>118900.56999999999</v>
      </c>
      <c r="C52" s="78">
        <f t="shared" si="4"/>
        <v>1007656.9099999999</v>
      </c>
      <c r="D52" s="94"/>
      <c r="E52" s="97" t="s">
        <v>106</v>
      </c>
      <c r="F52" s="97" t="s">
        <v>106</v>
      </c>
      <c r="H52" s="78">
        <v>888756.34</v>
      </c>
      <c r="I52" s="98" t="s">
        <v>106</v>
      </c>
    </row>
    <row r="53" spans="1:9" ht="17.25">
      <c r="A53" s="99" t="s">
        <v>207</v>
      </c>
      <c r="B53" s="77">
        <f t="shared" si="2"/>
        <v>770270.2799999999</v>
      </c>
      <c r="C53" s="78">
        <f t="shared" si="4"/>
        <v>5967866.33</v>
      </c>
      <c r="D53" s="100" t="s">
        <v>208</v>
      </c>
      <c r="E53" s="89">
        <f>SUM(B5:B53)+SUM(E5:E51)</f>
        <v>483846493.26</v>
      </c>
      <c r="F53" s="89">
        <f>SUM(C5:C53)+SUM(F5:F51)</f>
        <v>4349450709.93</v>
      </c>
      <c r="H53" s="78">
        <v>5197596.05</v>
      </c>
      <c r="I53" s="98">
        <v>4143213131.8499994</v>
      </c>
    </row>
    <row r="54" spans="6:9" ht="12.75">
      <c r="F54" s="98" t="s">
        <v>106</v>
      </c>
      <c r="I54" t="s">
        <v>106</v>
      </c>
    </row>
    <row r="55" spans="5:9" ht="12.75">
      <c r="E55" t="s">
        <v>106</v>
      </c>
      <c r="F55" s="98">
        <f>I53+E53</f>
        <v>4627059625.11</v>
      </c>
      <c r="I55">
        <v>4143213131.8499994</v>
      </c>
    </row>
    <row r="57" ht="12.75">
      <c r="B57" t="s">
        <v>106</v>
      </c>
    </row>
    <row r="58" ht="12.75">
      <c r="B58" t="s">
        <v>106</v>
      </c>
    </row>
    <row r="61" ht="12.75">
      <c r="A61" s="90" t="s">
        <v>106</v>
      </c>
    </row>
    <row r="62" ht="12.75">
      <c r="A62" s="90" t="s">
        <v>106</v>
      </c>
    </row>
    <row r="63" ht="12.75">
      <c r="A63" s="90" t="s">
        <v>106</v>
      </c>
    </row>
    <row r="64" ht="12.75">
      <c r="A64" s="90" t="s">
        <v>106</v>
      </c>
    </row>
    <row r="65" ht="12.75">
      <c r="A65" s="90" t="s">
        <v>106</v>
      </c>
    </row>
    <row r="68" spans="1:14" ht="17.25">
      <c r="A68" s="101"/>
      <c r="B68" s="102">
        <v>10101</v>
      </c>
      <c r="C68" s="102">
        <v>10102</v>
      </c>
      <c r="D68" s="102">
        <v>10103</v>
      </c>
      <c r="E68" s="103">
        <v>10104</v>
      </c>
      <c r="F68" s="104">
        <v>10105</v>
      </c>
      <c r="G68" s="103" t="s">
        <v>219</v>
      </c>
      <c r="H68" s="101"/>
      <c r="I68" s="102">
        <v>10101</v>
      </c>
      <c r="J68" s="102">
        <v>10102</v>
      </c>
      <c r="K68" s="102">
        <v>10103</v>
      </c>
      <c r="L68" s="102">
        <v>10104</v>
      </c>
      <c r="M68" s="102">
        <v>10105</v>
      </c>
      <c r="N68" s="103" t="s">
        <v>219</v>
      </c>
    </row>
    <row r="69" spans="1:14" ht="17.25">
      <c r="A69" s="105" t="s">
        <v>112</v>
      </c>
      <c r="B69" s="77">
        <v>4121623.58</v>
      </c>
      <c r="C69" s="106">
        <v>13410.78</v>
      </c>
      <c r="D69" s="106">
        <v>6.92</v>
      </c>
      <c r="E69" s="106">
        <v>578198.63</v>
      </c>
      <c r="F69" s="106">
        <v>48051.62</v>
      </c>
      <c r="G69" s="107">
        <f>SUM(B69:F69)</f>
        <v>4761291.53</v>
      </c>
      <c r="H69" s="108" t="s">
        <v>113</v>
      </c>
      <c r="I69" s="77">
        <v>1585917.03</v>
      </c>
      <c r="J69" s="106">
        <v>6394</v>
      </c>
      <c r="K69" s="106">
        <v>460.23</v>
      </c>
      <c r="L69" s="106">
        <v>226158.3</v>
      </c>
      <c r="M69" s="106">
        <v>21428.7</v>
      </c>
      <c r="N69" s="107">
        <f>SUM(I69:M69)</f>
        <v>1840358.26</v>
      </c>
    </row>
    <row r="70" spans="1:14" ht="17.25">
      <c r="A70" s="109" t="s">
        <v>114</v>
      </c>
      <c r="B70" s="77">
        <v>1823686.23</v>
      </c>
      <c r="C70" s="106">
        <v>2774</v>
      </c>
      <c r="D70" s="106">
        <v>0</v>
      </c>
      <c r="E70" s="106">
        <v>261911.22</v>
      </c>
      <c r="F70" s="106">
        <v>23365.42</v>
      </c>
      <c r="G70" s="107">
        <f aca="true" t="shared" si="5" ref="G70:G117">SUM(B70:F70)</f>
        <v>2111736.87</v>
      </c>
      <c r="H70" s="108" t="s">
        <v>115</v>
      </c>
      <c r="I70" s="77">
        <v>289458.16</v>
      </c>
      <c r="J70" s="106">
        <v>327.77</v>
      </c>
      <c r="K70" s="106">
        <v>0</v>
      </c>
      <c r="L70" s="106">
        <v>39303.22</v>
      </c>
      <c r="M70" s="106">
        <v>1973.07</v>
      </c>
      <c r="N70" s="107">
        <f aca="true" t="shared" si="6" ref="N70:N115">SUM(I70:M70)</f>
        <v>331062.22000000003</v>
      </c>
    </row>
    <row r="71" spans="1:14" ht="17.25">
      <c r="A71" s="105" t="s">
        <v>116</v>
      </c>
      <c r="B71" s="77">
        <v>560124.01</v>
      </c>
      <c r="C71" s="106">
        <v>239.71</v>
      </c>
      <c r="D71" s="106">
        <v>0</v>
      </c>
      <c r="E71" s="106">
        <v>81556.4</v>
      </c>
      <c r="F71" s="106">
        <v>5261.9</v>
      </c>
      <c r="G71" s="107">
        <f t="shared" si="5"/>
        <v>647182.02</v>
      </c>
      <c r="H71" s="108" t="s">
        <v>117</v>
      </c>
      <c r="I71" s="77">
        <v>1262692.56</v>
      </c>
      <c r="J71" s="106">
        <v>625</v>
      </c>
      <c r="K71" s="106">
        <v>0</v>
      </c>
      <c r="L71" s="106">
        <v>180049.61</v>
      </c>
      <c r="M71" s="106">
        <v>15553.7</v>
      </c>
      <c r="N71" s="107">
        <f t="shared" si="6"/>
        <v>1458920.8699999999</v>
      </c>
    </row>
    <row r="72" spans="1:14" ht="17.25">
      <c r="A72" s="105" t="s">
        <v>118</v>
      </c>
      <c r="B72" s="77">
        <v>149933.66</v>
      </c>
      <c r="C72" s="106">
        <v>0</v>
      </c>
      <c r="D72" s="106">
        <v>0</v>
      </c>
      <c r="E72" s="106">
        <v>19260.25</v>
      </c>
      <c r="F72" s="106">
        <v>1457.92</v>
      </c>
      <c r="G72" s="107">
        <f t="shared" si="5"/>
        <v>170651.83000000002</v>
      </c>
      <c r="H72" s="108" t="s">
        <v>119</v>
      </c>
      <c r="I72" s="77">
        <v>2218044.32</v>
      </c>
      <c r="J72" s="106">
        <v>14061</v>
      </c>
      <c r="K72" s="106">
        <v>0</v>
      </c>
      <c r="L72" s="106">
        <v>312768.13</v>
      </c>
      <c r="M72" s="106">
        <v>20116.58</v>
      </c>
      <c r="N72" s="107">
        <f t="shared" si="6"/>
        <v>2564990.03</v>
      </c>
    </row>
    <row r="73" spans="1:14" ht="17.25">
      <c r="A73" s="105" t="s">
        <v>120</v>
      </c>
      <c r="B73" s="77">
        <v>6771134.12</v>
      </c>
      <c r="C73" s="106">
        <v>34349</v>
      </c>
      <c r="D73" s="106">
        <v>0</v>
      </c>
      <c r="E73" s="106">
        <v>1005105.29</v>
      </c>
      <c r="F73" s="106">
        <v>81678.18</v>
      </c>
      <c r="G73" s="107">
        <f t="shared" si="5"/>
        <v>7892266.59</v>
      </c>
      <c r="H73" s="108" t="s">
        <v>121</v>
      </c>
      <c r="I73" s="77">
        <v>2413913.8</v>
      </c>
      <c r="J73" s="106">
        <v>8764</v>
      </c>
      <c r="K73" s="106">
        <v>0</v>
      </c>
      <c r="L73" s="106">
        <v>325790.76</v>
      </c>
      <c r="M73" s="106">
        <v>20759.54</v>
      </c>
      <c r="N73" s="107">
        <f t="shared" si="6"/>
        <v>2769228.0999999996</v>
      </c>
    </row>
    <row r="74" spans="1:14" ht="17.25">
      <c r="A74" s="105" t="s">
        <v>122</v>
      </c>
      <c r="B74" s="77">
        <v>4862048.29</v>
      </c>
      <c r="C74" s="106">
        <v>0</v>
      </c>
      <c r="D74" s="106">
        <v>0</v>
      </c>
      <c r="E74" s="106">
        <v>704030.29</v>
      </c>
      <c r="F74" s="106">
        <v>49551.43</v>
      </c>
      <c r="G74" s="107">
        <f t="shared" si="5"/>
        <v>5615630.01</v>
      </c>
      <c r="H74" s="108" t="s">
        <v>123</v>
      </c>
      <c r="I74" s="77">
        <v>764488.65</v>
      </c>
      <c r="J74" s="106">
        <v>0</v>
      </c>
      <c r="K74" s="106">
        <v>0</v>
      </c>
      <c r="L74" s="106">
        <v>109155.17</v>
      </c>
      <c r="M74" s="106">
        <v>8524.57</v>
      </c>
      <c r="N74" s="107">
        <f t="shared" si="6"/>
        <v>882168.39</v>
      </c>
    </row>
    <row r="75" spans="1:14" ht="17.25">
      <c r="A75" s="105" t="s">
        <v>124</v>
      </c>
      <c r="B75" s="77">
        <v>1253872.01</v>
      </c>
      <c r="C75" s="106">
        <v>6336.67</v>
      </c>
      <c r="D75" s="106">
        <v>0</v>
      </c>
      <c r="E75" s="106">
        <v>174963.62</v>
      </c>
      <c r="F75" s="106">
        <v>10563.23</v>
      </c>
      <c r="G75" s="107">
        <f t="shared" si="5"/>
        <v>1445735.5299999998</v>
      </c>
      <c r="H75" s="108" t="s">
        <v>125</v>
      </c>
      <c r="I75" s="77">
        <v>718701.2</v>
      </c>
      <c r="J75" s="106">
        <v>737</v>
      </c>
      <c r="K75" s="106">
        <v>0</v>
      </c>
      <c r="L75" s="106">
        <v>97857.9</v>
      </c>
      <c r="M75" s="106">
        <v>6573.69</v>
      </c>
      <c r="N75" s="107">
        <f t="shared" si="6"/>
        <v>823869.7899999999</v>
      </c>
    </row>
    <row r="76" spans="1:14" ht="17.25">
      <c r="A76" s="105" t="s">
        <v>126</v>
      </c>
      <c r="B76" s="77">
        <v>204968.54</v>
      </c>
      <c r="C76" s="106">
        <v>611</v>
      </c>
      <c r="D76" s="106">
        <v>0</v>
      </c>
      <c r="E76" s="106">
        <v>27716.21</v>
      </c>
      <c r="F76" s="106">
        <v>2836.19</v>
      </c>
      <c r="G76" s="107">
        <f t="shared" si="5"/>
        <v>236131.94</v>
      </c>
      <c r="H76" s="108" t="s">
        <v>127</v>
      </c>
      <c r="I76" s="77">
        <v>7475054.57</v>
      </c>
      <c r="J76" s="106">
        <v>54121.65</v>
      </c>
      <c r="K76" s="106">
        <v>0</v>
      </c>
      <c r="L76" s="106">
        <v>1126346.34</v>
      </c>
      <c r="M76" s="106">
        <v>67777.41</v>
      </c>
      <c r="N76" s="107">
        <f t="shared" si="6"/>
        <v>8723299.97</v>
      </c>
    </row>
    <row r="77" spans="1:14" ht="17.25">
      <c r="A77" s="105" t="s">
        <v>128</v>
      </c>
      <c r="B77" s="77">
        <v>802981.79</v>
      </c>
      <c r="C77" s="106">
        <v>0</v>
      </c>
      <c r="D77" s="106">
        <v>7.22</v>
      </c>
      <c r="E77" s="106">
        <v>105596.5</v>
      </c>
      <c r="F77" s="106">
        <v>8010.04</v>
      </c>
      <c r="G77" s="107">
        <f t="shared" si="5"/>
        <v>916595.55</v>
      </c>
      <c r="H77" s="108" t="s">
        <v>129</v>
      </c>
      <c r="I77" s="77">
        <v>1253483.37</v>
      </c>
      <c r="J77" s="106">
        <v>8104</v>
      </c>
      <c r="K77" s="106">
        <v>0</v>
      </c>
      <c r="L77" s="106">
        <v>174033.11</v>
      </c>
      <c r="M77" s="106">
        <v>7845.28</v>
      </c>
      <c r="N77" s="107">
        <f t="shared" si="6"/>
        <v>1443465.76</v>
      </c>
    </row>
    <row r="78" spans="1:14" ht="17.25">
      <c r="A78" s="105" t="s">
        <v>130</v>
      </c>
      <c r="B78" s="77">
        <v>1731205.36</v>
      </c>
      <c r="C78" s="106">
        <v>0</v>
      </c>
      <c r="D78" s="106">
        <v>0</v>
      </c>
      <c r="E78" s="106">
        <v>239336.01</v>
      </c>
      <c r="F78" s="106">
        <v>22899.71</v>
      </c>
      <c r="G78" s="107">
        <f t="shared" si="5"/>
        <v>1993441.08</v>
      </c>
      <c r="H78" s="108" t="s">
        <v>131</v>
      </c>
      <c r="I78" s="77">
        <v>1021945.57</v>
      </c>
      <c r="J78" s="106">
        <v>2944</v>
      </c>
      <c r="K78" s="106">
        <v>0</v>
      </c>
      <c r="L78" s="106">
        <v>139353.05</v>
      </c>
      <c r="M78" s="106">
        <v>8304.5</v>
      </c>
      <c r="N78" s="107">
        <f t="shared" si="6"/>
        <v>1172547.1199999999</v>
      </c>
    </row>
    <row r="79" spans="1:14" ht="17.25">
      <c r="A79" s="105" t="s">
        <v>132</v>
      </c>
      <c r="B79" s="77">
        <v>954858.47</v>
      </c>
      <c r="C79" s="106">
        <v>1105</v>
      </c>
      <c r="D79" s="106">
        <v>0</v>
      </c>
      <c r="E79" s="106">
        <v>130522.74</v>
      </c>
      <c r="F79" s="106">
        <v>7693.97</v>
      </c>
      <c r="G79" s="107">
        <f t="shared" si="5"/>
        <v>1094180.18</v>
      </c>
      <c r="H79" s="110" t="s">
        <v>133</v>
      </c>
      <c r="I79" s="77">
        <v>3694297.16</v>
      </c>
      <c r="J79" s="106">
        <v>19625</v>
      </c>
      <c r="K79" s="106">
        <v>0</v>
      </c>
      <c r="L79" s="106">
        <v>540208.16</v>
      </c>
      <c r="M79" s="106">
        <v>36606.86</v>
      </c>
      <c r="N79" s="107">
        <f t="shared" si="6"/>
        <v>4290737.180000001</v>
      </c>
    </row>
    <row r="80" spans="1:14" ht="17.25">
      <c r="A80" s="105" t="s">
        <v>134</v>
      </c>
      <c r="B80" s="77">
        <v>510478.95</v>
      </c>
      <c r="C80" s="106">
        <v>3101</v>
      </c>
      <c r="D80" s="106">
        <v>0</v>
      </c>
      <c r="E80" s="106">
        <v>76434.84</v>
      </c>
      <c r="F80" s="106">
        <v>10906.76</v>
      </c>
      <c r="G80" s="107">
        <f t="shared" si="5"/>
        <v>600921.55</v>
      </c>
      <c r="H80" s="108" t="s">
        <v>135</v>
      </c>
      <c r="I80" s="77">
        <v>295937.3</v>
      </c>
      <c r="J80" s="106">
        <v>0</v>
      </c>
      <c r="K80" s="106">
        <v>19</v>
      </c>
      <c r="L80" s="106">
        <v>40843.34</v>
      </c>
      <c r="M80" s="106">
        <v>2792.65</v>
      </c>
      <c r="N80" s="107">
        <f t="shared" si="6"/>
        <v>339592.29000000004</v>
      </c>
    </row>
    <row r="81" spans="1:14" ht="17.25">
      <c r="A81" s="105" t="s">
        <v>136</v>
      </c>
      <c r="B81" s="77">
        <v>738296.81</v>
      </c>
      <c r="C81" s="106">
        <v>5286</v>
      </c>
      <c r="D81" s="106">
        <v>0</v>
      </c>
      <c r="E81" s="106">
        <v>99416.4</v>
      </c>
      <c r="F81" s="106">
        <v>7897.78</v>
      </c>
      <c r="G81" s="107">
        <f t="shared" si="5"/>
        <v>850896.9900000001</v>
      </c>
      <c r="H81" s="108" t="s">
        <v>137</v>
      </c>
      <c r="I81" s="77">
        <v>1635148.2</v>
      </c>
      <c r="J81" s="106">
        <v>11619.1</v>
      </c>
      <c r="K81" s="106">
        <v>0</v>
      </c>
      <c r="L81" s="106">
        <v>224309.23</v>
      </c>
      <c r="M81" s="106">
        <v>15375.08</v>
      </c>
      <c r="N81" s="107">
        <f t="shared" si="6"/>
        <v>1886451.61</v>
      </c>
    </row>
    <row r="82" spans="1:14" ht="17.25">
      <c r="A82" s="105" t="s">
        <v>138</v>
      </c>
      <c r="B82" s="77">
        <v>167206.14</v>
      </c>
      <c r="C82" s="106">
        <v>0.16</v>
      </c>
      <c r="D82" s="106">
        <v>11.65</v>
      </c>
      <c r="E82" s="106">
        <v>24514.35</v>
      </c>
      <c r="F82" s="106">
        <v>3311.09</v>
      </c>
      <c r="G82" s="107">
        <f t="shared" si="5"/>
        <v>195043.39</v>
      </c>
      <c r="H82" s="108" t="s">
        <v>139</v>
      </c>
      <c r="I82" s="77">
        <v>7421371.62</v>
      </c>
      <c r="J82" s="106">
        <v>82358</v>
      </c>
      <c r="K82" s="106">
        <v>0</v>
      </c>
      <c r="L82" s="106">
        <v>1099071.2</v>
      </c>
      <c r="M82" s="106">
        <v>68061.03</v>
      </c>
      <c r="N82" s="107">
        <f t="shared" si="6"/>
        <v>8670861.85</v>
      </c>
    </row>
    <row r="83" spans="1:14" ht="17.25">
      <c r="A83" s="105" t="s">
        <v>140</v>
      </c>
      <c r="B83" s="77">
        <v>1323503.87</v>
      </c>
      <c r="C83" s="106">
        <v>1002</v>
      </c>
      <c r="D83" s="106">
        <v>0</v>
      </c>
      <c r="E83" s="106">
        <v>178894.45</v>
      </c>
      <c r="F83" s="106">
        <v>8726.27</v>
      </c>
      <c r="G83" s="107">
        <f t="shared" si="5"/>
        <v>1512126.59</v>
      </c>
      <c r="H83" s="108" t="s">
        <v>141</v>
      </c>
      <c r="I83" s="77">
        <v>75670.05</v>
      </c>
      <c r="J83" s="106">
        <v>291</v>
      </c>
      <c r="K83" s="106">
        <v>0</v>
      </c>
      <c r="L83" s="106">
        <v>10213.69</v>
      </c>
      <c r="M83" s="106">
        <v>571.37</v>
      </c>
      <c r="N83" s="107">
        <f t="shared" si="6"/>
        <v>86746.11</v>
      </c>
    </row>
    <row r="84" spans="1:14" ht="17.25">
      <c r="A84" s="105" t="s">
        <v>142</v>
      </c>
      <c r="B84" s="77">
        <v>3463713.32</v>
      </c>
      <c r="C84" s="106">
        <v>7970</v>
      </c>
      <c r="D84" s="106">
        <v>0</v>
      </c>
      <c r="E84" s="106">
        <v>514568.34</v>
      </c>
      <c r="F84" s="106">
        <v>44180.58</v>
      </c>
      <c r="G84" s="107">
        <f t="shared" si="5"/>
        <v>4030432.2399999998</v>
      </c>
      <c r="H84" s="108" t="s">
        <v>143</v>
      </c>
      <c r="I84" s="77">
        <v>201139.16</v>
      </c>
      <c r="J84" s="106">
        <v>0</v>
      </c>
      <c r="K84" s="106">
        <v>0</v>
      </c>
      <c r="L84" s="106">
        <v>25170.71</v>
      </c>
      <c r="M84" s="106">
        <v>2480.06</v>
      </c>
      <c r="N84" s="107">
        <f t="shared" si="6"/>
        <v>228789.93</v>
      </c>
    </row>
    <row r="85" spans="1:14" ht="17.25">
      <c r="A85" s="105" t="s">
        <v>144</v>
      </c>
      <c r="B85" s="77">
        <v>208097.47</v>
      </c>
      <c r="C85" s="106">
        <v>0</v>
      </c>
      <c r="D85" s="106">
        <v>0</v>
      </c>
      <c r="E85" s="106">
        <v>27385.97</v>
      </c>
      <c r="F85" s="106">
        <v>2514.18</v>
      </c>
      <c r="G85" s="107">
        <f t="shared" si="5"/>
        <v>237997.62</v>
      </c>
      <c r="H85" s="108" t="s">
        <v>145</v>
      </c>
      <c r="I85" s="77">
        <v>1561753.51</v>
      </c>
      <c r="J85" s="106">
        <v>38362.73</v>
      </c>
      <c r="K85" s="106">
        <v>0</v>
      </c>
      <c r="L85" s="106">
        <v>224761.16</v>
      </c>
      <c r="M85" s="106">
        <v>23869.25</v>
      </c>
      <c r="N85" s="107">
        <f t="shared" si="6"/>
        <v>1848746.65</v>
      </c>
    </row>
    <row r="86" spans="1:14" ht="17.25">
      <c r="A86" s="105" t="s">
        <v>146</v>
      </c>
      <c r="B86" s="77">
        <v>2538797.51</v>
      </c>
      <c r="C86" s="106">
        <v>5622.41</v>
      </c>
      <c r="D86" s="106">
        <v>0</v>
      </c>
      <c r="E86" s="106">
        <v>367752.36</v>
      </c>
      <c r="F86" s="106">
        <v>27070.83</v>
      </c>
      <c r="G86" s="107">
        <f t="shared" si="5"/>
        <v>2939243.11</v>
      </c>
      <c r="H86" s="108" t="s">
        <v>147</v>
      </c>
      <c r="I86" s="77">
        <v>505733.75</v>
      </c>
      <c r="J86" s="106">
        <v>3077.64</v>
      </c>
      <c r="K86" s="106">
        <v>0</v>
      </c>
      <c r="L86" s="106">
        <v>71028.19</v>
      </c>
      <c r="M86" s="106">
        <v>7741.4</v>
      </c>
      <c r="N86" s="107">
        <f t="shared" si="6"/>
        <v>587580.9800000001</v>
      </c>
    </row>
    <row r="87" spans="1:14" ht="17.25">
      <c r="A87" s="105" t="s">
        <v>217</v>
      </c>
      <c r="B87" s="77">
        <v>56704192.64</v>
      </c>
      <c r="C87" s="106">
        <v>456301</v>
      </c>
      <c r="D87" s="106">
        <v>181.99</v>
      </c>
      <c r="E87" s="106">
        <v>8711441.78</v>
      </c>
      <c r="F87" s="106">
        <v>493255.06</v>
      </c>
      <c r="G87" s="107">
        <f t="shared" si="5"/>
        <v>66365372.470000006</v>
      </c>
      <c r="H87" s="108" t="s">
        <v>149</v>
      </c>
      <c r="I87" s="77">
        <v>175845.51</v>
      </c>
      <c r="J87" s="106">
        <v>0</v>
      </c>
      <c r="K87" s="106">
        <v>0</v>
      </c>
      <c r="L87" s="106">
        <v>19717.1</v>
      </c>
      <c r="M87" s="106">
        <v>947.67</v>
      </c>
      <c r="N87" s="107">
        <f t="shared" si="6"/>
        <v>196510.28000000003</v>
      </c>
    </row>
    <row r="88" spans="1:14" ht="17.25">
      <c r="A88" s="105" t="s">
        <v>150</v>
      </c>
      <c r="B88" s="77">
        <v>360007.31</v>
      </c>
      <c r="C88" s="106">
        <v>0</v>
      </c>
      <c r="D88" s="106">
        <v>0</v>
      </c>
      <c r="E88" s="106">
        <v>50439.54</v>
      </c>
      <c r="F88" s="106">
        <v>2968.49</v>
      </c>
      <c r="G88" s="107">
        <f t="shared" si="5"/>
        <v>413415.33999999997</v>
      </c>
      <c r="H88" s="108" t="s">
        <v>151</v>
      </c>
      <c r="I88" s="77">
        <v>100823.16</v>
      </c>
      <c r="J88" s="106">
        <v>0</v>
      </c>
      <c r="K88" s="106">
        <v>0</v>
      </c>
      <c r="L88" s="106">
        <v>14883.92</v>
      </c>
      <c r="M88" s="106">
        <v>1850.67</v>
      </c>
      <c r="N88" s="107">
        <f t="shared" si="6"/>
        <v>117557.75</v>
      </c>
    </row>
    <row r="89" spans="1:14" ht="17.25">
      <c r="A89" s="105" t="s">
        <v>152</v>
      </c>
      <c r="B89" s="77">
        <v>637245.59</v>
      </c>
      <c r="C89" s="106">
        <v>2145</v>
      </c>
      <c r="D89" s="106">
        <v>0</v>
      </c>
      <c r="E89" s="106">
        <v>83701.16</v>
      </c>
      <c r="F89" s="106">
        <v>4014.19</v>
      </c>
      <c r="G89" s="107">
        <f t="shared" si="5"/>
        <v>727105.94</v>
      </c>
      <c r="H89" s="108" t="s">
        <v>153</v>
      </c>
      <c r="I89" s="77">
        <v>284336.66</v>
      </c>
      <c r="J89" s="106">
        <v>0</v>
      </c>
      <c r="K89" s="106">
        <v>0</v>
      </c>
      <c r="L89" s="106">
        <v>36237.89</v>
      </c>
      <c r="M89" s="106">
        <v>3379.39</v>
      </c>
      <c r="N89" s="107">
        <f t="shared" si="6"/>
        <v>323953.94</v>
      </c>
    </row>
    <row r="90" spans="1:14" ht="17.25">
      <c r="A90" s="105" t="s">
        <v>154</v>
      </c>
      <c r="B90" s="77">
        <v>2588005.95</v>
      </c>
      <c r="C90" s="106">
        <v>7198</v>
      </c>
      <c r="D90" s="106">
        <v>0</v>
      </c>
      <c r="E90" s="106">
        <v>368720.68</v>
      </c>
      <c r="F90" s="106">
        <v>14432.09</v>
      </c>
      <c r="G90" s="107">
        <f t="shared" si="5"/>
        <v>2978356.72</v>
      </c>
      <c r="H90" s="108" t="s">
        <v>155</v>
      </c>
      <c r="I90" s="77">
        <v>4798549.58</v>
      </c>
      <c r="J90" s="106">
        <v>20097</v>
      </c>
      <c r="K90" s="106">
        <v>0</v>
      </c>
      <c r="L90" s="106">
        <v>704158.77</v>
      </c>
      <c r="M90" s="106">
        <v>51377.35</v>
      </c>
      <c r="N90" s="107">
        <f t="shared" si="6"/>
        <v>5574182.699999999</v>
      </c>
    </row>
    <row r="91" spans="1:14" ht="17.25">
      <c r="A91" s="105" t="s">
        <v>156</v>
      </c>
      <c r="B91" s="77">
        <v>1866577.13</v>
      </c>
      <c r="C91" s="106">
        <v>7370.36</v>
      </c>
      <c r="D91" s="106">
        <v>0</v>
      </c>
      <c r="E91" s="106">
        <v>264571.12</v>
      </c>
      <c r="F91" s="106">
        <v>21377.54</v>
      </c>
      <c r="G91" s="107">
        <f t="shared" si="5"/>
        <v>2159896.15</v>
      </c>
      <c r="H91" s="108" t="s">
        <v>157</v>
      </c>
      <c r="I91" s="77">
        <v>937925.77</v>
      </c>
      <c r="J91" s="106">
        <v>1452</v>
      </c>
      <c r="K91" s="106">
        <v>0</v>
      </c>
      <c r="L91" s="106">
        <v>127191.83</v>
      </c>
      <c r="M91" s="106">
        <v>7354.32</v>
      </c>
      <c r="N91" s="107">
        <f t="shared" si="6"/>
        <v>1073923.9200000002</v>
      </c>
    </row>
    <row r="92" spans="1:14" ht="17.25">
      <c r="A92" s="105" t="s">
        <v>158</v>
      </c>
      <c r="B92" s="77">
        <v>666003.9</v>
      </c>
      <c r="C92" s="106">
        <v>4842</v>
      </c>
      <c r="D92" s="106">
        <v>0</v>
      </c>
      <c r="E92" s="106">
        <v>92385.81</v>
      </c>
      <c r="F92" s="106">
        <v>5655.83</v>
      </c>
      <c r="G92" s="107">
        <f t="shared" si="5"/>
        <v>768887.5399999999</v>
      </c>
      <c r="H92" s="108" t="s">
        <v>159</v>
      </c>
      <c r="I92" s="77">
        <v>2512430.14</v>
      </c>
      <c r="J92" s="106">
        <v>7339.31</v>
      </c>
      <c r="K92" s="106">
        <v>75.63</v>
      </c>
      <c r="L92" s="106">
        <v>368963.1</v>
      </c>
      <c r="M92" s="106">
        <v>21587.65</v>
      </c>
      <c r="N92" s="107">
        <f t="shared" si="6"/>
        <v>2910395.83</v>
      </c>
    </row>
    <row r="93" spans="1:14" ht="17.25">
      <c r="A93" s="105" t="s">
        <v>160</v>
      </c>
      <c r="B93" s="77">
        <v>446348.31</v>
      </c>
      <c r="C93" s="106">
        <v>0</v>
      </c>
      <c r="D93" s="106">
        <v>0</v>
      </c>
      <c r="E93" s="106">
        <v>59742.63</v>
      </c>
      <c r="F93" s="106">
        <v>4788.68</v>
      </c>
      <c r="G93" s="107">
        <f t="shared" si="5"/>
        <v>510879.62</v>
      </c>
      <c r="H93" s="108" t="s">
        <v>161</v>
      </c>
      <c r="I93" s="77">
        <v>2181348.52</v>
      </c>
      <c r="J93" s="106">
        <v>6084</v>
      </c>
      <c r="K93" s="106">
        <v>0</v>
      </c>
      <c r="L93" s="106">
        <v>326685.88</v>
      </c>
      <c r="M93" s="106">
        <v>20473.18</v>
      </c>
      <c r="N93" s="107">
        <f t="shared" si="6"/>
        <v>2534591.58</v>
      </c>
    </row>
    <row r="94" spans="1:14" ht="17.25">
      <c r="A94" s="105" t="s">
        <v>162</v>
      </c>
      <c r="B94" s="77">
        <v>1292390.17</v>
      </c>
      <c r="C94" s="106">
        <v>5418</v>
      </c>
      <c r="D94" s="106">
        <v>0</v>
      </c>
      <c r="E94" s="106">
        <v>177641.86</v>
      </c>
      <c r="F94" s="106">
        <v>12748.92</v>
      </c>
      <c r="G94" s="107">
        <f t="shared" si="5"/>
        <v>1488198.9499999997</v>
      </c>
      <c r="H94" s="108" t="s">
        <v>163</v>
      </c>
      <c r="I94" s="77">
        <v>13632020.76</v>
      </c>
      <c r="J94" s="106">
        <v>43831</v>
      </c>
      <c r="K94" s="106">
        <v>0</v>
      </c>
      <c r="L94" s="106">
        <v>1994574.24</v>
      </c>
      <c r="M94" s="106">
        <v>145260.27</v>
      </c>
      <c r="N94" s="107">
        <f t="shared" si="6"/>
        <v>15815686.27</v>
      </c>
    </row>
    <row r="95" spans="1:14" ht="17.25">
      <c r="A95" s="105" t="s">
        <v>164</v>
      </c>
      <c r="B95" s="77">
        <v>1685139.08</v>
      </c>
      <c r="C95" s="106">
        <v>8867.27</v>
      </c>
      <c r="D95" s="106">
        <v>0</v>
      </c>
      <c r="E95" s="106">
        <v>229482.55</v>
      </c>
      <c r="F95" s="106">
        <v>21613.62</v>
      </c>
      <c r="G95" s="107">
        <f t="shared" si="5"/>
        <v>1945102.5200000003</v>
      </c>
      <c r="H95" s="108" t="s">
        <v>165</v>
      </c>
      <c r="I95" s="77">
        <v>715284.11</v>
      </c>
      <c r="J95" s="106">
        <v>0</v>
      </c>
      <c r="K95" s="106">
        <v>0</v>
      </c>
      <c r="L95" s="106">
        <v>98489.07</v>
      </c>
      <c r="M95" s="106">
        <v>7281.17</v>
      </c>
      <c r="N95" s="107">
        <f t="shared" si="6"/>
        <v>821054.35</v>
      </c>
    </row>
    <row r="96" spans="1:14" ht="17.25">
      <c r="A96" s="105" t="s">
        <v>166</v>
      </c>
      <c r="B96" s="77">
        <v>1200655.99</v>
      </c>
      <c r="C96" s="106">
        <v>3463</v>
      </c>
      <c r="D96" s="106">
        <v>0</v>
      </c>
      <c r="E96" s="106">
        <v>170559.24</v>
      </c>
      <c r="F96" s="106">
        <v>10467.01</v>
      </c>
      <c r="G96" s="107">
        <f t="shared" si="5"/>
        <v>1385145.24</v>
      </c>
      <c r="H96" s="108" t="s">
        <v>167</v>
      </c>
      <c r="I96" s="77">
        <v>351176.03</v>
      </c>
      <c r="J96" s="106">
        <v>0</v>
      </c>
      <c r="K96" s="106">
        <v>0</v>
      </c>
      <c r="L96" s="106">
        <v>49060.62</v>
      </c>
      <c r="M96" s="106">
        <v>4956.07</v>
      </c>
      <c r="N96" s="107">
        <f t="shared" si="6"/>
        <v>405192.72000000003</v>
      </c>
    </row>
    <row r="97" spans="1:14" ht="17.25">
      <c r="A97" s="105" t="s">
        <v>168</v>
      </c>
      <c r="B97" s="77">
        <v>291038.89</v>
      </c>
      <c r="C97" s="106">
        <v>0</v>
      </c>
      <c r="D97" s="106">
        <v>0</v>
      </c>
      <c r="E97" s="106">
        <v>38371.29</v>
      </c>
      <c r="F97" s="106">
        <v>4710.98</v>
      </c>
      <c r="G97" s="107">
        <f t="shared" si="5"/>
        <v>334121.16</v>
      </c>
      <c r="H97" s="108" t="s">
        <v>169</v>
      </c>
      <c r="I97" s="77">
        <v>8312647.28</v>
      </c>
      <c r="J97" s="106">
        <v>31819</v>
      </c>
      <c r="K97" s="106">
        <v>0</v>
      </c>
      <c r="L97" s="106">
        <v>1276480.94</v>
      </c>
      <c r="M97" s="106">
        <v>31381.12</v>
      </c>
      <c r="N97" s="107">
        <f t="shared" si="6"/>
        <v>9652328.34</v>
      </c>
    </row>
    <row r="98" spans="1:14" ht="17.25">
      <c r="A98" s="105" t="s">
        <v>170</v>
      </c>
      <c r="B98" s="77">
        <v>2724293.54</v>
      </c>
      <c r="C98" s="106">
        <v>0</v>
      </c>
      <c r="D98" s="106">
        <v>225.91</v>
      </c>
      <c r="E98" s="106">
        <v>384288.57</v>
      </c>
      <c r="F98" s="106">
        <v>35288.08</v>
      </c>
      <c r="G98" s="107">
        <f t="shared" si="5"/>
        <v>3144096.1</v>
      </c>
      <c r="H98" s="108" t="s">
        <v>171</v>
      </c>
      <c r="I98" s="77">
        <v>58154069.77</v>
      </c>
      <c r="J98" s="106">
        <v>168605</v>
      </c>
      <c r="K98" s="106">
        <v>12950.76</v>
      </c>
      <c r="L98" s="106">
        <v>8738669.09</v>
      </c>
      <c r="M98" s="106">
        <v>487006.57</v>
      </c>
      <c r="N98" s="107">
        <f t="shared" si="6"/>
        <v>67561301.19</v>
      </c>
    </row>
    <row r="99" spans="1:14" ht="17.25">
      <c r="A99" s="105" t="s">
        <v>172</v>
      </c>
      <c r="B99" s="77">
        <v>237741.98</v>
      </c>
      <c r="C99" s="106">
        <v>1051</v>
      </c>
      <c r="D99" s="106">
        <v>0</v>
      </c>
      <c r="E99" s="106">
        <v>31213.18</v>
      </c>
      <c r="F99" s="106">
        <v>1795.75</v>
      </c>
      <c r="G99" s="107">
        <f t="shared" si="5"/>
        <v>271801.91000000003</v>
      </c>
      <c r="H99" s="108" t="s">
        <v>173</v>
      </c>
      <c r="I99" s="77">
        <v>530670.47</v>
      </c>
      <c r="J99" s="106">
        <v>1554</v>
      </c>
      <c r="K99" s="106">
        <v>0</v>
      </c>
      <c r="L99" s="106">
        <v>72446.98</v>
      </c>
      <c r="M99" s="106">
        <v>4838.27</v>
      </c>
      <c r="N99" s="107">
        <f t="shared" si="6"/>
        <v>609509.72</v>
      </c>
    </row>
    <row r="100" spans="1:14" ht="17.25">
      <c r="A100" s="105" t="s">
        <v>174</v>
      </c>
      <c r="B100" s="77">
        <v>4035349</v>
      </c>
      <c r="C100" s="106">
        <v>27482</v>
      </c>
      <c r="D100" s="106">
        <v>0</v>
      </c>
      <c r="E100" s="106">
        <v>590162.67</v>
      </c>
      <c r="F100" s="106">
        <v>53237.99</v>
      </c>
      <c r="G100" s="107">
        <f t="shared" si="5"/>
        <v>4706231.66</v>
      </c>
      <c r="H100" s="108" t="s">
        <v>175</v>
      </c>
      <c r="I100" s="77">
        <v>244760.77</v>
      </c>
      <c r="J100" s="106">
        <v>0</v>
      </c>
      <c r="K100" s="106">
        <v>0</v>
      </c>
      <c r="L100" s="106">
        <v>36225.27</v>
      </c>
      <c r="M100" s="106">
        <v>3079.55</v>
      </c>
      <c r="N100" s="107">
        <f t="shared" si="6"/>
        <v>284065.58999999997</v>
      </c>
    </row>
    <row r="101" spans="1:14" ht="17.25">
      <c r="A101" s="105" t="s">
        <v>176</v>
      </c>
      <c r="B101" s="77">
        <v>22666274.2</v>
      </c>
      <c r="C101" s="106">
        <v>27395.43</v>
      </c>
      <c r="D101" s="106">
        <v>-174.86</v>
      </c>
      <c r="E101" s="106">
        <v>3373911.65</v>
      </c>
      <c r="F101" s="106">
        <v>177332.68</v>
      </c>
      <c r="G101" s="107">
        <f t="shared" si="5"/>
        <v>26244739.099999998</v>
      </c>
      <c r="H101" s="108" t="s">
        <v>177</v>
      </c>
      <c r="I101" s="77">
        <v>10183072.5</v>
      </c>
      <c r="J101" s="106">
        <v>134535.22</v>
      </c>
      <c r="K101" s="106">
        <v>9.98</v>
      </c>
      <c r="L101" s="106">
        <v>1468522.78</v>
      </c>
      <c r="M101" s="106">
        <v>91899.43</v>
      </c>
      <c r="N101" s="107">
        <f t="shared" si="6"/>
        <v>11878039.91</v>
      </c>
    </row>
    <row r="102" spans="1:14" ht="17.25">
      <c r="A102" s="105" t="s">
        <v>178</v>
      </c>
      <c r="B102" s="77">
        <v>70537.12</v>
      </c>
      <c r="C102" s="106">
        <v>0</v>
      </c>
      <c r="D102" s="106">
        <v>0</v>
      </c>
      <c r="E102" s="106">
        <v>9011.89</v>
      </c>
      <c r="F102" s="106">
        <v>725.64</v>
      </c>
      <c r="G102" s="107">
        <f t="shared" si="5"/>
        <v>80274.65</v>
      </c>
      <c r="H102" s="108" t="s">
        <v>179</v>
      </c>
      <c r="I102" s="77">
        <v>5738714.8</v>
      </c>
      <c r="J102" s="106">
        <v>27956</v>
      </c>
      <c r="K102" s="106">
        <v>34</v>
      </c>
      <c r="L102" s="106">
        <v>811073.93</v>
      </c>
      <c r="M102" s="106">
        <v>54825.79</v>
      </c>
      <c r="N102" s="107">
        <f t="shared" si="6"/>
        <v>6632604.52</v>
      </c>
    </row>
    <row r="103" spans="1:14" ht="17.25">
      <c r="A103" s="105" t="s">
        <v>180</v>
      </c>
      <c r="B103" s="77">
        <v>790344.27</v>
      </c>
      <c r="C103" s="106">
        <v>0</v>
      </c>
      <c r="D103" s="106">
        <v>0</v>
      </c>
      <c r="E103" s="106">
        <v>104554.48</v>
      </c>
      <c r="F103" s="106">
        <v>7866.58</v>
      </c>
      <c r="G103" s="107">
        <f t="shared" si="5"/>
        <v>902765.33</v>
      </c>
      <c r="H103" s="108" t="s">
        <v>181</v>
      </c>
      <c r="I103" s="77">
        <v>1360437.59</v>
      </c>
      <c r="J103" s="106">
        <v>0</v>
      </c>
      <c r="K103" s="106">
        <v>0</v>
      </c>
      <c r="L103" s="106">
        <v>194919.11</v>
      </c>
      <c r="M103" s="106">
        <v>19549.76</v>
      </c>
      <c r="N103" s="107">
        <f t="shared" si="6"/>
        <v>1574906.4600000002</v>
      </c>
    </row>
    <row r="104" spans="1:14" ht="17.25">
      <c r="A104" s="105" t="s">
        <v>182</v>
      </c>
      <c r="B104" s="77">
        <v>1279404.33</v>
      </c>
      <c r="C104" s="106">
        <v>10808</v>
      </c>
      <c r="D104" s="106">
        <v>0</v>
      </c>
      <c r="E104" s="106">
        <v>179580.73</v>
      </c>
      <c r="F104" s="106">
        <v>15453</v>
      </c>
      <c r="G104" s="107">
        <f t="shared" si="5"/>
        <v>1485246.06</v>
      </c>
      <c r="H104" s="108" t="s">
        <v>183</v>
      </c>
      <c r="I104" s="77">
        <v>150680.25</v>
      </c>
      <c r="J104" s="106">
        <v>0</v>
      </c>
      <c r="K104" s="106">
        <v>0</v>
      </c>
      <c r="L104" s="106">
        <v>20972.58</v>
      </c>
      <c r="M104" s="106">
        <v>2312.8</v>
      </c>
      <c r="N104" s="107">
        <f t="shared" si="6"/>
        <v>173965.63</v>
      </c>
    </row>
    <row r="105" spans="1:14" ht="17.25">
      <c r="A105" s="105" t="s">
        <v>184</v>
      </c>
      <c r="B105" s="77">
        <v>2218740.5</v>
      </c>
      <c r="C105" s="106">
        <v>0</v>
      </c>
      <c r="D105" s="106">
        <v>0</v>
      </c>
      <c r="E105" s="106">
        <v>167943.7</v>
      </c>
      <c r="F105" s="106">
        <v>9313.95</v>
      </c>
      <c r="G105" s="107">
        <f t="shared" si="5"/>
        <v>2395998.1500000004</v>
      </c>
      <c r="H105" s="108" t="s">
        <v>185</v>
      </c>
      <c r="I105" s="77">
        <v>480330.63</v>
      </c>
      <c r="J105" s="106">
        <v>0</v>
      </c>
      <c r="K105" s="106">
        <v>0</v>
      </c>
      <c r="L105" s="106">
        <v>66603.02</v>
      </c>
      <c r="M105" s="106">
        <v>8068.5</v>
      </c>
      <c r="N105" s="107">
        <f t="shared" si="6"/>
        <v>555002.15</v>
      </c>
    </row>
    <row r="106" spans="1:14" ht="17.25">
      <c r="A106" s="105" t="s">
        <v>186</v>
      </c>
      <c r="B106" s="77">
        <v>564268.54</v>
      </c>
      <c r="C106" s="106">
        <v>411.7</v>
      </c>
      <c r="D106" s="106">
        <v>0</v>
      </c>
      <c r="E106" s="106">
        <v>78448.07</v>
      </c>
      <c r="F106" s="106">
        <v>4677.87</v>
      </c>
      <c r="G106" s="107">
        <f t="shared" si="5"/>
        <v>647806.18</v>
      </c>
      <c r="H106" s="108" t="s">
        <v>218</v>
      </c>
      <c r="I106" s="77">
        <v>252865.95</v>
      </c>
      <c r="J106" s="106">
        <v>26</v>
      </c>
      <c r="K106" s="106">
        <v>0</v>
      </c>
      <c r="L106" s="106">
        <v>36382.43</v>
      </c>
      <c r="M106" s="106">
        <v>1282.67</v>
      </c>
      <c r="N106" s="107">
        <f t="shared" si="6"/>
        <v>290557.05</v>
      </c>
    </row>
    <row r="107" spans="1:14" ht="17.25">
      <c r="A107" s="105" t="s">
        <v>188</v>
      </c>
      <c r="B107" s="77">
        <v>1059019.61</v>
      </c>
      <c r="C107" s="106">
        <v>8305</v>
      </c>
      <c r="D107" s="106">
        <v>0</v>
      </c>
      <c r="E107" s="106">
        <v>146426.21</v>
      </c>
      <c r="F107" s="106">
        <v>11016.54</v>
      </c>
      <c r="G107" s="107">
        <f t="shared" si="5"/>
        <v>1224767.36</v>
      </c>
      <c r="H107" s="108" t="s">
        <v>189</v>
      </c>
      <c r="I107" s="77">
        <v>52430.27</v>
      </c>
      <c r="J107" s="106">
        <v>204</v>
      </c>
      <c r="K107" s="106">
        <v>0</v>
      </c>
      <c r="L107" s="106">
        <v>7072.64</v>
      </c>
      <c r="M107" s="106">
        <v>386.65</v>
      </c>
      <c r="N107" s="107">
        <f t="shared" si="6"/>
        <v>60093.56</v>
      </c>
    </row>
    <row r="108" spans="1:14" ht="17.25">
      <c r="A108" s="105" t="s">
        <v>190</v>
      </c>
      <c r="B108" s="77">
        <v>1645058.82</v>
      </c>
      <c r="C108" s="106">
        <v>0</v>
      </c>
      <c r="D108" s="106">
        <v>0</v>
      </c>
      <c r="E108" s="106">
        <v>240496.87</v>
      </c>
      <c r="F108" s="106">
        <v>22068.59</v>
      </c>
      <c r="G108" s="107">
        <f t="shared" si="5"/>
        <v>1907624.28</v>
      </c>
      <c r="H108" s="108" t="s">
        <v>191</v>
      </c>
      <c r="I108" s="77">
        <v>1574608.71</v>
      </c>
      <c r="J108" s="106">
        <v>2065</v>
      </c>
      <c r="K108" s="106">
        <v>0</v>
      </c>
      <c r="L108" s="106">
        <v>219021.75</v>
      </c>
      <c r="M108" s="106">
        <v>14667.26</v>
      </c>
      <c r="N108" s="107">
        <f t="shared" si="6"/>
        <v>1810362.72</v>
      </c>
    </row>
    <row r="109" spans="1:14" ht="17.25">
      <c r="A109" s="105" t="s">
        <v>192</v>
      </c>
      <c r="B109" s="77">
        <v>419915.82</v>
      </c>
      <c r="C109" s="106">
        <v>496</v>
      </c>
      <c r="D109" s="106">
        <v>0</v>
      </c>
      <c r="E109" s="106">
        <v>59090.62</v>
      </c>
      <c r="F109" s="106">
        <v>4939.26</v>
      </c>
      <c r="G109" s="107">
        <f t="shared" si="5"/>
        <v>484441.7</v>
      </c>
      <c r="H109" s="108" t="s">
        <v>193</v>
      </c>
      <c r="I109" s="77">
        <v>7601808.41</v>
      </c>
      <c r="J109" s="106">
        <v>113591</v>
      </c>
      <c r="K109" s="106">
        <v>0</v>
      </c>
      <c r="L109" s="106">
        <v>1129145</v>
      </c>
      <c r="M109" s="106">
        <v>58919.4</v>
      </c>
      <c r="N109" s="107">
        <f t="shared" si="6"/>
        <v>8903463.81</v>
      </c>
    </row>
    <row r="110" spans="1:14" ht="17.25">
      <c r="A110" s="105" t="s">
        <v>194</v>
      </c>
      <c r="B110" s="77">
        <v>139046.94</v>
      </c>
      <c r="C110" s="106">
        <v>1137</v>
      </c>
      <c r="D110" s="106">
        <v>0</v>
      </c>
      <c r="E110" s="106">
        <v>18205.08</v>
      </c>
      <c r="F110" s="106">
        <v>1909.23</v>
      </c>
      <c r="G110" s="107">
        <f t="shared" si="5"/>
        <v>160298.25000000003</v>
      </c>
      <c r="H110" s="108" t="s">
        <v>195</v>
      </c>
      <c r="I110" s="77">
        <v>288096.8</v>
      </c>
      <c r="J110" s="106">
        <v>0</v>
      </c>
      <c r="K110" s="106">
        <v>0</v>
      </c>
      <c r="L110" s="106">
        <v>38611.94</v>
      </c>
      <c r="M110" s="106">
        <v>2005.25</v>
      </c>
      <c r="N110" s="107">
        <f t="shared" si="6"/>
        <v>328713.99</v>
      </c>
    </row>
    <row r="111" spans="1:14" ht="17.25">
      <c r="A111" s="105" t="s">
        <v>196</v>
      </c>
      <c r="B111" s="77">
        <v>621697.04</v>
      </c>
      <c r="C111" s="106">
        <v>0</v>
      </c>
      <c r="D111" s="106">
        <v>0</v>
      </c>
      <c r="E111" s="106">
        <v>82162.85</v>
      </c>
      <c r="F111" s="106">
        <v>4522.93</v>
      </c>
      <c r="G111" s="107">
        <f t="shared" si="5"/>
        <v>708382.8200000001</v>
      </c>
      <c r="H111" s="108" t="s">
        <v>197</v>
      </c>
      <c r="I111" s="77">
        <v>963076.57</v>
      </c>
      <c r="J111" s="106">
        <v>11150</v>
      </c>
      <c r="K111" s="106">
        <v>0</v>
      </c>
      <c r="L111" s="106">
        <v>129358.3</v>
      </c>
      <c r="M111" s="106">
        <v>9548.51</v>
      </c>
      <c r="N111" s="107">
        <f t="shared" si="6"/>
        <v>1113133.38</v>
      </c>
    </row>
    <row r="112" spans="1:14" ht="17.25">
      <c r="A112" s="105" t="s">
        <v>198</v>
      </c>
      <c r="B112" s="77">
        <v>128139.31</v>
      </c>
      <c r="C112" s="106">
        <v>603</v>
      </c>
      <c r="D112" s="106">
        <v>0</v>
      </c>
      <c r="E112" s="106">
        <v>17368.03</v>
      </c>
      <c r="F112" s="106">
        <v>1145.97</v>
      </c>
      <c r="G112" s="107">
        <f t="shared" si="5"/>
        <v>147256.31</v>
      </c>
      <c r="H112" s="108" t="s">
        <v>199</v>
      </c>
      <c r="I112" s="77">
        <v>785365.25</v>
      </c>
      <c r="J112" s="106">
        <v>4441</v>
      </c>
      <c r="K112" s="106">
        <v>0</v>
      </c>
      <c r="L112" s="106">
        <v>108807.24</v>
      </c>
      <c r="M112" s="106">
        <v>11202.16</v>
      </c>
      <c r="N112" s="107">
        <f t="shared" si="6"/>
        <v>909815.65</v>
      </c>
    </row>
    <row r="113" spans="1:14" ht="17.25">
      <c r="A113" s="105" t="s">
        <v>200</v>
      </c>
      <c r="B113" s="77">
        <v>1492076.4</v>
      </c>
      <c r="C113" s="106">
        <v>692</v>
      </c>
      <c r="D113" s="106">
        <v>0</v>
      </c>
      <c r="E113" s="106">
        <v>198611.21</v>
      </c>
      <c r="F113" s="106">
        <v>10387.58</v>
      </c>
      <c r="G113" s="107">
        <f t="shared" si="5"/>
        <v>1701767.19</v>
      </c>
      <c r="H113" s="108" t="s">
        <v>201</v>
      </c>
      <c r="I113" s="77">
        <v>14542912.2</v>
      </c>
      <c r="J113" s="106">
        <v>36855</v>
      </c>
      <c r="K113" s="106">
        <v>945.6</v>
      </c>
      <c r="L113" s="106">
        <v>2152970.14</v>
      </c>
      <c r="M113" s="106">
        <v>134764.43</v>
      </c>
      <c r="N113" s="107">
        <f t="shared" si="6"/>
        <v>16868447.37</v>
      </c>
    </row>
    <row r="114" spans="1:14" ht="17.25">
      <c r="A114" s="105" t="s">
        <v>202</v>
      </c>
      <c r="B114" s="77">
        <v>389656.7</v>
      </c>
      <c r="C114" s="106">
        <v>0</v>
      </c>
      <c r="D114" s="106">
        <v>0</v>
      </c>
      <c r="E114" s="106">
        <v>52483.78</v>
      </c>
      <c r="F114" s="106">
        <v>5330.19</v>
      </c>
      <c r="G114" s="107">
        <f t="shared" si="5"/>
        <v>447470.67</v>
      </c>
      <c r="H114" s="108" t="s">
        <v>203</v>
      </c>
      <c r="I114" s="77">
        <v>5226789.29</v>
      </c>
      <c r="J114" s="106">
        <v>22080</v>
      </c>
      <c r="K114" s="106">
        <v>0</v>
      </c>
      <c r="L114" s="106">
        <v>782424.2</v>
      </c>
      <c r="M114" s="106">
        <v>39907.75</v>
      </c>
      <c r="N114" s="107">
        <f t="shared" si="6"/>
        <v>6071201.24</v>
      </c>
    </row>
    <row r="115" spans="1:14" ht="17.25">
      <c r="A115" s="105" t="s">
        <v>204</v>
      </c>
      <c r="B115" s="77">
        <v>33968620.76</v>
      </c>
      <c r="C115" s="106">
        <v>208485.44</v>
      </c>
      <c r="D115" s="106">
        <v>1351.94</v>
      </c>
      <c r="E115" s="106">
        <v>5121887.24</v>
      </c>
      <c r="F115" s="106">
        <v>306011.89</v>
      </c>
      <c r="G115" s="107">
        <f t="shared" si="5"/>
        <v>39606357.269999996</v>
      </c>
      <c r="H115" s="108" t="s">
        <v>205</v>
      </c>
      <c r="I115" s="77">
        <v>62307213.78</v>
      </c>
      <c r="J115" s="106">
        <v>108172.28</v>
      </c>
      <c r="K115" s="106">
        <v>2556868.22</v>
      </c>
      <c r="L115" s="106">
        <v>10096091.6</v>
      </c>
      <c r="M115" s="106">
        <v>293686.54</v>
      </c>
      <c r="N115" s="107">
        <f t="shared" si="6"/>
        <v>75362032.42</v>
      </c>
    </row>
    <row r="116" spans="1:14" ht="17.25">
      <c r="A116" s="105" t="s">
        <v>206</v>
      </c>
      <c r="B116" s="77">
        <v>104993.39</v>
      </c>
      <c r="C116" s="106">
        <v>0</v>
      </c>
      <c r="D116" s="106">
        <v>0</v>
      </c>
      <c r="E116" s="106">
        <v>13251.17</v>
      </c>
      <c r="F116" s="106">
        <v>656.01</v>
      </c>
      <c r="G116" s="107">
        <f t="shared" si="5"/>
        <v>118900.56999999999</v>
      </c>
      <c r="H116" s="105"/>
      <c r="I116" s="77"/>
      <c r="J116" s="106"/>
      <c r="K116" s="106"/>
      <c r="L116" s="106"/>
      <c r="M116" s="106"/>
      <c r="N116" s="111" t="s">
        <v>106</v>
      </c>
    </row>
    <row r="117" spans="1:14" ht="17.25">
      <c r="A117" s="105" t="s">
        <v>207</v>
      </c>
      <c r="B117" s="77">
        <v>675442.71</v>
      </c>
      <c r="C117" s="106">
        <v>0</v>
      </c>
      <c r="D117" s="106">
        <v>0</v>
      </c>
      <c r="E117" s="106">
        <v>90696.96</v>
      </c>
      <c r="F117" s="106">
        <v>4130.61</v>
      </c>
      <c r="G117" s="107">
        <f t="shared" si="5"/>
        <v>770270.2799999999</v>
      </c>
      <c r="H117" s="112" t="s">
        <v>208</v>
      </c>
      <c r="I117" s="107">
        <f aca="true" t="shared" si="7" ref="I117:N117">SUM(B69:B117)+SUM(I69:I115)</f>
        <v>413989797.58</v>
      </c>
      <c r="J117" s="107">
        <f t="shared" si="7"/>
        <v>1857547.63</v>
      </c>
      <c r="K117" s="107">
        <f t="shared" si="7"/>
        <v>2572974.1900000004</v>
      </c>
      <c r="L117" s="107">
        <f t="shared" si="7"/>
        <v>61916199.120000005</v>
      </c>
      <c r="M117" s="107">
        <f t="shared" si="7"/>
        <v>3509974.7399999998</v>
      </c>
      <c r="N117" s="107">
        <f t="shared" si="7"/>
        <v>483846493.26</v>
      </c>
    </row>
    <row r="118" spans="3:6" ht="17.25">
      <c r="C118" s="113"/>
      <c r="F118" s="113"/>
    </row>
  </sheetData>
  <sheetProtection/>
  <printOptions/>
  <pageMargins left="0.46" right="0.18" top="0.5" bottom="0.23" header="0.5" footer="0.18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February 2006</dc:title>
  <dc:subject>Monthly Collections - February 2006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2024-03-28T19:47:28Z</dcterms:modified>
  <cp:category/>
  <cp:version/>
  <cp:contentType/>
  <cp:contentStatus/>
</cp:coreProperties>
</file>