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1102" sheetId="1" r:id="rId1"/>
    <sheet name="P02-1102" sheetId="2" r:id="rId2"/>
    <sheet name="P03-1102" sheetId="3" r:id="rId3"/>
    <sheet name="P06-1102" sheetId="4" r:id="rId4"/>
    <sheet name="P09-1102" sheetId="5" r:id="rId5"/>
    <sheet name="P10-1102" sheetId="6" r:id="rId6"/>
    <sheet name="P11-1102" sheetId="7" r:id="rId7"/>
    <sheet name="P12-1102" sheetId="8" r:id="rId8"/>
    <sheet name="P13-1102" sheetId="9" r:id="rId9"/>
    <sheet name="P14-1102" sheetId="10" r:id="rId10"/>
    <sheet name="P15-1102" sheetId="11" r:id="rId11"/>
    <sheet name="P16-1102" sheetId="12" r:id="rId12"/>
  </sheets>
  <definedNames>
    <definedName name="\Z" localSheetId="0">'P01-1102'!$A$48:$A$55</definedName>
    <definedName name="\Z" localSheetId="1">'P02-1102'!$A$48:$A$55</definedName>
    <definedName name="\Z" localSheetId="4">'P09-1102'!$A$58:$A$59</definedName>
    <definedName name="\Z" localSheetId="5">'P10-1102'!$A$61:$A$64</definedName>
    <definedName name="\Z" localSheetId="6">'P11-1102'!$A$62:$A$65</definedName>
    <definedName name="\Z" localSheetId="7">'P12-1102'!$A$61:$A$67</definedName>
    <definedName name="\Z" localSheetId="8">'P13-1102'!$A$62:$A$65</definedName>
    <definedName name="\Z" localSheetId="9">'P14-1102'!$A$62:$A$65</definedName>
    <definedName name="\Z">#REF!</definedName>
    <definedName name="_xlnm.Print_Area" localSheetId="0">'P01-1102'!$A$1:$H$37</definedName>
    <definedName name="_xlnm.Print_Area" localSheetId="1">'P02-1102'!$A$1:$H$37</definedName>
    <definedName name="_xlnm.Print_Area" localSheetId="2">'P03-1102'!$A$124:$E$190</definedName>
    <definedName name="_xlnm.Print_Area" localSheetId="4">'P09-1102'!$A$1:$F$53</definedName>
    <definedName name="_xlnm.Print_Area" localSheetId="5">'P10-1102'!$A$1:$F$53</definedName>
    <definedName name="_xlnm.Print_Area" localSheetId="6">'P11-1102'!$A$1:$F$53</definedName>
    <definedName name="_xlnm.Print_Area" localSheetId="7">'P12-1102'!$A$1:$F$53</definedName>
    <definedName name="_xlnm.Print_Area" localSheetId="8">'P13-1102'!$A$1:$F$53</definedName>
    <definedName name="_xlnm.Print_Area" localSheetId="9">'P14-1102'!$A$1:$F$53</definedName>
    <definedName name="_xlnm.Print_Area" localSheetId="10">'P15-1102'!$A$1:$E$59</definedName>
    <definedName name="_xlnm.Print_Area" localSheetId="11">'P16-1102'!$A$1:$E$57</definedName>
  </definedNames>
  <calcPr fullCalcOnLoad="1"/>
</workbook>
</file>

<file path=xl/sharedStrings.xml><?xml version="1.0" encoding="utf-8"?>
<sst xmlns="http://schemas.openxmlformats.org/spreadsheetml/2006/main" count="2205" uniqueCount="513">
  <si>
    <t>TENNESSEE DEPARTMENT OF REVENUE</t>
  </si>
  <si>
    <t>SALES AND USE  TAX BY CLASSIFICATION</t>
  </si>
  <si>
    <t>FISCAL YEAR 2002-2003</t>
  </si>
  <si>
    <t>Page # 16</t>
  </si>
  <si>
    <t>NOVEMBER</t>
  </si>
  <si>
    <t>JULY-NOVEMBER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</si>
  <si>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</si>
  <si>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</si>
  <si>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</si>
  <si>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</si>
  <si>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</si>
  <si>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</si>
  <si>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</si>
  <si>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</si>
  <si>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</si>
  <si>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</si>
  <si>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</si>
  <si>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</si>
  <si>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</si>
  <si>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</si>
  <si>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</si>
  <si>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</si>
  <si>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</si>
  <si>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</si>
  <si>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</si>
  <si>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</si>
  <si>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</si>
  <si>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</si>
  <si>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</si>
  <si>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</si>
  <si>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</si>
  <si>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</si>
  <si>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</si>
  <si>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</si>
  <si>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</si>
  <si>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</si>
  <si>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</si>
  <si>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</si>
  <si>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</si>
  <si>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</si>
  <si>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</si>
  <si>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</si>
  <si>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</si>
  <si>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</si>
  <si>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</si>
  <si>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</si>
  <si>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</si>
  <si>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</si>
  <si>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</si>
  <si>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</si>
  <si>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</si>
  <si>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</si>
  <si>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</si>
  <si>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</si>
  <si>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</si>
  <si>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</si>
  <si>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TAX CHANGE (PUBLIC CHAPT. 856 [2002] eff. 7/15/02)</t>
  </si>
  <si>
    <t>(Included above)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</si>
  <si>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</si>
  <si>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</si>
  <si>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</si>
  <si>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</si>
  <si>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</si>
  <si>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</si>
  <si>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</si>
  <si>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</si>
  <si>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</si>
  <si>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</si>
  <si>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</si>
  <si>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</si>
  <si>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</si>
  <si>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</si>
  <si>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</si>
  <si>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</si>
  <si>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</si>
  <si>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</si>
  <si>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</si>
  <si>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</si>
  <si>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</si>
  <si>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</si>
  <si>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</si>
  <si>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</si>
  <si>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</si>
  <si>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</si>
  <si>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</si>
  <si>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</si>
  <si>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</si>
  <si>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</si>
  <si>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</si>
  <si>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</si>
  <si>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</si>
  <si>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</si>
  <si>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</si>
  <si>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</si>
  <si>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</si>
  <si>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</si>
  <si>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</si>
  <si>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</si>
  <si>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</si>
  <si>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</si>
  <si>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</si>
  <si>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</si>
  <si>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</si>
  <si>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</si>
  <si>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</si>
  <si>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</si>
  <si>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</si>
  <si>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</si>
  <si>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</si>
  <si>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</si>
  <si>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</si>
  <si>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Nov-02</t>
  </si>
  <si>
    <t>Jul 02 - Nov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</si>
  <si>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</si>
  <si>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</si>
  <si>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</si>
  <si>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</si>
  <si>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</si>
  <si>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</si>
  <si>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</si>
  <si>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</si>
  <si>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</si>
  <si>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</si>
  <si>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</si>
  <si>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</si>
  <si>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</si>
  <si>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</si>
  <si>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</si>
  <si>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</si>
  <si>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</si>
  <si>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</si>
  <si>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</si>
  <si>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</si>
  <si>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</si>
  <si>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</si>
  <si>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</si>
  <si>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</si>
  <si>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</si>
  <si>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</si>
  <si>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</si>
  <si>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</si>
  <si>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</si>
  <si>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</si>
  <si>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</si>
  <si>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</si>
  <si>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</si>
  <si>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</si>
  <si>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</si>
  <si>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</si>
  <si>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</si>
  <si>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</si>
  <si>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</si>
  <si>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</si>
  <si>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</si>
  <si>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</si>
  <si>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</si>
  <si>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</si>
  <si>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</si>
  <si>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</si>
  <si>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</si>
  <si>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</si>
  <si>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</si>
  <si>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</si>
  <si>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</si>
  <si>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</si>
  <si>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</si>
  <si>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</si>
  <si>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</si>
  <si>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</si>
  <si>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</si>
  <si>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</si>
  <si>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</si>
  <si>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</si>
  <si>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</si>
  <si>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</si>
  <si>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</si>
  <si>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</si>
  <si>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</si>
  <si>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</si>
  <si>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</si>
  <si>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</si>
  <si>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</si>
  <si>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</si>
  <si>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</si>
  <si>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</si>
  <si>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</si>
  <si>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</si>
  <si>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</si>
  <si>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</si>
  <si>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</si>
  <si>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</si>
  <si>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</si>
  <si>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</si>
  <si>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</si>
  <si>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</si>
  <si>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</si>
  <si>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</si>
  <si>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</si>
  <si>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</si>
  <si>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</si>
  <si>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</si>
  <si>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</si>
  <si>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</si>
  <si>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</si>
  <si>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</si>
  <si>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</si>
  <si>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</si>
  <si>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</si>
  <si>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</si>
  <si>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</si>
  <si>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</si>
  <si>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</si>
  <si>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</si>
  <si>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</si>
  <si>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</si>
  <si>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</si>
  <si>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</si>
  <si>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</si>
  <si>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Nov - 02</t>
  </si>
  <si>
    <t>19.DAVIDSON</t>
  </si>
  <si>
    <t>87.UNION</t>
  </si>
  <si>
    <t>TOTAL</t>
  </si>
  <si>
    <t>2.BEDFORD</t>
  </si>
  <si>
    <t>REALTY TRANSFER &amp; MORTGAGE</t>
  </si>
  <si>
    <t>PAGE # 12</t>
  </si>
  <si>
    <t>Jul 02- Nov 02</t>
  </si>
  <si>
    <t xml:space="preserve">69.PICKETT         </t>
  </si>
  <si>
    <t>Class of Tax   MOTOR VEHICLE</t>
  </si>
  <si>
    <t>PAGE #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</si>
  <si>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</si>
  <si>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</si>
  <si>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</si>
  <si>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</si>
  <si>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</si>
  <si>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</si>
  <si>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</si>
  <si>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</si>
  <si>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</si>
  <si>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</si>
  <si>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</si>
  <si>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</si>
  <si>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</si>
  <si>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July-November 2002</t>
  </si>
  <si>
    <t>PAGE # 6</t>
  </si>
  <si>
    <t>CLASS OF TAX</t>
  </si>
  <si>
    <t>2001</t>
  </si>
  <si>
    <t>2002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</si>
  <si>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</si>
  <si>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</si>
  <si>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</si>
  <si>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</si>
  <si>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</si>
  <si>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</si>
  <si>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</si>
  <si>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</si>
  <si>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</si>
  <si>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</si>
  <si>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</si>
  <si>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</si>
  <si>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</si>
  <si>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</si>
  <si>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</si>
  <si>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</si>
  <si>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</si>
  <si>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</si>
  <si>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</si>
  <si>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</si>
  <si>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</si>
  <si>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</si>
  <si>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</si>
  <si>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</si>
  <si>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</si>
  <si>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</si>
  <si>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</si>
  <si>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</si>
  <si>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</si>
  <si>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</si>
  <si>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</si>
  <si>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</si>
  <si>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</si>
  <si>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</si>
  <si>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</si>
  <si>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</si>
  <si>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</si>
  <si>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</si>
  <si>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</si>
  <si>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</si>
  <si>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</si>
  <si>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</si>
  <si>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</si>
  <si>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</si>
  <si>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</si>
  <si>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</si>
  <si>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</si>
  <si>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</si>
  <si>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</si>
  <si>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</si>
  <si>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</si>
  <si>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</si>
  <si>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</si>
  <si>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</si>
  <si>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</si>
  <si>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</si>
  <si>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</si>
  <si>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</si>
  <si>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</si>
  <si>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</si>
  <si>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</si>
  <si>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</si>
  <si>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</si>
  <si>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</si>
  <si>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</si>
  <si>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</si>
  <si>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</si>
  <si>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</si>
  <si>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</si>
  <si>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</si>
  <si>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</si>
  <si>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</si>
  <si>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</si>
  <si>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</si>
  <si>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 xml:space="preserve">12003 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</si>
  <si>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</si>
  <si>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</si>
  <si>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</si>
  <si>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</si>
  <si>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</si>
  <si>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</si>
  <si>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</si>
  <si>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</si>
  <si>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</si>
  <si>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</si>
  <si>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</si>
  <si>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</si>
  <si>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</si>
  <si>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</si>
  <si>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</si>
  <si>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</si>
  <si>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</si>
  <si>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</si>
  <si>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</si>
  <si>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</si>
  <si>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</si>
  <si>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</si>
  <si>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</si>
  <si>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</si>
  <si>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</si>
  <si>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</si>
  <si>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</si>
  <si>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</si>
  <si>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</si>
  <si>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</si>
  <si>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</si>
  <si>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</si>
  <si>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</si>
  <si>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</si>
  <si>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</si>
  <si>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</si>
  <si>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</si>
  <si>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</si>
  <si>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</si>
  <si>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</si>
  <si>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</si>
  <si>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</si>
  <si>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</si>
  <si>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</si>
  <si>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</si>
  <si>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</si>
  <si>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</si>
  <si>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</si>
  <si>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</si>
  <si>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</si>
  <si>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</si>
  <si>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</si>
  <si>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</si>
  <si>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</si>
  <si>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</si>
  <si>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</si>
  <si>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</si>
  <si>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</si>
  <si>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</si>
  <si>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</si>
  <si>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</si>
  <si>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</si>
  <si>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</si>
  <si>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</si>
  <si>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</si>
  <si>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</si>
  <si>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</si>
  <si>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</si>
  <si>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</si>
  <si>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</si>
  <si>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</si>
  <si>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</si>
  <si>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</si>
  <si>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</si>
  <si>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</si>
  <si>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</si>
  <si>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</si>
  <si>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</si>
  <si>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</si>
  <si>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</si>
  <si>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</si>
  <si>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</si>
  <si>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</si>
  <si>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</si>
  <si>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</si>
  <si>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</si>
  <si>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</si>
  <si>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</si>
  <si>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</si>
  <si>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</si>
  <si>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</si>
  <si>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</si>
  <si>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</si>
  <si>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</si>
  <si>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</si>
  <si>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</si>
  <si>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</si>
  <si>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</si>
  <si>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</si>
  <si>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</si>
  <si>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</si>
  <si>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</si>
  <si>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</si>
  <si>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</si>
  <si>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</si>
  <si>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</si>
  <si>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</si>
  <si>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</si>
  <si>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</si>
  <si>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</si>
  <si>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</si>
  <si>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</si>
  <si>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</si>
  <si>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</si>
  <si>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</si>
  <si>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</si>
  <si>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</si>
  <si>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</si>
  <si>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</si>
  <si>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</si>
  <si>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</si>
  <si>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</si>
  <si>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</si>
  <si>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</si>
  <si>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</si>
  <si>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</si>
  <si>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</si>
  <si>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 </t>
    </r>
    <r>
      <rPr>
        <sz val="14"/>
        <color indexed="8"/>
        <rFont val="Helvetica-Narrow"/>
        <family val="2"/>
      </rPr>
      <t>10101 Sales Tax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</si>
  <si>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</si>
  <si>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</si>
  <si>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t>November 2002</t>
  </si>
  <si>
    <t>PAGE # 3</t>
  </si>
  <si>
    <t>PAGE # 4</t>
  </si>
  <si>
    <t>12003 State Tax</t>
  </si>
  <si>
    <t>PAGE # 5</t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</si>
  <si>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</si>
  <si>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</si>
  <si>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</si>
  <si>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</si>
  <si>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</si>
  <si>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</si>
  <si>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02 -  November 02</t>
  </si>
  <si>
    <t xml:space="preserve">   </t>
  </si>
  <si>
    <t>PAGE # 2</t>
  </si>
  <si>
    <t>July-Nov 2002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</si>
  <si>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</si>
  <si>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</si>
  <si>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</si>
  <si>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</si>
  <si>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</si>
  <si>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</si>
  <si>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</si>
  <si>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</si>
  <si>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</si>
  <si>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</si>
  <si>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</si>
  <si>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</si>
  <si>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</si>
  <si>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</si>
  <si>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</si>
  <si>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</si>
  <si>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</si>
  <si>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</si>
  <si>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</si>
  <si>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</si>
  <si>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</si>
  <si>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</si>
  <si>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</si>
  <si>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</si>
  <si>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</si>
  <si>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</si>
  <si>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</si>
  <si>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</si>
  <si>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</si>
  <si>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</si>
  <si>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</si>
  <si>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</si>
  <si>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</si>
  <si>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</si>
  <si>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</si>
  <si>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</si>
  <si>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</si>
  <si>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</si>
  <si>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</si>
  <si>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</si>
  <si>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</si>
  <si>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</si>
  <si>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</si>
  <si>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</si>
  <si>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November, 2002</t>
  </si>
  <si>
    <t>PAGE #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</si>
</sst>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  <numFmt numFmtId="170" formatCode="0.000%"/>
    <numFmt numFmtId="171" formatCode="0.0%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9.5"/>
      <name val="Arial"/>
      <family val="2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39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1" xfId="0" applyNumberFormat="1" applyFont="1" applyAlignment="1">
      <alignment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11" fillId="0" borderId="1" xfId="0" applyNumberFormat="1" applyFont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Alignment="1">
      <alignment/>
    </xf>
    <xf numFmtId="0" fontId="11" fillId="0" borderId="5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2" fillId="0" borderId="1" xfId="0" applyNumberFormat="1" applyFont="1" applyAlignment="1">
      <alignment/>
    </xf>
    <xf numFmtId="0" fontId="12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8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9">
      <alignment/>
      <protection/>
    </xf>
    <xf numFmtId="0" fontId="13" fillId="0" borderId="0" xfId="29" applyFont="1" applyProtection="1">
      <alignment/>
      <protection locked="0"/>
    </xf>
    <xf numFmtId="0" fontId="14" fillId="0" borderId="0" xfId="29" applyFont="1" applyProtection="1">
      <alignment/>
      <protection locked="0"/>
    </xf>
    <xf numFmtId="0" fontId="13" fillId="0" borderId="0" xfId="29" applyFont="1" applyAlignment="1" applyProtection="1">
      <alignment horizontal="right"/>
      <protection locked="0"/>
    </xf>
    <xf numFmtId="0" fontId="13" fillId="3" borderId="15" xfId="29" applyFont="1" applyFill="1" applyBorder="1" applyAlignment="1" applyProtection="1">
      <alignment horizontal="center"/>
      <protection locked="0"/>
    </xf>
    <xf numFmtId="0" fontId="13" fillId="0" borderId="15" xfId="29" applyFont="1" applyBorder="1" applyAlignment="1" applyProtection="1" quotePrefix="1">
      <alignment horizontal="center"/>
      <protection locked="0"/>
    </xf>
    <xf numFmtId="0" fontId="14" fillId="0" borderId="0" xfId="29" applyFont="1" applyAlignment="1" applyProtection="1">
      <alignment horizontal="center"/>
      <protection locked="0"/>
    </xf>
    <xf numFmtId="0" fontId="13" fillId="3" borderId="5" xfId="29" applyFont="1" applyFill="1" applyBorder="1" applyProtection="1">
      <alignment/>
      <protection locked="0"/>
    </xf>
    <xf numFmtId="39" fontId="13" fillId="0" borderId="15" xfId="29" applyNumberFormat="1" applyFont="1" applyBorder="1" applyProtection="1">
      <alignment/>
      <protection locked="0"/>
    </xf>
    <xf numFmtId="39" fontId="15" fillId="0" borderId="15" xfId="29" applyNumberFormat="1" applyFont="1" applyBorder="1" applyProtection="1">
      <alignment/>
      <protection/>
    </xf>
    <xf numFmtId="0" fontId="13" fillId="3" borderId="0" xfId="29" applyFont="1" applyFill="1" applyProtection="1">
      <alignment/>
      <protection locked="0"/>
    </xf>
    <xf numFmtId="39" fontId="13" fillId="0" borderId="16" xfId="29" applyNumberFormat="1" applyFont="1" applyBorder="1" applyProtection="1">
      <alignment/>
      <protection/>
    </xf>
    <xf numFmtId="39" fontId="15" fillId="0" borderId="17" xfId="29" applyNumberFormat="1" applyFont="1" applyBorder="1" applyProtection="1">
      <alignment/>
      <protection/>
    </xf>
    <xf numFmtId="0" fontId="13" fillId="3" borderId="18" xfId="29" applyFont="1" applyFill="1" applyBorder="1" applyProtection="1">
      <alignment/>
      <protection locked="0"/>
    </xf>
    <xf numFmtId="0" fontId="15" fillId="0" borderId="0" xfId="29" applyFont="1">
      <alignment/>
      <protection/>
    </xf>
    <xf numFmtId="39" fontId="13" fillId="0" borderId="4" xfId="29" applyNumberFormat="1" applyFont="1" applyBorder="1" applyProtection="1">
      <alignment/>
      <protection locked="0"/>
    </xf>
    <xf numFmtId="39" fontId="14" fillId="0" borderId="0" xfId="29" applyNumberFormat="1" applyFont="1" applyProtection="1">
      <alignment/>
      <protection locked="0"/>
    </xf>
    <xf numFmtId="0" fontId="13" fillId="3" borderId="13" xfId="29" applyFont="1" applyFill="1" applyBorder="1" applyProtection="1">
      <alignment/>
      <protection locked="0"/>
    </xf>
    <xf numFmtId="0" fontId="13" fillId="3" borderId="19" xfId="29" applyFont="1" applyFill="1" applyBorder="1" applyAlignment="1" applyProtection="1">
      <alignment horizontal="center"/>
      <protection locked="0"/>
    </xf>
    <xf numFmtId="39" fontId="13" fillId="0" borderId="20" xfId="29" applyNumberFormat="1" applyFont="1" applyBorder="1" applyProtection="1">
      <alignment/>
      <protection locked="0"/>
    </xf>
    <xf numFmtId="39" fontId="15" fillId="0" borderId="20" xfId="29" applyNumberFormat="1" applyFont="1" applyBorder="1" applyProtection="1">
      <alignment/>
      <protection/>
    </xf>
    <xf numFmtId="0" fontId="4" fillId="0" borderId="0" xfId="28" applyAlignment="1">
      <alignment horizontal="center"/>
      <protection/>
    </xf>
    <xf numFmtId="0" fontId="15" fillId="0" borderId="0" xfId="28" applyFont="1">
      <alignment/>
      <protection/>
    </xf>
    <xf numFmtId="0" fontId="4" fillId="0" borderId="0" xfId="28">
      <alignment/>
      <protection/>
    </xf>
    <xf numFmtId="0" fontId="13" fillId="0" borderId="0" xfId="28" applyFont="1" applyAlignment="1" applyProtection="1" quotePrefix="1">
      <alignment horizontal="right"/>
      <protection locked="0"/>
    </xf>
    <xf numFmtId="0" fontId="15" fillId="3" borderId="15" xfId="28" applyFont="1" applyFill="1" applyBorder="1" applyAlignment="1">
      <alignment horizontal="center"/>
      <protection/>
    </xf>
    <xf numFmtId="168" fontId="13" fillId="0" borderId="15" xfId="28" applyNumberFormat="1" applyFont="1" applyBorder="1" applyAlignment="1" applyProtection="1">
      <alignment horizontal="center"/>
      <protection locked="0"/>
    </xf>
    <xf numFmtId="0" fontId="13" fillId="0" borderId="15" xfId="28" applyFont="1" applyBorder="1" applyAlignment="1" applyProtection="1" quotePrefix="1">
      <alignment horizontal="center"/>
      <protection locked="0"/>
    </xf>
    <xf numFmtId="168" fontId="13" fillId="0" borderId="15" xfId="28" applyNumberFormat="1" applyFont="1" applyBorder="1" applyAlignment="1" applyProtection="1" quotePrefix="1">
      <alignment horizontal="center"/>
      <protection locked="0"/>
    </xf>
    <xf numFmtId="0" fontId="13" fillId="0" borderId="15" xfId="28" applyFont="1" applyBorder="1" applyAlignment="1" applyProtection="1">
      <alignment horizontal="center"/>
      <protection locked="0"/>
    </xf>
    <xf numFmtId="0" fontId="15" fillId="3" borderId="5" xfId="28" applyFont="1" applyFill="1" applyBorder="1">
      <alignment/>
      <protection/>
    </xf>
    <xf numFmtId="39" fontId="13" fillId="0" borderId="15" xfId="28" applyNumberFormat="1" applyFont="1" applyBorder="1" applyProtection="1">
      <alignment/>
      <protection locked="0"/>
    </xf>
    <xf numFmtId="39" fontId="15" fillId="0" borderId="15" xfId="28" applyNumberFormat="1" applyFont="1" applyBorder="1" applyProtection="1">
      <alignment/>
      <protection/>
    </xf>
    <xf numFmtId="0" fontId="15" fillId="3" borderId="0" xfId="28" applyFont="1" applyFill="1">
      <alignment/>
      <protection/>
    </xf>
    <xf numFmtId="39" fontId="13" fillId="0" borderId="16" xfId="28" applyNumberFormat="1" applyFont="1" applyBorder="1" applyProtection="1">
      <alignment/>
      <protection locked="0"/>
    </xf>
    <xf numFmtId="39" fontId="16" fillId="4" borderId="16" xfId="28" applyNumberFormat="1" applyFont="1" applyFill="1" applyBorder="1" applyProtection="1">
      <alignment/>
      <protection/>
    </xf>
    <xf numFmtId="39" fontId="15" fillId="0" borderId="4" xfId="28" applyNumberFormat="1" applyFont="1" applyBorder="1" applyProtection="1">
      <alignment/>
      <protection/>
    </xf>
    <xf numFmtId="39" fontId="4" fillId="0" borderId="0" xfId="28" applyNumberFormat="1" applyProtection="1">
      <alignment/>
      <protection/>
    </xf>
    <xf numFmtId="0" fontId="15" fillId="3" borderId="13" xfId="28" applyFont="1" applyFill="1" applyBorder="1">
      <alignment/>
      <protection/>
    </xf>
    <xf numFmtId="0" fontId="15" fillId="3" borderId="19" xfId="28" applyFont="1" applyFill="1" applyBorder="1" applyAlignment="1">
      <alignment horizontal="center"/>
      <protection/>
    </xf>
    <xf numFmtId="39" fontId="15" fillId="0" borderId="20" xfId="28" applyNumberFormat="1" applyFont="1" applyBorder="1" applyProtection="1">
      <alignment/>
      <protection/>
    </xf>
    <xf numFmtId="0" fontId="4" fillId="0" borderId="11" xfId="28" applyBorder="1">
      <alignment/>
      <protection/>
    </xf>
    <xf numFmtId="0" fontId="17" fillId="0" borderId="21" xfId="28" applyFont="1" applyBorder="1">
      <alignment/>
      <protection/>
    </xf>
    <xf numFmtId="0" fontId="17" fillId="0" borderId="21" xfId="28" applyFont="1" applyBorder="1" applyAlignment="1">
      <alignment horizontal="center"/>
      <protection/>
    </xf>
    <xf numFmtId="0" fontId="17" fillId="0" borderId="11" xfId="28" applyFont="1" applyBorder="1" applyAlignment="1">
      <alignment horizontal="center"/>
      <protection/>
    </xf>
    <xf numFmtId="0" fontId="15" fillId="0" borderId="13" xfId="28" applyFont="1" applyBorder="1">
      <alignment/>
      <protection/>
    </xf>
    <xf numFmtId="39" fontId="18" fillId="0" borderId="22" xfId="28" applyNumberFormat="1" applyFont="1" applyBorder="1" applyProtection="1">
      <alignment/>
      <protection locked="0"/>
    </xf>
    <xf numFmtId="39" fontId="17" fillId="0" borderId="22" xfId="28" applyNumberFormat="1" applyFont="1" applyBorder="1" applyProtection="1">
      <alignment/>
      <protection/>
    </xf>
    <xf numFmtId="0" fontId="15" fillId="0" borderId="15" xfId="28" applyFont="1" applyBorder="1">
      <alignment/>
      <protection/>
    </xf>
    <xf numFmtId="0" fontId="15" fillId="0" borderId="13" xfId="28" applyFont="1" applyBorder="1" applyAlignment="1" quotePrefix="1">
      <alignment horizontal="left"/>
      <protection/>
    </xf>
    <xf numFmtId="0" fontId="15" fillId="0" borderId="15" xfId="28" applyFont="1" applyBorder="1" applyAlignment="1" quotePrefix="1">
      <alignment horizontal="left"/>
      <protection/>
    </xf>
    <xf numFmtId="39" fontId="17" fillId="0" borderId="22" xfId="28" applyNumberFormat="1" applyFont="1" applyBorder="1" applyAlignment="1" applyProtection="1">
      <alignment horizontal="center"/>
      <protection/>
    </xf>
    <xf numFmtId="0" fontId="15" fillId="0" borderId="20" xfId="28" applyFont="1" applyBorder="1" applyAlignment="1">
      <alignment horizontal="center"/>
      <protection/>
    </xf>
    <xf numFmtId="0" fontId="15" fillId="0" borderId="0" xfId="27" applyFont="1" applyProtection="1">
      <alignment/>
      <protection/>
    </xf>
    <xf numFmtId="0" fontId="4" fillId="0" borderId="0" xfId="27">
      <alignment/>
      <protection/>
    </xf>
    <xf numFmtId="0" fontId="13" fillId="0" borderId="0" xfId="27" applyFont="1" applyAlignment="1" applyProtection="1" quotePrefix="1">
      <alignment horizontal="right"/>
      <protection locked="0"/>
    </xf>
    <xf numFmtId="0" fontId="15" fillId="0" borderId="15" xfId="27" applyFont="1" applyBorder="1" applyAlignment="1" applyProtection="1">
      <alignment/>
      <protection/>
    </xf>
    <xf numFmtId="0" fontId="13" fillId="0" borderId="15" xfId="27" applyFont="1" applyBorder="1" applyAlignment="1" applyProtection="1" quotePrefix="1">
      <alignment horizontal="center"/>
      <protection locked="0"/>
    </xf>
    <xf numFmtId="0" fontId="15" fillId="0" borderId="15" xfId="27" applyFont="1" applyBorder="1" applyAlignment="1" applyProtection="1">
      <alignment horizontal="center"/>
      <protection/>
    </xf>
    <xf numFmtId="0" fontId="4" fillId="0" borderId="0" xfId="27" applyAlignment="1">
      <alignment horizontal="center"/>
      <protection/>
    </xf>
    <xf numFmtId="0" fontId="15" fillId="3" borderId="5" xfId="27" applyFont="1" applyFill="1" applyBorder="1" applyProtection="1">
      <alignment/>
      <protection/>
    </xf>
    <xf numFmtId="39" fontId="15" fillId="0" borderId="15" xfId="27" applyNumberFormat="1" applyFont="1" applyBorder="1" applyProtection="1">
      <alignment/>
      <protection/>
    </xf>
    <xf numFmtId="0" fontId="15" fillId="3" borderId="15" xfId="27" applyFont="1" applyFill="1" applyBorder="1" applyProtection="1">
      <alignment/>
      <protection/>
    </xf>
    <xf numFmtId="0" fontId="4" fillId="0" borderId="0" xfId="27" applyProtection="1">
      <alignment/>
      <protection/>
    </xf>
    <xf numFmtId="0" fontId="15" fillId="3" borderId="0" xfId="27" applyFont="1" applyFill="1" applyProtection="1">
      <alignment/>
      <protection/>
    </xf>
    <xf numFmtId="0" fontId="15" fillId="0" borderId="23" xfId="27" applyFont="1" applyBorder="1" applyAlignment="1" applyProtection="1">
      <alignment horizontal="center"/>
      <protection/>
    </xf>
    <xf numFmtId="0" fontId="4" fillId="0" borderId="24" xfId="27" applyBorder="1" applyProtection="1">
      <alignment/>
      <protection/>
    </xf>
    <xf numFmtId="0" fontId="15" fillId="3" borderId="13" xfId="27" applyFont="1" applyFill="1" applyBorder="1" applyProtection="1">
      <alignment/>
      <protection/>
    </xf>
    <xf numFmtId="0" fontId="15" fillId="3" borderId="22" xfId="27" applyFont="1" applyFill="1" applyBorder="1" applyAlignment="1" applyProtection="1">
      <alignment horizontal="center"/>
      <protection/>
    </xf>
    <xf numFmtId="39" fontId="15" fillId="0" borderId="22" xfId="27" applyNumberFormat="1" applyFont="1" applyBorder="1" applyProtection="1">
      <alignment/>
      <protection/>
    </xf>
    <xf numFmtId="0" fontId="4" fillId="0" borderId="11" xfId="27" applyBorder="1" applyProtection="1">
      <alignment/>
      <protection/>
    </xf>
    <xf numFmtId="0" fontId="17" fillId="0" borderId="21" xfId="27" applyFont="1" applyBorder="1" applyProtection="1">
      <alignment/>
      <protection/>
    </xf>
    <xf numFmtId="0" fontId="17" fillId="0" borderId="21" xfId="27" applyFont="1" applyBorder="1" applyAlignment="1" applyProtection="1">
      <alignment horizontal="center"/>
      <protection/>
    </xf>
    <xf numFmtId="0" fontId="15" fillId="0" borderId="13" xfId="27" applyFont="1" applyBorder="1" applyProtection="1">
      <alignment/>
      <protection/>
    </xf>
    <xf numFmtId="39" fontId="13" fillId="0" borderId="15" xfId="27" applyNumberFormat="1" applyFont="1" applyBorder="1" applyProtection="1">
      <alignment/>
      <protection/>
    </xf>
    <xf numFmtId="39" fontId="17" fillId="0" borderId="22" xfId="27" applyNumberFormat="1" applyFont="1" applyBorder="1" applyProtection="1">
      <alignment/>
      <protection/>
    </xf>
    <xf numFmtId="0" fontId="15" fillId="0" borderId="15" xfId="27" applyFont="1" applyBorder="1" applyProtection="1">
      <alignment/>
      <protection/>
    </xf>
    <xf numFmtId="39" fontId="15" fillId="0" borderId="15" xfId="27" applyNumberFormat="1" applyFont="1" applyBorder="1" applyProtection="1" quotePrefix="1">
      <alignment/>
      <protection/>
    </xf>
    <xf numFmtId="39" fontId="17" fillId="0" borderId="25" xfId="27" applyNumberFormat="1" applyFont="1" applyBorder="1" applyProtection="1">
      <alignment/>
      <protection/>
    </xf>
    <xf numFmtId="39" fontId="17" fillId="0" borderId="22" xfId="27" applyNumberFormat="1" applyFont="1" applyBorder="1" applyAlignment="1" applyProtection="1">
      <alignment horizontal="center"/>
      <protection/>
    </xf>
    <xf numFmtId="0" fontId="15" fillId="0" borderId="20" xfId="27" applyFont="1" applyBorder="1" applyAlignment="1" applyProtection="1">
      <alignment horizontal="center"/>
      <protection/>
    </xf>
    <xf numFmtId="39" fontId="13" fillId="0" borderId="6" xfId="27" applyNumberFormat="1" applyFont="1" applyFill="1" applyBorder="1" applyProtection="1">
      <alignment/>
      <protection/>
    </xf>
    <xf numFmtId="39" fontId="17" fillId="0" borderId="0" xfId="27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right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168" fontId="13" fillId="0" borderId="15" xfId="0" applyNumberFormat="1" applyFont="1" applyBorder="1" applyAlignment="1" applyProtection="1" quotePrefix="1">
      <alignment horizontal="center"/>
      <protection locked="0"/>
    </xf>
    <xf numFmtId="0" fontId="13" fillId="0" borderId="15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/>
      <protection locked="0"/>
    </xf>
    <xf numFmtId="39" fontId="13" fillId="0" borderId="15" xfId="0" applyNumberFormat="1" applyFont="1" applyBorder="1" applyAlignment="1" applyProtection="1">
      <alignment/>
      <protection locked="0"/>
    </xf>
    <xf numFmtId="39" fontId="15" fillId="0" borderId="15" xfId="0" applyNumberFormat="1" applyFont="1" applyBorder="1" applyAlignment="1" applyProtection="1">
      <alignment/>
      <protection/>
    </xf>
    <xf numFmtId="0" fontId="13" fillId="3" borderId="5" xfId="0" applyFont="1" applyFill="1" applyBorder="1" applyAlignment="1" applyProtection="1">
      <alignment/>
      <protection locked="0"/>
    </xf>
    <xf numFmtId="39" fontId="15" fillId="0" borderId="16" xfId="0" applyNumberFormat="1" applyFont="1" applyBorder="1" applyAlignment="1" applyProtection="1">
      <alignment/>
      <protection/>
    </xf>
    <xf numFmtId="39" fontId="15" fillId="0" borderId="26" xfId="0" applyNumberFormat="1" applyFon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 locked="0"/>
    </xf>
    <xf numFmtId="0" fontId="13" fillId="3" borderId="20" xfId="0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39" fontId="16" fillId="4" borderId="20" xfId="0" applyNumberFormat="1" applyFont="1" applyFill="1" applyBorder="1" applyAlignment="1" applyProtection="1">
      <alignment/>
      <protection locked="0"/>
    </xf>
    <xf numFmtId="39" fontId="16" fillId="4" borderId="20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3" fillId="0" borderId="0" xfId="26" applyFont="1" applyProtection="1">
      <alignment/>
      <protection locked="0"/>
    </xf>
    <xf numFmtId="0" fontId="14" fillId="0" borderId="0" xfId="26" applyFont="1" applyProtection="1">
      <alignment/>
      <protection locked="0"/>
    </xf>
    <xf numFmtId="0" fontId="4" fillId="0" borderId="0" xfId="26">
      <alignment/>
      <protection/>
    </xf>
    <xf numFmtId="0" fontId="13" fillId="0" borderId="0" xfId="26" applyFont="1" applyAlignment="1" applyProtection="1" quotePrefix="1">
      <alignment horizontal="right"/>
      <protection locked="0"/>
    </xf>
    <xf numFmtId="0" fontId="13" fillId="3" borderId="15" xfId="26" applyFont="1" applyFill="1" applyBorder="1" applyAlignment="1" applyProtection="1">
      <alignment horizontal="center"/>
      <protection locked="0"/>
    </xf>
    <xf numFmtId="168" fontId="13" fillId="0" borderId="15" xfId="26" applyNumberFormat="1" applyFont="1" applyBorder="1" applyAlignment="1" applyProtection="1" quotePrefix="1">
      <alignment horizontal="center"/>
      <protection locked="0"/>
    </xf>
    <xf numFmtId="0" fontId="13" fillId="0" borderId="15" xfId="26" applyFont="1" applyBorder="1" applyAlignment="1" applyProtection="1" quotePrefix="1">
      <alignment horizontal="center"/>
      <protection locked="0"/>
    </xf>
    <xf numFmtId="0" fontId="14" fillId="0" borderId="0" xfId="26" applyFont="1" applyAlignment="1" applyProtection="1">
      <alignment horizontal="center"/>
      <protection locked="0"/>
    </xf>
    <xf numFmtId="0" fontId="13" fillId="3" borderId="5" xfId="26" applyFont="1" applyFill="1" applyBorder="1" applyProtection="1">
      <alignment/>
      <protection locked="0"/>
    </xf>
    <xf numFmtId="39" fontId="13" fillId="0" borderId="15" xfId="26" applyNumberFormat="1" applyFont="1" applyBorder="1" applyProtection="1">
      <alignment/>
      <protection locked="0"/>
    </xf>
    <xf numFmtId="39" fontId="15" fillId="0" borderId="15" xfId="26" applyNumberFormat="1" applyFont="1" applyBorder="1" applyProtection="1">
      <alignment/>
      <protection/>
    </xf>
    <xf numFmtId="0" fontId="13" fillId="3" borderId="0" xfId="26" applyFont="1" applyFill="1" applyProtection="1">
      <alignment/>
      <protection locked="0"/>
    </xf>
    <xf numFmtId="39" fontId="4" fillId="0" borderId="0" xfId="26" applyNumberFormat="1" applyProtection="1">
      <alignment/>
      <protection/>
    </xf>
    <xf numFmtId="39" fontId="13" fillId="0" borderId="16" xfId="26" applyNumberFormat="1" applyFont="1" applyBorder="1" applyProtection="1">
      <alignment/>
      <protection locked="0"/>
    </xf>
    <xf numFmtId="39" fontId="15" fillId="0" borderId="16" xfId="26" applyNumberFormat="1" applyFont="1" applyBorder="1" applyProtection="1">
      <alignment/>
      <protection/>
    </xf>
    <xf numFmtId="39" fontId="13" fillId="0" borderId="6" xfId="26" applyNumberFormat="1" applyFont="1" applyBorder="1" applyProtection="1">
      <alignment/>
      <protection locked="0"/>
    </xf>
    <xf numFmtId="39" fontId="13" fillId="0" borderId="4" xfId="26" applyNumberFormat="1" applyFont="1" applyBorder="1" applyProtection="1">
      <alignment/>
      <protection locked="0"/>
    </xf>
    <xf numFmtId="0" fontId="13" fillId="3" borderId="13" xfId="26" applyFont="1" applyFill="1" applyBorder="1" applyProtection="1">
      <alignment/>
      <protection locked="0"/>
    </xf>
    <xf numFmtId="0" fontId="13" fillId="3" borderId="19" xfId="26" applyFont="1" applyFill="1" applyBorder="1" applyAlignment="1" applyProtection="1">
      <alignment horizontal="center"/>
      <protection locked="0"/>
    </xf>
    <xf numFmtId="39" fontId="13" fillId="0" borderId="20" xfId="26" applyNumberFormat="1" applyFont="1" applyBorder="1" applyProtection="1">
      <alignment/>
      <protection locked="0"/>
    </xf>
    <xf numFmtId="39" fontId="14" fillId="0" borderId="0" xfId="26" applyNumberFormat="1" applyFont="1" applyProtection="1">
      <alignment/>
      <protection locked="0"/>
    </xf>
    <xf numFmtId="0" fontId="4" fillId="0" borderId="11" xfId="26" applyBorder="1">
      <alignment/>
      <protection/>
    </xf>
    <xf numFmtId="0" fontId="17" fillId="0" borderId="21" xfId="26" applyFont="1" applyBorder="1">
      <alignment/>
      <protection/>
    </xf>
    <xf numFmtId="0" fontId="17" fillId="0" borderId="21" xfId="26" applyFont="1" applyBorder="1" applyAlignment="1">
      <alignment horizontal="center"/>
      <protection/>
    </xf>
    <xf numFmtId="0" fontId="15" fillId="0" borderId="13" xfId="26" applyFont="1" applyBorder="1">
      <alignment/>
      <protection/>
    </xf>
    <xf numFmtId="39" fontId="18" fillId="0" borderId="22" xfId="26" applyNumberFormat="1" applyFont="1" applyBorder="1" applyProtection="1">
      <alignment/>
      <protection locked="0"/>
    </xf>
    <xf numFmtId="39" fontId="17" fillId="0" borderId="22" xfId="26" applyNumberFormat="1" applyFont="1" applyBorder="1" applyProtection="1">
      <alignment/>
      <protection/>
    </xf>
    <xf numFmtId="0" fontId="15" fillId="0" borderId="15" xfId="26" applyFont="1" applyBorder="1">
      <alignment/>
      <protection/>
    </xf>
    <xf numFmtId="39" fontId="17" fillId="0" borderId="22" xfId="26" applyNumberFormat="1" applyFont="1" applyBorder="1" applyAlignment="1" applyProtection="1">
      <alignment horizontal="center"/>
      <protection/>
    </xf>
    <xf numFmtId="0" fontId="15" fillId="0" borderId="20" xfId="26" applyFont="1" applyBorder="1" applyAlignment="1">
      <alignment horizontal="center"/>
      <protection/>
    </xf>
    <xf numFmtId="0" fontId="15" fillId="0" borderId="0" xfId="25" applyFont="1" applyProtection="1">
      <alignment/>
      <protection/>
    </xf>
    <xf numFmtId="0" fontId="4" fillId="0" borderId="0" xfId="25">
      <alignment/>
      <protection/>
    </xf>
    <xf numFmtId="0" fontId="13" fillId="0" borderId="0" xfId="25" applyFont="1" applyAlignment="1" applyProtection="1" quotePrefix="1">
      <alignment horizontal="right"/>
      <protection locked="0"/>
    </xf>
    <xf numFmtId="0" fontId="15" fillId="3" borderId="15" xfId="25" applyFont="1" applyFill="1" applyBorder="1" applyAlignment="1" applyProtection="1">
      <alignment horizontal="center"/>
      <protection/>
    </xf>
    <xf numFmtId="168" fontId="13" fillId="0" borderId="15" xfId="25" applyNumberFormat="1" applyFont="1" applyBorder="1" applyAlignment="1" applyProtection="1" quotePrefix="1">
      <alignment horizontal="center"/>
      <protection locked="0"/>
    </xf>
    <xf numFmtId="0" fontId="13" fillId="0" borderId="15" xfId="25" applyFont="1" applyBorder="1" applyAlignment="1" applyProtection="1" quotePrefix="1">
      <alignment horizontal="center"/>
      <protection locked="0"/>
    </xf>
    <xf numFmtId="0" fontId="4" fillId="0" borderId="0" xfId="25" applyAlignment="1">
      <alignment horizontal="center"/>
      <protection/>
    </xf>
    <xf numFmtId="0" fontId="15" fillId="3" borderId="5" xfId="25" applyFont="1" applyFill="1" applyBorder="1" applyProtection="1">
      <alignment/>
      <protection/>
    </xf>
    <xf numFmtId="39" fontId="15" fillId="0" borderId="15" xfId="25" applyNumberFormat="1" applyFont="1" applyBorder="1" applyProtection="1">
      <alignment/>
      <protection/>
    </xf>
    <xf numFmtId="0" fontId="15" fillId="3" borderId="0" xfId="25" applyFont="1" applyFill="1" applyProtection="1">
      <alignment/>
      <protection/>
    </xf>
    <xf numFmtId="0" fontId="4" fillId="0" borderId="0" xfId="25" applyProtection="1">
      <alignment/>
      <protection/>
    </xf>
    <xf numFmtId="39" fontId="15" fillId="0" borderId="4" xfId="25" applyNumberFormat="1" applyFont="1" applyBorder="1" applyProtection="1">
      <alignment/>
      <protection/>
    </xf>
    <xf numFmtId="39" fontId="15" fillId="0" borderId="16" xfId="25" applyNumberFormat="1" applyFont="1" applyBorder="1" applyProtection="1">
      <alignment/>
      <protection/>
    </xf>
    <xf numFmtId="0" fontId="15" fillId="0" borderId="23" xfId="25" applyFont="1" applyBorder="1" applyProtection="1">
      <alignment/>
      <protection/>
    </xf>
    <xf numFmtId="0" fontId="15" fillId="0" borderId="4" xfId="25" applyFont="1" applyBorder="1" applyProtection="1">
      <alignment/>
      <protection/>
    </xf>
    <xf numFmtId="0" fontId="15" fillId="3" borderId="13" xfId="25" applyFont="1" applyFill="1" applyBorder="1" applyProtection="1">
      <alignment/>
      <protection/>
    </xf>
    <xf numFmtId="0" fontId="15" fillId="3" borderId="19" xfId="25" applyFont="1" applyFill="1" applyBorder="1" applyAlignment="1" applyProtection="1">
      <alignment horizontal="center"/>
      <protection/>
    </xf>
    <xf numFmtId="39" fontId="15" fillId="0" borderId="20" xfId="25" applyNumberFormat="1" applyFont="1" applyBorder="1" applyProtection="1">
      <alignment/>
      <protection/>
    </xf>
    <xf numFmtId="39" fontId="4" fillId="0" borderId="0" xfId="25" applyNumberFormat="1" applyProtection="1">
      <alignment/>
      <protection/>
    </xf>
    <xf numFmtId="39" fontId="14" fillId="0" borderId="0" xfId="25" applyNumberFormat="1" applyFont="1" applyProtection="1">
      <alignment/>
      <protection locked="0"/>
    </xf>
    <xf numFmtId="0" fontId="4" fillId="0" borderId="11" xfId="25" applyBorder="1" applyProtection="1">
      <alignment/>
      <protection/>
    </xf>
    <xf numFmtId="0" fontId="17" fillId="0" borderId="21" xfId="25" applyFont="1" applyBorder="1" applyProtection="1">
      <alignment/>
      <protection/>
    </xf>
    <xf numFmtId="0" fontId="17" fillId="0" borderId="21" xfId="25" applyFont="1" applyBorder="1" applyAlignment="1" applyProtection="1">
      <alignment horizontal="center"/>
      <protection/>
    </xf>
    <xf numFmtId="0" fontId="15" fillId="0" borderId="13" xfId="25" applyFont="1" applyBorder="1" applyProtection="1">
      <alignment/>
      <protection/>
    </xf>
    <xf numFmtId="39" fontId="18" fillId="0" borderId="22" xfId="25" applyNumberFormat="1" applyFont="1" applyBorder="1" applyProtection="1">
      <alignment/>
      <protection locked="0"/>
    </xf>
    <xf numFmtId="39" fontId="17" fillId="0" borderId="22" xfId="25" applyNumberFormat="1" applyFont="1" applyBorder="1" applyProtection="1">
      <alignment/>
      <protection/>
    </xf>
    <xf numFmtId="0" fontId="15" fillId="0" borderId="15" xfId="25" applyFont="1" applyBorder="1" applyProtection="1">
      <alignment/>
      <protection/>
    </xf>
    <xf numFmtId="39" fontId="17" fillId="0" borderId="22" xfId="25" applyNumberFormat="1" applyFont="1" applyBorder="1" applyAlignment="1" applyProtection="1">
      <alignment horizontal="center"/>
      <protection/>
    </xf>
    <xf numFmtId="0" fontId="15" fillId="0" borderId="20" xfId="25" applyFont="1" applyBorder="1" applyAlignment="1" applyProtection="1">
      <alignment horizontal="center"/>
      <protection/>
    </xf>
    <xf numFmtId="39" fontId="17" fillId="0" borderId="0" xfId="25" applyNumberFormat="1" applyFont="1" applyProtection="1">
      <alignment/>
      <protection/>
    </xf>
    <xf numFmtId="39" fontId="4" fillId="2" borderId="0" xfId="24" applyNumberFormat="1">
      <alignment/>
      <protection/>
    </xf>
    <xf numFmtId="39" fontId="19" fillId="2" borderId="0" xfId="24" applyNumberFormat="1" applyFont="1">
      <alignment/>
      <protection/>
    </xf>
    <xf numFmtId="39" fontId="16" fillId="2" borderId="0" xfId="24" applyNumberFormat="1" applyFont="1">
      <alignment/>
      <protection/>
    </xf>
    <xf numFmtId="39" fontId="20" fillId="2" borderId="0" xfId="24" applyNumberFormat="1" applyFont="1">
      <alignment/>
      <protection/>
    </xf>
    <xf numFmtId="17" fontId="19" fillId="2" borderId="0" xfId="24" applyNumberFormat="1" applyFont="1" applyAlignment="1" quotePrefix="1">
      <alignment horizontal="left"/>
      <protection locked="0"/>
    </xf>
    <xf numFmtId="39" fontId="19" fillId="2" borderId="0" xfId="24" applyNumberFormat="1" applyFont="1" applyAlignment="1" quotePrefix="1">
      <alignment horizontal="left"/>
      <protection locked="0"/>
    </xf>
    <xf numFmtId="7" fontId="19" fillId="2" borderId="15" xfId="24" applyNumberFormat="1" applyFont="1" applyBorder="1" applyAlignment="1">
      <alignment horizontal="center"/>
      <protection/>
    </xf>
    <xf numFmtId="7" fontId="19" fillId="2" borderId="15" xfId="24" applyNumberFormat="1" applyFont="1" applyFill="1" applyBorder="1" applyAlignment="1">
      <alignment horizontal="center"/>
      <protection/>
    </xf>
    <xf numFmtId="7" fontId="20" fillId="2" borderId="0" xfId="24" applyNumberFormat="1" applyFont="1">
      <alignment/>
      <protection/>
    </xf>
    <xf numFmtId="39" fontId="19" fillId="2" borderId="5" xfId="24" applyNumberFormat="1" applyFont="1" applyBorder="1">
      <alignment/>
      <protection/>
    </xf>
    <xf numFmtId="39" fontId="16" fillId="2" borderId="5" xfId="24" applyNumberFormat="1" applyFont="1" applyBorder="1">
      <alignment/>
      <protection/>
    </xf>
    <xf numFmtId="39" fontId="16" fillId="2" borderId="6" xfId="24" applyNumberFormat="1" applyFont="1" applyBorder="1">
      <alignment/>
      <protection/>
    </xf>
    <xf numFmtId="39" fontId="16" fillId="2" borderId="5" xfId="24" applyNumberFormat="1" applyFont="1" applyBorder="1">
      <alignment/>
      <protection locked="0"/>
    </xf>
    <xf numFmtId="39" fontId="16" fillId="2" borderId="27" xfId="24" applyNumberFormat="1" applyFont="1" applyBorder="1" applyAlignment="1">
      <alignment horizontal="center"/>
      <protection/>
    </xf>
    <xf numFmtId="39" fontId="16" fillId="2" borderId="16" xfId="24" applyNumberFormat="1" applyFont="1" applyBorder="1">
      <alignment/>
      <protection/>
    </xf>
    <xf numFmtId="10" fontId="16" fillId="2" borderId="16" xfId="24" applyNumberFormat="1" applyFont="1" applyBorder="1">
      <alignment/>
      <protection/>
    </xf>
    <xf numFmtId="10" fontId="16" fillId="2" borderId="6" xfId="24" applyNumberFormat="1" applyFont="1" applyBorder="1">
      <alignment/>
      <protection/>
    </xf>
    <xf numFmtId="39" fontId="16" fillId="2" borderId="13" xfId="24" applyNumberFormat="1" applyFont="1" applyBorder="1">
      <alignment/>
      <protection locked="0"/>
    </xf>
    <xf numFmtId="39" fontId="16" fillId="2" borderId="15" xfId="24" applyNumberFormat="1" applyFont="1" applyBorder="1">
      <alignment/>
      <protection/>
    </xf>
    <xf numFmtId="10" fontId="16" fillId="2" borderId="15" xfId="24" applyNumberFormat="1" applyFont="1" applyBorder="1">
      <alignment/>
      <protection/>
    </xf>
    <xf numFmtId="39" fontId="19" fillId="2" borderId="0" xfId="24" applyNumberFormat="1" applyFont="1" applyFill="1">
      <alignment/>
      <protection/>
    </xf>
    <xf numFmtId="39" fontId="19" fillId="2" borderId="0" xfId="24" applyNumberFormat="1" applyFont="1">
      <alignment/>
      <protection locked="0"/>
    </xf>
    <xf numFmtId="39" fontId="16" fillId="2" borderId="13" xfId="24" applyNumberFormat="1" applyFont="1" applyBorder="1">
      <alignment/>
      <protection/>
    </xf>
    <xf numFmtId="39" fontId="16" fillId="2" borderId="20" xfId="24" applyNumberFormat="1" applyFont="1" applyBorder="1">
      <alignment/>
      <protection/>
    </xf>
    <xf numFmtId="39" fontId="16" fillId="2" borderId="27" xfId="24" applyNumberFormat="1" applyFont="1" applyBorder="1">
      <alignment/>
      <protection/>
    </xf>
    <xf numFmtId="10" fontId="16" fillId="2" borderId="28" xfId="24" applyNumberFormat="1" applyFont="1" applyBorder="1">
      <alignment/>
      <protection/>
    </xf>
    <xf numFmtId="39" fontId="16" fillId="2" borderId="27" xfId="24" applyNumberFormat="1" applyFont="1" applyFill="1" applyBorder="1">
      <alignment/>
      <protection/>
    </xf>
    <xf numFmtId="10" fontId="16" fillId="2" borderId="20" xfId="24" applyNumberFormat="1" applyFont="1" applyBorder="1">
      <alignment/>
      <protection/>
    </xf>
    <xf numFmtId="39" fontId="16" fillId="2" borderId="28" xfId="24" applyNumberFormat="1" applyFont="1" applyBorder="1">
      <alignment/>
      <protection/>
    </xf>
    <xf numFmtId="10" fontId="16" fillId="2" borderId="26" xfId="24" applyNumberFormat="1" applyFont="1" applyBorder="1">
      <alignment/>
      <protection/>
    </xf>
    <xf numFmtId="39" fontId="16" fillId="2" borderId="29" xfId="24" applyNumberFormat="1" applyFont="1" applyBorder="1">
      <alignment/>
      <protection/>
    </xf>
    <xf numFmtId="10" fontId="16" fillId="2" borderId="30" xfId="24" applyNumberFormat="1" applyFont="1" applyBorder="1">
      <alignment/>
      <protection/>
    </xf>
    <xf numFmtId="39" fontId="16" fillId="2" borderId="5" xfId="24" applyNumberFormat="1" applyFont="1" applyBorder="1" applyAlignment="1">
      <alignment horizontal="center"/>
      <protection/>
    </xf>
    <xf numFmtId="39" fontId="16" fillId="2" borderId="30" xfId="24" applyNumberFormat="1" applyFont="1" applyBorder="1">
      <alignment/>
      <protection/>
    </xf>
    <xf numFmtId="39" fontId="19" fillId="2" borderId="5" xfId="24" applyNumberFormat="1" applyFont="1" applyBorder="1" applyAlignment="1" quotePrefix="1">
      <alignment horizontal="left"/>
      <protection/>
    </xf>
    <xf numFmtId="39" fontId="16" fillId="2" borderId="12" xfId="24" applyNumberFormat="1" applyFont="1" applyBorder="1">
      <alignment/>
      <protection/>
    </xf>
    <xf numFmtId="39" fontId="16" fillId="2" borderId="27" xfId="24" applyNumberFormat="1" applyFont="1" applyBorder="1" applyAlignment="1" quotePrefix="1">
      <alignment horizontal="center"/>
      <protection/>
    </xf>
    <xf numFmtId="39" fontId="19" fillId="2" borderId="16" xfId="24" applyNumberFormat="1" applyFont="1" applyBorder="1">
      <alignment/>
      <protection/>
    </xf>
    <xf numFmtId="10" fontId="19" fillId="2" borderId="16" xfId="24" applyNumberFormat="1" applyFont="1" applyBorder="1">
      <alignment/>
      <protection/>
    </xf>
    <xf numFmtId="39" fontId="4" fillId="2" borderId="0" xfId="24" applyNumberFormat="1" applyFill="1">
      <alignment/>
      <protection/>
    </xf>
    <xf numFmtId="39" fontId="4" fillId="2" borderId="0" xfId="24" applyNumberFormat="1">
      <alignment/>
      <protection locked="0"/>
    </xf>
    <xf numFmtId="39" fontId="4" fillId="2" borderId="0" xfId="23" applyNumberFormat="1">
      <alignment/>
      <protection/>
    </xf>
    <xf numFmtId="39" fontId="19" fillId="2" borderId="0" xfId="23" applyNumberFormat="1" applyFont="1">
      <alignment/>
      <protection/>
    </xf>
    <xf numFmtId="39" fontId="16" fillId="2" borderId="0" xfId="23" applyNumberFormat="1" applyFont="1">
      <alignment/>
      <protection/>
    </xf>
    <xf numFmtId="39" fontId="20" fillId="2" borderId="0" xfId="23" applyNumberFormat="1" applyFont="1">
      <alignment/>
      <protection/>
    </xf>
    <xf numFmtId="17" fontId="19" fillId="2" borderId="0" xfId="23" applyNumberFormat="1" applyFont="1" applyAlignment="1" quotePrefix="1">
      <alignment horizontal="left"/>
      <protection locked="0"/>
    </xf>
    <xf numFmtId="39" fontId="19" fillId="2" borderId="0" xfId="23" applyNumberFormat="1" applyFont="1">
      <alignment/>
      <protection locked="0"/>
    </xf>
    <xf numFmtId="7" fontId="19" fillId="2" borderId="15" xfId="23" applyNumberFormat="1" applyFont="1" applyBorder="1" applyAlignment="1">
      <alignment horizontal="center"/>
      <protection/>
    </xf>
    <xf numFmtId="7" fontId="19" fillId="2" borderId="15" xfId="23" applyNumberFormat="1" applyFont="1" applyFill="1" applyBorder="1" applyAlignment="1">
      <alignment horizontal="center"/>
      <protection/>
    </xf>
    <xf numFmtId="7" fontId="20" fillId="2" borderId="0" xfId="23" applyNumberFormat="1" applyFont="1">
      <alignment/>
      <protection/>
    </xf>
    <xf numFmtId="39" fontId="19" fillId="2" borderId="5" xfId="23" applyNumberFormat="1" applyFont="1" applyBorder="1">
      <alignment/>
      <protection/>
    </xf>
    <xf numFmtId="39" fontId="16" fillId="2" borderId="5" xfId="23" applyNumberFormat="1" applyFont="1" applyBorder="1">
      <alignment/>
      <protection/>
    </xf>
    <xf numFmtId="39" fontId="16" fillId="2" borderId="6" xfId="23" applyNumberFormat="1" applyFont="1" applyBorder="1">
      <alignment/>
      <protection/>
    </xf>
    <xf numFmtId="39" fontId="16" fillId="2" borderId="5" xfId="23" applyNumberFormat="1" applyFont="1" applyBorder="1">
      <alignment/>
      <protection locked="0"/>
    </xf>
    <xf numFmtId="39" fontId="16" fillId="2" borderId="27" xfId="23" applyNumberFormat="1" applyFont="1" applyBorder="1" applyAlignment="1">
      <alignment horizontal="center"/>
      <protection/>
    </xf>
    <xf numFmtId="39" fontId="16" fillId="2" borderId="16" xfId="23" applyNumberFormat="1" applyFont="1" applyBorder="1">
      <alignment/>
      <protection/>
    </xf>
    <xf numFmtId="10" fontId="16" fillId="2" borderId="16" xfId="23" applyNumberFormat="1" applyFont="1" applyBorder="1">
      <alignment/>
      <protection/>
    </xf>
    <xf numFmtId="10" fontId="16" fillId="2" borderId="6" xfId="23" applyNumberFormat="1" applyFont="1" applyBorder="1">
      <alignment/>
      <protection/>
    </xf>
    <xf numFmtId="39" fontId="16" fillId="2" borderId="13" xfId="23" applyNumberFormat="1" applyFont="1" applyBorder="1">
      <alignment/>
      <protection locked="0"/>
    </xf>
    <xf numFmtId="39" fontId="16" fillId="2" borderId="15" xfId="23" applyNumberFormat="1" applyFont="1" applyBorder="1">
      <alignment/>
      <protection/>
    </xf>
    <xf numFmtId="10" fontId="16" fillId="2" borderId="15" xfId="23" applyNumberFormat="1" applyFont="1" applyBorder="1">
      <alignment/>
      <protection/>
    </xf>
    <xf numFmtId="39" fontId="19" fillId="2" borderId="0" xfId="23" applyNumberFormat="1" applyFont="1" applyFill="1">
      <alignment/>
      <protection/>
    </xf>
    <xf numFmtId="39" fontId="16" fillId="2" borderId="13" xfId="23" applyNumberFormat="1" applyFont="1" applyBorder="1">
      <alignment/>
      <protection/>
    </xf>
    <xf numFmtId="39" fontId="16" fillId="2" borderId="20" xfId="23" applyNumberFormat="1" applyFont="1" applyBorder="1">
      <alignment/>
      <protection/>
    </xf>
    <xf numFmtId="39" fontId="16" fillId="2" borderId="27" xfId="23" applyNumberFormat="1" applyFont="1" applyBorder="1">
      <alignment/>
      <protection/>
    </xf>
    <xf numFmtId="10" fontId="16" fillId="2" borderId="28" xfId="23" applyNumberFormat="1" applyFont="1" applyBorder="1">
      <alignment/>
      <protection/>
    </xf>
    <xf numFmtId="39" fontId="16" fillId="2" borderId="27" xfId="23" applyNumberFormat="1" applyFont="1" applyFill="1" applyBorder="1">
      <alignment/>
      <protection/>
    </xf>
    <xf numFmtId="10" fontId="16" fillId="2" borderId="20" xfId="23" applyNumberFormat="1" applyFont="1" applyBorder="1">
      <alignment/>
      <protection/>
    </xf>
    <xf numFmtId="39" fontId="16" fillId="2" borderId="28" xfId="23" applyNumberFormat="1" applyFont="1" applyBorder="1">
      <alignment/>
      <protection/>
    </xf>
    <xf numFmtId="10" fontId="16" fillId="2" borderId="26" xfId="23" applyNumberFormat="1" applyFont="1" applyBorder="1">
      <alignment/>
      <protection/>
    </xf>
    <xf numFmtId="39" fontId="16" fillId="2" borderId="29" xfId="23" applyNumberFormat="1" applyFont="1" applyBorder="1">
      <alignment/>
      <protection/>
    </xf>
    <xf numFmtId="10" fontId="16" fillId="2" borderId="30" xfId="23" applyNumberFormat="1" applyFont="1" applyBorder="1">
      <alignment/>
      <protection/>
    </xf>
    <xf numFmtId="39" fontId="19" fillId="2" borderId="5" xfId="23" applyNumberFormat="1" applyFont="1" applyBorder="1">
      <alignment/>
      <protection/>
    </xf>
    <xf numFmtId="39" fontId="16" fillId="2" borderId="5" xfId="23" applyNumberFormat="1" applyFont="1" applyBorder="1" applyAlignment="1">
      <alignment horizontal="center"/>
      <protection/>
    </xf>
    <xf numFmtId="39" fontId="16" fillId="2" borderId="30" xfId="23" applyNumberFormat="1" applyFont="1" applyBorder="1">
      <alignment/>
      <protection/>
    </xf>
    <xf numFmtId="39" fontId="19" fillId="2" borderId="5" xfId="23" applyNumberFormat="1" applyFont="1" applyBorder="1" applyAlignment="1" quotePrefix="1">
      <alignment horizontal="left"/>
      <protection/>
    </xf>
    <xf numFmtId="39" fontId="16" fillId="2" borderId="12" xfId="23" applyNumberFormat="1" applyFont="1" applyBorder="1">
      <alignment/>
      <protection/>
    </xf>
    <xf numFmtId="39" fontId="19" fillId="2" borderId="16" xfId="23" applyNumberFormat="1" applyFont="1" applyBorder="1">
      <alignment/>
      <protection/>
    </xf>
    <xf numFmtId="10" fontId="19" fillId="2" borderId="16" xfId="23" applyNumberFormat="1" applyFont="1" applyBorder="1">
      <alignment/>
      <protection/>
    </xf>
    <xf numFmtId="39" fontId="4" fillId="2" borderId="0" xfId="23" applyNumberFormat="1" applyFill="1">
      <alignment/>
      <protection/>
    </xf>
    <xf numFmtId="39" fontId="4" fillId="2" borderId="0" xfId="23" applyNumberFormat="1">
      <alignment/>
      <protection locked="0"/>
    </xf>
    <xf numFmtId="0" fontId="4" fillId="2" borderId="0" xfId="22" applyNumberFormat="1">
      <alignment/>
      <protection/>
    </xf>
    <xf numFmtId="0" fontId="21" fillId="2" borderId="0" xfId="22" applyNumberFormat="1" applyFont="1">
      <alignment/>
      <protection/>
    </xf>
    <xf numFmtId="0" fontId="16" fillId="2" borderId="0" xfId="22" applyNumberFormat="1" applyFont="1">
      <alignment/>
      <protection/>
    </xf>
    <xf numFmtId="0" fontId="19" fillId="2" borderId="0" xfId="22" applyNumberFormat="1" applyFont="1">
      <alignment/>
      <protection/>
    </xf>
    <xf numFmtId="0" fontId="20" fillId="2" borderId="0" xfId="22" applyNumberFormat="1" applyFont="1">
      <alignment/>
      <protection/>
    </xf>
    <xf numFmtId="0" fontId="19" fillId="2" borderId="0" xfId="22" applyNumberFormat="1" applyFont="1">
      <alignment/>
      <protection locked="0"/>
    </xf>
    <xf numFmtId="0" fontId="16" fillId="2" borderId="0" xfId="22" applyNumberFormat="1" applyFont="1">
      <alignment/>
      <protection locked="0"/>
    </xf>
    <xf numFmtId="0" fontId="22" fillId="2" borderId="0" xfId="22" applyNumberFormat="1" applyFont="1">
      <alignment/>
      <protection locked="0"/>
    </xf>
    <xf numFmtId="0" fontId="16" fillId="2" borderId="0" xfId="22" applyNumberFormat="1" applyFont="1" applyFill="1">
      <alignment/>
      <protection/>
    </xf>
    <xf numFmtId="0" fontId="22" fillId="2" borderId="0" xfId="22" applyNumberFormat="1" applyFont="1" applyAlignment="1">
      <alignment horizontal="center"/>
      <protection/>
    </xf>
    <xf numFmtId="0" fontId="19" fillId="2" borderId="15" xfId="22" applyNumberFormat="1" applyFont="1" applyBorder="1">
      <alignment/>
      <protection/>
    </xf>
    <xf numFmtId="0" fontId="19" fillId="2" borderId="15" xfId="22" applyNumberFormat="1" applyFont="1" applyBorder="1" applyAlignment="1">
      <alignment horizontal="center"/>
      <protection locked="0"/>
    </xf>
    <xf numFmtId="0" fontId="19" fillId="2" borderId="15" xfId="22" applyNumberFormat="1" applyFont="1" applyFill="1" applyBorder="1" applyAlignment="1">
      <alignment horizontal="center"/>
      <protection locked="0"/>
    </xf>
    <xf numFmtId="0" fontId="16" fillId="2" borderId="15" xfId="22" applyNumberFormat="1" applyFont="1" applyBorder="1">
      <alignment/>
      <protection/>
    </xf>
    <xf numFmtId="0" fontId="16" fillId="2" borderId="15" xfId="22" applyNumberFormat="1" applyFont="1" applyBorder="1" applyAlignment="1">
      <alignment horizontal="center"/>
      <protection/>
    </xf>
    <xf numFmtId="0" fontId="16" fillId="2" borderId="15" xfId="22" applyNumberFormat="1" applyFont="1" applyFill="1" applyBorder="1" applyAlignment="1">
      <alignment horizontal="center"/>
      <protection/>
    </xf>
    <xf numFmtId="0" fontId="16" fillId="2" borderId="13" xfId="22" applyNumberFormat="1" applyFont="1" applyBorder="1">
      <alignment/>
      <protection/>
    </xf>
    <xf numFmtId="39" fontId="16" fillId="2" borderId="15" xfId="22" applyNumberFormat="1" applyFont="1" applyFill="1" applyBorder="1">
      <alignment/>
      <protection/>
    </xf>
    <xf numFmtId="39" fontId="16" fillId="2" borderId="15" xfId="22" applyNumberFormat="1" applyFont="1" applyBorder="1">
      <alignment/>
      <protection/>
    </xf>
    <xf numFmtId="10" fontId="16" fillId="2" borderId="15" xfId="22" applyNumberFormat="1" applyFont="1" applyBorder="1">
      <alignment/>
      <protection/>
    </xf>
    <xf numFmtId="10" fontId="16" fillId="2" borderId="15" xfId="22" applyNumberFormat="1" applyFont="1" applyFill="1" applyBorder="1">
      <alignment/>
      <protection/>
    </xf>
    <xf numFmtId="39" fontId="16" fillId="2" borderId="15" xfId="22" applyNumberFormat="1" applyFont="1" applyBorder="1">
      <alignment/>
      <protection locked="0"/>
    </xf>
    <xf numFmtId="0" fontId="16" fillId="2" borderId="31" xfId="22" applyNumberFormat="1" applyFont="1" applyBorder="1">
      <alignment/>
      <protection/>
    </xf>
    <xf numFmtId="39" fontId="19" fillId="2" borderId="27" xfId="22" applyNumberFormat="1" applyFont="1" applyBorder="1">
      <alignment/>
      <protection/>
    </xf>
    <xf numFmtId="39" fontId="19" fillId="2" borderId="16" xfId="22" applyNumberFormat="1" applyFont="1" applyBorder="1">
      <alignment/>
      <protection/>
    </xf>
    <xf numFmtId="10" fontId="19" fillId="2" borderId="16" xfId="22" applyNumberFormat="1" applyFont="1" applyBorder="1">
      <alignment/>
      <protection/>
    </xf>
    <xf numFmtId="10" fontId="19" fillId="2" borderId="16" xfId="22" applyNumberFormat="1" applyFont="1" applyFill="1" applyBorder="1">
      <alignment/>
      <protection/>
    </xf>
    <xf numFmtId="0" fontId="16" fillId="2" borderId="16" xfId="22" applyNumberFormat="1" applyFont="1" applyBorder="1">
      <alignment/>
      <protection/>
    </xf>
    <xf numFmtId="39" fontId="16" fillId="2" borderId="16" xfId="22" applyNumberFormat="1" applyFont="1" applyFill="1" applyBorder="1">
      <alignment/>
      <protection/>
    </xf>
    <xf numFmtId="39" fontId="16" fillId="2" borderId="0" xfId="22" applyNumberFormat="1" applyFont="1">
      <alignment/>
      <protection/>
    </xf>
    <xf numFmtId="39" fontId="20" fillId="2" borderId="0" xfId="22" applyNumberFormat="1" applyFont="1">
      <alignment/>
      <protection/>
    </xf>
    <xf numFmtId="0" fontId="20" fillId="2" borderId="0" xfId="22" applyNumberFormat="1" applyFont="1">
      <alignment/>
      <protection locked="0"/>
    </xf>
    <xf numFmtId="0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1" fillId="2" borderId="0" xfId="21" applyNumberFormat="1" applyFont="1">
      <alignment/>
      <protection/>
    </xf>
    <xf numFmtId="0" fontId="16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20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17" fontId="16" fillId="2" borderId="0" xfId="21" applyNumberFormat="1" applyFont="1">
      <alignment/>
      <protection locked="0"/>
    </xf>
    <xf numFmtId="0" fontId="22" fillId="2" borderId="0" xfId="21" applyNumberFormat="1" applyFont="1">
      <alignment/>
      <protection locked="0"/>
    </xf>
    <xf numFmtId="0" fontId="16" fillId="2" borderId="0" xfId="21" applyNumberFormat="1" applyFont="1" applyFill="1">
      <alignment/>
      <protection/>
    </xf>
    <xf numFmtId="0" fontId="22" fillId="2" borderId="0" xfId="21" applyNumberFormat="1" applyFont="1" applyAlignment="1">
      <alignment horizontal="center"/>
      <protection/>
    </xf>
    <xf numFmtId="0" fontId="19" fillId="2" borderId="15" xfId="21" applyNumberFormat="1" applyFont="1" applyBorder="1">
      <alignment/>
      <protection/>
    </xf>
    <xf numFmtId="0" fontId="19" fillId="2" borderId="15" xfId="21" applyNumberFormat="1" applyFont="1" applyBorder="1" applyAlignment="1">
      <alignment horizontal="center"/>
      <protection locked="0"/>
    </xf>
    <xf numFmtId="0" fontId="19" fillId="2" borderId="15" xfId="21" applyNumberFormat="1" applyFont="1" applyFill="1" applyBorder="1" applyAlignment="1">
      <alignment horizontal="center"/>
      <protection locked="0"/>
    </xf>
    <xf numFmtId="0" fontId="16" fillId="2" borderId="15" xfId="21" applyNumberFormat="1" applyFont="1" applyBorder="1">
      <alignment/>
      <protection/>
    </xf>
    <xf numFmtId="0" fontId="16" fillId="2" borderId="15" xfId="21" applyNumberFormat="1" applyFont="1" applyBorder="1" applyAlignment="1">
      <alignment horizontal="center"/>
      <protection/>
    </xf>
    <xf numFmtId="0" fontId="16" fillId="2" borderId="15" xfId="21" applyNumberFormat="1" applyFont="1" applyFill="1" applyBorder="1" applyAlignment="1">
      <alignment horizontal="center"/>
      <protection/>
    </xf>
    <xf numFmtId="0" fontId="16" fillId="2" borderId="13" xfId="21" applyNumberFormat="1" applyFont="1" applyBorder="1">
      <alignment/>
      <protection/>
    </xf>
    <xf numFmtId="39" fontId="16" fillId="2" borderId="15" xfId="21" applyNumberFormat="1" applyFont="1" applyFill="1" applyBorder="1">
      <alignment/>
      <protection/>
    </xf>
    <xf numFmtId="39" fontId="16" fillId="2" borderId="15" xfId="21" applyNumberFormat="1" applyFont="1" applyBorder="1">
      <alignment/>
      <protection/>
    </xf>
    <xf numFmtId="10" fontId="16" fillId="2" borderId="15" xfId="21" applyNumberFormat="1" applyFont="1" applyBorder="1">
      <alignment/>
      <protection/>
    </xf>
    <xf numFmtId="10" fontId="16" fillId="2" borderId="15" xfId="21" applyNumberFormat="1" applyFont="1" applyFill="1" applyBorder="1">
      <alignment/>
      <protection/>
    </xf>
    <xf numFmtId="39" fontId="16" fillId="2" borderId="15" xfId="21" applyNumberFormat="1" applyFont="1" applyBorder="1">
      <alignment/>
      <protection locked="0"/>
    </xf>
    <xf numFmtId="0" fontId="16" fillId="2" borderId="31" xfId="21" applyNumberFormat="1" applyFont="1" applyBorder="1">
      <alignment/>
      <protection/>
    </xf>
    <xf numFmtId="39" fontId="19" fillId="2" borderId="27" xfId="21" applyNumberFormat="1" applyFont="1" applyBorder="1">
      <alignment/>
      <protection/>
    </xf>
    <xf numFmtId="39" fontId="19" fillId="2" borderId="16" xfId="21" applyNumberFormat="1" applyFont="1" applyBorder="1">
      <alignment/>
      <protection/>
    </xf>
    <xf numFmtId="10" fontId="19" fillId="2" borderId="16" xfId="21" applyNumberFormat="1" applyFont="1" applyBorder="1">
      <alignment/>
      <protection/>
    </xf>
    <xf numFmtId="10" fontId="19" fillId="2" borderId="16" xfId="21" applyNumberFormat="1" applyFont="1" applyFill="1" applyBorder="1">
      <alignment/>
      <protection/>
    </xf>
    <xf numFmtId="0" fontId="16" fillId="2" borderId="16" xfId="21" applyNumberFormat="1" applyFont="1" applyBorder="1">
      <alignment/>
      <protection/>
    </xf>
    <xf numFmtId="39" fontId="16" fillId="2" borderId="16" xfId="21" applyNumberFormat="1" applyFont="1" applyFill="1" applyBorder="1">
      <alignment/>
      <protection/>
    </xf>
    <xf numFmtId="0" fontId="16" fillId="2" borderId="0" xfId="21" applyNumberFormat="1" applyFont="1">
      <alignment/>
      <protection locked="0"/>
    </xf>
    <xf numFmtId="39" fontId="16" fillId="2" borderId="0" xfId="21" applyNumberFormat="1" applyFont="1">
      <alignment/>
      <protection/>
    </xf>
    <xf numFmtId="39" fontId="20" fillId="2" borderId="0" xfId="21" applyNumberFormat="1" applyFont="1">
      <alignment/>
      <protection/>
    </xf>
    <xf numFmtId="0" fontId="20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1102" xfId="21"/>
    <cellStyle name="Normal_P02-1102" xfId="22"/>
    <cellStyle name="Normal_P03-1102" xfId="23"/>
    <cellStyle name="Normal_P06-1102" xfId="24"/>
    <cellStyle name="Normal_P09-1102" xfId="25"/>
    <cellStyle name="Normal_P10-1102" xfId="26"/>
    <cellStyle name="Normal_P12-1102" xfId="27"/>
    <cellStyle name="Normal_P13-1102" xfId="28"/>
    <cellStyle name="Normal_P14-110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323" customWidth="1"/>
    <col min="2" max="5" width="19.99609375" style="323" customWidth="1"/>
    <col min="6" max="6" width="12.21484375" style="323" customWidth="1"/>
    <col min="7" max="7" width="19.99609375" style="323" customWidth="1"/>
    <col min="8" max="8" width="12.21484375" style="323" customWidth="1"/>
    <col min="9" max="16384" width="19.99609375" style="323" customWidth="1"/>
  </cols>
  <sheetData>
    <row r="1" ht="19.5" customHeight="1">
      <c r="A1" s="323" t="s">
        <v>458</v>
      </c>
    </row>
    <row r="2" ht="19.5" customHeight="1">
      <c r="C2" s="323" t="s">
        <v>108</v>
      </c>
    </row>
    <row r="3" spans="3:4" ht="19.5" customHeight="1">
      <c r="C3" s="323" t="s">
        <v>108</v>
      </c>
      <c r="D3" s="323" t="s">
        <v>108</v>
      </c>
    </row>
    <row r="4" ht="19.5" customHeight="1">
      <c r="C4" s="323" t="s">
        <v>108</v>
      </c>
    </row>
    <row r="7" spans="1:13" ht="19.5" customHeight="1">
      <c r="A7" s="324" t="s">
        <v>458</v>
      </c>
      <c r="B7" s="325" t="s">
        <v>458</v>
      </c>
      <c r="C7" s="326" t="s">
        <v>459</v>
      </c>
      <c r="D7" s="326"/>
      <c r="E7" s="326"/>
      <c r="F7" s="325"/>
      <c r="G7" s="325"/>
      <c r="H7" s="325"/>
      <c r="I7" s="327"/>
      <c r="J7" s="325"/>
      <c r="K7" s="326" t="s">
        <v>460</v>
      </c>
      <c r="L7" s="326"/>
      <c r="M7" s="325"/>
    </row>
    <row r="8" spans="1:13" ht="19.5" customHeight="1">
      <c r="A8" s="323" t="s">
        <v>458</v>
      </c>
      <c r="B8" s="325"/>
      <c r="C8" s="326" t="s">
        <v>461</v>
      </c>
      <c r="D8" s="326"/>
      <c r="E8" s="326"/>
      <c r="F8" s="325"/>
      <c r="G8" s="325"/>
      <c r="H8" s="325"/>
      <c r="I8" s="327"/>
      <c r="J8" s="325"/>
      <c r="K8" s="326" t="s">
        <v>462</v>
      </c>
      <c r="L8" s="326"/>
      <c r="M8" s="325"/>
    </row>
    <row r="9" spans="1:14" ht="19.5" customHeight="1">
      <c r="A9" s="328" t="s">
        <v>511</v>
      </c>
      <c r="B9" s="325" t="s">
        <v>458</v>
      </c>
      <c r="C9" s="326"/>
      <c r="D9" s="326" t="s">
        <v>464</v>
      </c>
      <c r="E9" s="326"/>
      <c r="F9" s="325"/>
      <c r="G9" s="325"/>
      <c r="H9" s="326" t="s">
        <v>512</v>
      </c>
      <c r="I9" s="327"/>
      <c r="J9" s="329">
        <v>37561</v>
      </c>
      <c r="K9" s="325" t="s">
        <v>107</v>
      </c>
      <c r="L9" s="325" t="s">
        <v>108</v>
      </c>
      <c r="M9" s="330" t="s">
        <v>467</v>
      </c>
      <c r="N9" s="323" t="s">
        <v>108</v>
      </c>
    </row>
    <row r="10" spans="1:13" ht="19.5" customHeight="1">
      <c r="A10" s="325" t="s">
        <v>458</v>
      </c>
      <c r="B10" s="325"/>
      <c r="C10" s="325"/>
      <c r="D10" s="331"/>
      <c r="E10" s="325"/>
      <c r="F10" s="325"/>
      <c r="G10" s="325"/>
      <c r="H10" s="325"/>
      <c r="I10" s="327"/>
      <c r="J10" s="325"/>
      <c r="K10" s="325"/>
      <c r="L10" s="325"/>
      <c r="M10" s="332" t="s">
        <v>468</v>
      </c>
    </row>
    <row r="11" spans="1:13" ht="19.5" customHeight="1">
      <c r="A11" s="333" t="s">
        <v>244</v>
      </c>
      <c r="B11" s="334">
        <v>2000</v>
      </c>
      <c r="C11" s="334">
        <v>2001</v>
      </c>
      <c r="D11" s="335">
        <v>2002</v>
      </c>
      <c r="E11" s="334" t="s">
        <v>469</v>
      </c>
      <c r="F11" s="334" t="s">
        <v>470</v>
      </c>
      <c r="G11" s="335" t="s">
        <v>471</v>
      </c>
      <c r="H11" s="335" t="s">
        <v>470</v>
      </c>
      <c r="I11" s="327"/>
      <c r="J11" s="336"/>
      <c r="K11" s="337" t="s">
        <v>472</v>
      </c>
      <c r="L11" s="337" t="s">
        <v>473</v>
      </c>
      <c r="M11" s="338" t="s">
        <v>474</v>
      </c>
    </row>
    <row r="12" spans="1:13" ht="19.5" customHeight="1">
      <c r="A12" s="339" t="s">
        <v>475</v>
      </c>
      <c r="B12" s="340">
        <v>19220871.54</v>
      </c>
      <c r="C12" s="340">
        <v>43522514.98</v>
      </c>
      <c r="D12" s="340">
        <f aca="true" t="shared" si="0" ref="D12:D32">M13</f>
        <v>13385106.27</v>
      </c>
      <c r="E12" s="341">
        <f aca="true" t="shared" si="1" ref="E12:E32">-B12+C12</f>
        <v>24301643.439999998</v>
      </c>
      <c r="F12" s="342">
        <f>E12/B12</f>
        <v>1.2643361873277468</v>
      </c>
      <c r="G12" s="340">
        <f aca="true" t="shared" si="2" ref="G12:G32">-C12+D12</f>
        <v>-30137408.709999997</v>
      </c>
      <c r="H12" s="343">
        <f aca="true" t="shared" si="3" ref="H12:H33">G12/C12</f>
        <v>-0.6924555881903679</v>
      </c>
      <c r="I12" s="327"/>
      <c r="J12" s="336" t="s">
        <v>244</v>
      </c>
      <c r="K12" s="337" t="s">
        <v>476</v>
      </c>
      <c r="L12" s="337" t="s">
        <v>476</v>
      </c>
      <c r="M12" s="338" t="s">
        <v>476</v>
      </c>
    </row>
    <row r="13" spans="1:13" ht="19.5" customHeight="1">
      <c r="A13" s="339" t="s">
        <v>477</v>
      </c>
      <c r="B13" s="340">
        <v>-4772313.99</v>
      </c>
      <c r="C13" s="340">
        <v>1963047.34</v>
      </c>
      <c r="D13" s="340">
        <f t="shared" si="0"/>
        <v>2749247.23</v>
      </c>
      <c r="E13" s="341">
        <f t="shared" si="1"/>
        <v>6735361.33</v>
      </c>
      <c r="F13" s="342">
        <f>E13/B13</f>
        <v>-1.4113407760079089</v>
      </c>
      <c r="G13" s="340">
        <f t="shared" si="2"/>
        <v>786199.8899999999</v>
      </c>
      <c r="H13" s="343">
        <f t="shared" si="3"/>
        <v>0.40049970980322863</v>
      </c>
      <c r="I13" s="327"/>
      <c r="J13" s="336" t="s">
        <v>475</v>
      </c>
      <c r="K13" s="344">
        <v>13385106.27</v>
      </c>
      <c r="L13" s="344"/>
      <c r="M13" s="340">
        <f aca="true" t="shared" si="4" ref="M13:M33">K13+L13</f>
        <v>13385106.27</v>
      </c>
    </row>
    <row r="14" spans="1:13" ht="19.5" customHeight="1">
      <c r="A14" s="339" t="s">
        <v>478</v>
      </c>
      <c r="B14" s="340">
        <v>220940.81</v>
      </c>
      <c r="C14" s="340">
        <v>-1322834.17</v>
      </c>
      <c r="D14" s="340">
        <f t="shared" si="0"/>
        <v>579348.64</v>
      </c>
      <c r="E14" s="341">
        <f t="shared" si="1"/>
        <v>-1543774.98</v>
      </c>
      <c r="F14" s="342">
        <f>E14/B14</f>
        <v>-6.987278538537086</v>
      </c>
      <c r="G14" s="340">
        <f t="shared" si="2"/>
        <v>1902182.81</v>
      </c>
      <c r="H14" s="343">
        <f>G14/-C14</f>
        <v>1.4379601412926915</v>
      </c>
      <c r="I14" s="327"/>
      <c r="J14" s="336" t="s">
        <v>477</v>
      </c>
      <c r="K14" s="344">
        <v>2749247.23</v>
      </c>
      <c r="L14" s="344"/>
      <c r="M14" s="340">
        <f t="shared" si="4"/>
        <v>2749247.23</v>
      </c>
    </row>
    <row r="15" spans="1:13" ht="19.5" customHeight="1">
      <c r="A15" s="339" t="s">
        <v>479</v>
      </c>
      <c r="B15" s="340">
        <v>4119037.12</v>
      </c>
      <c r="C15" s="340">
        <v>5660565.41</v>
      </c>
      <c r="D15" s="340">
        <f t="shared" si="0"/>
        <v>8372151.73</v>
      </c>
      <c r="E15" s="341">
        <f t="shared" si="1"/>
        <v>1541528.29</v>
      </c>
      <c r="F15" s="342">
        <f aca="true" t="shared" si="5" ref="F15:F33">E15/B15</f>
        <v>0.3742448162253998</v>
      </c>
      <c r="G15" s="340">
        <f t="shared" si="2"/>
        <v>2711586.3200000003</v>
      </c>
      <c r="H15" s="343">
        <f t="shared" si="3"/>
        <v>0.47903100195780624</v>
      </c>
      <c r="I15" s="327"/>
      <c r="J15" s="336" t="s">
        <v>480</v>
      </c>
      <c r="K15" s="344">
        <v>579348.64</v>
      </c>
      <c r="L15" s="344"/>
      <c r="M15" s="340">
        <f t="shared" si="4"/>
        <v>579348.64</v>
      </c>
    </row>
    <row r="16" spans="1:13" ht="19.5" customHeight="1">
      <c r="A16" s="339" t="s">
        <v>481</v>
      </c>
      <c r="B16" s="340">
        <v>48893777.28</v>
      </c>
      <c r="C16" s="340">
        <v>50097794.04</v>
      </c>
      <c r="D16" s="340">
        <f t="shared" si="0"/>
        <v>46069359.05</v>
      </c>
      <c r="E16" s="341">
        <f t="shared" si="1"/>
        <v>1204016.759999998</v>
      </c>
      <c r="F16" s="342">
        <f t="shared" si="5"/>
        <v>0.02462515328085525</v>
      </c>
      <c r="G16" s="340">
        <f t="shared" si="2"/>
        <v>-4028434.990000002</v>
      </c>
      <c r="H16" s="343">
        <f t="shared" si="3"/>
        <v>-0.08041142463844905</v>
      </c>
      <c r="I16" s="327"/>
      <c r="J16" s="336" t="s">
        <v>482</v>
      </c>
      <c r="K16" s="344">
        <v>8372151.73</v>
      </c>
      <c r="L16" s="344"/>
      <c r="M16" s="340">
        <f t="shared" si="4"/>
        <v>8372151.73</v>
      </c>
    </row>
    <row r="17" spans="1:13" ht="19.5" customHeight="1">
      <c r="A17" s="339" t="s">
        <v>483</v>
      </c>
      <c r="B17" s="340">
        <v>5209160.18</v>
      </c>
      <c r="C17" s="340">
        <v>4729168.86</v>
      </c>
      <c r="D17" s="340">
        <f t="shared" si="0"/>
        <v>4808261.89</v>
      </c>
      <c r="E17" s="341">
        <f t="shared" si="1"/>
        <v>-479991.31999999937</v>
      </c>
      <c r="F17" s="342">
        <f t="shared" si="5"/>
        <v>-0.09214370520662303</v>
      </c>
      <c r="G17" s="340">
        <f t="shared" si="2"/>
        <v>79093.02999999933</v>
      </c>
      <c r="H17" s="343">
        <f t="shared" si="3"/>
        <v>0.016724509600192058</v>
      </c>
      <c r="I17" s="327"/>
      <c r="J17" s="336" t="s">
        <v>481</v>
      </c>
      <c r="K17" s="344">
        <v>46069359.05</v>
      </c>
      <c r="L17" s="344"/>
      <c r="M17" s="340">
        <f t="shared" si="4"/>
        <v>46069359.05</v>
      </c>
    </row>
    <row r="18" spans="1:13" ht="19.5" customHeight="1">
      <c r="A18" s="339" t="s">
        <v>484</v>
      </c>
      <c r="B18" s="340">
        <v>7122645.9</v>
      </c>
      <c r="C18" s="340">
        <v>6587649</v>
      </c>
      <c r="D18" s="340">
        <f t="shared" si="0"/>
        <v>8922827.53</v>
      </c>
      <c r="E18" s="341">
        <f t="shared" si="1"/>
        <v>-534996.9000000004</v>
      </c>
      <c r="F18" s="342">
        <f t="shared" si="5"/>
        <v>-0.07511210124877896</v>
      </c>
      <c r="G18" s="340">
        <f t="shared" si="2"/>
        <v>2335178.5299999993</v>
      </c>
      <c r="H18" s="343">
        <f t="shared" si="3"/>
        <v>0.3544782865632336</v>
      </c>
      <c r="I18" s="327"/>
      <c r="J18" s="336" t="s">
        <v>483</v>
      </c>
      <c r="K18" s="344">
        <v>4808261.89</v>
      </c>
      <c r="L18" s="344"/>
      <c r="M18" s="340">
        <f t="shared" si="4"/>
        <v>4808261.89</v>
      </c>
    </row>
    <row r="19" spans="1:13" ht="19.5" customHeight="1">
      <c r="A19" s="339" t="s">
        <v>485</v>
      </c>
      <c r="B19" s="340">
        <v>1278336.2</v>
      </c>
      <c r="C19" s="340">
        <v>1302531.37</v>
      </c>
      <c r="D19" s="340">
        <f t="shared" si="0"/>
        <v>1691845.05</v>
      </c>
      <c r="E19" s="341">
        <f t="shared" si="1"/>
        <v>24195.17000000016</v>
      </c>
      <c r="F19" s="342">
        <f t="shared" si="5"/>
        <v>0.018927078807593933</v>
      </c>
      <c r="G19" s="340">
        <f t="shared" si="2"/>
        <v>389313.67999999993</v>
      </c>
      <c r="H19" s="343">
        <f t="shared" si="3"/>
        <v>0.29889006051347533</v>
      </c>
      <c r="I19" s="327"/>
      <c r="J19" s="336" t="s">
        <v>484</v>
      </c>
      <c r="K19" s="344">
        <v>8922827.53</v>
      </c>
      <c r="L19" s="344"/>
      <c r="M19" s="340">
        <f t="shared" si="4"/>
        <v>8922827.53</v>
      </c>
    </row>
    <row r="20" spans="1:13" ht="19.5" customHeight="1">
      <c r="A20" s="336" t="s">
        <v>486</v>
      </c>
      <c r="B20" s="340">
        <v>10948755.4</v>
      </c>
      <c r="C20" s="340">
        <v>15322135.61</v>
      </c>
      <c r="D20" s="340">
        <f t="shared" si="0"/>
        <v>14409350.3</v>
      </c>
      <c r="E20" s="341">
        <f t="shared" si="1"/>
        <v>4373380.209999999</v>
      </c>
      <c r="F20" s="342">
        <f t="shared" si="5"/>
        <v>0.3994408542545392</v>
      </c>
      <c r="G20" s="340">
        <f t="shared" si="2"/>
        <v>-912785.3099999987</v>
      </c>
      <c r="H20" s="343">
        <f t="shared" si="3"/>
        <v>-0.059572982072046726</v>
      </c>
      <c r="I20" s="327"/>
      <c r="J20" s="336" t="s">
        <v>485</v>
      </c>
      <c r="K20" s="344">
        <v>1691845.05</v>
      </c>
      <c r="L20" s="344"/>
      <c r="M20" s="340">
        <f t="shared" si="4"/>
        <v>1691845.05</v>
      </c>
    </row>
    <row r="21" spans="1:13" ht="19.5" customHeight="1">
      <c r="A21" s="339" t="s">
        <v>487</v>
      </c>
      <c r="B21" s="340">
        <v>772492.25</v>
      </c>
      <c r="C21" s="340">
        <v>787646.64</v>
      </c>
      <c r="D21" s="340">
        <f t="shared" si="0"/>
        <v>733262.38</v>
      </c>
      <c r="E21" s="341">
        <f t="shared" si="1"/>
        <v>15154.390000000014</v>
      </c>
      <c r="F21" s="342">
        <f t="shared" si="5"/>
        <v>0.019617530143506312</v>
      </c>
      <c r="G21" s="340">
        <f t="shared" si="2"/>
        <v>-54384.26000000001</v>
      </c>
      <c r="H21" s="343">
        <f t="shared" si="3"/>
        <v>-0.06904652065804535</v>
      </c>
      <c r="I21" s="327"/>
      <c r="J21" s="336" t="s">
        <v>486</v>
      </c>
      <c r="K21" s="344">
        <v>14409350.3</v>
      </c>
      <c r="L21" s="344"/>
      <c r="M21" s="340">
        <f t="shared" si="4"/>
        <v>14409350.3</v>
      </c>
    </row>
    <row r="22" spans="1:13" ht="19.5" customHeight="1">
      <c r="A22" s="336" t="s">
        <v>488</v>
      </c>
      <c r="B22" s="340">
        <v>2835564.09</v>
      </c>
      <c r="C22" s="340">
        <v>3013418.9</v>
      </c>
      <c r="D22" s="340">
        <f t="shared" si="0"/>
        <v>3101937.09</v>
      </c>
      <c r="E22" s="341">
        <f t="shared" si="1"/>
        <v>177854.81000000006</v>
      </c>
      <c r="F22" s="342">
        <f t="shared" si="5"/>
        <v>0.06272290251778441</v>
      </c>
      <c r="G22" s="340">
        <f t="shared" si="2"/>
        <v>88518.18999999994</v>
      </c>
      <c r="H22" s="343">
        <f t="shared" si="3"/>
        <v>0.029374671407284246</v>
      </c>
      <c r="I22" s="327"/>
      <c r="J22" s="336" t="s">
        <v>487</v>
      </c>
      <c r="K22" s="344">
        <v>733262.38</v>
      </c>
      <c r="L22" s="344"/>
      <c r="M22" s="340">
        <f t="shared" si="4"/>
        <v>733262.38</v>
      </c>
    </row>
    <row r="23" spans="1:13" ht="19.5" customHeight="1">
      <c r="A23" s="339" t="s">
        <v>489</v>
      </c>
      <c r="B23" s="340">
        <v>202931.99</v>
      </c>
      <c r="C23" s="340">
        <v>180197.33</v>
      </c>
      <c r="D23" s="340">
        <f t="shared" si="0"/>
        <v>-1164632.77</v>
      </c>
      <c r="E23" s="341">
        <f t="shared" si="1"/>
        <v>-22734.660000000003</v>
      </c>
      <c r="F23" s="342">
        <f t="shared" si="5"/>
        <v>-0.11203093213642662</v>
      </c>
      <c r="G23" s="340">
        <f t="shared" si="2"/>
        <v>-1344830.1</v>
      </c>
      <c r="H23" s="343">
        <f t="shared" si="3"/>
        <v>-7.463096706260854</v>
      </c>
      <c r="I23" s="327"/>
      <c r="J23" s="336" t="s">
        <v>488</v>
      </c>
      <c r="K23" s="344">
        <v>3101937.09</v>
      </c>
      <c r="L23" s="344"/>
      <c r="M23" s="340">
        <f t="shared" si="4"/>
        <v>3101937.09</v>
      </c>
    </row>
    <row r="24" spans="1:13" ht="19.5" customHeight="1">
      <c r="A24" s="339" t="s">
        <v>490</v>
      </c>
      <c r="B24" s="340">
        <v>13950513.4</v>
      </c>
      <c r="C24" s="340">
        <v>14584232.78</v>
      </c>
      <c r="D24" s="340">
        <f t="shared" si="0"/>
        <v>16551172.94</v>
      </c>
      <c r="E24" s="341">
        <f t="shared" si="1"/>
        <v>633719.379999999</v>
      </c>
      <c r="F24" s="342">
        <f t="shared" si="5"/>
        <v>0.04542624072888952</v>
      </c>
      <c r="G24" s="340">
        <f t="shared" si="2"/>
        <v>1966940.1600000001</v>
      </c>
      <c r="H24" s="343">
        <f t="shared" si="3"/>
        <v>0.13486757854669953</v>
      </c>
      <c r="I24" s="327"/>
      <c r="J24" s="336" t="s">
        <v>489</v>
      </c>
      <c r="K24" s="344">
        <v>-1164632.77</v>
      </c>
      <c r="L24" s="344"/>
      <c r="M24" s="340">
        <f t="shared" si="4"/>
        <v>-1164632.77</v>
      </c>
    </row>
    <row r="25" spans="1:13" ht="19.5" customHeight="1">
      <c r="A25" s="339" t="s">
        <v>491</v>
      </c>
      <c r="B25" s="340">
        <v>798161.82</v>
      </c>
      <c r="C25" s="340">
        <v>493662.25</v>
      </c>
      <c r="D25" s="340">
        <f t="shared" si="0"/>
        <v>126447.52</v>
      </c>
      <c r="E25" s="341">
        <f t="shared" si="1"/>
        <v>-304499.56999999995</v>
      </c>
      <c r="F25" s="342">
        <f t="shared" si="5"/>
        <v>-0.3815010469932024</v>
      </c>
      <c r="G25" s="340">
        <f t="shared" si="2"/>
        <v>-367214.73</v>
      </c>
      <c r="H25" s="343">
        <f t="shared" si="3"/>
        <v>-0.7438582350584838</v>
      </c>
      <c r="I25" s="327"/>
      <c r="J25" s="336" t="s">
        <v>490</v>
      </c>
      <c r="K25" s="344">
        <v>16551172.94</v>
      </c>
      <c r="L25" s="344"/>
      <c r="M25" s="340">
        <f t="shared" si="4"/>
        <v>16551172.94</v>
      </c>
    </row>
    <row r="26" spans="1:13" ht="19.5" customHeight="1">
      <c r="A26" s="345" t="s">
        <v>492</v>
      </c>
      <c r="B26" s="340">
        <v>16130346.5</v>
      </c>
      <c r="C26" s="340">
        <v>16543634</v>
      </c>
      <c r="D26" s="340">
        <f t="shared" si="0"/>
        <v>16407251.3</v>
      </c>
      <c r="E26" s="341">
        <f t="shared" si="1"/>
        <v>413287.5</v>
      </c>
      <c r="F26" s="342">
        <f t="shared" si="5"/>
        <v>0.02562173726398252</v>
      </c>
      <c r="G26" s="340">
        <f t="shared" si="2"/>
        <v>-136382.69999999925</v>
      </c>
      <c r="H26" s="343">
        <f t="shared" si="3"/>
        <v>-0.008243817531263038</v>
      </c>
      <c r="I26" s="327"/>
      <c r="J26" s="336" t="s">
        <v>491</v>
      </c>
      <c r="K26" s="344">
        <v>126447.52</v>
      </c>
      <c r="L26" s="344"/>
      <c r="M26" s="340">
        <f t="shared" si="4"/>
        <v>126447.52</v>
      </c>
    </row>
    <row r="27" spans="1:13" ht="19.5" customHeight="1">
      <c r="A27" s="339" t="s">
        <v>493</v>
      </c>
      <c r="B27" s="340">
        <v>2396459.41</v>
      </c>
      <c r="C27" s="340">
        <v>2512380.07</v>
      </c>
      <c r="D27" s="340">
        <f t="shared" si="0"/>
        <v>2901681.69</v>
      </c>
      <c r="E27" s="341">
        <f t="shared" si="1"/>
        <v>115920.65999999968</v>
      </c>
      <c r="F27" s="342">
        <f t="shared" si="5"/>
        <v>0.04837163505306342</v>
      </c>
      <c r="G27" s="340">
        <f t="shared" si="2"/>
        <v>389301.6200000001</v>
      </c>
      <c r="H27" s="343">
        <f t="shared" si="3"/>
        <v>0.1549533148461889</v>
      </c>
      <c r="I27" s="327"/>
      <c r="J27" s="336" t="s">
        <v>494</v>
      </c>
      <c r="K27" s="344">
        <v>16407251.3</v>
      </c>
      <c r="L27" s="344"/>
      <c r="M27" s="340">
        <f t="shared" si="4"/>
        <v>16407251.3</v>
      </c>
    </row>
    <row r="28" spans="1:13" ht="19.5" customHeight="1">
      <c r="A28" s="339" t="s">
        <v>495</v>
      </c>
      <c r="B28" s="340">
        <v>377647580.99</v>
      </c>
      <c r="C28" s="340">
        <v>375095421.76</v>
      </c>
      <c r="D28" s="340">
        <f t="shared" si="0"/>
        <v>444703021.26</v>
      </c>
      <c r="E28" s="341">
        <f t="shared" si="1"/>
        <v>-2552159.230000019</v>
      </c>
      <c r="F28" s="342">
        <f t="shared" si="5"/>
        <v>-0.006758044691586676</v>
      </c>
      <c r="G28" s="340">
        <f t="shared" si="2"/>
        <v>69607599.5</v>
      </c>
      <c r="H28" s="343">
        <f t="shared" si="3"/>
        <v>0.18557304478255546</v>
      </c>
      <c r="I28" s="327"/>
      <c r="J28" s="336" t="s">
        <v>493</v>
      </c>
      <c r="K28" s="344">
        <v>2901931.69</v>
      </c>
      <c r="L28" s="344">
        <v>-250</v>
      </c>
      <c r="M28" s="340">
        <f t="shared" si="4"/>
        <v>2901681.69</v>
      </c>
    </row>
    <row r="29" spans="1:13" ht="19.5" customHeight="1">
      <c r="A29" s="339" t="s">
        <v>496</v>
      </c>
      <c r="B29" s="340">
        <v>13593148.25</v>
      </c>
      <c r="C29" s="340">
        <v>15496584.42</v>
      </c>
      <c r="D29" s="340">
        <f t="shared" si="0"/>
        <v>15423429.01</v>
      </c>
      <c r="E29" s="341">
        <f t="shared" si="1"/>
        <v>1903436.17</v>
      </c>
      <c r="F29" s="342">
        <f t="shared" si="5"/>
        <v>0.1400290892876858</v>
      </c>
      <c r="G29" s="340">
        <f t="shared" si="2"/>
        <v>-73155.41000000015</v>
      </c>
      <c r="H29" s="343">
        <f t="shared" si="3"/>
        <v>-0.004720744134145151</v>
      </c>
      <c r="I29" s="327"/>
      <c r="J29" s="336" t="s">
        <v>495</v>
      </c>
      <c r="K29" s="344">
        <v>444703021.26</v>
      </c>
      <c r="L29" s="344"/>
      <c r="M29" s="340">
        <f t="shared" si="4"/>
        <v>444703021.26</v>
      </c>
    </row>
    <row r="30" spans="1:13" ht="19.5" customHeight="1">
      <c r="A30" s="339" t="s">
        <v>497</v>
      </c>
      <c r="B30" s="340">
        <v>58002</v>
      </c>
      <c r="C30" s="340">
        <v>61681.05</v>
      </c>
      <c r="D30" s="340">
        <f t="shared" si="0"/>
        <v>50005</v>
      </c>
      <c r="E30" s="341">
        <f t="shared" si="1"/>
        <v>3679.050000000003</v>
      </c>
      <c r="F30" s="342">
        <f t="shared" si="5"/>
        <v>0.06342970932036832</v>
      </c>
      <c r="G30" s="340">
        <f t="shared" si="2"/>
        <v>-11676.050000000003</v>
      </c>
      <c r="H30" s="343">
        <f t="shared" si="3"/>
        <v>-0.18929719905870607</v>
      </c>
      <c r="I30" s="327"/>
      <c r="J30" s="336" t="s">
        <v>496</v>
      </c>
      <c r="K30" s="344">
        <v>15423429.01</v>
      </c>
      <c r="L30" s="344"/>
      <c r="M30" s="340">
        <f t="shared" si="4"/>
        <v>15423429.01</v>
      </c>
    </row>
    <row r="31" spans="1:13" ht="19.5" customHeight="1">
      <c r="A31" s="336" t="s">
        <v>498</v>
      </c>
      <c r="B31" s="340">
        <v>48316.87</v>
      </c>
      <c r="C31" s="340">
        <v>26830.44</v>
      </c>
      <c r="D31" s="340">
        <f t="shared" si="0"/>
        <v>38437.38</v>
      </c>
      <c r="E31" s="341">
        <f t="shared" si="1"/>
        <v>-21486.430000000004</v>
      </c>
      <c r="F31" s="342">
        <f t="shared" si="5"/>
        <v>-0.44469830102819163</v>
      </c>
      <c r="G31" s="340">
        <f t="shared" si="2"/>
        <v>11606.939999999999</v>
      </c>
      <c r="H31" s="343">
        <f t="shared" si="3"/>
        <v>0.4326034161198996</v>
      </c>
      <c r="I31" s="327"/>
      <c r="J31" s="336" t="s">
        <v>497</v>
      </c>
      <c r="K31" s="344">
        <v>50005</v>
      </c>
      <c r="L31" s="344"/>
      <c r="M31" s="340">
        <f t="shared" si="4"/>
        <v>50005</v>
      </c>
    </row>
    <row r="32" spans="1:13" ht="19.5" customHeight="1">
      <c r="A32" s="339" t="s">
        <v>499</v>
      </c>
      <c r="B32" s="340">
        <v>1312.5</v>
      </c>
      <c r="C32" s="340">
        <v>0</v>
      </c>
      <c r="D32" s="340">
        <f t="shared" si="0"/>
        <v>42909.89</v>
      </c>
      <c r="E32" s="341">
        <f t="shared" si="1"/>
        <v>-1312.5</v>
      </c>
      <c r="F32" s="342">
        <f t="shared" si="5"/>
        <v>-1</v>
      </c>
      <c r="G32" s="340">
        <f t="shared" si="2"/>
        <v>42909.89</v>
      </c>
      <c r="H32" s="343">
        <v>1</v>
      </c>
      <c r="I32" s="327"/>
      <c r="J32" s="336" t="s">
        <v>498</v>
      </c>
      <c r="K32" s="344">
        <v>38437.38</v>
      </c>
      <c r="L32" s="344"/>
      <c r="M32" s="340">
        <f t="shared" si="4"/>
        <v>38437.38</v>
      </c>
    </row>
    <row r="33" spans="1:13" ht="19.5" customHeight="1">
      <c r="A33" s="346" t="s">
        <v>221</v>
      </c>
      <c r="B33" s="347">
        <f>SUM(B12:B32)</f>
        <v>520676040.51</v>
      </c>
      <c r="C33" s="347">
        <f>SUM(C12:C32)</f>
        <v>556658262.0799999</v>
      </c>
      <c r="D33" s="347">
        <f>SUM(D12:D32)</f>
        <v>599902420.38</v>
      </c>
      <c r="E33" s="347">
        <f>SUM(E12:E32)</f>
        <v>35982221.56999998</v>
      </c>
      <c r="F33" s="348">
        <f t="shared" si="5"/>
        <v>0.06910673580208443</v>
      </c>
      <c r="G33" s="347">
        <f>SUM(G12:G32)</f>
        <v>43244158.30000001</v>
      </c>
      <c r="H33" s="349">
        <f t="shared" si="3"/>
        <v>0.0776852896037411</v>
      </c>
      <c r="I33" s="327"/>
      <c r="J33" s="336" t="s">
        <v>499</v>
      </c>
      <c r="K33" s="344">
        <v>42909.89</v>
      </c>
      <c r="L33" s="344"/>
      <c r="M33" s="340">
        <f t="shared" si="4"/>
        <v>42909.89</v>
      </c>
    </row>
    <row r="34" spans="1:13" ht="19.5" customHeight="1">
      <c r="A34" s="339" t="s">
        <v>500</v>
      </c>
      <c r="B34" s="341"/>
      <c r="C34" s="340"/>
      <c r="D34" s="340"/>
      <c r="E34" s="341" t="s">
        <v>108</v>
      </c>
      <c r="F34" s="342" t="s">
        <v>464</v>
      </c>
      <c r="G34" s="340" t="s">
        <v>108</v>
      </c>
      <c r="H34" s="343" t="s">
        <v>108</v>
      </c>
      <c r="I34" s="327"/>
      <c r="J34" s="350" t="s">
        <v>221</v>
      </c>
      <c r="K34" s="351">
        <f>SUM(K12:K33)</f>
        <v>599902670.38</v>
      </c>
      <c r="L34" s="351">
        <f>SUM(L12:L33)</f>
        <v>-250</v>
      </c>
      <c r="M34" s="351">
        <f>SUM(M12:M33)</f>
        <v>599902420.38</v>
      </c>
    </row>
    <row r="35" spans="1:13" ht="19.5" customHeight="1">
      <c r="A35" s="339" t="s">
        <v>501</v>
      </c>
      <c r="B35" s="340">
        <v>120614069.96</v>
      </c>
      <c r="C35" s="340">
        <v>120477136.04</v>
      </c>
      <c r="D35" s="340">
        <f>M36</f>
        <v>123012204.03</v>
      </c>
      <c r="E35" s="341">
        <f>-B35+C35</f>
        <v>-136933.9199999869</v>
      </c>
      <c r="F35" s="342">
        <f>E35/B35</f>
        <v>-0.0011353063539386338</v>
      </c>
      <c r="G35" s="340">
        <f>-C35+D35</f>
        <v>2535067.9899999946</v>
      </c>
      <c r="H35" s="343">
        <f>G35/B35</f>
        <v>0.021018012167574773</v>
      </c>
      <c r="I35" s="327"/>
      <c r="J35" s="336" t="s">
        <v>500</v>
      </c>
      <c r="K35" s="341"/>
      <c r="L35" s="341"/>
      <c r="M35" s="340" t="s">
        <v>108</v>
      </c>
    </row>
    <row r="36" spans="1:13" ht="19.5" customHeight="1">
      <c r="A36" s="339" t="s">
        <v>502</v>
      </c>
      <c r="B36" s="340">
        <v>690100.67</v>
      </c>
      <c r="C36" s="340">
        <v>619255</v>
      </c>
      <c r="D36" s="340">
        <f>M37</f>
        <v>583170.3</v>
      </c>
      <c r="E36" s="341">
        <f>-B36+C36</f>
        <v>-70845.67000000004</v>
      </c>
      <c r="F36" s="342">
        <f>E36/B36</f>
        <v>-0.1026599061264497</v>
      </c>
      <c r="G36" s="340">
        <f>-C36+D36</f>
        <v>-36084.69999999995</v>
      </c>
      <c r="H36" s="343">
        <f>G36/B36</f>
        <v>-0.052289037771836896</v>
      </c>
      <c r="I36" s="327"/>
      <c r="J36" s="336" t="s">
        <v>501</v>
      </c>
      <c r="K36" s="344">
        <v>123012204.03</v>
      </c>
      <c r="L36" s="344"/>
      <c r="M36" s="340">
        <f>K36+L36</f>
        <v>123012204.03</v>
      </c>
    </row>
    <row r="37" spans="1:13" ht="19.5" customHeight="1">
      <c r="A37" s="339" t="s">
        <v>108</v>
      </c>
      <c r="B37" s="344"/>
      <c r="C37" s="340"/>
      <c r="D37" s="340" t="s">
        <v>108</v>
      </c>
      <c r="E37" s="341" t="s">
        <v>108</v>
      </c>
      <c r="F37" s="342" t="s">
        <v>108</v>
      </c>
      <c r="G37" s="340" t="s">
        <v>108</v>
      </c>
      <c r="H37" s="343" t="s">
        <v>108</v>
      </c>
      <c r="I37" s="327"/>
      <c r="J37" s="336" t="s">
        <v>502</v>
      </c>
      <c r="K37" s="344">
        <v>583170.3</v>
      </c>
      <c r="L37" s="344"/>
      <c r="M37" s="340">
        <f>K37+L37</f>
        <v>583170.3</v>
      </c>
    </row>
    <row r="38" spans="4:9" ht="19.5" customHeight="1">
      <c r="D38" s="323" t="s">
        <v>458</v>
      </c>
      <c r="I38" s="327"/>
    </row>
    <row r="39" spans="1:9" ht="19.5" customHeight="1">
      <c r="A39" s="352" t="s">
        <v>458</v>
      </c>
      <c r="B39" s="352"/>
      <c r="C39" s="352"/>
      <c r="D39" s="325"/>
      <c r="E39" s="325"/>
      <c r="F39" s="325"/>
      <c r="G39" s="325"/>
      <c r="H39" s="325"/>
      <c r="I39" s="327"/>
    </row>
    <row r="40" spans="1:13" ht="19.5" customHeight="1">
      <c r="A40" s="352" t="s">
        <v>108</v>
      </c>
      <c r="B40" s="352"/>
      <c r="C40" s="352"/>
      <c r="D40" s="325"/>
      <c r="E40" s="353" t="s">
        <v>108</v>
      </c>
      <c r="F40" s="325"/>
      <c r="G40" s="325"/>
      <c r="H40" s="325"/>
      <c r="I40" s="327"/>
      <c r="J40" s="327"/>
      <c r="K40" s="327"/>
      <c r="L40" s="327"/>
      <c r="M40" s="327"/>
    </row>
    <row r="41" spans="1:13" ht="19.5" customHeight="1">
      <c r="A41" s="327" t="s">
        <v>108</v>
      </c>
      <c r="B41" s="327"/>
      <c r="C41" s="327"/>
      <c r="D41" s="327"/>
      <c r="E41" s="354" t="s">
        <v>108</v>
      </c>
      <c r="F41" s="327"/>
      <c r="G41" s="327"/>
      <c r="H41" s="327"/>
      <c r="I41" s="327"/>
      <c r="J41" s="327"/>
      <c r="K41" s="327"/>
      <c r="L41" s="327"/>
      <c r="M41" s="327"/>
    </row>
    <row r="42" spans="1:13" ht="19.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</row>
    <row r="43" spans="1:13" ht="19.5" customHeight="1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</row>
    <row r="44" spans="1:13" ht="19.5" customHeight="1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</row>
    <row r="45" spans="1:13" ht="19.5" customHeight="1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</row>
    <row r="46" spans="2:13" ht="19.5" customHeight="1"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</row>
    <row r="47" spans="1:9" ht="19.5" customHeight="1">
      <c r="A47" s="355" t="s">
        <v>211</v>
      </c>
      <c r="B47" s="327"/>
      <c r="C47" s="327"/>
      <c r="D47" s="327"/>
      <c r="E47" s="327"/>
      <c r="F47" s="327"/>
      <c r="G47" s="327"/>
      <c r="H47" s="327"/>
      <c r="I47" s="327"/>
    </row>
    <row r="48" spans="1:8" ht="19.5" customHeight="1">
      <c r="A48" s="355" t="s">
        <v>503</v>
      </c>
      <c r="B48" s="327"/>
      <c r="C48" s="327"/>
      <c r="D48" s="327"/>
      <c r="E48" s="327"/>
      <c r="F48" s="327"/>
      <c r="G48" s="327"/>
      <c r="H48" s="327"/>
    </row>
    <row r="49" ht="19.5" customHeight="1">
      <c r="A49" s="355" t="s">
        <v>504</v>
      </c>
    </row>
    <row r="50" ht="19.5" customHeight="1">
      <c r="A50" s="355" t="s">
        <v>505</v>
      </c>
    </row>
    <row r="51" spans="1:2" ht="19.5" customHeight="1">
      <c r="A51" s="355" t="s">
        <v>506</v>
      </c>
      <c r="B51" s="323" t="s">
        <v>458</v>
      </c>
    </row>
    <row r="52" ht="19.5" customHeight="1">
      <c r="A52" s="355" t="s">
        <v>507</v>
      </c>
    </row>
    <row r="53" ht="19.5" customHeight="1">
      <c r="A53" s="355" t="s">
        <v>508</v>
      </c>
    </row>
    <row r="54" ht="19.5" customHeight="1">
      <c r="A54" s="355" t="s">
        <v>509</v>
      </c>
    </row>
    <row r="55" ht="19.5" customHeight="1">
      <c r="A55" s="355" t="s">
        <v>510</v>
      </c>
    </row>
    <row r="56" ht="19.5" customHeight="1">
      <c r="A56" s="356" t="s">
        <v>108</v>
      </c>
    </row>
    <row r="57" ht="19.5" customHeight="1">
      <c r="A57" s="356" t="s">
        <v>108</v>
      </c>
    </row>
    <row r="58" ht="19.5" customHeight="1">
      <c r="A58" s="356" t="s">
        <v>108</v>
      </c>
    </row>
    <row r="59" ht="19.5" customHeight="1">
      <c r="A59" s="356" t="s">
        <v>108</v>
      </c>
    </row>
    <row r="60" ht="19.5" customHeight="1">
      <c r="A60" s="356" t="s">
        <v>108</v>
      </c>
    </row>
    <row r="61" ht="19.5" customHeight="1">
      <c r="A61" s="356" t="s">
        <v>108</v>
      </c>
    </row>
    <row r="62" ht="19.5" customHeight="1">
      <c r="A62" s="356" t="s">
        <v>108</v>
      </c>
    </row>
    <row r="63" ht="19.5" customHeight="1">
      <c r="A63" s="356" t="s">
        <v>108</v>
      </c>
    </row>
    <row r="64" ht="19.5" customHeight="1">
      <c r="A64" s="356" t="s">
        <v>108</v>
      </c>
    </row>
    <row r="65" ht="19.5" customHeight="1">
      <c r="A65" s="356" t="s">
        <v>108</v>
      </c>
    </row>
    <row r="66" ht="19.5" customHeight="1">
      <c r="A66" s="356" t="s">
        <v>108</v>
      </c>
    </row>
    <row r="67" ht="19.5" customHeight="1">
      <c r="A67" s="356" t="s">
        <v>108</v>
      </c>
    </row>
    <row r="68" ht="19.5" customHeight="1">
      <c r="A68" s="356" t="s">
        <v>107</v>
      </c>
    </row>
    <row r="69" ht="19.5" customHeight="1">
      <c r="A69" s="356" t="s">
        <v>108</v>
      </c>
    </row>
    <row r="70" ht="19.5" customHeight="1">
      <c r="A70" s="356" t="s">
        <v>108</v>
      </c>
    </row>
    <row r="71" ht="19.5" customHeight="1">
      <c r="A71" s="356" t="s">
        <v>108</v>
      </c>
    </row>
    <row r="72" ht="19.5" customHeight="1">
      <c r="A72" s="356" t="s">
        <v>108</v>
      </c>
    </row>
    <row r="73" ht="19.5" customHeight="1">
      <c r="A73" s="356" t="s">
        <v>108</v>
      </c>
    </row>
    <row r="74" ht="19.5" customHeight="1">
      <c r="A74" s="356" t="s">
        <v>108</v>
      </c>
    </row>
    <row r="75" ht="19.5" customHeight="1">
      <c r="A75" s="356" t="s">
        <v>108</v>
      </c>
    </row>
    <row r="76" ht="19.5" customHeight="1">
      <c r="A76" s="356" t="s">
        <v>108</v>
      </c>
    </row>
    <row r="77" ht="19.5" customHeight="1">
      <c r="A77" s="356" t="s">
        <v>107</v>
      </c>
    </row>
    <row r="78" ht="19.5" customHeight="1">
      <c r="A78" s="356" t="s">
        <v>108</v>
      </c>
    </row>
    <row r="79" ht="19.5" customHeight="1">
      <c r="A79" s="356" t="s">
        <v>108</v>
      </c>
    </row>
    <row r="80" ht="19.5" customHeight="1">
      <c r="A80" s="356" t="s">
        <v>108</v>
      </c>
    </row>
    <row r="81" ht="19.5" customHeight="1">
      <c r="A81" s="356" t="s">
        <v>108</v>
      </c>
    </row>
    <row r="82" ht="19.5" customHeight="1">
      <c r="A82" s="356" t="s">
        <v>108</v>
      </c>
    </row>
    <row r="83" ht="19.5" customHeight="1">
      <c r="A83" s="356" t="s">
        <v>108</v>
      </c>
    </row>
    <row r="84" ht="19.5" customHeight="1">
      <c r="A84" s="356" t="s">
        <v>108</v>
      </c>
    </row>
    <row r="85" ht="19.5" customHeight="1">
      <c r="A85" s="356" t="s">
        <v>108</v>
      </c>
    </row>
    <row r="86" ht="19.5" customHeight="1">
      <c r="A86" s="356" t="s">
        <v>108</v>
      </c>
    </row>
    <row r="87" ht="19.5" customHeight="1">
      <c r="A87" s="356" t="s">
        <v>108</v>
      </c>
    </row>
    <row r="88" ht="19.5" customHeight="1">
      <c r="A88" s="356" t="s">
        <v>108</v>
      </c>
    </row>
    <row r="89" ht="19.5" customHeight="1">
      <c r="A89" s="356" t="s">
        <v>108</v>
      </c>
    </row>
    <row r="90" ht="19.5" customHeight="1">
      <c r="A90" s="356" t="s">
        <v>108</v>
      </c>
    </row>
    <row r="91" ht="19.5" customHeight="1">
      <c r="A91" s="356" t="s">
        <v>108</v>
      </c>
    </row>
    <row r="92" ht="19.5" customHeight="1">
      <c r="A92" s="356" t="s">
        <v>108</v>
      </c>
    </row>
    <row r="93" ht="19.5" customHeight="1">
      <c r="A93" s="356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43" customWidth="1"/>
    <col min="2" max="2" width="16.6640625" style="43" customWidth="1"/>
    <col min="3" max="3" width="15.99609375" style="43" customWidth="1"/>
    <col min="4" max="4" width="18.88671875" style="43" customWidth="1"/>
    <col min="5" max="5" width="16.77734375" style="43" customWidth="1"/>
    <col min="6" max="6" width="18.6640625" style="43" customWidth="1"/>
    <col min="7" max="7" width="12.21484375" style="43" customWidth="1"/>
    <col min="8" max="8" width="17.10546875" style="43" customWidth="1"/>
    <col min="9" max="9" width="16.99609375" style="43" customWidth="1"/>
    <col min="10" max="16384" width="12.21484375" style="43" customWidth="1"/>
  </cols>
  <sheetData>
    <row r="1" spans="2:10" ht="18">
      <c r="B1" s="44"/>
      <c r="C1" s="44" t="s">
        <v>0</v>
      </c>
      <c r="D1" s="44"/>
      <c r="E1" s="44"/>
      <c r="F1" s="44"/>
      <c r="G1" s="45"/>
      <c r="H1" s="45"/>
      <c r="I1" s="45"/>
      <c r="J1" s="45"/>
    </row>
    <row r="2" spans="1:10" ht="18">
      <c r="A2" s="44"/>
      <c r="B2" s="44"/>
      <c r="C2" s="44" t="s">
        <v>104</v>
      </c>
      <c r="D2" s="44"/>
      <c r="E2" s="44"/>
      <c r="F2" s="44"/>
      <c r="G2" s="45"/>
      <c r="H2" s="45"/>
      <c r="I2" s="45"/>
      <c r="J2" s="45"/>
    </row>
    <row r="3" spans="1:10" ht="18">
      <c r="A3" s="44" t="s">
        <v>105</v>
      </c>
      <c r="B3" s="44" t="s">
        <v>106</v>
      </c>
      <c r="C3" s="44" t="s">
        <v>107</v>
      </c>
      <c r="D3" s="44" t="s">
        <v>108</v>
      </c>
      <c r="E3" s="44"/>
      <c r="F3" s="46" t="s">
        <v>109</v>
      </c>
      <c r="G3" s="45"/>
      <c r="H3" s="45"/>
      <c r="I3" s="45"/>
      <c r="J3" s="45"/>
    </row>
    <row r="4" spans="1:10" ht="18">
      <c r="A4" s="47" t="s">
        <v>110</v>
      </c>
      <c r="B4" s="48" t="s">
        <v>111</v>
      </c>
      <c r="C4" s="48" t="s">
        <v>112</v>
      </c>
      <c r="D4" s="47" t="s">
        <v>110</v>
      </c>
      <c r="E4" s="48" t="s">
        <v>111</v>
      </c>
      <c r="F4" s="48" t="s">
        <v>112</v>
      </c>
      <c r="G4" s="45"/>
      <c r="H4" s="49" t="s">
        <v>113</v>
      </c>
      <c r="I4" s="49" t="s">
        <v>113</v>
      </c>
      <c r="J4" s="45"/>
    </row>
    <row r="5" spans="1:10" ht="18">
      <c r="A5" s="50" t="s">
        <v>114</v>
      </c>
      <c r="B5" s="51">
        <v>1279013.93</v>
      </c>
      <c r="C5" s="52">
        <f aca="true" t="shared" si="0" ref="C5:C36">B5+H5</f>
        <v>6706254.56</v>
      </c>
      <c r="D5" s="53" t="s">
        <v>115</v>
      </c>
      <c r="E5" s="51">
        <v>601845.97</v>
      </c>
      <c r="F5" s="52">
        <f aca="true" t="shared" si="1" ref="F5:F51">E5+I5</f>
        <v>3088436.5199999996</v>
      </c>
      <c r="G5" s="45"/>
      <c r="H5" s="52">
        <v>5427240.63</v>
      </c>
      <c r="I5" s="52">
        <v>2486590.55</v>
      </c>
      <c r="J5" s="45"/>
    </row>
    <row r="6" spans="1:10" ht="18">
      <c r="A6" s="50" t="s">
        <v>116</v>
      </c>
      <c r="B6" s="51">
        <v>596591.56</v>
      </c>
      <c r="C6" s="52">
        <f t="shared" si="0"/>
        <v>2907810.06</v>
      </c>
      <c r="D6" s="53" t="s">
        <v>117</v>
      </c>
      <c r="E6" s="51">
        <v>108220.85</v>
      </c>
      <c r="F6" s="52">
        <f t="shared" si="1"/>
        <v>598293.2</v>
      </c>
      <c r="G6" s="45"/>
      <c r="H6" s="52">
        <v>2311218.5</v>
      </c>
      <c r="I6" s="52">
        <v>490072.35</v>
      </c>
      <c r="J6" s="45"/>
    </row>
    <row r="7" spans="1:10" ht="18">
      <c r="A7" s="50" t="s">
        <v>118</v>
      </c>
      <c r="B7" s="51">
        <v>209430.2</v>
      </c>
      <c r="C7" s="52">
        <f t="shared" si="0"/>
        <v>1107488.05</v>
      </c>
      <c r="D7" s="53" t="s">
        <v>119</v>
      </c>
      <c r="E7" s="51">
        <v>380393.51</v>
      </c>
      <c r="F7" s="52">
        <f t="shared" si="1"/>
        <v>2008484.71</v>
      </c>
      <c r="G7" s="45"/>
      <c r="H7" s="52">
        <v>898057.85</v>
      </c>
      <c r="I7" s="52">
        <v>1628091.2</v>
      </c>
      <c r="J7" s="45"/>
    </row>
    <row r="8" spans="1:10" ht="18">
      <c r="A8" s="50" t="s">
        <v>120</v>
      </c>
      <c r="B8" s="51">
        <v>47819.65</v>
      </c>
      <c r="C8" s="52">
        <f t="shared" si="0"/>
        <v>286261.98</v>
      </c>
      <c r="D8" s="53" t="s">
        <v>121</v>
      </c>
      <c r="E8" s="51">
        <v>446903.23</v>
      </c>
      <c r="F8" s="52">
        <f t="shared" si="1"/>
        <v>2592498.25</v>
      </c>
      <c r="G8" s="45"/>
      <c r="H8" s="52">
        <v>238442.33</v>
      </c>
      <c r="I8" s="52">
        <v>2145595.02</v>
      </c>
      <c r="J8" s="45"/>
    </row>
    <row r="9" spans="1:10" ht="18">
      <c r="A9" s="50" t="s">
        <v>122</v>
      </c>
      <c r="B9" s="51">
        <v>1899155.79</v>
      </c>
      <c r="C9" s="52">
        <f t="shared" si="0"/>
        <v>9932542.45</v>
      </c>
      <c r="D9" s="53" t="s">
        <v>123</v>
      </c>
      <c r="E9" s="51">
        <v>611419.62</v>
      </c>
      <c r="F9" s="52">
        <f t="shared" si="1"/>
        <v>3188426.1100000003</v>
      </c>
      <c r="G9" s="45"/>
      <c r="H9" s="52">
        <v>8033386.659999999</v>
      </c>
      <c r="I9" s="52">
        <v>2577006.49</v>
      </c>
      <c r="J9" s="45"/>
    </row>
    <row r="10" spans="1:10" ht="18">
      <c r="A10" s="50" t="s">
        <v>124</v>
      </c>
      <c r="B10" s="51">
        <v>1266142.02</v>
      </c>
      <c r="C10" s="52">
        <f t="shared" si="0"/>
        <v>7053556.24</v>
      </c>
      <c r="D10" s="53" t="s">
        <v>125</v>
      </c>
      <c r="E10" s="51">
        <v>198287.92</v>
      </c>
      <c r="F10" s="52">
        <f t="shared" si="1"/>
        <v>1119078.89</v>
      </c>
      <c r="G10" s="45"/>
      <c r="H10" s="52">
        <v>5787414.22</v>
      </c>
      <c r="I10" s="52">
        <v>920790.97</v>
      </c>
      <c r="J10" s="45"/>
    </row>
    <row r="11" spans="1:10" ht="18">
      <c r="A11" s="50" t="s">
        <v>126</v>
      </c>
      <c r="B11" s="51">
        <v>389723.5</v>
      </c>
      <c r="C11" s="52">
        <f t="shared" si="0"/>
        <v>2317969.8600000003</v>
      </c>
      <c r="D11" s="53" t="s">
        <v>127</v>
      </c>
      <c r="E11" s="51">
        <v>202193.29</v>
      </c>
      <c r="F11" s="52">
        <f t="shared" si="1"/>
        <v>1044162.26</v>
      </c>
      <c r="G11" s="45"/>
      <c r="H11" s="52">
        <v>1928246.36</v>
      </c>
      <c r="I11" s="52">
        <v>841968.97</v>
      </c>
      <c r="J11" s="45"/>
    </row>
    <row r="12" spans="1:10" ht="18">
      <c r="A12" s="50" t="s">
        <v>128</v>
      </c>
      <c r="B12" s="51">
        <v>55581.51</v>
      </c>
      <c r="C12" s="52">
        <f t="shared" si="0"/>
        <v>288039.55</v>
      </c>
      <c r="D12" s="53" t="s">
        <v>129</v>
      </c>
      <c r="E12" s="51">
        <v>2709351.8</v>
      </c>
      <c r="F12" s="52">
        <f t="shared" si="1"/>
        <v>14249092.940000001</v>
      </c>
      <c r="G12" s="45"/>
      <c r="H12" s="52">
        <v>232458.04</v>
      </c>
      <c r="I12" s="52">
        <v>11539741.14</v>
      </c>
      <c r="J12" s="45"/>
    </row>
    <row r="13" spans="1:10" ht="18">
      <c r="A13" s="50" t="s">
        <v>130</v>
      </c>
      <c r="B13" s="51">
        <v>292312.88</v>
      </c>
      <c r="C13" s="52">
        <f t="shared" si="0"/>
        <v>1511382.21</v>
      </c>
      <c r="D13" s="53" t="s">
        <v>131</v>
      </c>
      <c r="E13" s="51">
        <v>377491.94</v>
      </c>
      <c r="F13" s="52">
        <f t="shared" si="1"/>
        <v>1956155.64</v>
      </c>
      <c r="G13" s="45"/>
      <c r="H13" s="52">
        <v>1219069.33</v>
      </c>
      <c r="I13" s="52">
        <v>1578663.7</v>
      </c>
      <c r="J13" s="45"/>
    </row>
    <row r="14" spans="1:10" ht="18">
      <c r="A14" s="50" t="s">
        <v>132</v>
      </c>
      <c r="B14" s="51">
        <v>395819.72</v>
      </c>
      <c r="C14" s="52">
        <f t="shared" si="0"/>
        <v>2416898.37</v>
      </c>
      <c r="D14" s="53" t="s">
        <v>133</v>
      </c>
      <c r="E14" s="51">
        <v>331250.26</v>
      </c>
      <c r="F14" s="52">
        <f t="shared" si="1"/>
        <v>1679223.46</v>
      </c>
      <c r="G14" s="45"/>
      <c r="H14" s="52">
        <v>2021078.65</v>
      </c>
      <c r="I14" s="52">
        <v>1347973.2</v>
      </c>
      <c r="J14" s="45"/>
    </row>
    <row r="15" spans="1:10" ht="18">
      <c r="A15" s="50" t="s">
        <v>134</v>
      </c>
      <c r="B15" s="51">
        <v>285984.13</v>
      </c>
      <c r="C15" s="52">
        <f t="shared" si="0"/>
        <v>1483430.7599999998</v>
      </c>
      <c r="D15" s="53" t="s">
        <v>135</v>
      </c>
      <c r="E15" s="51">
        <v>1128348.67</v>
      </c>
      <c r="F15" s="52">
        <f t="shared" si="1"/>
        <v>5904980.84</v>
      </c>
      <c r="G15" s="45"/>
      <c r="H15" s="52">
        <v>1197446.63</v>
      </c>
      <c r="I15" s="52">
        <v>4776632.17</v>
      </c>
      <c r="J15" s="45"/>
    </row>
    <row r="16" spans="1:10" ht="18">
      <c r="A16" s="50" t="s">
        <v>136</v>
      </c>
      <c r="B16" s="51">
        <v>150469.08</v>
      </c>
      <c r="C16" s="52">
        <f t="shared" si="0"/>
        <v>788541.0399999999</v>
      </c>
      <c r="D16" s="53" t="s">
        <v>137</v>
      </c>
      <c r="E16" s="51">
        <v>37410.75</v>
      </c>
      <c r="F16" s="52">
        <f t="shared" si="1"/>
        <v>244765.58</v>
      </c>
      <c r="G16" s="45"/>
      <c r="H16" s="52">
        <v>638071.96</v>
      </c>
      <c r="I16" s="52">
        <v>207354.83</v>
      </c>
      <c r="J16" s="45"/>
    </row>
    <row r="17" spans="1:10" ht="18">
      <c r="A17" s="50" t="s">
        <v>138</v>
      </c>
      <c r="B17" s="51">
        <v>204862.32</v>
      </c>
      <c r="C17" s="52">
        <f t="shared" si="0"/>
        <v>1194036.39</v>
      </c>
      <c r="D17" s="53" t="s">
        <v>139</v>
      </c>
      <c r="E17" s="51">
        <v>470290.25</v>
      </c>
      <c r="F17" s="52">
        <f t="shared" si="1"/>
        <v>2599309.69</v>
      </c>
      <c r="G17" s="45"/>
      <c r="H17" s="52">
        <v>989174.07</v>
      </c>
      <c r="I17" s="52">
        <v>2129019.44</v>
      </c>
      <c r="J17" s="45"/>
    </row>
    <row r="18" spans="1:10" ht="18">
      <c r="A18" s="50" t="s">
        <v>140</v>
      </c>
      <c r="B18" s="51">
        <v>62841.27</v>
      </c>
      <c r="C18" s="52">
        <f t="shared" si="0"/>
        <v>442581.61000000004</v>
      </c>
      <c r="D18" s="53" t="s">
        <v>141</v>
      </c>
      <c r="E18" s="51">
        <v>2514689.25</v>
      </c>
      <c r="F18" s="52">
        <f t="shared" si="1"/>
        <v>12641768.45</v>
      </c>
      <c r="G18" s="45"/>
      <c r="H18" s="52">
        <v>379740.34</v>
      </c>
      <c r="I18" s="52">
        <v>10127079.2</v>
      </c>
      <c r="J18" s="45"/>
    </row>
    <row r="19" spans="1:10" ht="18">
      <c r="A19" s="50" t="s">
        <v>142</v>
      </c>
      <c r="B19" s="51">
        <v>463562.98</v>
      </c>
      <c r="C19" s="52">
        <f t="shared" si="0"/>
        <v>2540349.79</v>
      </c>
      <c r="D19" s="53" t="s">
        <v>143</v>
      </c>
      <c r="E19" s="51">
        <v>35456.89</v>
      </c>
      <c r="F19" s="52">
        <f t="shared" si="1"/>
        <v>160966.09</v>
      </c>
      <c r="G19" s="45"/>
      <c r="H19" s="52">
        <v>2076786.81</v>
      </c>
      <c r="I19" s="52">
        <v>125509.2</v>
      </c>
      <c r="J19" s="45"/>
    </row>
    <row r="20" spans="1:10" ht="18">
      <c r="A20" s="50" t="s">
        <v>144</v>
      </c>
      <c r="B20" s="51">
        <v>903607.61</v>
      </c>
      <c r="C20" s="52">
        <f t="shared" si="0"/>
        <v>4695231.94</v>
      </c>
      <c r="D20" s="53" t="s">
        <v>145</v>
      </c>
      <c r="E20" s="51">
        <v>69277.56</v>
      </c>
      <c r="F20" s="52">
        <f t="shared" si="1"/>
        <v>395997.61</v>
      </c>
      <c r="G20" s="45"/>
      <c r="H20" s="52">
        <v>3791624.33</v>
      </c>
      <c r="I20" s="52">
        <v>326720.05</v>
      </c>
      <c r="J20" s="45"/>
    </row>
    <row r="21" spans="1:10" ht="18">
      <c r="A21" s="50" t="s">
        <v>146</v>
      </c>
      <c r="B21" s="51">
        <v>85481.58</v>
      </c>
      <c r="C21" s="52">
        <f t="shared" si="0"/>
        <v>463472.04000000004</v>
      </c>
      <c r="D21" s="53" t="s">
        <v>147</v>
      </c>
      <c r="E21" s="51">
        <v>565069.79</v>
      </c>
      <c r="F21" s="52">
        <f t="shared" si="1"/>
        <v>2955772.8</v>
      </c>
      <c r="G21" s="45"/>
      <c r="H21" s="52">
        <v>377990.46</v>
      </c>
      <c r="I21" s="52">
        <v>2390703.01</v>
      </c>
      <c r="J21" s="45"/>
    </row>
    <row r="22" spans="1:10" ht="18">
      <c r="A22" s="50" t="s">
        <v>148</v>
      </c>
      <c r="B22" s="51">
        <v>984908.76</v>
      </c>
      <c r="C22" s="52">
        <f t="shared" si="0"/>
        <v>5238719.58</v>
      </c>
      <c r="D22" s="53" t="s">
        <v>149</v>
      </c>
      <c r="E22" s="51">
        <v>184433.43</v>
      </c>
      <c r="F22" s="52">
        <f t="shared" si="1"/>
        <v>994464.3</v>
      </c>
      <c r="G22" s="45"/>
      <c r="H22" s="52">
        <v>4253810.82</v>
      </c>
      <c r="I22" s="52">
        <v>810030.87</v>
      </c>
      <c r="J22" s="45"/>
    </row>
    <row r="23" spans="1:10" ht="18">
      <c r="A23" s="50" t="s">
        <v>150</v>
      </c>
      <c r="B23" s="51">
        <v>17052804.74</v>
      </c>
      <c r="C23" s="52">
        <f t="shared" si="0"/>
        <v>87961746.39999999</v>
      </c>
      <c r="D23" s="53" t="s">
        <v>151</v>
      </c>
      <c r="E23" s="51">
        <v>49135.1</v>
      </c>
      <c r="F23" s="52">
        <f t="shared" si="1"/>
        <v>285598.92</v>
      </c>
      <c r="G23" s="45"/>
      <c r="H23" s="52">
        <v>70908941.66</v>
      </c>
      <c r="I23" s="52">
        <v>236463.82</v>
      </c>
      <c r="J23" s="45"/>
    </row>
    <row r="24" spans="1:10" ht="18">
      <c r="A24" s="50" t="s">
        <v>152</v>
      </c>
      <c r="B24" s="51">
        <v>137337.18</v>
      </c>
      <c r="C24" s="52">
        <f t="shared" si="0"/>
        <v>792605.4199999999</v>
      </c>
      <c r="D24" s="53" t="s">
        <v>153</v>
      </c>
      <c r="E24" s="51">
        <v>45748.1</v>
      </c>
      <c r="F24" s="52">
        <f t="shared" si="1"/>
        <v>329076.70999999996</v>
      </c>
      <c r="G24" s="45"/>
      <c r="H24" s="52">
        <v>655268.24</v>
      </c>
      <c r="I24" s="52">
        <v>283328.61</v>
      </c>
      <c r="J24" s="45"/>
    </row>
    <row r="25" spans="1:10" ht="18">
      <c r="A25" s="50" t="s">
        <v>154</v>
      </c>
      <c r="B25" s="51">
        <v>108741.7</v>
      </c>
      <c r="C25" s="52">
        <f t="shared" si="0"/>
        <v>604547.51</v>
      </c>
      <c r="D25" s="53" t="s">
        <v>155</v>
      </c>
      <c r="E25" s="51">
        <v>100435.06</v>
      </c>
      <c r="F25" s="52">
        <f t="shared" si="1"/>
        <v>572974.12</v>
      </c>
      <c r="G25" s="45"/>
      <c r="H25" s="52">
        <v>495805.81</v>
      </c>
      <c r="I25" s="52">
        <v>472539.06</v>
      </c>
      <c r="J25" s="45"/>
    </row>
    <row r="26" spans="1:10" ht="18">
      <c r="A26" s="50" t="s">
        <v>156</v>
      </c>
      <c r="B26" s="51">
        <v>872847.54</v>
      </c>
      <c r="C26" s="52">
        <f t="shared" si="0"/>
        <v>4719943.92</v>
      </c>
      <c r="D26" s="53" t="s">
        <v>157</v>
      </c>
      <c r="E26" s="51">
        <v>1687490.57</v>
      </c>
      <c r="F26" s="52">
        <f t="shared" si="1"/>
        <v>8709539.29</v>
      </c>
      <c r="G26" s="45"/>
      <c r="H26" s="52">
        <v>3847096.38</v>
      </c>
      <c r="I26" s="52">
        <v>7022048.72</v>
      </c>
      <c r="J26" s="45"/>
    </row>
    <row r="27" spans="1:10" ht="18">
      <c r="A27" s="50" t="s">
        <v>158</v>
      </c>
      <c r="B27" s="51">
        <v>652671.57</v>
      </c>
      <c r="C27" s="52">
        <f t="shared" si="0"/>
        <v>3406994.96</v>
      </c>
      <c r="D27" s="53" t="s">
        <v>159</v>
      </c>
      <c r="E27" s="51">
        <v>284030.64</v>
      </c>
      <c r="F27" s="52">
        <f t="shared" si="1"/>
        <v>1455196.4100000001</v>
      </c>
      <c r="G27" s="45"/>
      <c r="H27" s="52">
        <v>2754323.39</v>
      </c>
      <c r="I27" s="52">
        <v>1171165.77</v>
      </c>
      <c r="J27" s="45"/>
    </row>
    <row r="28" spans="1:10" ht="18">
      <c r="A28" s="50" t="s">
        <v>160</v>
      </c>
      <c r="B28" s="51">
        <v>215304.57</v>
      </c>
      <c r="C28" s="52">
        <f t="shared" si="0"/>
        <v>1003918.1499999999</v>
      </c>
      <c r="D28" s="53" t="s">
        <v>161</v>
      </c>
      <c r="E28" s="51">
        <v>678952.05</v>
      </c>
      <c r="F28" s="52">
        <f t="shared" si="1"/>
        <v>3928184.41</v>
      </c>
      <c r="G28" s="45"/>
      <c r="H28" s="52">
        <v>788613.58</v>
      </c>
      <c r="I28" s="52">
        <v>3249232.36</v>
      </c>
      <c r="J28" s="45"/>
    </row>
    <row r="29" spans="1:10" ht="18">
      <c r="A29" s="50" t="s">
        <v>162</v>
      </c>
      <c r="B29" s="51">
        <v>181751.21</v>
      </c>
      <c r="C29" s="52">
        <f t="shared" si="0"/>
        <v>929153.4299999999</v>
      </c>
      <c r="D29" s="53" t="s">
        <v>163</v>
      </c>
      <c r="E29" s="51">
        <v>654052.42</v>
      </c>
      <c r="F29" s="52">
        <f t="shared" si="1"/>
        <v>3354306.01</v>
      </c>
      <c r="G29" s="45"/>
      <c r="H29" s="52">
        <v>747402.22</v>
      </c>
      <c r="I29" s="52">
        <v>2700253.59</v>
      </c>
      <c r="J29" s="45"/>
    </row>
    <row r="30" spans="1:10" ht="18">
      <c r="A30" s="50" t="s">
        <v>164</v>
      </c>
      <c r="B30" s="51">
        <v>407675.89</v>
      </c>
      <c r="C30" s="52">
        <f t="shared" si="0"/>
        <v>2050215.8599999999</v>
      </c>
      <c r="D30" s="53" t="s">
        <v>165</v>
      </c>
      <c r="E30" s="51">
        <v>4154707.37</v>
      </c>
      <c r="F30" s="52">
        <f t="shared" si="1"/>
        <v>21462152.680000003</v>
      </c>
      <c r="G30" s="45"/>
      <c r="H30" s="52">
        <v>1642539.97</v>
      </c>
      <c r="I30" s="52">
        <v>17307445.310000002</v>
      </c>
      <c r="J30" s="45"/>
    </row>
    <row r="31" spans="1:10" ht="18">
      <c r="A31" s="50" t="s">
        <v>166</v>
      </c>
      <c r="B31" s="51">
        <v>551196.53</v>
      </c>
      <c r="C31" s="52">
        <f t="shared" si="0"/>
        <v>2825020.46</v>
      </c>
      <c r="D31" s="53" t="s">
        <v>167</v>
      </c>
      <c r="E31" s="51">
        <v>217288.94</v>
      </c>
      <c r="F31" s="52">
        <f t="shared" si="1"/>
        <v>1209507.19</v>
      </c>
      <c r="G31" s="45"/>
      <c r="H31" s="52">
        <v>2273823.93</v>
      </c>
      <c r="I31" s="52">
        <v>992218.25</v>
      </c>
      <c r="J31" s="45"/>
    </row>
    <row r="32" spans="1:10" ht="18">
      <c r="A32" s="50" t="s">
        <v>168</v>
      </c>
      <c r="B32" s="51">
        <v>359017.07</v>
      </c>
      <c r="C32" s="52">
        <f t="shared" si="0"/>
        <v>1943008.33</v>
      </c>
      <c r="D32" s="53" t="s">
        <v>169</v>
      </c>
      <c r="E32" s="51">
        <v>109833.55</v>
      </c>
      <c r="F32" s="52">
        <f t="shared" si="1"/>
        <v>550729.78</v>
      </c>
      <c r="G32" s="45"/>
      <c r="H32" s="52">
        <v>1583991.26</v>
      </c>
      <c r="I32" s="52">
        <v>440896.23</v>
      </c>
      <c r="J32" s="45"/>
    </row>
    <row r="33" spans="1:10" ht="18">
      <c r="A33" s="50" t="s">
        <v>170</v>
      </c>
      <c r="B33" s="51">
        <v>97833.43</v>
      </c>
      <c r="C33" s="52">
        <f t="shared" si="0"/>
        <v>581304.0800000001</v>
      </c>
      <c r="D33" s="53" t="s">
        <v>171</v>
      </c>
      <c r="E33" s="51">
        <v>4871781.28</v>
      </c>
      <c r="F33" s="52">
        <f t="shared" si="1"/>
        <v>24123795.580000002</v>
      </c>
      <c r="G33" s="45"/>
      <c r="H33" s="52">
        <v>483470.65</v>
      </c>
      <c r="I33" s="52">
        <v>19252014.3</v>
      </c>
      <c r="J33" s="45"/>
    </row>
    <row r="34" spans="1:10" ht="18">
      <c r="A34" s="50" t="s">
        <v>172</v>
      </c>
      <c r="B34" s="51">
        <v>955709.68</v>
      </c>
      <c r="C34" s="52">
        <f t="shared" si="0"/>
        <v>4956245.38</v>
      </c>
      <c r="D34" s="53" t="s">
        <v>173</v>
      </c>
      <c r="E34" s="51">
        <v>17810104.67</v>
      </c>
      <c r="F34" s="52">
        <f t="shared" si="1"/>
        <v>90684018.84</v>
      </c>
      <c r="G34" s="45"/>
      <c r="H34" s="52">
        <v>4000535.7</v>
      </c>
      <c r="I34" s="52">
        <v>72873914.17</v>
      </c>
      <c r="J34" s="45"/>
    </row>
    <row r="35" spans="1:10" ht="18">
      <c r="A35" s="50" t="s">
        <v>174</v>
      </c>
      <c r="B35" s="51">
        <v>73186.19</v>
      </c>
      <c r="C35" s="52">
        <f t="shared" si="0"/>
        <v>444796.43</v>
      </c>
      <c r="D35" s="53" t="s">
        <v>175</v>
      </c>
      <c r="E35" s="51">
        <v>198808.11</v>
      </c>
      <c r="F35" s="52">
        <f t="shared" si="1"/>
        <v>1125075.8599999999</v>
      </c>
      <c r="G35" s="45"/>
      <c r="H35" s="52">
        <v>371610.24</v>
      </c>
      <c r="I35" s="52">
        <v>926267.75</v>
      </c>
      <c r="J35" s="45"/>
    </row>
    <row r="36" spans="1:10" ht="18">
      <c r="A36" s="50" t="s">
        <v>176</v>
      </c>
      <c r="B36" s="51">
        <v>1151916.05</v>
      </c>
      <c r="C36" s="52">
        <f t="shared" si="0"/>
        <v>6425175.83</v>
      </c>
      <c r="D36" s="53" t="s">
        <v>177</v>
      </c>
      <c r="E36" s="51">
        <v>90469.84</v>
      </c>
      <c r="F36" s="52">
        <f t="shared" si="1"/>
        <v>466639.76</v>
      </c>
      <c r="G36" s="45"/>
      <c r="H36" s="52">
        <v>5273259.78</v>
      </c>
      <c r="I36" s="52">
        <v>376169.92</v>
      </c>
      <c r="J36" s="45"/>
    </row>
    <row r="37" spans="1:10" ht="18">
      <c r="A37" s="50" t="s">
        <v>178</v>
      </c>
      <c r="B37" s="51">
        <v>6698704.53</v>
      </c>
      <c r="C37" s="52">
        <f aca="true" t="shared" si="2" ref="C37:C53">B37+H37</f>
        <v>34195783.66</v>
      </c>
      <c r="D37" s="53" t="s">
        <v>179</v>
      </c>
      <c r="E37" s="51">
        <v>3293413.9</v>
      </c>
      <c r="F37" s="52">
        <f t="shared" si="1"/>
        <v>16089274.23</v>
      </c>
      <c r="G37" s="45"/>
      <c r="H37" s="52">
        <v>27497079.13</v>
      </c>
      <c r="I37" s="52">
        <v>12795860.33</v>
      </c>
      <c r="J37" s="45"/>
    </row>
    <row r="38" spans="1:10" ht="18">
      <c r="A38" s="50" t="s">
        <v>180</v>
      </c>
      <c r="B38" s="51">
        <v>19925.13</v>
      </c>
      <c r="C38" s="52">
        <f t="shared" si="2"/>
        <v>117252.31</v>
      </c>
      <c r="D38" s="53" t="s">
        <v>181</v>
      </c>
      <c r="E38" s="51">
        <v>1425229.92</v>
      </c>
      <c r="F38" s="52">
        <f t="shared" si="1"/>
        <v>7679967.46</v>
      </c>
      <c r="G38" s="45"/>
      <c r="H38" s="52">
        <v>97327.18</v>
      </c>
      <c r="I38" s="52">
        <v>6254737.54</v>
      </c>
      <c r="J38" s="45"/>
    </row>
    <row r="39" spans="1:10" ht="18">
      <c r="A39" s="50" t="s">
        <v>182</v>
      </c>
      <c r="B39" s="51">
        <v>239653.99</v>
      </c>
      <c r="C39" s="52">
        <f t="shared" si="2"/>
        <v>1270577.6099999999</v>
      </c>
      <c r="D39" s="53" t="s">
        <v>183</v>
      </c>
      <c r="E39" s="51">
        <v>408228.94</v>
      </c>
      <c r="F39" s="52">
        <f t="shared" si="1"/>
        <v>2209759.27</v>
      </c>
      <c r="G39" s="45"/>
      <c r="H39" s="52">
        <v>1030923.62</v>
      </c>
      <c r="I39" s="52">
        <v>1801530.33</v>
      </c>
      <c r="J39" s="45"/>
    </row>
    <row r="40" spans="1:10" ht="18">
      <c r="A40" s="50" t="s">
        <v>184</v>
      </c>
      <c r="B40" s="51">
        <v>374318.05</v>
      </c>
      <c r="C40" s="52">
        <f t="shared" si="2"/>
        <v>1914045.26</v>
      </c>
      <c r="D40" s="53" t="s">
        <v>185</v>
      </c>
      <c r="E40" s="51">
        <v>48996.1</v>
      </c>
      <c r="F40" s="52">
        <f t="shared" si="1"/>
        <v>279386.58999999997</v>
      </c>
      <c r="G40" s="45"/>
      <c r="H40" s="52">
        <v>1539727.21</v>
      </c>
      <c r="I40" s="52">
        <v>230390.49</v>
      </c>
      <c r="J40" s="45"/>
    </row>
    <row r="41" spans="1:10" ht="18">
      <c r="A41" s="50" t="s">
        <v>186</v>
      </c>
      <c r="B41" s="51">
        <v>487928.24</v>
      </c>
      <c r="C41" s="52">
        <f t="shared" si="2"/>
        <v>2654251.2699999996</v>
      </c>
      <c r="D41" s="53" t="s">
        <v>187</v>
      </c>
      <c r="E41" s="51">
        <v>175406.17</v>
      </c>
      <c r="F41" s="52">
        <f t="shared" si="1"/>
        <v>824256.43</v>
      </c>
      <c r="G41" s="45"/>
      <c r="H41" s="52">
        <v>2166323.03</v>
      </c>
      <c r="I41" s="52">
        <v>648850.26</v>
      </c>
      <c r="J41" s="45"/>
    </row>
    <row r="42" spans="1:10" ht="18">
      <c r="A42" s="50" t="s">
        <v>188</v>
      </c>
      <c r="B42" s="51">
        <v>176591.75</v>
      </c>
      <c r="C42" s="52">
        <f t="shared" si="2"/>
        <v>961131.18</v>
      </c>
      <c r="D42" s="53" t="s">
        <v>189</v>
      </c>
      <c r="E42" s="51">
        <v>86236.31</v>
      </c>
      <c r="F42" s="52">
        <f t="shared" si="1"/>
        <v>451579.54</v>
      </c>
      <c r="G42" s="45"/>
      <c r="H42" s="52">
        <v>784539.43</v>
      </c>
      <c r="I42" s="52">
        <v>365343.23</v>
      </c>
      <c r="J42" s="45"/>
    </row>
    <row r="43" spans="1:10" ht="18">
      <c r="A43" s="50" t="s">
        <v>190</v>
      </c>
      <c r="B43" s="51">
        <v>428428.56</v>
      </c>
      <c r="C43" s="52">
        <f t="shared" si="2"/>
        <v>1952157.96</v>
      </c>
      <c r="D43" s="53" t="s">
        <v>191</v>
      </c>
      <c r="E43" s="51">
        <v>31946.02</v>
      </c>
      <c r="F43" s="52">
        <f t="shared" si="1"/>
        <v>196869.91</v>
      </c>
      <c r="G43" s="45"/>
      <c r="H43" s="52">
        <v>1523729.4</v>
      </c>
      <c r="I43" s="52">
        <v>164923.89</v>
      </c>
      <c r="J43" s="45"/>
    </row>
    <row r="44" spans="1:10" ht="18">
      <c r="A44" s="50" t="s">
        <v>192</v>
      </c>
      <c r="B44" s="51">
        <v>443241.84</v>
      </c>
      <c r="C44" s="52">
        <f t="shared" si="2"/>
        <v>2423711.3</v>
      </c>
      <c r="D44" s="53" t="s">
        <v>193</v>
      </c>
      <c r="E44" s="51">
        <v>451858</v>
      </c>
      <c r="F44" s="52">
        <f t="shared" si="1"/>
        <v>2392081.88</v>
      </c>
      <c r="G44" s="45"/>
      <c r="H44" s="52">
        <v>1980469.46</v>
      </c>
      <c r="I44" s="52">
        <v>1940223.88</v>
      </c>
      <c r="J44" s="45"/>
    </row>
    <row r="45" spans="1:10" ht="18">
      <c r="A45" s="50" t="s">
        <v>194</v>
      </c>
      <c r="B45" s="51">
        <v>125538.1</v>
      </c>
      <c r="C45" s="52">
        <f t="shared" si="2"/>
        <v>686104.7899999999</v>
      </c>
      <c r="D45" s="53" t="s">
        <v>195</v>
      </c>
      <c r="E45" s="51">
        <v>2542828.36</v>
      </c>
      <c r="F45" s="52">
        <f t="shared" si="1"/>
        <v>13367322.959999999</v>
      </c>
      <c r="G45" s="45"/>
      <c r="H45" s="52">
        <v>560566.69</v>
      </c>
      <c r="I45" s="52">
        <v>10824494.6</v>
      </c>
      <c r="J45" s="45"/>
    </row>
    <row r="46" spans="1:10" ht="18">
      <c r="A46" s="50" t="s">
        <v>196</v>
      </c>
      <c r="B46" s="51">
        <v>62531.55</v>
      </c>
      <c r="C46" s="52">
        <f t="shared" si="2"/>
        <v>320309.43</v>
      </c>
      <c r="D46" s="53" t="s">
        <v>197</v>
      </c>
      <c r="E46" s="51">
        <v>113656.57</v>
      </c>
      <c r="F46" s="52">
        <f t="shared" si="1"/>
        <v>663103.6699999999</v>
      </c>
      <c r="G46" s="45"/>
      <c r="H46" s="52">
        <v>257777.88</v>
      </c>
      <c r="I46" s="52">
        <v>549447.1</v>
      </c>
      <c r="J46" s="45"/>
    </row>
    <row r="47" spans="1:10" ht="18">
      <c r="A47" s="50" t="s">
        <v>198</v>
      </c>
      <c r="B47" s="51">
        <v>224082.73</v>
      </c>
      <c r="C47" s="52">
        <f t="shared" si="2"/>
        <v>1163188.32</v>
      </c>
      <c r="D47" s="53" t="s">
        <v>199</v>
      </c>
      <c r="E47" s="51">
        <v>392691.62</v>
      </c>
      <c r="F47" s="52">
        <f t="shared" si="1"/>
        <v>2020098.4100000001</v>
      </c>
      <c r="G47" s="45"/>
      <c r="H47" s="52">
        <v>939105.59</v>
      </c>
      <c r="I47" s="52">
        <v>1627406.79</v>
      </c>
      <c r="J47" s="45"/>
    </row>
    <row r="48" spans="1:10" ht="18">
      <c r="A48" s="50" t="s">
        <v>200</v>
      </c>
      <c r="B48" s="51">
        <v>56697.85</v>
      </c>
      <c r="C48" s="52">
        <f t="shared" si="2"/>
        <v>289809.70999999996</v>
      </c>
      <c r="D48" s="53" t="s">
        <v>201</v>
      </c>
      <c r="E48" s="51">
        <v>211003.79</v>
      </c>
      <c r="F48" s="52">
        <f t="shared" si="1"/>
        <v>1130769.94</v>
      </c>
      <c r="G48" s="45"/>
      <c r="H48" s="52">
        <v>233111.86</v>
      </c>
      <c r="I48" s="52">
        <v>919766.15</v>
      </c>
      <c r="J48" s="45"/>
    </row>
    <row r="49" spans="1:10" ht="18">
      <c r="A49" s="50" t="s">
        <v>202</v>
      </c>
      <c r="B49" s="51">
        <v>438096.81</v>
      </c>
      <c r="C49" s="52">
        <f t="shared" si="2"/>
        <v>2347615.09</v>
      </c>
      <c r="D49" s="53" t="s">
        <v>203</v>
      </c>
      <c r="E49" s="51">
        <v>3681968.07</v>
      </c>
      <c r="F49" s="52">
        <f t="shared" si="1"/>
        <v>18840122.91</v>
      </c>
      <c r="G49" s="45"/>
      <c r="H49" s="52">
        <v>1909518.28</v>
      </c>
      <c r="I49" s="52">
        <v>15158154.84</v>
      </c>
      <c r="J49" s="45"/>
    </row>
    <row r="50" spans="1:10" ht="18">
      <c r="A50" s="50" t="s">
        <v>204</v>
      </c>
      <c r="B50" s="51">
        <v>78293.05</v>
      </c>
      <c r="C50" s="52">
        <f t="shared" si="2"/>
        <v>464517.33</v>
      </c>
      <c r="D50" s="53" t="s">
        <v>205</v>
      </c>
      <c r="E50" s="51">
        <v>1258072.13</v>
      </c>
      <c r="F50" s="52">
        <f t="shared" si="1"/>
        <v>6800745.7299999995</v>
      </c>
      <c r="G50" s="45"/>
      <c r="H50" s="52">
        <v>386224.28</v>
      </c>
      <c r="I50" s="52">
        <v>5542673.6</v>
      </c>
      <c r="J50" s="45"/>
    </row>
    <row r="51" spans="1:10" ht="18.75" thickBot="1">
      <c r="A51" s="50" t="s">
        <v>206</v>
      </c>
      <c r="B51" s="51">
        <v>9852511.44</v>
      </c>
      <c r="C51" s="52">
        <f t="shared" si="2"/>
        <v>52012078.15</v>
      </c>
      <c r="D51" s="53" t="s">
        <v>207</v>
      </c>
      <c r="E51" s="54">
        <v>14577178.4</v>
      </c>
      <c r="F51" s="55">
        <f t="shared" si="1"/>
        <v>65480592.47</v>
      </c>
      <c r="G51" s="45"/>
      <c r="H51" s="52">
        <v>42159566.71</v>
      </c>
      <c r="I51" s="52">
        <v>50903414.07</v>
      </c>
      <c r="J51" s="45"/>
    </row>
    <row r="52" spans="1:10" ht="18.75" thickTop="1">
      <c r="A52" s="50" t="s">
        <v>208</v>
      </c>
      <c r="B52" s="51">
        <v>43907.55</v>
      </c>
      <c r="C52" s="52">
        <f t="shared" si="2"/>
        <v>261749.25</v>
      </c>
      <c r="D52" s="56"/>
      <c r="E52" s="57"/>
      <c r="F52" s="58" t="s">
        <v>108</v>
      </c>
      <c r="G52" s="45"/>
      <c r="H52" s="52">
        <v>217841.7</v>
      </c>
      <c r="I52" s="59"/>
      <c r="J52" s="45"/>
    </row>
    <row r="53" spans="1:10" ht="18">
      <c r="A53" s="60" t="s">
        <v>209</v>
      </c>
      <c r="B53" s="51">
        <v>246564.04</v>
      </c>
      <c r="C53" s="52">
        <f t="shared" si="2"/>
        <v>1287084.15</v>
      </c>
      <c r="D53" s="61" t="s">
        <v>210</v>
      </c>
      <c r="E53" s="62">
        <f>SUM(B5:B53)+SUM(E5:E51)</f>
        <v>123012204.03000002</v>
      </c>
      <c r="F53" s="63">
        <f>SUM(C5:C53)+SUM(F5:F51)</f>
        <v>628445213.7100002</v>
      </c>
      <c r="G53" s="45"/>
      <c r="H53" s="52">
        <v>1040520.11</v>
      </c>
      <c r="I53" s="59">
        <f>SUM(H5:H53)+SUM(I5:I51)</f>
        <v>505433009.68000007</v>
      </c>
      <c r="J53" s="45"/>
    </row>
    <row r="54" spans="1:10" ht="12.75">
      <c r="A54" s="45"/>
      <c r="B54" s="45"/>
      <c r="C54" s="45"/>
      <c r="D54" s="45"/>
      <c r="E54" s="45"/>
      <c r="F54" s="59" t="s">
        <v>108</v>
      </c>
      <c r="G54" s="45"/>
      <c r="H54" s="45"/>
      <c r="I54" s="45"/>
      <c r="J54" s="45"/>
    </row>
    <row r="55" spans="1:10" ht="12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>
      <c r="A56" s="45"/>
      <c r="B56" s="45"/>
      <c r="C56" s="45"/>
      <c r="D56" s="45"/>
      <c r="E56" s="45"/>
      <c r="F56" s="59">
        <f>I53+E53</f>
        <v>628445213.71</v>
      </c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>
      <c r="A59" s="45"/>
      <c r="B59" s="45" t="s">
        <v>108</v>
      </c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 t="s">
        <v>108</v>
      </c>
      <c r="C60" s="45"/>
      <c r="D60" s="45"/>
      <c r="E60" s="45"/>
      <c r="F60" s="45"/>
      <c r="G60" s="45"/>
      <c r="H60" s="45"/>
      <c r="I60" s="45"/>
      <c r="J60" s="45"/>
    </row>
    <row r="61" spans="1:10" ht="12.75">
      <c r="A61" s="49" t="s">
        <v>211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9" ht="12.75">
      <c r="A62" s="43" t="s">
        <v>212</v>
      </c>
      <c r="H62" s="45"/>
      <c r="I62" s="45"/>
    </row>
    <row r="63" spans="1:9" ht="12.75">
      <c r="A63" s="43" t="s">
        <v>213</v>
      </c>
      <c r="H63" s="45"/>
      <c r="I63" s="45"/>
    </row>
    <row r="64" spans="1:9" ht="12.75">
      <c r="A64" s="43" t="s">
        <v>214</v>
      </c>
      <c r="H64" s="45"/>
      <c r="I64" s="45"/>
    </row>
    <row r="65" spans="1:9" ht="12.75">
      <c r="A65" s="43" t="s">
        <v>215</v>
      </c>
      <c r="H65" s="45"/>
      <c r="I65" s="45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4"/>
      <c r="B4" s="7"/>
      <c r="C4" s="8"/>
      <c r="D4" s="7"/>
      <c r="E4" s="8"/>
    </row>
    <row r="5" spans="1:5" ht="15">
      <c r="A5" s="34"/>
      <c r="B5" s="7"/>
      <c r="C5" s="8"/>
      <c r="D5" s="7"/>
      <c r="E5" s="8" t="s">
        <v>59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60</v>
      </c>
      <c r="B9" s="35"/>
      <c r="C9" s="35"/>
      <c r="D9" s="35"/>
      <c r="E9" s="19"/>
    </row>
    <row r="10" spans="1:5" ht="15">
      <c r="A10" s="15" t="s">
        <v>61</v>
      </c>
      <c r="B10" s="36"/>
      <c r="C10" s="36"/>
      <c r="D10" s="36"/>
      <c r="E10" s="37"/>
    </row>
    <row r="11" spans="1:7" ht="15">
      <c r="A11" s="15" t="s">
        <v>62</v>
      </c>
      <c r="B11" s="20">
        <v>18660434</v>
      </c>
      <c r="C11" s="21">
        <f aca="true" t="shared" si="0" ref="C11:C16">B11/B$63</f>
        <v>0.04239252451210427</v>
      </c>
      <c r="D11" s="20">
        <v>87844204</v>
      </c>
      <c r="E11" s="22">
        <f aca="true" t="shared" si="1" ref="E11:E16">D11/D$63</f>
        <v>0.040494008142810574</v>
      </c>
      <c r="G11" s="38"/>
    </row>
    <row r="12" spans="1:7" ht="15">
      <c r="A12" s="15" t="s">
        <v>63</v>
      </c>
      <c r="B12" s="20">
        <v>773115</v>
      </c>
      <c r="C12" s="21">
        <f t="shared" si="0"/>
        <v>0.0017563523221472497</v>
      </c>
      <c r="D12" s="20">
        <v>3201700.46</v>
      </c>
      <c r="E12" s="22">
        <f t="shared" si="1"/>
        <v>0.0014759048246151829</v>
      </c>
      <c r="G12" s="38"/>
    </row>
    <row r="13" spans="1:7" ht="15">
      <c r="A13" s="15" t="s">
        <v>64</v>
      </c>
      <c r="B13" s="20">
        <v>2722062</v>
      </c>
      <c r="C13" s="21">
        <f t="shared" si="0"/>
        <v>0.006183944063598283</v>
      </c>
      <c r="D13" s="20">
        <v>12731015.24</v>
      </c>
      <c r="E13" s="22">
        <f t="shared" si="1"/>
        <v>0.005868683547918602</v>
      </c>
      <c r="G13" s="38"/>
    </row>
    <row r="14" spans="1:7" ht="15">
      <c r="A14" s="15" t="s">
        <v>65</v>
      </c>
      <c r="B14" s="20">
        <v>995133</v>
      </c>
      <c r="C14" s="21">
        <f t="shared" si="0"/>
        <v>0.002260729846653291</v>
      </c>
      <c r="D14" s="20">
        <v>4582275</v>
      </c>
      <c r="E14" s="22">
        <f t="shared" si="1"/>
        <v>0.002112315585016825</v>
      </c>
      <c r="G14" s="38"/>
    </row>
    <row r="15" spans="1:7" ht="15">
      <c r="A15" s="15" t="s">
        <v>66</v>
      </c>
      <c r="B15" s="20">
        <v>759978</v>
      </c>
      <c r="C15" s="21">
        <f t="shared" si="0"/>
        <v>0.0017265078611601412</v>
      </c>
      <c r="D15" s="20">
        <v>4108558.07</v>
      </c>
      <c r="E15" s="22">
        <f t="shared" si="1"/>
        <v>0.001893943781900398</v>
      </c>
      <c r="G15" s="38"/>
    </row>
    <row r="16" spans="1:7" ht="15">
      <c r="A16" s="15" t="s">
        <v>32</v>
      </c>
      <c r="B16" s="20">
        <v>23910722</v>
      </c>
      <c r="C16" s="21">
        <f t="shared" si="0"/>
        <v>0.05432005860566323</v>
      </c>
      <c r="D16" s="20">
        <v>112467752.77000001</v>
      </c>
      <c r="E16" s="26">
        <f t="shared" si="1"/>
        <v>0.051844855882261585</v>
      </c>
      <c r="G16" s="38"/>
    </row>
    <row r="17" spans="1:7" ht="15">
      <c r="A17" s="9" t="s">
        <v>67</v>
      </c>
      <c r="B17" s="18"/>
      <c r="C17" s="27"/>
      <c r="D17" s="18"/>
      <c r="E17" s="28"/>
      <c r="G17" s="38"/>
    </row>
    <row r="18" spans="1:7" ht="15">
      <c r="A18" s="15" t="s">
        <v>68</v>
      </c>
      <c r="B18" s="20">
        <v>42385984</v>
      </c>
      <c r="C18" s="21">
        <f>B18/B$63</f>
        <v>0.09629191184351121</v>
      </c>
      <c r="D18" s="20">
        <v>194810982.01</v>
      </c>
      <c r="E18" s="22">
        <f>D18/D$63</f>
        <v>0.08980305054414135</v>
      </c>
      <c r="G18" s="38"/>
    </row>
    <row r="19" spans="1:7" ht="15">
      <c r="A19" s="15" t="s">
        <v>69</v>
      </c>
      <c r="B19" s="20">
        <v>5802845</v>
      </c>
      <c r="C19" s="21">
        <f>B19/B$63</f>
        <v>0.013182825699683175</v>
      </c>
      <c r="D19" s="20">
        <v>23507149.82</v>
      </c>
      <c r="E19" s="22">
        <f>D19/D$63</f>
        <v>0.010836215400453148</v>
      </c>
      <c r="G19" s="38"/>
    </row>
    <row r="20" spans="1:7" ht="15">
      <c r="A20" s="15" t="s">
        <v>70</v>
      </c>
      <c r="B20" s="20">
        <v>4819642</v>
      </c>
      <c r="C20" s="21">
        <f>B20/B$63</f>
        <v>0.010949198267551936</v>
      </c>
      <c r="D20" s="20">
        <v>23329229</v>
      </c>
      <c r="E20" s="22">
        <f>D20/D$63</f>
        <v>0.0107541982973799</v>
      </c>
      <c r="G20" s="38"/>
    </row>
    <row r="21" spans="1:7" ht="15">
      <c r="A21" s="15" t="s">
        <v>32</v>
      </c>
      <c r="B21" s="20">
        <v>53008471</v>
      </c>
      <c r="C21" s="21">
        <f>B21/B$63</f>
        <v>0.12042393581074633</v>
      </c>
      <c r="D21" s="20">
        <v>241647360.82999998</v>
      </c>
      <c r="E21" s="26">
        <f>D21/D$63</f>
        <v>0.1113934642419744</v>
      </c>
      <c r="G21" s="38"/>
    </row>
    <row r="22" spans="1:7" ht="15">
      <c r="A22" s="9" t="s">
        <v>71</v>
      </c>
      <c r="B22" s="18"/>
      <c r="C22" s="27"/>
      <c r="D22" s="18"/>
      <c r="E22" s="28"/>
      <c r="G22" s="38"/>
    </row>
    <row r="23" spans="1:7" ht="15">
      <c r="A23" s="15" t="s">
        <v>72</v>
      </c>
      <c r="B23" s="20">
        <v>38608595</v>
      </c>
      <c r="C23" s="21">
        <f aca="true" t="shared" si="2" ref="C23:C30">B23/B$63</f>
        <v>0.08771049000872146</v>
      </c>
      <c r="D23" s="20">
        <v>187566867.67000002</v>
      </c>
      <c r="E23" s="22">
        <f aca="true" t="shared" si="3" ref="E23:E30">D23/D$63</f>
        <v>0.08646369277534183</v>
      </c>
      <c r="G23" s="38"/>
    </row>
    <row r="24" spans="1:7" ht="15">
      <c r="A24" s="15" t="s">
        <v>73</v>
      </c>
      <c r="B24" s="20">
        <v>83990</v>
      </c>
      <c r="C24" s="21">
        <f t="shared" si="2"/>
        <v>0.00019080735923782038</v>
      </c>
      <c r="D24" s="20">
        <v>478959.79</v>
      </c>
      <c r="E24" s="22">
        <f t="shared" si="3"/>
        <v>0.00022078863206887093</v>
      </c>
      <c r="G24" s="38"/>
    </row>
    <row r="25" spans="1:7" ht="15">
      <c r="A25" s="15" t="s">
        <v>74</v>
      </c>
      <c r="B25" s="20">
        <v>275583</v>
      </c>
      <c r="C25" s="21">
        <f t="shared" si="2"/>
        <v>0.0006260657754594149</v>
      </c>
      <c r="D25" s="20">
        <v>1297451.42</v>
      </c>
      <c r="E25" s="22">
        <f t="shared" si="3"/>
        <v>0.0005980930553640299</v>
      </c>
      <c r="G25" s="38"/>
    </row>
    <row r="26" spans="1:7" ht="15">
      <c r="A26" s="15" t="s">
        <v>75</v>
      </c>
      <c r="B26" s="20">
        <v>152295</v>
      </c>
      <c r="C26" s="21">
        <f t="shared" si="2"/>
        <v>0.00034598174514970657</v>
      </c>
      <c r="D26" s="20">
        <v>605458.94</v>
      </c>
      <c r="E26" s="22">
        <f t="shared" si="3"/>
        <v>0.00027910161547479507</v>
      </c>
      <c r="G26" s="38"/>
    </row>
    <row r="27" spans="1:7" ht="15">
      <c r="A27" s="15" t="s">
        <v>76</v>
      </c>
      <c r="B27" s="20">
        <v>22607</v>
      </c>
      <c r="C27" s="21">
        <f t="shared" si="2"/>
        <v>5.135828039396839E-05</v>
      </c>
      <c r="D27" s="20">
        <v>165611.41</v>
      </c>
      <c r="E27" s="22">
        <f t="shared" si="3"/>
        <v>7.634276912660441E-05</v>
      </c>
      <c r="G27" s="38"/>
    </row>
    <row r="28" spans="1:7" ht="15">
      <c r="A28" s="15" t="s">
        <v>77</v>
      </c>
      <c r="B28" s="20">
        <v>386663</v>
      </c>
      <c r="C28" s="21">
        <f t="shared" si="2"/>
        <v>0.0008784158345633211</v>
      </c>
      <c r="D28" s="20">
        <v>1663238.38</v>
      </c>
      <c r="E28" s="22">
        <f t="shared" si="3"/>
        <v>0.0007667118083642156</v>
      </c>
      <c r="G28" s="38"/>
    </row>
    <row r="29" spans="1:7" ht="15">
      <c r="A29" s="15" t="s">
        <v>78</v>
      </c>
      <c r="B29" s="20">
        <v>862184</v>
      </c>
      <c r="C29" s="21">
        <f t="shared" si="2"/>
        <v>0.0019586980856899742</v>
      </c>
      <c r="D29" s="20">
        <v>4089887</v>
      </c>
      <c r="E29" s="22">
        <f t="shared" si="3"/>
        <v>0.0018853368798375713</v>
      </c>
      <c r="G29" s="38"/>
    </row>
    <row r="30" spans="1:7" ht="15">
      <c r="A30" s="15" t="s">
        <v>32</v>
      </c>
      <c r="B30" s="20">
        <v>40391917</v>
      </c>
      <c r="C30" s="21">
        <f t="shared" si="2"/>
        <v>0.09176181708921567</v>
      </c>
      <c r="D30" s="20">
        <v>195867474.61</v>
      </c>
      <c r="E30" s="25">
        <f t="shared" si="3"/>
        <v>0.09029006753557792</v>
      </c>
      <c r="G30" s="38"/>
    </row>
    <row r="31" spans="1:7" ht="15">
      <c r="A31" s="9" t="s">
        <v>79</v>
      </c>
      <c r="B31" s="18"/>
      <c r="C31" s="27"/>
      <c r="D31" s="18"/>
      <c r="E31" s="22"/>
      <c r="G31" s="38"/>
    </row>
    <row r="32" spans="1:7" ht="15">
      <c r="A32" s="15" t="s">
        <v>80</v>
      </c>
      <c r="B32" s="20">
        <v>42011306</v>
      </c>
      <c r="C32" s="21">
        <f aca="true" t="shared" si="4" ref="C32:C40">B32/B$63</f>
        <v>0.09544072337173472</v>
      </c>
      <c r="D32" s="20">
        <v>204305615.04</v>
      </c>
      <c r="E32" s="22">
        <f aca="true" t="shared" si="5" ref="E32:E40">D32/D$63</f>
        <v>0.09417984183739296</v>
      </c>
      <c r="G32" s="38"/>
    </row>
    <row r="33" spans="1:7" ht="15">
      <c r="A33" s="15" t="s">
        <v>81</v>
      </c>
      <c r="B33" s="20">
        <v>7912468.41</v>
      </c>
      <c r="C33" s="21">
        <f t="shared" si="4"/>
        <v>0.017975439961480835</v>
      </c>
      <c r="D33" s="20">
        <v>36808694.8</v>
      </c>
      <c r="E33" s="22">
        <f t="shared" si="5"/>
        <v>0.01696789906545717</v>
      </c>
      <c r="G33" s="38"/>
    </row>
    <row r="34" spans="1:7" ht="15">
      <c r="A34" s="15" t="s">
        <v>82</v>
      </c>
      <c r="B34" s="20">
        <v>6515561</v>
      </c>
      <c r="C34" s="21">
        <f t="shared" si="4"/>
        <v>0.014801964381032649</v>
      </c>
      <c r="D34" s="20">
        <v>30800444.21</v>
      </c>
      <c r="E34" s="22">
        <f t="shared" si="5"/>
        <v>0.01419824395747183</v>
      </c>
      <c r="G34" s="38"/>
    </row>
    <row r="35" spans="1:7" ht="15">
      <c r="A35" s="15" t="s">
        <v>83</v>
      </c>
      <c r="B35" s="20">
        <v>3141808</v>
      </c>
      <c r="C35" s="21">
        <f t="shared" si="4"/>
        <v>0.007137517415314418</v>
      </c>
      <c r="D35" s="20">
        <v>15368405.629999999</v>
      </c>
      <c r="E35" s="22">
        <f t="shared" si="5"/>
        <v>0.00708445536968194</v>
      </c>
      <c r="G35" s="38"/>
    </row>
    <row r="36" spans="1:7" ht="15">
      <c r="A36" s="15" t="s">
        <v>84</v>
      </c>
      <c r="B36" s="20">
        <v>113940</v>
      </c>
      <c r="C36" s="21">
        <f t="shared" si="4"/>
        <v>0.00025884736887197586</v>
      </c>
      <c r="D36" s="20">
        <v>1312950.83</v>
      </c>
      <c r="E36" s="22">
        <f t="shared" si="5"/>
        <v>0.0006052379005122513</v>
      </c>
      <c r="G36" s="38"/>
    </row>
    <row r="37" spans="1:7" ht="15">
      <c r="A37" s="15" t="s">
        <v>85</v>
      </c>
      <c r="B37" s="20">
        <v>221056</v>
      </c>
      <c r="C37" s="21">
        <f t="shared" si="4"/>
        <v>0.0005021920657658724</v>
      </c>
      <c r="D37" s="20">
        <v>1071662.73</v>
      </c>
      <c r="E37" s="22">
        <f t="shared" si="5"/>
        <v>0.0004940100466385535</v>
      </c>
      <c r="G37" s="38"/>
    </row>
    <row r="38" spans="1:7" ht="15">
      <c r="A38" s="15" t="s">
        <v>86</v>
      </c>
      <c r="B38" s="20">
        <v>602738</v>
      </c>
      <c r="C38" s="21">
        <f t="shared" si="4"/>
        <v>0.0013692921311142443</v>
      </c>
      <c r="D38" s="20">
        <v>3062449.97</v>
      </c>
      <c r="E38" s="22">
        <f t="shared" si="5"/>
        <v>0.0014117137884490365</v>
      </c>
      <c r="G38" s="38"/>
    </row>
    <row r="39" spans="1:7" ht="15">
      <c r="A39" s="15" t="s">
        <v>87</v>
      </c>
      <c r="B39" s="20">
        <v>2309236</v>
      </c>
      <c r="C39" s="21">
        <f t="shared" si="4"/>
        <v>0.005246091475376918</v>
      </c>
      <c r="D39" s="20">
        <v>12056012</v>
      </c>
      <c r="E39" s="22">
        <f t="shared" si="5"/>
        <v>0.005557523728006255</v>
      </c>
      <c r="G39" s="38"/>
    </row>
    <row r="40" spans="1:7" ht="15">
      <c r="A40" s="15" t="s">
        <v>32</v>
      </c>
      <c r="B40" s="20">
        <v>62828113.41</v>
      </c>
      <c r="C40" s="21">
        <f t="shared" si="4"/>
        <v>0.14273206817069162</v>
      </c>
      <c r="D40" s="20">
        <v>304786235.21000004</v>
      </c>
      <c r="E40" s="26">
        <f t="shared" si="5"/>
        <v>0.14049892569361003</v>
      </c>
      <c r="G40" s="38"/>
    </row>
    <row r="41" spans="1:7" ht="15">
      <c r="A41" s="9" t="s">
        <v>88</v>
      </c>
      <c r="B41" s="18"/>
      <c r="C41" s="27"/>
      <c r="D41" s="18"/>
      <c r="E41" s="28"/>
      <c r="G41" s="38"/>
    </row>
    <row r="42" spans="1:7" ht="15">
      <c r="A42" s="15" t="s">
        <v>89</v>
      </c>
      <c r="B42" s="20">
        <v>1096419</v>
      </c>
      <c r="C42" s="21">
        <f aca="true" t="shared" si="6" ref="C42:C49">B42/B$63</f>
        <v>0.002490830027481507</v>
      </c>
      <c r="D42" s="20">
        <v>4704112.74</v>
      </c>
      <c r="E42" s="22">
        <f aca="true" t="shared" si="7" ref="E42:E49">D42/D$63</f>
        <v>0.0021684797735575015</v>
      </c>
      <c r="G42" s="38"/>
    </row>
    <row r="43" spans="1:7" ht="15">
      <c r="A43" s="15" t="s">
        <v>90</v>
      </c>
      <c r="B43" s="20">
        <v>2035698</v>
      </c>
      <c r="C43" s="21">
        <f t="shared" si="6"/>
        <v>0.004624671503580337</v>
      </c>
      <c r="D43" s="20">
        <v>9230997.04</v>
      </c>
      <c r="E43" s="22">
        <f t="shared" si="7"/>
        <v>0.0042552616141187894</v>
      </c>
      <c r="G43" s="38"/>
    </row>
    <row r="44" spans="1:7" ht="15">
      <c r="A44" s="15" t="s">
        <v>91</v>
      </c>
      <c r="B44" s="20">
        <v>871677</v>
      </c>
      <c r="C44" s="21">
        <f t="shared" si="6"/>
        <v>0.001980264156189374</v>
      </c>
      <c r="D44" s="20">
        <v>4085026.36</v>
      </c>
      <c r="E44" s="22">
        <f t="shared" si="7"/>
        <v>0.0018830962448636432</v>
      </c>
      <c r="G44" s="38"/>
    </row>
    <row r="45" spans="1:7" ht="15">
      <c r="A45" s="15" t="s">
        <v>92</v>
      </c>
      <c r="B45" s="20">
        <v>777920</v>
      </c>
      <c r="C45" s="21">
        <f t="shared" si="6"/>
        <v>0.0017672682569149331</v>
      </c>
      <c r="D45" s="20">
        <v>3082937.72</v>
      </c>
      <c r="E45" s="22">
        <f t="shared" si="7"/>
        <v>0.0014211581351167787</v>
      </c>
      <c r="G45" s="38"/>
    </row>
    <row r="46" spans="1:7" ht="15">
      <c r="A46" s="15" t="s">
        <v>93</v>
      </c>
      <c r="B46" s="20">
        <v>4477092</v>
      </c>
      <c r="C46" s="21">
        <f t="shared" si="6"/>
        <v>0.010170997756694508</v>
      </c>
      <c r="D46" s="20">
        <v>19648561.97</v>
      </c>
      <c r="E46" s="22">
        <f t="shared" si="7"/>
        <v>0.009057501715283323</v>
      </c>
      <c r="G46" s="38"/>
    </row>
    <row r="47" spans="1:7" ht="15">
      <c r="A47" s="15" t="s">
        <v>94</v>
      </c>
      <c r="B47" s="20">
        <v>2241228</v>
      </c>
      <c r="C47" s="21">
        <f t="shared" si="6"/>
        <v>0.005091591810094794</v>
      </c>
      <c r="D47" s="20">
        <v>10356532.93</v>
      </c>
      <c r="E47" s="22">
        <f t="shared" si="7"/>
        <v>0.004774105856758698</v>
      </c>
      <c r="G47" s="38"/>
    </row>
    <row r="48" spans="1:7" ht="15">
      <c r="A48" s="15" t="s">
        <v>95</v>
      </c>
      <c r="B48" s="20">
        <v>2198022</v>
      </c>
      <c r="C48" s="21">
        <f t="shared" si="6"/>
        <v>0.004993436996864298</v>
      </c>
      <c r="D48" s="20">
        <v>9591556</v>
      </c>
      <c r="E48" s="22">
        <f t="shared" si="7"/>
        <v>0.004421470388259465</v>
      </c>
      <c r="G48" s="38"/>
    </row>
    <row r="49" spans="1:7" ht="15">
      <c r="A49" s="15" t="s">
        <v>32</v>
      </c>
      <c r="B49" s="20">
        <v>13698056</v>
      </c>
      <c r="C49" s="21">
        <f t="shared" si="6"/>
        <v>0.03111906050781975</v>
      </c>
      <c r="D49" s="20">
        <v>60699724.76</v>
      </c>
      <c r="E49" s="26">
        <f t="shared" si="7"/>
        <v>0.027981073727958196</v>
      </c>
      <c r="G49" s="38"/>
    </row>
    <row r="50" spans="1:7" ht="15">
      <c r="A50" s="9" t="s">
        <v>96</v>
      </c>
      <c r="B50" s="18"/>
      <c r="C50" s="27"/>
      <c r="D50" s="18"/>
      <c r="E50" s="28"/>
      <c r="G50" s="38"/>
    </row>
    <row r="51" spans="1:7" ht="15">
      <c r="A51" s="15" t="s">
        <v>97</v>
      </c>
      <c r="B51" s="20">
        <v>4672928</v>
      </c>
      <c r="C51" s="21">
        <f>B51/B$63</f>
        <v>0.010615895363596493</v>
      </c>
      <c r="D51" s="20">
        <v>21445705</v>
      </c>
      <c r="E51" s="22">
        <f>D51/D$63</f>
        <v>0.009885940259625022</v>
      </c>
      <c r="G51" s="38"/>
    </row>
    <row r="52" spans="1:7" ht="15">
      <c r="A52" s="15" t="s">
        <v>98</v>
      </c>
      <c r="B52" s="20">
        <v>2747023</v>
      </c>
      <c r="C52" s="21">
        <f>B52/B$63</f>
        <v>0.006240650129724432</v>
      </c>
      <c r="D52" s="20">
        <v>12114970</v>
      </c>
      <c r="E52" s="22">
        <f>D52/D$63</f>
        <v>0.005584701909643416</v>
      </c>
      <c r="G52" s="38"/>
    </row>
    <row r="53" spans="1:7" ht="15">
      <c r="A53" s="15" t="s">
        <v>99</v>
      </c>
      <c r="B53" s="20">
        <v>1283405</v>
      </c>
      <c r="C53" s="21">
        <f>B53/B$63</f>
        <v>0.002915622322688592</v>
      </c>
      <c r="D53" s="20">
        <v>5387812.93</v>
      </c>
      <c r="E53" s="22">
        <f>D53/D$63</f>
        <v>0.002483648672590397</v>
      </c>
      <c r="G53" s="38"/>
    </row>
    <row r="54" spans="1:7" ht="15">
      <c r="A54" s="15" t="s">
        <v>100</v>
      </c>
      <c r="B54" s="20">
        <v>5764906</v>
      </c>
      <c r="C54" s="21">
        <f>B54/B$63</f>
        <v>0.013096636386644435</v>
      </c>
      <c r="D54" s="20">
        <v>30782966.87</v>
      </c>
      <c r="E54" s="22">
        <f>D54/D$63</f>
        <v>0.014190187335451843</v>
      </c>
      <c r="G54" s="38"/>
    </row>
    <row r="55" spans="1:7" ht="15">
      <c r="A55" s="15" t="s">
        <v>32</v>
      </c>
      <c r="B55" s="20">
        <v>14468262</v>
      </c>
      <c r="C55" s="21">
        <f>B55/B$63</f>
        <v>0.03286880420265395</v>
      </c>
      <c r="D55" s="20">
        <v>69731454.8</v>
      </c>
      <c r="E55" s="26">
        <f>D55/D$63</f>
        <v>0.03214447817731068</v>
      </c>
      <c r="G55" s="38"/>
    </row>
    <row r="56" spans="1:7" ht="15">
      <c r="A56" s="9" t="s">
        <v>101</v>
      </c>
      <c r="B56" s="18"/>
      <c r="C56" s="27"/>
      <c r="D56" s="18"/>
      <c r="E56" s="28"/>
      <c r="G56" s="38"/>
    </row>
    <row r="57" spans="1:7" ht="15">
      <c r="A57" s="15" t="s">
        <v>102</v>
      </c>
      <c r="B57" s="20">
        <v>35978693</v>
      </c>
      <c r="C57" s="21">
        <f>B57/B$63</f>
        <v>0.081735913801146</v>
      </c>
      <c r="D57" s="20">
        <v>170207337</v>
      </c>
      <c r="E57" s="22">
        <f>D57/D$63</f>
        <v>0.07846137794639363</v>
      </c>
      <c r="G57" s="38"/>
    </row>
    <row r="58" spans="1:7" ht="15">
      <c r="A58" s="15" t="s">
        <v>103</v>
      </c>
      <c r="B58" s="20">
        <v>1004125</v>
      </c>
      <c r="C58" s="21">
        <f>B58/B$63</f>
        <v>0.002281157752049963</v>
      </c>
      <c r="D58" s="20">
        <v>4554528.53</v>
      </c>
      <c r="E58" s="22">
        <f>D58/D$63</f>
        <v>0.0020995251477318078</v>
      </c>
      <c r="G58" s="38"/>
    </row>
    <row r="59" spans="1:7" ht="15">
      <c r="A59" s="39" t="s">
        <v>32</v>
      </c>
      <c r="B59" s="23">
        <v>36982818</v>
      </c>
      <c r="C59" s="40">
        <f>B59/B$63</f>
        <v>0.08401707155319597</v>
      </c>
      <c r="D59" s="41">
        <v>174761865.53</v>
      </c>
      <c r="E59" s="26">
        <f>D59/D$63</f>
        <v>0.08056090309412543</v>
      </c>
      <c r="G59" s="38"/>
    </row>
    <row r="63" spans="2:4" ht="15">
      <c r="B63" s="42">
        <v>440182183.40999997</v>
      </c>
      <c r="D63" s="42">
        <v>2169313635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3664565</v>
      </c>
      <c r="C10" s="21">
        <f aca="true" t="shared" si="0" ref="C10:C32">B10/B$57</f>
        <v>0.0083251097797993</v>
      </c>
      <c r="D10" s="20">
        <v>16126573.84</v>
      </c>
      <c r="E10" s="22">
        <f aca="true" t="shared" si="1" ref="E10:E32">D10/D$57</f>
        <v>0.0074339521864481345</v>
      </c>
    </row>
    <row r="11" spans="1:5" ht="15">
      <c r="A11" s="15" t="s">
        <v>12</v>
      </c>
      <c r="B11" s="20">
        <v>2242873</v>
      </c>
      <c r="C11" s="21">
        <f t="shared" si="0"/>
        <v>0.0050953288991047495</v>
      </c>
      <c r="D11" s="20">
        <v>9838308.17</v>
      </c>
      <c r="E11" s="22">
        <f t="shared" si="1"/>
        <v>0.004535217043431343</v>
      </c>
    </row>
    <row r="12" spans="1:5" ht="15">
      <c r="A12" s="15" t="s">
        <v>13</v>
      </c>
      <c r="B12" s="20">
        <v>1285007</v>
      </c>
      <c r="C12" s="21">
        <f t="shared" si="0"/>
        <v>0.0029192617248733643</v>
      </c>
      <c r="D12" s="20">
        <v>5795640.62</v>
      </c>
      <c r="E12" s="22">
        <f t="shared" si="1"/>
        <v>0.0026716471636430757</v>
      </c>
    </row>
    <row r="13" spans="1:5" ht="15">
      <c r="A13" s="15" t="s">
        <v>14</v>
      </c>
      <c r="B13" s="20">
        <v>1826710</v>
      </c>
      <c r="C13" s="21">
        <f t="shared" si="0"/>
        <v>0.004149895358891759</v>
      </c>
      <c r="D13" s="20">
        <v>10093568</v>
      </c>
      <c r="E13" s="22">
        <f t="shared" si="1"/>
        <v>0.004652885519709556</v>
      </c>
    </row>
    <row r="14" spans="1:5" ht="15">
      <c r="A14" s="15" t="s">
        <v>15</v>
      </c>
      <c r="B14" s="20">
        <v>1369056</v>
      </c>
      <c r="C14" s="21">
        <f t="shared" si="0"/>
        <v>0.0031102031195224837</v>
      </c>
      <c r="D14" s="20">
        <v>6281320.21</v>
      </c>
      <c r="E14" s="22">
        <f t="shared" si="1"/>
        <v>0.0028955334575214617</v>
      </c>
    </row>
    <row r="15" spans="1:5" ht="15">
      <c r="A15" s="15" t="s">
        <v>16</v>
      </c>
      <c r="B15" s="20">
        <v>1454803</v>
      </c>
      <c r="C15" s="21">
        <f t="shared" si="0"/>
        <v>0.003305002007873066</v>
      </c>
      <c r="D15" s="20">
        <v>7222362.8100000005</v>
      </c>
      <c r="E15" s="22">
        <f t="shared" si="1"/>
        <v>0.0033293308507693037</v>
      </c>
    </row>
    <row r="16" spans="1:5" ht="15">
      <c r="A16" s="15" t="s">
        <v>17</v>
      </c>
      <c r="B16" s="20">
        <v>1508215</v>
      </c>
      <c r="C16" s="21">
        <f t="shared" si="0"/>
        <v>0.003426342675471714</v>
      </c>
      <c r="D16" s="20">
        <v>6558823.32</v>
      </c>
      <c r="E16" s="22">
        <f t="shared" si="1"/>
        <v>0.0030234555364328404</v>
      </c>
    </row>
    <row r="17" spans="1:5" ht="15">
      <c r="A17" s="15" t="s">
        <v>18</v>
      </c>
      <c r="B17" s="20">
        <v>1742049</v>
      </c>
      <c r="C17" s="21">
        <f t="shared" si="0"/>
        <v>0.003957563630823738</v>
      </c>
      <c r="D17" s="20">
        <v>7136516.95</v>
      </c>
      <c r="E17" s="22">
        <f t="shared" si="1"/>
        <v>0.0032897580298479985</v>
      </c>
    </row>
    <row r="18" spans="1:5" ht="15">
      <c r="A18" s="15" t="s">
        <v>19</v>
      </c>
      <c r="B18" s="20">
        <v>161708</v>
      </c>
      <c r="C18" s="21">
        <f t="shared" si="0"/>
        <v>0.00036736607271853144</v>
      </c>
      <c r="D18" s="20">
        <v>889156.8</v>
      </c>
      <c r="E18" s="22">
        <f t="shared" si="1"/>
        <v>0.0004098793211153168</v>
      </c>
    </row>
    <row r="19" spans="1:5" ht="15">
      <c r="A19" s="15" t="s">
        <v>20</v>
      </c>
      <c r="B19" s="20">
        <v>3299355</v>
      </c>
      <c r="C19" s="21">
        <f t="shared" si="0"/>
        <v>0.007495430583856398</v>
      </c>
      <c r="D19" s="20">
        <v>14045280.11</v>
      </c>
      <c r="E19" s="22">
        <f t="shared" si="1"/>
        <v>0.006474527188411831</v>
      </c>
    </row>
    <row r="20" spans="1:5" ht="15">
      <c r="A20" s="15" t="s">
        <v>21</v>
      </c>
      <c r="B20" s="20">
        <v>147655</v>
      </c>
      <c r="C20" s="21">
        <f t="shared" si="0"/>
        <v>0.0003354406551763349</v>
      </c>
      <c r="D20" s="20">
        <v>589194.08</v>
      </c>
      <c r="E20" s="22">
        <f t="shared" si="1"/>
        <v>0.0002716039167844902</v>
      </c>
    </row>
    <row r="21" spans="1:5" ht="15">
      <c r="A21" s="15" t="s">
        <v>22</v>
      </c>
      <c r="B21" s="20">
        <v>465973</v>
      </c>
      <c r="C21" s="21">
        <f t="shared" si="0"/>
        <v>0.0010585912323624821</v>
      </c>
      <c r="D21" s="20">
        <v>1814794.82</v>
      </c>
      <c r="E21" s="22">
        <f t="shared" si="1"/>
        <v>0.000836575583502475</v>
      </c>
    </row>
    <row r="22" spans="1:5" ht="15">
      <c r="A22" s="15" t="s">
        <v>23</v>
      </c>
      <c r="B22" s="20">
        <v>1638883</v>
      </c>
      <c r="C22" s="21">
        <f t="shared" si="0"/>
        <v>0.0037231924911270003</v>
      </c>
      <c r="D22" s="20">
        <v>6836137</v>
      </c>
      <c r="E22" s="22">
        <f t="shared" si="1"/>
        <v>0.0031512902927934624</v>
      </c>
    </row>
    <row r="23" spans="1:5" ht="15">
      <c r="A23" s="15" t="s">
        <v>24</v>
      </c>
      <c r="B23" s="20">
        <v>347318</v>
      </c>
      <c r="C23" s="21">
        <f t="shared" si="0"/>
        <v>0.0007890323895197201</v>
      </c>
      <c r="D23" s="20">
        <v>3199675.49</v>
      </c>
      <c r="E23" s="22">
        <f t="shared" si="1"/>
        <v>0.0014749713634653848</v>
      </c>
    </row>
    <row r="24" spans="1:5" ht="15">
      <c r="A24" s="15" t="s">
        <v>25</v>
      </c>
      <c r="B24" s="20">
        <v>2177611</v>
      </c>
      <c r="C24" s="21">
        <f t="shared" si="0"/>
        <v>0.004947067559914624</v>
      </c>
      <c r="D24" s="20">
        <v>8871965.969999999</v>
      </c>
      <c r="E24" s="22">
        <f t="shared" si="1"/>
        <v>0.004089757159526634</v>
      </c>
    </row>
    <row r="25" spans="1:5" ht="15">
      <c r="A25" s="15" t="s">
        <v>26</v>
      </c>
      <c r="B25" s="20">
        <v>1917584</v>
      </c>
      <c r="C25" s="21">
        <f t="shared" si="0"/>
        <v>0.0043563416973055906</v>
      </c>
      <c r="D25" s="20">
        <v>7248160</v>
      </c>
      <c r="E25" s="22">
        <f t="shared" si="1"/>
        <v>0.0033412227181248504</v>
      </c>
    </row>
    <row r="26" spans="1:5" ht="15">
      <c r="A26" s="15" t="s">
        <v>27</v>
      </c>
      <c r="B26" s="20">
        <v>665634</v>
      </c>
      <c r="C26" s="21">
        <f t="shared" si="0"/>
        <v>0.001512178423132603</v>
      </c>
      <c r="D26" s="20">
        <v>3383973.23</v>
      </c>
      <c r="E26" s="22">
        <f t="shared" si="1"/>
        <v>0.001559928069137868</v>
      </c>
    </row>
    <row r="27" spans="1:5" ht="15">
      <c r="A27" s="15" t="s">
        <v>28</v>
      </c>
      <c r="B27" s="20">
        <v>1166353</v>
      </c>
      <c r="C27" s="21">
        <f t="shared" si="0"/>
        <v>0.002649705153817234</v>
      </c>
      <c r="D27" s="20">
        <v>5818562.77</v>
      </c>
      <c r="E27" s="22">
        <f t="shared" si="1"/>
        <v>0.0026822137085769984</v>
      </c>
    </row>
    <row r="28" spans="1:5" ht="15">
      <c r="A28" s="15" t="s">
        <v>29</v>
      </c>
      <c r="B28" s="20">
        <v>24394</v>
      </c>
      <c r="C28" s="21">
        <f t="shared" si="0"/>
        <v>5.54179631056958E-05</v>
      </c>
      <c r="D28" s="20">
        <v>47521.87</v>
      </c>
      <c r="E28" s="22">
        <f t="shared" si="1"/>
        <v>2.1906408199015445E-05</v>
      </c>
    </row>
    <row r="29" spans="1:5" ht="15">
      <c r="A29" s="15" t="s">
        <v>30</v>
      </c>
      <c r="B29" s="20">
        <v>5770</v>
      </c>
      <c r="C29" s="21">
        <f t="shared" si="0"/>
        <v>1.3108208867748821E-05</v>
      </c>
      <c r="D29" s="20">
        <v>38365.61</v>
      </c>
      <c r="E29" s="22">
        <f t="shared" si="1"/>
        <v>1.7685598514204703E-05</v>
      </c>
    </row>
    <row r="30" spans="1:5" ht="15">
      <c r="A30" s="15" t="s">
        <v>31</v>
      </c>
      <c r="B30" s="20">
        <v>9082475</v>
      </c>
      <c r="C30" s="21">
        <f t="shared" si="0"/>
        <v>0.020633445292219582</v>
      </c>
      <c r="D30" s="20">
        <v>42109006</v>
      </c>
      <c r="E30" s="22">
        <f t="shared" si="1"/>
        <v>0.019411211601959067</v>
      </c>
    </row>
    <row r="31" spans="1:5" ht="15">
      <c r="A31" s="15" t="s">
        <v>32</v>
      </c>
      <c r="B31" s="23">
        <v>36193991</v>
      </c>
      <c r="C31" s="24">
        <f t="shared" si="0"/>
        <v>0.08222502491948372</v>
      </c>
      <c r="D31" s="23">
        <v>163944907.67000002</v>
      </c>
      <c r="E31" s="25">
        <f t="shared" si="1"/>
        <v>0.07557455271791533</v>
      </c>
    </row>
    <row r="32" spans="1:5" ht="15">
      <c r="A32" s="9" t="s">
        <v>33</v>
      </c>
      <c r="B32" s="20">
        <v>281482350.40999997</v>
      </c>
      <c r="C32" s="21">
        <f t="shared" si="0"/>
        <v>0.6394678408594702</v>
      </c>
      <c r="D32" s="20">
        <v>1323906776.1799998</v>
      </c>
      <c r="E32" s="26">
        <f t="shared" si="1"/>
        <v>0.6102883210707334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11963284</v>
      </c>
      <c r="C34" s="21">
        <f aca="true" t="shared" si="2" ref="C34:C43">B34/B$57</f>
        <v>0.027178028668318473</v>
      </c>
      <c r="D34" s="20">
        <v>53101335.45</v>
      </c>
      <c r="E34" s="22">
        <f aca="true" t="shared" si="3" ref="E34:E43">D34/D$57</f>
        <v>0.024478403949182756</v>
      </c>
    </row>
    <row r="35" spans="1:5" ht="15">
      <c r="A35" s="15" t="s">
        <v>36</v>
      </c>
      <c r="B35" s="20">
        <v>4049543</v>
      </c>
      <c r="C35" s="21">
        <f t="shared" si="2"/>
        <v>0.009199697653887378</v>
      </c>
      <c r="D35" s="20">
        <v>18286537.54</v>
      </c>
      <c r="E35" s="22">
        <f t="shared" si="3"/>
        <v>0.008429642097372425</v>
      </c>
    </row>
    <row r="36" spans="1:5" ht="15">
      <c r="A36" s="15" t="s">
        <v>37</v>
      </c>
      <c r="B36" s="20">
        <v>15517126</v>
      </c>
      <c r="C36" s="21">
        <f t="shared" si="2"/>
        <v>0.03525159941684156</v>
      </c>
      <c r="D36" s="20">
        <v>71887808.97</v>
      </c>
      <c r="E36" s="22">
        <f t="shared" si="3"/>
        <v>0.0331385041840665</v>
      </c>
    </row>
    <row r="37" spans="1:5" ht="15">
      <c r="A37" s="15" t="s">
        <v>38</v>
      </c>
      <c r="B37" s="20">
        <v>13539154</v>
      </c>
      <c r="C37" s="21">
        <f t="shared" si="2"/>
        <v>0.03075806906839115</v>
      </c>
      <c r="D37" s="20">
        <v>61724922.44</v>
      </c>
      <c r="E37" s="22">
        <f t="shared" si="3"/>
        <v>0.028453664534312483</v>
      </c>
    </row>
    <row r="38" spans="1:5" ht="15">
      <c r="A38" s="15" t="s">
        <v>39</v>
      </c>
      <c r="B38" s="20">
        <v>1804697</v>
      </c>
      <c r="C38" s="21">
        <f t="shared" si="2"/>
        <v>0.004099886519757313</v>
      </c>
      <c r="D38" s="20">
        <v>9091671.55</v>
      </c>
      <c r="E38" s="22">
        <f t="shared" si="3"/>
        <v>0.004191036004805271</v>
      </c>
    </row>
    <row r="39" spans="1:5" ht="15">
      <c r="A39" s="15" t="s">
        <v>40</v>
      </c>
      <c r="B39" s="20">
        <v>1364129</v>
      </c>
      <c r="C39" s="21">
        <f t="shared" si="2"/>
        <v>0.0030990100267856728</v>
      </c>
      <c r="D39" s="20">
        <v>8208230</v>
      </c>
      <c r="E39" s="22">
        <f t="shared" si="3"/>
        <v>0.0037837912727635625</v>
      </c>
    </row>
    <row r="40" spans="1:5" ht="15">
      <c r="A40" s="15" t="s">
        <v>41</v>
      </c>
      <c r="B40" s="20">
        <v>4780261</v>
      </c>
      <c r="C40" s="21">
        <f t="shared" si="2"/>
        <v>0.010859733038189576</v>
      </c>
      <c r="D40" s="20">
        <v>21760148.77</v>
      </c>
      <c r="E40" s="22">
        <f t="shared" si="3"/>
        <v>0.010030891070299293</v>
      </c>
    </row>
    <row r="41" spans="1:5" ht="15">
      <c r="A41" s="15" t="s">
        <v>42</v>
      </c>
      <c r="B41" s="20">
        <v>733648</v>
      </c>
      <c r="C41" s="21">
        <f t="shared" si="2"/>
        <v>0.0016666917191345213</v>
      </c>
      <c r="D41" s="20">
        <v>3126527.28</v>
      </c>
      <c r="E41" s="22">
        <f t="shared" si="3"/>
        <v>0.0014412518455405364</v>
      </c>
    </row>
    <row r="42" spans="1:5" ht="15">
      <c r="A42" s="15" t="s">
        <v>43</v>
      </c>
      <c r="B42" s="20">
        <v>1873256</v>
      </c>
      <c r="C42" s="21">
        <f t="shared" si="2"/>
        <v>0.004255637939473776</v>
      </c>
      <c r="D42" s="20">
        <v>10536925</v>
      </c>
      <c r="E42" s="22">
        <f t="shared" si="3"/>
        <v>0.004857262145037871</v>
      </c>
    </row>
    <row r="43" spans="1:5" ht="15">
      <c r="A43" s="15" t="s">
        <v>44</v>
      </c>
      <c r="B43" s="20">
        <v>55625098</v>
      </c>
      <c r="C43" s="21">
        <f t="shared" si="2"/>
        <v>0.12636835405077942</v>
      </c>
      <c r="D43" s="20">
        <v>257724107</v>
      </c>
      <c r="E43" s="26">
        <f t="shared" si="3"/>
        <v>0.1188044471033807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425270</v>
      </c>
      <c r="C45" s="21">
        <f aca="true" t="shared" si="4" ref="C45:C57">B45/B$57</f>
        <v>0.0009661227010723643</v>
      </c>
      <c r="D45" s="20">
        <v>2125040.84</v>
      </c>
      <c r="E45" s="22">
        <f aca="true" t="shared" si="5" ref="E45:E57">D45/D$57</f>
        <v>0.000979591335118308</v>
      </c>
    </row>
    <row r="46" spans="1:5" ht="15">
      <c r="A46" s="15" t="s">
        <v>46</v>
      </c>
      <c r="B46" s="20">
        <v>466567</v>
      </c>
      <c r="C46" s="21">
        <f t="shared" si="4"/>
        <v>0.0010599406736220042</v>
      </c>
      <c r="D46" s="20">
        <v>1924207.68</v>
      </c>
      <c r="E46" s="22">
        <f t="shared" si="5"/>
        <v>0.0008870122092788118</v>
      </c>
    </row>
    <row r="47" spans="1:5" ht="15">
      <c r="A47" s="15" t="s">
        <v>47</v>
      </c>
      <c r="B47" s="20">
        <v>3409525</v>
      </c>
      <c r="C47" s="21">
        <f t="shared" si="4"/>
        <v>0.007745713317125009</v>
      </c>
      <c r="D47" s="20">
        <v>15945059.28</v>
      </c>
      <c r="E47" s="22">
        <f t="shared" si="5"/>
        <v>0.007350278458006372</v>
      </c>
    </row>
    <row r="48" spans="1:5" ht="15">
      <c r="A48" s="15" t="s">
        <v>48</v>
      </c>
      <c r="B48" s="20">
        <v>20519779</v>
      </c>
      <c r="C48" s="21">
        <f t="shared" si="4"/>
        <v>0.04661655962773762</v>
      </c>
      <c r="D48" s="20">
        <v>94415541.39</v>
      </c>
      <c r="E48" s="22">
        <f t="shared" si="5"/>
        <v>0.04352323235639461</v>
      </c>
    </row>
    <row r="49" spans="1:5" ht="15">
      <c r="A49" s="15" t="s">
        <v>49</v>
      </c>
      <c r="B49" s="20">
        <v>1917257</v>
      </c>
      <c r="C49" s="21">
        <f t="shared" si="4"/>
        <v>0.004355598823076864</v>
      </c>
      <c r="D49" s="20">
        <v>8521448</v>
      </c>
      <c r="E49" s="22">
        <f t="shared" si="5"/>
        <v>0.003928177033746437</v>
      </c>
    </row>
    <row r="50" spans="1:5" ht="15">
      <c r="A50" s="15" t="s">
        <v>50</v>
      </c>
      <c r="B50" s="20">
        <v>30735176</v>
      </c>
      <c r="C50" s="21">
        <f t="shared" si="4"/>
        <v>0.06982376197487361</v>
      </c>
      <c r="D50" s="20">
        <v>142330406.19</v>
      </c>
      <c r="E50" s="22">
        <f t="shared" si="5"/>
        <v>0.06561080145057033</v>
      </c>
    </row>
    <row r="51" spans="1:5" ht="15">
      <c r="A51" s="15" t="s">
        <v>51</v>
      </c>
      <c r="B51" s="20">
        <v>11908112</v>
      </c>
      <c r="C51" s="21">
        <f t="shared" si="4"/>
        <v>0.02705268965624717</v>
      </c>
      <c r="D51" s="20">
        <v>59744577.09</v>
      </c>
      <c r="E51" s="22">
        <f t="shared" si="5"/>
        <v>0.02754077424585957</v>
      </c>
    </row>
    <row r="52" spans="1:5" ht="15">
      <c r="A52" s="15" t="s">
        <v>52</v>
      </c>
      <c r="B52" s="20">
        <v>24904651</v>
      </c>
      <c r="C52" s="21">
        <f t="shared" si="4"/>
        <v>0.056578053221211365</v>
      </c>
      <c r="D52" s="20">
        <v>113447602.85</v>
      </c>
      <c r="E52" s="22">
        <f t="shared" si="5"/>
        <v>0.05229654256517868</v>
      </c>
    </row>
    <row r="53" spans="1:5" ht="15">
      <c r="A53" s="15" t="s">
        <v>53</v>
      </c>
      <c r="B53" s="20">
        <v>1027849</v>
      </c>
      <c r="C53" s="21">
        <f t="shared" si="4"/>
        <v>0.00233505361811209</v>
      </c>
      <c r="D53" s="20">
        <v>4754571.5</v>
      </c>
      <c r="E53" s="22">
        <f t="shared" si="5"/>
        <v>0.0021917400155003403</v>
      </c>
    </row>
    <row r="54" spans="1:5" ht="15">
      <c r="A54" s="15" t="s">
        <v>54</v>
      </c>
      <c r="B54" s="20">
        <v>95314186</v>
      </c>
      <c r="C54" s="24">
        <f t="shared" si="4"/>
        <v>0.2165334936130781</v>
      </c>
      <c r="D54" s="23">
        <v>443208454.82000005</v>
      </c>
      <c r="E54" s="25">
        <f t="shared" si="5"/>
        <v>0.2043081496696535</v>
      </c>
    </row>
    <row r="55" spans="1:5" ht="15">
      <c r="A55" s="9" t="s">
        <v>55</v>
      </c>
      <c r="B55" s="29">
        <v>7760549</v>
      </c>
      <c r="C55" s="24">
        <f t="shared" si="4"/>
        <v>0.017630311476672315</v>
      </c>
      <c r="D55" s="23">
        <v>39688372</v>
      </c>
      <c r="E55" s="25">
        <f t="shared" si="5"/>
        <v>0.018295359121734373</v>
      </c>
    </row>
    <row r="56" spans="1:5" ht="15">
      <c r="A56" s="30" t="s">
        <v>56</v>
      </c>
      <c r="B56" s="31" t="s">
        <v>57</v>
      </c>
      <c r="C56" s="24"/>
      <c r="D56" s="32">
        <v>104785925</v>
      </c>
      <c r="E56" s="25">
        <f t="shared" si="5"/>
        <v>0.04830372303449796</v>
      </c>
    </row>
    <row r="57" spans="1:5" ht="15">
      <c r="A57" s="33" t="s">
        <v>58</v>
      </c>
      <c r="B57" s="32">
        <v>440182183.40999997</v>
      </c>
      <c r="C57" s="24">
        <f t="shared" si="4"/>
        <v>1</v>
      </c>
      <c r="D57" s="32">
        <v>2169313635</v>
      </c>
      <c r="E57" s="25">
        <f t="shared" si="5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90" customWidth="1"/>
    <col min="2" max="5" width="19.99609375" style="290" customWidth="1"/>
    <col min="6" max="6" width="12.21484375" style="290" customWidth="1"/>
    <col min="7" max="7" width="19.99609375" style="290" customWidth="1"/>
    <col min="8" max="8" width="12.21484375" style="290" customWidth="1"/>
    <col min="9" max="16384" width="19.99609375" style="290" customWidth="1"/>
  </cols>
  <sheetData>
    <row r="1" ht="19.5" customHeight="1">
      <c r="A1" s="290" t="s">
        <v>458</v>
      </c>
    </row>
    <row r="2" spans="3:5" ht="19.5" customHeight="1">
      <c r="C2" s="290" t="s">
        <v>108</v>
      </c>
      <c r="E2" s="290" t="s">
        <v>108</v>
      </c>
    </row>
    <row r="3" spans="3:5" ht="19.5" customHeight="1">
      <c r="C3" s="290" t="s">
        <v>108</v>
      </c>
      <c r="D3" s="290" t="s">
        <v>108</v>
      </c>
      <c r="E3" s="290" t="s">
        <v>108</v>
      </c>
    </row>
    <row r="4" spans="3:5" ht="19.5" customHeight="1">
      <c r="C4" s="290" t="s">
        <v>108</v>
      </c>
      <c r="E4" s="290" t="s">
        <v>108</v>
      </c>
    </row>
    <row r="7" spans="1:13" ht="19.5" customHeight="1">
      <c r="A7" s="291" t="s">
        <v>458</v>
      </c>
      <c r="B7" s="292" t="s">
        <v>458</v>
      </c>
      <c r="C7" s="293" t="s">
        <v>459</v>
      </c>
      <c r="D7" s="293"/>
      <c r="E7" s="293"/>
      <c r="F7" s="292"/>
      <c r="G7" s="292"/>
      <c r="H7" s="292"/>
      <c r="I7" s="294"/>
      <c r="J7" s="292"/>
      <c r="K7" s="293" t="s">
        <v>460</v>
      </c>
      <c r="L7" s="293"/>
      <c r="M7" s="292"/>
    </row>
    <row r="8" spans="1:13" ht="19.5" customHeight="1">
      <c r="A8" s="290" t="s">
        <v>458</v>
      </c>
      <c r="B8" s="292"/>
      <c r="C8" s="293" t="s">
        <v>461</v>
      </c>
      <c r="D8" s="293"/>
      <c r="E8" s="293"/>
      <c r="F8" s="292"/>
      <c r="G8" s="292"/>
      <c r="H8" s="292"/>
      <c r="I8" s="294"/>
      <c r="J8" s="292"/>
      <c r="K8" s="293" t="s">
        <v>462</v>
      </c>
      <c r="L8" s="293"/>
      <c r="M8" s="292"/>
    </row>
    <row r="9" spans="1:14" ht="19.5" customHeight="1">
      <c r="A9" s="295" t="s">
        <v>463</v>
      </c>
      <c r="B9" s="292" t="s">
        <v>458</v>
      </c>
      <c r="C9" s="293"/>
      <c r="D9" s="293" t="s">
        <v>464</v>
      </c>
      <c r="E9" s="293"/>
      <c r="F9" s="292"/>
      <c r="G9" s="292"/>
      <c r="H9" s="293" t="s">
        <v>465</v>
      </c>
      <c r="I9" s="294"/>
      <c r="J9" s="296" t="s">
        <v>466</v>
      </c>
      <c r="K9" s="292" t="s">
        <v>107</v>
      </c>
      <c r="L9" s="292" t="s">
        <v>108</v>
      </c>
      <c r="M9" s="297" t="s">
        <v>467</v>
      </c>
      <c r="N9" s="290" t="s">
        <v>108</v>
      </c>
    </row>
    <row r="10" spans="1:13" ht="19.5" customHeight="1">
      <c r="A10" s="292" t="s">
        <v>458</v>
      </c>
      <c r="B10" s="292"/>
      <c r="C10" s="292"/>
      <c r="D10" s="298"/>
      <c r="E10" s="292"/>
      <c r="F10" s="292"/>
      <c r="G10" s="292"/>
      <c r="H10" s="292"/>
      <c r="I10" s="294"/>
      <c r="J10" s="292"/>
      <c r="K10" s="292"/>
      <c r="L10" s="292"/>
      <c r="M10" s="299" t="s">
        <v>468</v>
      </c>
    </row>
    <row r="11" spans="1:13" ht="19.5" customHeight="1">
      <c r="A11" s="300" t="s">
        <v>244</v>
      </c>
      <c r="B11" s="301">
        <v>2000</v>
      </c>
      <c r="C11" s="301">
        <v>2001</v>
      </c>
      <c r="D11" s="302">
        <v>2002</v>
      </c>
      <c r="E11" s="301" t="s">
        <v>469</v>
      </c>
      <c r="F11" s="301" t="s">
        <v>470</v>
      </c>
      <c r="G11" s="302" t="s">
        <v>471</v>
      </c>
      <c r="H11" s="302" t="s">
        <v>470</v>
      </c>
      <c r="I11" s="294"/>
      <c r="J11" s="303"/>
      <c r="K11" s="304" t="s">
        <v>472</v>
      </c>
      <c r="L11" s="304" t="s">
        <v>473</v>
      </c>
      <c r="M11" s="305" t="s">
        <v>474</v>
      </c>
    </row>
    <row r="12" spans="1:13" ht="19.5" customHeight="1">
      <c r="A12" s="306" t="s">
        <v>475</v>
      </c>
      <c r="B12" s="307">
        <v>154405914.81</v>
      </c>
      <c r="C12" s="307">
        <v>143186095.31</v>
      </c>
      <c r="D12" s="307">
        <f aca="true" t="shared" si="0" ref="D12:D32">M13</f>
        <v>174639786.45</v>
      </c>
      <c r="E12" s="308">
        <f aca="true" t="shared" si="1" ref="E12:E32">-B12+C12</f>
        <v>-11219819.5</v>
      </c>
      <c r="F12" s="309">
        <f>E12/B12</f>
        <v>-0.0726644410857333</v>
      </c>
      <c r="G12" s="307">
        <f aca="true" t="shared" si="2" ref="G12:G32">-C12+D12</f>
        <v>31453691.139999986</v>
      </c>
      <c r="H12" s="310">
        <f aca="true" t="shared" si="3" ref="H12:H33">G12/C12</f>
        <v>0.21967001105730471</v>
      </c>
      <c r="I12" s="294"/>
      <c r="J12" s="303" t="s">
        <v>244</v>
      </c>
      <c r="K12" s="304" t="s">
        <v>476</v>
      </c>
      <c r="L12" s="304" t="s">
        <v>476</v>
      </c>
      <c r="M12" s="305" t="s">
        <v>476</v>
      </c>
    </row>
    <row r="13" spans="1:13" ht="19.5" customHeight="1">
      <c r="A13" s="306" t="s">
        <v>477</v>
      </c>
      <c r="B13" s="307">
        <v>162314334.77</v>
      </c>
      <c r="C13" s="307">
        <v>80507134.11</v>
      </c>
      <c r="D13" s="307">
        <f t="shared" si="0"/>
        <v>91241120.35</v>
      </c>
      <c r="E13" s="308">
        <f t="shared" si="1"/>
        <v>-81807200.66000001</v>
      </c>
      <c r="F13" s="309">
        <f>E13/B13</f>
        <v>-0.5040047804522078</v>
      </c>
      <c r="G13" s="307">
        <f t="shared" si="2"/>
        <v>10733986.239999995</v>
      </c>
      <c r="H13" s="310">
        <f t="shared" si="3"/>
        <v>0.13332962797227058</v>
      </c>
      <c r="I13" s="294"/>
      <c r="J13" s="303" t="s">
        <v>475</v>
      </c>
      <c r="K13" s="311">
        <v>174639786.45</v>
      </c>
      <c r="L13" s="311"/>
      <c r="M13" s="307">
        <f aca="true" t="shared" si="4" ref="M13:M33">K13+L13</f>
        <v>174639786.45</v>
      </c>
    </row>
    <row r="14" spans="1:13" ht="19.5" customHeight="1">
      <c r="A14" s="306" t="s">
        <v>478</v>
      </c>
      <c r="B14" s="307">
        <v>7042053.63</v>
      </c>
      <c r="C14" s="307">
        <v>7417586.41</v>
      </c>
      <c r="D14" s="307">
        <f t="shared" si="0"/>
        <v>1583062.5</v>
      </c>
      <c r="E14" s="308">
        <f t="shared" si="1"/>
        <v>375532.78000000026</v>
      </c>
      <c r="F14" s="309">
        <f>E14/B14</f>
        <v>0.05332716842714535</v>
      </c>
      <c r="G14" s="307">
        <f t="shared" si="2"/>
        <v>-5834523.91</v>
      </c>
      <c r="H14" s="310">
        <f t="shared" si="3"/>
        <v>-0.7865798370928584</v>
      </c>
      <c r="I14" s="294"/>
      <c r="J14" s="303" t="s">
        <v>477</v>
      </c>
      <c r="K14" s="311">
        <v>91241120.35</v>
      </c>
      <c r="L14" s="311"/>
      <c r="M14" s="307">
        <f t="shared" si="4"/>
        <v>91241120.35</v>
      </c>
    </row>
    <row r="15" spans="1:13" ht="19.5" customHeight="1">
      <c r="A15" s="306" t="s">
        <v>479</v>
      </c>
      <c r="B15" s="307">
        <v>27901668.81</v>
      </c>
      <c r="C15" s="307">
        <v>39835830.79</v>
      </c>
      <c r="D15" s="307">
        <f t="shared" si="0"/>
        <v>40632126.9</v>
      </c>
      <c r="E15" s="308">
        <f t="shared" si="1"/>
        <v>11934161.98</v>
      </c>
      <c r="F15" s="309">
        <f aca="true" t="shared" si="5" ref="F15:F33">E15/B15</f>
        <v>0.42772215745471037</v>
      </c>
      <c r="G15" s="307">
        <f t="shared" si="2"/>
        <v>796296.1099999994</v>
      </c>
      <c r="H15" s="310">
        <f t="shared" si="3"/>
        <v>0.01998944403087217</v>
      </c>
      <c r="I15" s="294"/>
      <c r="J15" s="303" t="s">
        <v>480</v>
      </c>
      <c r="K15" s="311">
        <v>1583062.5</v>
      </c>
      <c r="L15" s="311"/>
      <c r="M15" s="307">
        <f t="shared" si="4"/>
        <v>1583062.5</v>
      </c>
    </row>
    <row r="16" spans="1:13" ht="19.5" customHeight="1">
      <c r="A16" s="306" t="s">
        <v>481</v>
      </c>
      <c r="B16" s="307">
        <v>243449746.16</v>
      </c>
      <c r="C16" s="307">
        <v>245579545.97</v>
      </c>
      <c r="D16" s="307">
        <f t="shared" si="0"/>
        <v>258694661.56</v>
      </c>
      <c r="E16" s="308">
        <f t="shared" si="1"/>
        <v>2129799.8100000024</v>
      </c>
      <c r="F16" s="309">
        <f t="shared" si="5"/>
        <v>0.008748416638726974</v>
      </c>
      <c r="G16" s="307">
        <f t="shared" si="2"/>
        <v>13115115.590000004</v>
      </c>
      <c r="H16" s="310">
        <f t="shared" si="3"/>
        <v>0.05340475542536489</v>
      </c>
      <c r="I16" s="294"/>
      <c r="J16" s="303" t="s">
        <v>482</v>
      </c>
      <c r="K16" s="311">
        <v>40632126.9</v>
      </c>
      <c r="L16" s="311"/>
      <c r="M16" s="307">
        <f t="shared" si="4"/>
        <v>40632126.9</v>
      </c>
    </row>
    <row r="17" spans="1:13" ht="19.5" customHeight="1">
      <c r="A17" s="306" t="s">
        <v>483</v>
      </c>
      <c r="B17" s="307">
        <v>25352330.12</v>
      </c>
      <c r="C17" s="307">
        <v>27151834.58</v>
      </c>
      <c r="D17" s="307">
        <f t="shared" si="0"/>
        <v>26217438.01</v>
      </c>
      <c r="E17" s="308">
        <f t="shared" si="1"/>
        <v>1799504.4599999972</v>
      </c>
      <c r="F17" s="309">
        <f t="shared" si="5"/>
        <v>0.07097984490902476</v>
      </c>
      <c r="G17" s="307">
        <f t="shared" si="2"/>
        <v>-934396.5699999966</v>
      </c>
      <c r="H17" s="310">
        <f t="shared" si="3"/>
        <v>-0.034413754519861124</v>
      </c>
      <c r="I17" s="294"/>
      <c r="J17" s="303" t="s">
        <v>481</v>
      </c>
      <c r="K17" s="311">
        <v>258694661.56</v>
      </c>
      <c r="L17" s="311"/>
      <c r="M17" s="307">
        <f t="shared" si="4"/>
        <v>258694661.56</v>
      </c>
    </row>
    <row r="18" spans="1:13" ht="19.5" customHeight="1">
      <c r="A18" s="306" t="s">
        <v>484</v>
      </c>
      <c r="B18" s="307">
        <v>34904399.07</v>
      </c>
      <c r="C18" s="307">
        <v>35504702.92</v>
      </c>
      <c r="D18" s="307">
        <f t="shared" si="0"/>
        <v>45258771.06</v>
      </c>
      <c r="E18" s="308">
        <f t="shared" si="1"/>
        <v>600303.8500000015</v>
      </c>
      <c r="F18" s="309">
        <f t="shared" si="5"/>
        <v>0.01719851554516396</v>
      </c>
      <c r="G18" s="307">
        <f t="shared" si="2"/>
        <v>9754068.14</v>
      </c>
      <c r="H18" s="310">
        <f t="shared" si="3"/>
        <v>0.2747260880334103</v>
      </c>
      <c r="I18" s="294"/>
      <c r="J18" s="303" t="s">
        <v>483</v>
      </c>
      <c r="K18" s="311">
        <v>26217438.01</v>
      </c>
      <c r="L18" s="311"/>
      <c r="M18" s="307">
        <f t="shared" si="4"/>
        <v>26217438.01</v>
      </c>
    </row>
    <row r="19" spans="1:13" ht="19.5" customHeight="1">
      <c r="A19" s="306" t="s">
        <v>485</v>
      </c>
      <c r="B19" s="307">
        <v>7114633.8</v>
      </c>
      <c r="C19" s="307">
        <v>6956896.15</v>
      </c>
      <c r="D19" s="307">
        <f t="shared" si="0"/>
        <v>7451513.76</v>
      </c>
      <c r="E19" s="308">
        <f t="shared" si="1"/>
        <v>-157737.64999999944</v>
      </c>
      <c r="F19" s="309">
        <f t="shared" si="5"/>
        <v>-0.02217087406522588</v>
      </c>
      <c r="G19" s="307">
        <f t="shared" si="2"/>
        <v>494617.6099999994</v>
      </c>
      <c r="H19" s="310">
        <f t="shared" si="3"/>
        <v>0.07109745486138949</v>
      </c>
      <c r="I19" s="294"/>
      <c r="J19" s="303" t="s">
        <v>484</v>
      </c>
      <c r="K19" s="311">
        <v>45258771.06</v>
      </c>
      <c r="L19" s="311"/>
      <c r="M19" s="307">
        <f t="shared" si="4"/>
        <v>45258771.06</v>
      </c>
    </row>
    <row r="20" spans="1:13" ht="19.5" customHeight="1">
      <c r="A20" s="303" t="s">
        <v>486</v>
      </c>
      <c r="B20" s="307">
        <v>73249575.93</v>
      </c>
      <c r="C20" s="307">
        <v>79252122.3</v>
      </c>
      <c r="D20" s="307">
        <f t="shared" si="0"/>
        <v>80177004.43</v>
      </c>
      <c r="E20" s="308">
        <f t="shared" si="1"/>
        <v>6002546.36999999</v>
      </c>
      <c r="F20" s="309">
        <f t="shared" si="5"/>
        <v>0.08194649994610541</v>
      </c>
      <c r="G20" s="307">
        <f t="shared" si="2"/>
        <v>924882.1300000101</v>
      </c>
      <c r="H20" s="310">
        <f t="shared" si="3"/>
        <v>0.011670124447885103</v>
      </c>
      <c r="I20" s="294"/>
      <c r="J20" s="303" t="s">
        <v>485</v>
      </c>
      <c r="K20" s="311">
        <v>7451513.76</v>
      </c>
      <c r="L20" s="311"/>
      <c r="M20" s="307">
        <f t="shared" si="4"/>
        <v>7451513.76</v>
      </c>
    </row>
    <row r="21" spans="1:13" ht="19.5" customHeight="1">
      <c r="A21" s="306" t="s">
        <v>487</v>
      </c>
      <c r="B21" s="307">
        <v>4482194.74</v>
      </c>
      <c r="C21" s="307">
        <v>4401295.87</v>
      </c>
      <c r="D21" s="307">
        <f t="shared" si="0"/>
        <v>4585490.23</v>
      </c>
      <c r="E21" s="308">
        <f t="shared" si="1"/>
        <v>-80898.87000000011</v>
      </c>
      <c r="F21" s="309">
        <f t="shared" si="5"/>
        <v>-0.018048941354118875</v>
      </c>
      <c r="G21" s="307">
        <f t="shared" si="2"/>
        <v>184194.36000000034</v>
      </c>
      <c r="H21" s="310">
        <f t="shared" si="3"/>
        <v>0.041850029046104624</v>
      </c>
      <c r="I21" s="294"/>
      <c r="J21" s="303" t="s">
        <v>486</v>
      </c>
      <c r="K21" s="311">
        <v>80177004.43</v>
      </c>
      <c r="L21" s="311"/>
      <c r="M21" s="307">
        <f t="shared" si="4"/>
        <v>80177004.43</v>
      </c>
    </row>
    <row r="22" spans="1:13" ht="19.5" customHeight="1">
      <c r="A22" s="303" t="s">
        <v>488</v>
      </c>
      <c r="B22" s="307">
        <v>13771580.78</v>
      </c>
      <c r="C22" s="307">
        <v>14330467.21</v>
      </c>
      <c r="D22" s="307">
        <f t="shared" si="0"/>
        <v>15192014.33</v>
      </c>
      <c r="E22" s="308">
        <f t="shared" si="1"/>
        <v>558886.4300000016</v>
      </c>
      <c r="F22" s="309">
        <f t="shared" si="5"/>
        <v>0.04058259098415582</v>
      </c>
      <c r="G22" s="307">
        <f t="shared" si="2"/>
        <v>861547.1199999992</v>
      </c>
      <c r="H22" s="310">
        <f t="shared" si="3"/>
        <v>0.060119960317748716</v>
      </c>
      <c r="I22" s="294"/>
      <c r="J22" s="303" t="s">
        <v>487</v>
      </c>
      <c r="K22" s="311">
        <v>4585490.23</v>
      </c>
      <c r="L22" s="311"/>
      <c r="M22" s="307">
        <f t="shared" si="4"/>
        <v>4585490.23</v>
      </c>
    </row>
    <row r="23" spans="1:13" ht="19.5" customHeight="1">
      <c r="A23" s="306" t="s">
        <v>489</v>
      </c>
      <c r="B23" s="307">
        <v>2323309.86</v>
      </c>
      <c r="C23" s="307">
        <v>2007416.31</v>
      </c>
      <c r="D23" s="307">
        <f t="shared" si="0"/>
        <v>716964.37</v>
      </c>
      <c r="E23" s="308">
        <f t="shared" si="1"/>
        <v>-315893.5499999998</v>
      </c>
      <c r="F23" s="309">
        <f t="shared" si="5"/>
        <v>-0.13596703368701746</v>
      </c>
      <c r="G23" s="307">
        <f t="shared" si="2"/>
        <v>-1290451.94</v>
      </c>
      <c r="H23" s="310">
        <f t="shared" si="3"/>
        <v>-0.6428422114394398</v>
      </c>
      <c r="I23" s="294"/>
      <c r="J23" s="303" t="s">
        <v>488</v>
      </c>
      <c r="K23" s="311">
        <v>15192014.33</v>
      </c>
      <c r="L23" s="311"/>
      <c r="M23" s="307">
        <f t="shared" si="4"/>
        <v>15192014.33</v>
      </c>
    </row>
    <row r="24" spans="1:13" ht="19.5" customHeight="1">
      <c r="A24" s="306" t="s">
        <v>490</v>
      </c>
      <c r="B24" s="307">
        <v>71894715.71</v>
      </c>
      <c r="C24" s="307">
        <v>80625267.95</v>
      </c>
      <c r="D24" s="307">
        <f>+M25</f>
        <v>82888497.44</v>
      </c>
      <c r="E24" s="308">
        <f t="shared" si="1"/>
        <v>8730552.24000001</v>
      </c>
      <c r="F24" s="309">
        <f t="shared" si="5"/>
        <v>0.12143524254572799</v>
      </c>
      <c r="G24" s="307">
        <f t="shared" si="2"/>
        <v>2263229.4899999946</v>
      </c>
      <c r="H24" s="310">
        <f t="shared" si="3"/>
        <v>0.028070970150493552</v>
      </c>
      <c r="I24" s="294"/>
      <c r="J24" s="303" t="s">
        <v>489</v>
      </c>
      <c r="K24" s="311">
        <v>716964.37</v>
      </c>
      <c r="L24" s="311"/>
      <c r="M24" s="307">
        <f t="shared" si="4"/>
        <v>716964.37</v>
      </c>
    </row>
    <row r="25" spans="1:13" ht="19.5" customHeight="1">
      <c r="A25" s="306" t="s">
        <v>491</v>
      </c>
      <c r="B25" s="307">
        <v>19916903.29</v>
      </c>
      <c r="C25" s="307">
        <v>19422603.75</v>
      </c>
      <c r="D25" s="307">
        <f t="shared" si="0"/>
        <v>17758596.84</v>
      </c>
      <c r="E25" s="308">
        <f t="shared" si="1"/>
        <v>-494299.5399999991</v>
      </c>
      <c r="F25" s="309">
        <f t="shared" si="5"/>
        <v>-0.024818092090058</v>
      </c>
      <c r="G25" s="307">
        <f t="shared" si="2"/>
        <v>-1664006.9100000001</v>
      </c>
      <c r="H25" s="310">
        <f t="shared" si="3"/>
        <v>-0.08567373002190812</v>
      </c>
      <c r="I25" s="294"/>
      <c r="J25" s="303" t="s">
        <v>490</v>
      </c>
      <c r="K25" s="311">
        <v>82888497.44</v>
      </c>
      <c r="L25" s="311"/>
      <c r="M25" s="307">
        <f t="shared" si="4"/>
        <v>82888497.44</v>
      </c>
    </row>
    <row r="26" spans="1:13" ht="19.5" customHeight="1">
      <c r="A26" s="312" t="s">
        <v>492</v>
      </c>
      <c r="B26" s="307">
        <v>81016229.66</v>
      </c>
      <c r="C26" s="307">
        <v>83664909.14</v>
      </c>
      <c r="D26" s="307">
        <f t="shared" si="0"/>
        <v>83924134.47</v>
      </c>
      <c r="E26" s="308">
        <f t="shared" si="1"/>
        <v>2648679.480000004</v>
      </c>
      <c r="F26" s="309">
        <f t="shared" si="5"/>
        <v>0.03269319605609507</v>
      </c>
      <c r="G26" s="307">
        <f t="shared" si="2"/>
        <v>259225.3299999982</v>
      </c>
      <c r="H26" s="310">
        <f t="shared" si="3"/>
        <v>0.003098375802527026</v>
      </c>
      <c r="I26" s="294"/>
      <c r="J26" s="303" t="s">
        <v>491</v>
      </c>
      <c r="K26" s="311">
        <v>17758596.84</v>
      </c>
      <c r="L26" s="311"/>
      <c r="M26" s="307">
        <f t="shared" si="4"/>
        <v>17758596.84</v>
      </c>
    </row>
    <row r="27" spans="1:13" ht="19.5" customHeight="1">
      <c r="A27" s="306" t="s">
        <v>493</v>
      </c>
      <c r="B27" s="307">
        <v>12215209.01</v>
      </c>
      <c r="C27" s="307">
        <v>12234490.68</v>
      </c>
      <c r="D27" s="307">
        <f t="shared" si="0"/>
        <v>13045125</v>
      </c>
      <c r="E27" s="308">
        <f t="shared" si="1"/>
        <v>19281.669999999925</v>
      </c>
      <c r="F27" s="309">
        <f t="shared" si="5"/>
        <v>0.0015784969364187676</v>
      </c>
      <c r="G27" s="307">
        <f t="shared" si="2"/>
        <v>810634.3200000003</v>
      </c>
      <c r="H27" s="310">
        <f t="shared" si="3"/>
        <v>0.06625811741596752</v>
      </c>
      <c r="I27" s="294"/>
      <c r="J27" s="303" t="s">
        <v>494</v>
      </c>
      <c r="K27" s="311">
        <v>83924134.47</v>
      </c>
      <c r="L27" s="311"/>
      <c r="M27" s="307">
        <f t="shared" si="4"/>
        <v>83924134.47</v>
      </c>
    </row>
    <row r="28" spans="1:13" ht="19.5" customHeight="1">
      <c r="A28" s="306" t="s">
        <v>495</v>
      </c>
      <c r="B28" s="307">
        <v>1967059493.97</v>
      </c>
      <c r="C28" s="307">
        <v>1930807542.66</v>
      </c>
      <c r="D28" s="307">
        <f t="shared" si="0"/>
        <v>2193645951.55</v>
      </c>
      <c r="E28" s="308">
        <f t="shared" si="1"/>
        <v>-36251951.30999994</v>
      </c>
      <c r="F28" s="309">
        <f t="shared" si="5"/>
        <v>-0.018429514420448347</v>
      </c>
      <c r="G28" s="307">
        <f t="shared" si="2"/>
        <v>262838408.8900001</v>
      </c>
      <c r="H28" s="310">
        <f t="shared" si="3"/>
        <v>0.13612874565835684</v>
      </c>
      <c r="I28" s="294"/>
      <c r="J28" s="303" t="s">
        <v>493</v>
      </c>
      <c r="K28" s="311">
        <v>13045375.52</v>
      </c>
      <c r="L28" s="311">
        <v>-250.52</v>
      </c>
      <c r="M28" s="307">
        <f t="shared" si="4"/>
        <v>13045125</v>
      </c>
    </row>
    <row r="29" spans="1:13" ht="19.5" customHeight="1">
      <c r="A29" s="306" t="s">
        <v>496</v>
      </c>
      <c r="B29" s="307">
        <v>64543267.52</v>
      </c>
      <c r="C29" s="307">
        <v>87165744.8</v>
      </c>
      <c r="D29" s="307">
        <f t="shared" si="0"/>
        <v>71588568.92</v>
      </c>
      <c r="E29" s="308">
        <f t="shared" si="1"/>
        <v>22622477.279999994</v>
      </c>
      <c r="F29" s="309">
        <f t="shared" si="5"/>
        <v>0.3505009608165557</v>
      </c>
      <c r="G29" s="307">
        <f t="shared" si="2"/>
        <v>-15577175.879999995</v>
      </c>
      <c r="H29" s="310">
        <f t="shared" si="3"/>
        <v>-0.1787075406255233</v>
      </c>
      <c r="I29" s="294"/>
      <c r="J29" s="303" t="s">
        <v>495</v>
      </c>
      <c r="K29" s="311">
        <v>2193645951.55</v>
      </c>
      <c r="L29" s="311"/>
      <c r="M29" s="307">
        <f t="shared" si="4"/>
        <v>2193645951.55</v>
      </c>
    </row>
    <row r="30" spans="1:13" ht="19.5" customHeight="1">
      <c r="A30" s="306" t="s">
        <v>497</v>
      </c>
      <c r="B30" s="307">
        <v>223676.5</v>
      </c>
      <c r="C30" s="307">
        <v>291601.17</v>
      </c>
      <c r="D30" s="307">
        <f t="shared" si="0"/>
        <v>260130</v>
      </c>
      <c r="E30" s="308">
        <f t="shared" si="1"/>
        <v>67924.66999999998</v>
      </c>
      <c r="F30" s="309">
        <f t="shared" si="5"/>
        <v>0.3036736983992506</v>
      </c>
      <c r="G30" s="307">
        <f t="shared" si="2"/>
        <v>-31471.169999999984</v>
      </c>
      <c r="H30" s="310">
        <f t="shared" si="3"/>
        <v>-0.10792539001129517</v>
      </c>
      <c r="I30" s="294"/>
      <c r="J30" s="303" t="s">
        <v>496</v>
      </c>
      <c r="K30" s="311">
        <v>71588568.92</v>
      </c>
      <c r="L30" s="311"/>
      <c r="M30" s="307">
        <f t="shared" si="4"/>
        <v>71588568.92</v>
      </c>
    </row>
    <row r="31" spans="1:13" ht="19.5" customHeight="1">
      <c r="A31" s="303" t="s">
        <v>498</v>
      </c>
      <c r="B31" s="307">
        <v>212691.44</v>
      </c>
      <c r="C31" s="307">
        <v>220195.89</v>
      </c>
      <c r="D31" s="307">
        <f t="shared" si="0"/>
        <v>188159.71</v>
      </c>
      <c r="E31" s="308">
        <f t="shared" si="1"/>
        <v>7504.450000000012</v>
      </c>
      <c r="F31" s="309">
        <f t="shared" si="5"/>
        <v>0.0352832723310351</v>
      </c>
      <c r="G31" s="307">
        <f t="shared" si="2"/>
        <v>-32036.180000000022</v>
      </c>
      <c r="H31" s="310">
        <f t="shared" si="3"/>
        <v>-0.14548945486675532</v>
      </c>
      <c r="I31" s="294"/>
      <c r="J31" s="303" t="s">
        <v>497</v>
      </c>
      <c r="K31" s="311">
        <v>260130</v>
      </c>
      <c r="L31" s="311"/>
      <c r="M31" s="307">
        <f t="shared" si="4"/>
        <v>260130</v>
      </c>
    </row>
    <row r="32" spans="1:13" ht="19.5" customHeight="1">
      <c r="A32" s="306" t="s">
        <v>499</v>
      </c>
      <c r="B32" s="307">
        <v>54512.5</v>
      </c>
      <c r="C32" s="307">
        <v>26775</v>
      </c>
      <c r="D32" s="307">
        <f t="shared" si="0"/>
        <v>378669.89</v>
      </c>
      <c r="E32" s="308">
        <f t="shared" si="1"/>
        <v>-27737.5</v>
      </c>
      <c r="F32" s="309">
        <f t="shared" si="5"/>
        <v>-0.5088282504012841</v>
      </c>
      <c r="G32" s="307">
        <f t="shared" si="2"/>
        <v>351894.89</v>
      </c>
      <c r="H32" s="310">
        <f t="shared" si="3"/>
        <v>13.142666293183941</v>
      </c>
      <c r="I32" s="294"/>
      <c r="J32" s="303" t="s">
        <v>498</v>
      </c>
      <c r="K32" s="311">
        <v>188159.71</v>
      </c>
      <c r="L32" s="311"/>
      <c r="M32" s="307">
        <f t="shared" si="4"/>
        <v>188159.71</v>
      </c>
    </row>
    <row r="33" spans="1:13" ht="19.5" customHeight="1">
      <c r="A33" s="313" t="s">
        <v>221</v>
      </c>
      <c r="B33" s="314">
        <f>SUM(B12:B32)</f>
        <v>2973448442.08</v>
      </c>
      <c r="C33" s="314">
        <f>SUM(C12:C32)</f>
        <v>2900590058.9700003</v>
      </c>
      <c r="D33" s="314">
        <f>SUM(D12:D32)</f>
        <v>3210067787.7700005</v>
      </c>
      <c r="E33" s="314">
        <f>SUM(E12:E32)</f>
        <v>-72858383.10999992</v>
      </c>
      <c r="F33" s="315">
        <f t="shared" si="5"/>
        <v>-0.024502991906270855</v>
      </c>
      <c r="G33" s="314">
        <f>SUM(G12:G32)</f>
        <v>309477728.8000001</v>
      </c>
      <c r="H33" s="316">
        <f t="shared" si="3"/>
        <v>0.10669474917455093</v>
      </c>
      <c r="I33" s="294"/>
      <c r="J33" s="303" t="s">
        <v>499</v>
      </c>
      <c r="K33" s="311">
        <v>378669.89</v>
      </c>
      <c r="L33" s="311"/>
      <c r="M33" s="307">
        <f t="shared" si="4"/>
        <v>378669.89</v>
      </c>
    </row>
    <row r="34" spans="1:13" ht="19.5" customHeight="1">
      <c r="A34" s="306" t="s">
        <v>500</v>
      </c>
      <c r="B34" s="308"/>
      <c r="C34" s="307"/>
      <c r="D34" s="307"/>
      <c r="E34" s="308" t="s">
        <v>108</v>
      </c>
      <c r="F34" s="309" t="s">
        <v>464</v>
      </c>
      <c r="G34" s="307" t="s">
        <v>108</v>
      </c>
      <c r="H34" s="310" t="s">
        <v>108</v>
      </c>
      <c r="I34" s="294"/>
      <c r="J34" s="317" t="s">
        <v>221</v>
      </c>
      <c r="K34" s="318">
        <f>SUM(K12:K33)</f>
        <v>3210068038.2900004</v>
      </c>
      <c r="L34" s="318">
        <f>SUM(L12:L33)</f>
        <v>-250.52</v>
      </c>
      <c r="M34" s="318">
        <f>SUM(M12:M33)</f>
        <v>3210067787.7700005</v>
      </c>
    </row>
    <row r="35" spans="1:13" ht="19.5" customHeight="1">
      <c r="A35" s="306" t="s">
        <v>501</v>
      </c>
      <c r="B35" s="307">
        <v>622524030.48</v>
      </c>
      <c r="C35" s="307">
        <v>617375325.6</v>
      </c>
      <c r="D35" s="307">
        <f>M36</f>
        <v>628445213.71</v>
      </c>
      <c r="E35" s="308">
        <f>-B35+C35</f>
        <v>-5148704.879999995</v>
      </c>
      <c r="F35" s="309">
        <f>E35/B35</f>
        <v>-0.008270692580381295</v>
      </c>
      <c r="G35" s="307">
        <f>-C35+D35</f>
        <v>11069888.110000014</v>
      </c>
      <c r="H35" s="310">
        <f>G35/B35</f>
        <v>0.01778226633510762</v>
      </c>
      <c r="I35" s="294"/>
      <c r="J35" s="303" t="s">
        <v>500</v>
      </c>
      <c r="K35" s="308"/>
      <c r="L35" s="308"/>
      <c r="M35" s="307" t="s">
        <v>108</v>
      </c>
    </row>
    <row r="36" spans="1:13" ht="19.5" customHeight="1">
      <c r="A36" s="306" t="s">
        <v>502</v>
      </c>
      <c r="B36" s="307">
        <v>3055299.23</v>
      </c>
      <c r="C36" s="307">
        <v>2865781.28</v>
      </c>
      <c r="D36" s="307">
        <f>M37</f>
        <v>2856034.34</v>
      </c>
      <c r="E36" s="308">
        <f>-B36+C36</f>
        <v>-189517.9500000002</v>
      </c>
      <c r="F36" s="309">
        <f>E36/B36</f>
        <v>-0.062029259896746736</v>
      </c>
      <c r="G36" s="307">
        <f>-C36+D36</f>
        <v>-9746.939999999944</v>
      </c>
      <c r="H36" s="310">
        <f>G36/B36</f>
        <v>-0.0031901752549454688</v>
      </c>
      <c r="I36" s="294"/>
      <c r="J36" s="303" t="s">
        <v>501</v>
      </c>
      <c r="K36" s="311">
        <v>628445213.71</v>
      </c>
      <c r="L36" s="311"/>
      <c r="M36" s="307">
        <f>K36+L36</f>
        <v>628445213.71</v>
      </c>
    </row>
    <row r="37" spans="1:13" ht="19.5" customHeight="1">
      <c r="A37" s="306" t="s">
        <v>108</v>
      </c>
      <c r="B37" s="311"/>
      <c r="C37" s="307"/>
      <c r="D37" s="307" t="s">
        <v>108</v>
      </c>
      <c r="E37" s="308" t="s">
        <v>108</v>
      </c>
      <c r="F37" s="309" t="s">
        <v>108</v>
      </c>
      <c r="G37" s="307" t="s">
        <v>108</v>
      </c>
      <c r="H37" s="310" t="s">
        <v>108</v>
      </c>
      <c r="I37" s="294"/>
      <c r="J37" s="303" t="s">
        <v>502</v>
      </c>
      <c r="K37" s="311">
        <v>2856034.34</v>
      </c>
      <c r="L37" s="311"/>
      <c r="M37" s="307">
        <f>K37+L37</f>
        <v>2856034.34</v>
      </c>
    </row>
    <row r="38" spans="4:9" ht="19.5" customHeight="1">
      <c r="D38" s="290" t="s">
        <v>458</v>
      </c>
      <c r="I38" s="294"/>
    </row>
    <row r="39" spans="1:9" ht="19.5" customHeight="1">
      <c r="A39" s="296" t="s">
        <v>458</v>
      </c>
      <c r="B39" s="296"/>
      <c r="C39" s="296"/>
      <c r="D39" s="292"/>
      <c r="E39" s="292"/>
      <c r="F39" s="292"/>
      <c r="G39" s="292"/>
      <c r="H39" s="292"/>
      <c r="I39" s="294"/>
    </row>
    <row r="40" spans="1:13" ht="19.5" customHeight="1">
      <c r="A40" s="296" t="s">
        <v>108</v>
      </c>
      <c r="B40" s="296"/>
      <c r="C40" s="296"/>
      <c r="D40" s="292"/>
      <c r="E40" s="319" t="s">
        <v>108</v>
      </c>
      <c r="F40" s="292"/>
      <c r="G40" s="292"/>
      <c r="H40" s="292"/>
      <c r="I40" s="294"/>
      <c r="J40" s="294"/>
      <c r="K40" s="294"/>
      <c r="L40" s="294"/>
      <c r="M40" s="294"/>
    </row>
    <row r="41" spans="1:13" ht="19.5" customHeight="1">
      <c r="A41" s="294" t="s">
        <v>108</v>
      </c>
      <c r="B41" s="294"/>
      <c r="C41" s="294"/>
      <c r="D41" s="294"/>
      <c r="E41" s="320" t="s">
        <v>108</v>
      </c>
      <c r="F41" s="294"/>
      <c r="G41" s="294"/>
      <c r="H41" s="294"/>
      <c r="I41" s="294"/>
      <c r="J41" s="294"/>
      <c r="K41" s="294"/>
      <c r="L41" s="294"/>
      <c r="M41" s="294"/>
    </row>
    <row r="42" spans="1:13" ht="19.5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</row>
    <row r="43" spans="1:13" ht="19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</row>
    <row r="44" spans="1:13" ht="19.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</row>
    <row r="45" spans="1:13" ht="19.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</row>
    <row r="46" spans="2:13" ht="19.5" customHeight="1"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</row>
    <row r="47" spans="1:9" ht="19.5" customHeight="1">
      <c r="A47" s="321" t="s">
        <v>211</v>
      </c>
      <c r="B47" s="294"/>
      <c r="C47" s="294"/>
      <c r="D47" s="294"/>
      <c r="E47" s="294"/>
      <c r="F47" s="294"/>
      <c r="G47" s="294"/>
      <c r="H47" s="294"/>
      <c r="I47" s="294"/>
    </row>
    <row r="48" spans="1:8" ht="19.5" customHeight="1">
      <c r="A48" s="321" t="s">
        <v>503</v>
      </c>
      <c r="B48" s="294"/>
      <c r="C48" s="294"/>
      <c r="D48" s="294"/>
      <c r="E48" s="294"/>
      <c r="F48" s="294"/>
      <c r="G48" s="294"/>
      <c r="H48" s="294"/>
    </row>
    <row r="49" ht="19.5" customHeight="1">
      <c r="A49" s="321" t="s">
        <v>504</v>
      </c>
    </row>
    <row r="50" ht="19.5" customHeight="1">
      <c r="A50" s="321" t="s">
        <v>505</v>
      </c>
    </row>
    <row r="51" spans="1:2" ht="19.5" customHeight="1">
      <c r="A51" s="321" t="s">
        <v>506</v>
      </c>
      <c r="B51" s="290" t="s">
        <v>458</v>
      </c>
    </row>
    <row r="52" ht="19.5" customHeight="1">
      <c r="A52" s="321" t="s">
        <v>507</v>
      </c>
    </row>
    <row r="53" ht="19.5" customHeight="1">
      <c r="A53" s="321" t="s">
        <v>508</v>
      </c>
    </row>
    <row r="54" ht="19.5" customHeight="1">
      <c r="A54" s="321" t="s">
        <v>509</v>
      </c>
    </row>
    <row r="55" ht="19.5" customHeight="1">
      <c r="A55" s="321" t="s">
        <v>510</v>
      </c>
    </row>
    <row r="56" ht="19.5" customHeight="1">
      <c r="A56" s="322" t="s">
        <v>108</v>
      </c>
    </row>
    <row r="57" ht="19.5" customHeight="1">
      <c r="A57" s="322" t="s">
        <v>108</v>
      </c>
    </row>
    <row r="58" ht="19.5" customHeight="1">
      <c r="A58" s="322" t="s">
        <v>108</v>
      </c>
    </row>
    <row r="59" ht="19.5" customHeight="1">
      <c r="A59" s="322" t="s">
        <v>108</v>
      </c>
    </row>
    <row r="60" ht="19.5" customHeight="1">
      <c r="A60" s="322" t="s">
        <v>108</v>
      </c>
    </row>
    <row r="61" ht="19.5" customHeight="1">
      <c r="A61" s="322" t="s">
        <v>108</v>
      </c>
    </row>
    <row r="62" ht="19.5" customHeight="1">
      <c r="A62" s="322" t="s">
        <v>108</v>
      </c>
    </row>
    <row r="63" ht="19.5" customHeight="1">
      <c r="A63" s="322" t="s">
        <v>108</v>
      </c>
    </row>
    <row r="64" ht="19.5" customHeight="1">
      <c r="A64" s="322" t="s">
        <v>108</v>
      </c>
    </row>
    <row r="65" ht="19.5" customHeight="1">
      <c r="A65" s="322" t="s">
        <v>108</v>
      </c>
    </row>
    <row r="66" ht="19.5" customHeight="1">
      <c r="A66" s="322" t="s">
        <v>108</v>
      </c>
    </row>
    <row r="67" ht="19.5" customHeight="1">
      <c r="A67" s="322" t="s">
        <v>108</v>
      </c>
    </row>
    <row r="68" ht="19.5" customHeight="1">
      <c r="A68" s="322" t="s">
        <v>107</v>
      </c>
    </row>
    <row r="69" ht="19.5" customHeight="1">
      <c r="A69" s="322" t="s">
        <v>108</v>
      </c>
    </row>
    <row r="70" ht="19.5" customHeight="1">
      <c r="A70" s="322" t="s">
        <v>108</v>
      </c>
    </row>
    <row r="71" ht="19.5" customHeight="1">
      <c r="A71" s="322" t="s">
        <v>108</v>
      </c>
    </row>
    <row r="72" ht="19.5" customHeight="1">
      <c r="A72" s="322" t="s">
        <v>108</v>
      </c>
    </row>
    <row r="73" ht="19.5" customHeight="1">
      <c r="A73" s="322" t="s">
        <v>108</v>
      </c>
    </row>
    <row r="74" ht="19.5" customHeight="1">
      <c r="A74" s="322" t="s">
        <v>108</v>
      </c>
    </row>
    <row r="75" ht="19.5" customHeight="1">
      <c r="A75" s="322" t="s">
        <v>108</v>
      </c>
    </row>
    <row r="76" ht="19.5" customHeight="1">
      <c r="A76" s="322" t="s">
        <v>108</v>
      </c>
    </row>
    <row r="77" ht="19.5" customHeight="1">
      <c r="A77" s="322" t="s">
        <v>107</v>
      </c>
    </row>
    <row r="78" ht="19.5" customHeight="1">
      <c r="A78" s="322" t="s">
        <v>108</v>
      </c>
    </row>
    <row r="79" ht="19.5" customHeight="1">
      <c r="A79" s="322" t="s">
        <v>108</v>
      </c>
    </row>
    <row r="80" ht="19.5" customHeight="1">
      <c r="A80" s="322" t="s">
        <v>108</v>
      </c>
    </row>
    <row r="81" ht="19.5" customHeight="1">
      <c r="A81" s="322" t="s">
        <v>108</v>
      </c>
    </row>
    <row r="82" ht="19.5" customHeight="1">
      <c r="A82" s="322" t="s">
        <v>108</v>
      </c>
    </row>
    <row r="83" ht="19.5" customHeight="1">
      <c r="A83" s="322" t="s">
        <v>108</v>
      </c>
    </row>
    <row r="84" ht="19.5" customHeight="1">
      <c r="A84" s="322" t="s">
        <v>108</v>
      </c>
    </row>
    <row r="85" ht="19.5" customHeight="1">
      <c r="A85" s="322" t="s">
        <v>108</v>
      </c>
    </row>
    <row r="86" ht="19.5" customHeight="1">
      <c r="A86" s="322" t="s">
        <v>108</v>
      </c>
    </row>
    <row r="87" ht="19.5" customHeight="1">
      <c r="A87" s="322" t="s">
        <v>108</v>
      </c>
    </row>
    <row r="88" ht="19.5" customHeight="1">
      <c r="A88" s="322" t="s">
        <v>108</v>
      </c>
    </row>
    <row r="89" ht="19.5" customHeight="1">
      <c r="A89" s="322" t="s">
        <v>108</v>
      </c>
    </row>
    <row r="90" ht="19.5" customHeight="1">
      <c r="A90" s="322" t="s">
        <v>108</v>
      </c>
    </row>
    <row r="91" ht="19.5" customHeight="1">
      <c r="A91" s="322" t="s">
        <v>108</v>
      </c>
    </row>
    <row r="92" ht="19.5" customHeight="1">
      <c r="A92" s="322" t="s">
        <v>108</v>
      </c>
    </row>
    <row r="93" ht="19.5" customHeight="1">
      <c r="A93" s="322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6"/>
  <sheetViews>
    <sheetView showOutlineSymbols="0" view="pageBreakPreview" zoomScale="87" zoomScaleNormal="87" zoomScaleSheetLayoutView="87" workbookViewId="0" topLeftCell="A1">
      <selection activeCell="B6" sqref="B6"/>
    </sheetView>
  </sheetViews>
  <sheetFormatPr defaultColWidth="12.21484375" defaultRowHeight="15"/>
  <cols>
    <col min="1" max="1" width="38.4453125" style="250" customWidth="1"/>
    <col min="2" max="3" width="21.10546875" style="250" customWidth="1"/>
    <col min="4" max="4" width="16.5546875" style="250" customWidth="1"/>
    <col min="5" max="5" width="11.99609375" style="250" customWidth="1"/>
    <col min="6" max="16384" width="12.21484375" style="250" customWidth="1"/>
  </cols>
  <sheetData>
    <row r="1" spans="2:256" ht="18">
      <c r="B1" s="251" t="s">
        <v>0</v>
      </c>
      <c r="C1" s="251"/>
      <c r="D1" s="251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spans="1:256" ht="18">
      <c r="A2" s="252"/>
      <c r="B2" s="251" t="s">
        <v>241</v>
      </c>
      <c r="C2" s="251"/>
      <c r="D2" s="251"/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  <c r="IM2" s="253"/>
      <c r="IN2" s="253"/>
      <c r="IO2" s="253"/>
      <c r="IP2" s="253"/>
      <c r="IQ2" s="253"/>
      <c r="IR2" s="253"/>
      <c r="IS2" s="253"/>
      <c r="IT2" s="253"/>
      <c r="IU2" s="253"/>
      <c r="IV2" s="253"/>
    </row>
    <row r="3" spans="1:256" ht="18">
      <c r="A3" s="254" t="s">
        <v>452</v>
      </c>
      <c r="B3" s="251" t="s">
        <v>107</v>
      </c>
      <c r="C3" s="251"/>
      <c r="D3" s="251"/>
      <c r="E3" s="255" t="s">
        <v>453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256" ht="18">
      <c r="A4" s="256" t="s">
        <v>244</v>
      </c>
      <c r="B4" s="256" t="s">
        <v>245</v>
      </c>
      <c r="C4" s="257" t="s">
        <v>246</v>
      </c>
      <c r="D4" s="256" t="s">
        <v>247</v>
      </c>
      <c r="E4" s="256" t="s">
        <v>248</v>
      </c>
      <c r="F4" s="258"/>
      <c r="G4" s="258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spans="1:256" ht="18">
      <c r="A5" s="259" t="s">
        <v>249</v>
      </c>
      <c r="B5" s="260"/>
      <c r="C5" s="260"/>
      <c r="D5" s="260"/>
      <c r="E5" s="261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pans="1:256" ht="18">
      <c r="A6" s="260" t="s">
        <v>250</v>
      </c>
      <c r="B6" s="262">
        <v>43522514.98</v>
      </c>
      <c r="C6" s="262">
        <v>13385106.27</v>
      </c>
      <c r="D6" s="260"/>
      <c r="E6" s="261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  <c r="IO6" s="253"/>
      <c r="IP6" s="253"/>
      <c r="IQ6" s="253"/>
      <c r="IR6" s="253"/>
      <c r="IS6" s="253"/>
      <c r="IT6" s="253"/>
      <c r="IU6" s="253"/>
      <c r="IV6" s="253"/>
    </row>
    <row r="7" spans="1:256" ht="18">
      <c r="A7" s="263" t="s">
        <v>221</v>
      </c>
      <c r="B7" s="264">
        <f>B6</f>
        <v>43522514.98</v>
      </c>
      <c r="C7" s="264">
        <f>C6</f>
        <v>13385106.27</v>
      </c>
      <c r="D7" s="264">
        <f>C7-B7</f>
        <v>-30137408.709999997</v>
      </c>
      <c r="E7" s="265">
        <f>D7/B7</f>
        <v>-0.6924555881903679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  <c r="IV7" s="253"/>
    </row>
    <row r="8" spans="1:256" ht="18">
      <c r="A8" s="259" t="s">
        <v>251</v>
      </c>
      <c r="B8" s="260"/>
      <c r="C8" s="260"/>
      <c r="D8" s="260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8">
      <c r="A9" s="260" t="s">
        <v>252</v>
      </c>
      <c r="B9" s="262">
        <v>1963047.34</v>
      </c>
      <c r="C9" s="262">
        <v>2749247.23</v>
      </c>
      <c r="D9" s="260"/>
      <c r="E9" s="266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8">
      <c r="A10" s="263" t="s">
        <v>221</v>
      </c>
      <c r="B10" s="264">
        <f>SUM(B8:B9)</f>
        <v>1963047.34</v>
      </c>
      <c r="C10" s="264">
        <f>SUM(C8:C9)</f>
        <v>2749247.23</v>
      </c>
      <c r="D10" s="264">
        <f>C10-B10</f>
        <v>786199.8899999999</v>
      </c>
      <c r="E10" s="265">
        <f>D10/B10</f>
        <v>0.40049970980322863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8">
      <c r="A11" s="259" t="s">
        <v>253</v>
      </c>
      <c r="B11" s="260"/>
      <c r="C11" s="260"/>
      <c r="D11" s="260"/>
      <c r="E11" s="266" t="s">
        <v>108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8">
      <c r="A12" s="260" t="s">
        <v>254</v>
      </c>
      <c r="B12" s="267">
        <v>-10799635.82</v>
      </c>
      <c r="C12" s="267">
        <v>-2843853.55</v>
      </c>
      <c r="D12" s="260"/>
      <c r="E12" s="266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8">
      <c r="A13" s="260" t="s">
        <v>255</v>
      </c>
      <c r="B13" s="267">
        <v>9300189.36</v>
      </c>
      <c r="C13" s="267">
        <v>3313863.42</v>
      </c>
      <c r="D13" s="268"/>
      <c r="E13" s="269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8">
      <c r="A14" s="260" t="s">
        <v>256</v>
      </c>
      <c r="B14" s="262">
        <v>176612.29</v>
      </c>
      <c r="C14" s="262">
        <v>109338.77</v>
      </c>
      <c r="D14" s="268"/>
      <c r="E14" s="269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8">
      <c r="A15" s="263" t="s">
        <v>221</v>
      </c>
      <c r="B15" s="264">
        <f>SUM(B12:B14)</f>
        <v>-1322834.1700000009</v>
      </c>
      <c r="C15" s="264">
        <f>SUM(C12:C14)</f>
        <v>579348.6400000001</v>
      </c>
      <c r="D15" s="264">
        <f>C15-B15</f>
        <v>1902182.810000001</v>
      </c>
      <c r="E15" s="265">
        <f>D15/-B15</f>
        <v>1.437960141292691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8">
      <c r="A16" s="259" t="s">
        <v>257</v>
      </c>
      <c r="B16" s="260"/>
      <c r="C16" s="260"/>
      <c r="D16" s="260"/>
      <c r="E16" s="266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8">
      <c r="A17" s="260" t="s">
        <v>258</v>
      </c>
      <c r="B17" s="267">
        <v>4797566.61</v>
      </c>
      <c r="C17" s="267">
        <v>5988355.43</v>
      </c>
      <c r="D17" s="260"/>
      <c r="E17" s="266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8">
      <c r="A18" s="260" t="s">
        <v>259</v>
      </c>
      <c r="B18" s="267">
        <v>558846.19</v>
      </c>
      <c r="C18" s="267">
        <v>237443.49</v>
      </c>
      <c r="D18" s="268"/>
      <c r="E18" s="269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8">
      <c r="A19" s="260" t="s">
        <v>260</v>
      </c>
      <c r="B19" s="267">
        <v>303235.05</v>
      </c>
      <c r="C19" s="267">
        <v>-19781.46</v>
      </c>
      <c r="D19" s="268"/>
      <c r="E19" s="269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8">
      <c r="A20" s="260" t="s">
        <v>261</v>
      </c>
      <c r="B20" s="267">
        <v>3.34</v>
      </c>
      <c r="C20" s="267">
        <v>27216.9</v>
      </c>
      <c r="D20" s="268"/>
      <c r="E20" s="269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8">
      <c r="A21" s="260" t="s">
        <v>262</v>
      </c>
      <c r="B21" s="267">
        <v>29783.64</v>
      </c>
      <c r="C21" s="267">
        <v>75290.91</v>
      </c>
      <c r="D21" s="268"/>
      <c r="E21" s="269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8">
      <c r="A22" s="260" t="s">
        <v>263</v>
      </c>
      <c r="B22" s="267">
        <v>-81718</v>
      </c>
      <c r="C22" s="267">
        <v>-67505.33</v>
      </c>
      <c r="D22" s="268"/>
      <c r="E22" s="269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8">
      <c r="A23" s="260" t="s">
        <v>264</v>
      </c>
      <c r="B23" s="267">
        <v>52848.58</v>
      </c>
      <c r="C23" s="267">
        <v>2131131.79</v>
      </c>
      <c r="D23" s="268"/>
      <c r="E23" s="269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8">
      <c r="A24" s="263" t="s">
        <v>221</v>
      </c>
      <c r="B24" s="264">
        <f>SUM(B17:B23)</f>
        <v>5660565.41</v>
      </c>
      <c r="C24" s="264">
        <f>SUM(C17:C23)</f>
        <v>8372151.73</v>
      </c>
      <c r="D24" s="264">
        <f>C24-B24</f>
        <v>2711586.3200000003</v>
      </c>
      <c r="E24" s="265">
        <f>D24/B24</f>
        <v>0.47903100195780624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8">
      <c r="A25" s="259" t="s">
        <v>265</v>
      </c>
      <c r="B25" s="260"/>
      <c r="C25" s="260"/>
      <c r="D25" s="260"/>
      <c r="E25" s="266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8">
      <c r="A26" s="260" t="s">
        <v>266</v>
      </c>
      <c r="B26" s="267">
        <v>50045213.97</v>
      </c>
      <c r="C26" s="267">
        <v>46051285.43</v>
      </c>
      <c r="D26" s="260"/>
      <c r="E26" s="266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8">
      <c r="A27" s="260" t="s">
        <v>267</v>
      </c>
      <c r="B27" s="267">
        <v>0</v>
      </c>
      <c r="C27" s="267">
        <v>0</v>
      </c>
      <c r="D27" s="268"/>
      <c r="E27" s="269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8">
      <c r="A28" s="260" t="s">
        <v>268</v>
      </c>
      <c r="B28" s="267">
        <v>24000</v>
      </c>
      <c r="C28" s="267">
        <v>15000</v>
      </c>
      <c r="D28" s="268"/>
      <c r="E28" s="269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8">
      <c r="A29" s="260" t="s">
        <v>269</v>
      </c>
      <c r="B29" s="267">
        <v>0</v>
      </c>
      <c r="C29" s="267">
        <v>0</v>
      </c>
      <c r="D29" s="268"/>
      <c r="E29" s="269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8">
      <c r="A30" s="260" t="s">
        <v>270</v>
      </c>
      <c r="B30" s="267">
        <v>28580.07</v>
      </c>
      <c r="C30" s="267">
        <v>3073.62</v>
      </c>
      <c r="D30" s="268"/>
      <c r="E30" s="269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8">
      <c r="A31" s="260" t="s">
        <v>271</v>
      </c>
      <c r="B31" s="267">
        <v>0</v>
      </c>
      <c r="C31" s="267">
        <v>0</v>
      </c>
      <c r="D31" s="268"/>
      <c r="E31" s="269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8">
      <c r="A32" s="260" t="s">
        <v>272</v>
      </c>
      <c r="B32" s="267">
        <v>0</v>
      </c>
      <c r="C32" s="267">
        <v>0</v>
      </c>
      <c r="D32" s="268"/>
      <c r="E32" s="269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8">
      <c r="A33" s="263" t="s">
        <v>221</v>
      </c>
      <c r="B33" s="264">
        <f>SUM(B26:B32)</f>
        <v>50097794.04</v>
      </c>
      <c r="C33" s="264">
        <f>SUM(C26:C32)</f>
        <v>46069359.05</v>
      </c>
      <c r="D33" s="264">
        <f>C33-B33</f>
        <v>-4028434.990000002</v>
      </c>
      <c r="E33" s="265">
        <f>D33/B33</f>
        <v>-0.08041142463844905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8">
      <c r="A34" s="259" t="s">
        <v>273</v>
      </c>
      <c r="B34" s="260"/>
      <c r="C34" s="260"/>
      <c r="D34" s="260"/>
      <c r="E34" s="266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256" ht="18">
      <c r="A35" s="260" t="s">
        <v>274</v>
      </c>
      <c r="B35" s="267">
        <v>3412746.81</v>
      </c>
      <c r="C35" s="267">
        <v>3464192.95</v>
      </c>
      <c r="D35" s="260"/>
      <c r="E35" s="266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253"/>
      <c r="HQ35" s="253"/>
      <c r="HR35" s="253"/>
      <c r="HS35" s="253"/>
      <c r="HT35" s="253"/>
      <c r="HU35" s="253"/>
      <c r="HV35" s="253"/>
      <c r="HW35" s="253"/>
      <c r="HX35" s="253"/>
      <c r="HY35" s="253"/>
      <c r="HZ35" s="253"/>
      <c r="IA35" s="253"/>
      <c r="IB35" s="253"/>
      <c r="IC35" s="253"/>
      <c r="ID35" s="253"/>
      <c r="IE35" s="253"/>
      <c r="IF35" s="253"/>
      <c r="IG35" s="253"/>
      <c r="IH35" s="253"/>
      <c r="II35" s="253"/>
      <c r="IJ35" s="253"/>
      <c r="IK35" s="253"/>
      <c r="IL35" s="253"/>
      <c r="IM35" s="253"/>
      <c r="IN35" s="253"/>
      <c r="IO35" s="253"/>
      <c r="IP35" s="253"/>
      <c r="IQ35" s="253"/>
      <c r="IR35" s="253"/>
      <c r="IS35" s="253"/>
      <c r="IT35" s="253"/>
      <c r="IU35" s="253"/>
      <c r="IV35" s="253"/>
    </row>
    <row r="36" spans="1:256" ht="18">
      <c r="A36" s="260" t="s">
        <v>275</v>
      </c>
      <c r="B36" s="267">
        <v>2270.07</v>
      </c>
      <c r="C36" s="267">
        <v>270.38</v>
      </c>
      <c r="D36" s="268"/>
      <c r="E36" s="269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spans="1:256" ht="18">
      <c r="A37" s="260" t="s">
        <v>276</v>
      </c>
      <c r="B37" s="267">
        <v>1314151.98</v>
      </c>
      <c r="C37" s="267">
        <v>1343798.56</v>
      </c>
      <c r="D37" s="268"/>
      <c r="E37" s="269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spans="1:256" ht="18">
      <c r="A38" s="263" t="s">
        <v>221</v>
      </c>
      <c r="B38" s="264">
        <f>SUM(B35:B37)</f>
        <v>4729168.859999999</v>
      </c>
      <c r="C38" s="264">
        <f>SUM(C35:C37)</f>
        <v>4808261.890000001</v>
      </c>
      <c r="D38" s="264">
        <f>C38-B38</f>
        <v>79093.03000000119</v>
      </c>
      <c r="E38" s="265">
        <f>D38/B38</f>
        <v>0.016724509600192453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pans="1:256" ht="18">
      <c r="A39" s="259" t="s">
        <v>277</v>
      </c>
      <c r="B39" s="260"/>
      <c r="C39" s="260"/>
      <c r="D39" s="260"/>
      <c r="E39" s="266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253"/>
      <c r="GA39" s="253"/>
      <c r="GB39" s="253"/>
      <c r="GC39" s="253"/>
      <c r="GD39" s="253"/>
      <c r="GE39" s="253"/>
      <c r="GF39" s="253"/>
      <c r="GG39" s="253"/>
      <c r="GH39" s="253"/>
      <c r="GI39" s="253"/>
      <c r="GJ39" s="253"/>
      <c r="GK39" s="253"/>
      <c r="GL39" s="253"/>
      <c r="GM39" s="253"/>
      <c r="GN39" s="253"/>
      <c r="GO39" s="253"/>
      <c r="GP39" s="253"/>
      <c r="GQ39" s="253"/>
      <c r="GR39" s="253"/>
      <c r="GS39" s="253"/>
      <c r="GT39" s="253"/>
      <c r="GU39" s="253"/>
      <c r="GV39" s="253"/>
      <c r="GW39" s="253"/>
      <c r="GX39" s="253"/>
      <c r="GY39" s="253"/>
      <c r="GZ39" s="253"/>
      <c r="HA39" s="253"/>
      <c r="HB39" s="253"/>
      <c r="HC39" s="253"/>
      <c r="HD39" s="253"/>
      <c r="HE39" s="253"/>
      <c r="HF39" s="253"/>
      <c r="HG39" s="253"/>
      <c r="HH39" s="253"/>
      <c r="HI39" s="253"/>
      <c r="HJ39" s="253"/>
      <c r="HK39" s="253"/>
      <c r="HL39" s="253"/>
      <c r="HM39" s="253"/>
      <c r="HN39" s="253"/>
      <c r="HO39" s="253"/>
      <c r="HP39" s="253"/>
      <c r="HQ39" s="253"/>
      <c r="HR39" s="253"/>
      <c r="HS39" s="253"/>
      <c r="HT39" s="253"/>
      <c r="HU39" s="253"/>
      <c r="HV39" s="253"/>
      <c r="HW39" s="253"/>
      <c r="HX39" s="253"/>
      <c r="HY39" s="253"/>
      <c r="HZ39" s="253"/>
      <c r="IA39" s="253"/>
      <c r="IB39" s="253"/>
      <c r="IC39" s="253"/>
      <c r="ID39" s="253"/>
      <c r="IE39" s="253"/>
      <c r="IF39" s="253"/>
      <c r="IG39" s="253"/>
      <c r="IH39" s="253"/>
      <c r="II39" s="253"/>
      <c r="IJ39" s="253"/>
      <c r="IK39" s="253"/>
      <c r="IL39" s="253"/>
      <c r="IM39" s="253"/>
      <c r="IN39" s="253"/>
      <c r="IO39" s="253"/>
      <c r="IP39" s="253"/>
      <c r="IQ39" s="253"/>
      <c r="IR39" s="253"/>
      <c r="IS39" s="253"/>
      <c r="IT39" s="253"/>
      <c r="IU39" s="253"/>
      <c r="IV39" s="253"/>
    </row>
    <row r="40" spans="1:256" ht="18">
      <c r="A40" s="260" t="s">
        <v>278</v>
      </c>
      <c r="B40" s="267">
        <v>5798476.35</v>
      </c>
      <c r="C40" s="267">
        <v>8207941.64</v>
      </c>
      <c r="D40" s="260"/>
      <c r="E40" s="266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spans="1:256" ht="18">
      <c r="A41" s="260" t="s">
        <v>279</v>
      </c>
      <c r="B41" s="267">
        <v>746957.43</v>
      </c>
      <c r="C41" s="267">
        <v>692295.01</v>
      </c>
      <c r="D41" s="268"/>
      <c r="E41" s="269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spans="1:256" ht="18">
      <c r="A42" s="260" t="s">
        <v>280</v>
      </c>
      <c r="B42" s="267">
        <v>22785.34</v>
      </c>
      <c r="C42" s="267">
        <v>20910.28</v>
      </c>
      <c r="D42" s="268"/>
      <c r="E42" s="269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  <c r="FQ42" s="253"/>
      <c r="FR42" s="253"/>
      <c r="FS42" s="253"/>
      <c r="FT42" s="253"/>
      <c r="FU42" s="253"/>
      <c r="FV42" s="253"/>
      <c r="FW42" s="253"/>
      <c r="FX42" s="253"/>
      <c r="FY42" s="253"/>
      <c r="FZ42" s="253"/>
      <c r="GA42" s="253"/>
      <c r="GB42" s="253"/>
      <c r="GC42" s="253"/>
      <c r="GD42" s="253"/>
      <c r="GE42" s="253"/>
      <c r="GF42" s="253"/>
      <c r="GG42" s="253"/>
      <c r="GH42" s="253"/>
      <c r="GI42" s="253"/>
      <c r="GJ42" s="253"/>
      <c r="GK42" s="253"/>
      <c r="GL42" s="253"/>
      <c r="GM42" s="253"/>
      <c r="GN42" s="253"/>
      <c r="GO42" s="253"/>
      <c r="GP42" s="253"/>
      <c r="GQ42" s="253"/>
      <c r="GR42" s="253"/>
      <c r="GS42" s="253"/>
      <c r="GT42" s="253"/>
      <c r="GU42" s="253"/>
      <c r="GV42" s="253"/>
      <c r="GW42" s="253"/>
      <c r="GX42" s="253"/>
      <c r="GY42" s="253"/>
      <c r="GZ42" s="253"/>
      <c r="HA42" s="253"/>
      <c r="HB42" s="253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  <c r="IM42" s="253"/>
      <c r="IN42" s="253"/>
      <c r="IO42" s="253"/>
      <c r="IP42" s="253"/>
      <c r="IQ42" s="253"/>
      <c r="IR42" s="253"/>
      <c r="IS42" s="253"/>
      <c r="IT42" s="253"/>
      <c r="IU42" s="253"/>
      <c r="IV42" s="253"/>
    </row>
    <row r="43" spans="1:256" ht="18">
      <c r="A43" s="260" t="s">
        <v>281</v>
      </c>
      <c r="B43" s="267">
        <v>80</v>
      </c>
      <c r="C43" s="267">
        <v>120</v>
      </c>
      <c r="D43" s="268"/>
      <c r="E43" s="269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253"/>
      <c r="IS43" s="253"/>
      <c r="IT43" s="253"/>
      <c r="IU43" s="253"/>
      <c r="IV43" s="253"/>
    </row>
    <row r="44" spans="1:256" ht="18">
      <c r="A44" s="260" t="s">
        <v>282</v>
      </c>
      <c r="B44" s="267">
        <v>20</v>
      </c>
      <c r="C44" s="267">
        <v>15</v>
      </c>
      <c r="D44" s="268"/>
      <c r="E44" s="269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  <c r="HP44" s="253"/>
      <c r="HQ44" s="253"/>
      <c r="HR44" s="253"/>
      <c r="HS44" s="253"/>
      <c r="HT44" s="253"/>
      <c r="HU44" s="253"/>
      <c r="HV44" s="253"/>
      <c r="HW44" s="253"/>
      <c r="HX44" s="253"/>
      <c r="HY44" s="253"/>
      <c r="HZ44" s="253"/>
      <c r="IA44" s="253"/>
      <c r="IB44" s="253"/>
      <c r="IC44" s="253"/>
      <c r="ID44" s="253"/>
      <c r="IE44" s="253"/>
      <c r="IF44" s="253"/>
      <c r="IG44" s="253"/>
      <c r="IH44" s="253"/>
      <c r="II44" s="253"/>
      <c r="IJ44" s="253"/>
      <c r="IK44" s="253"/>
      <c r="IL44" s="253"/>
      <c r="IM44" s="253"/>
      <c r="IN44" s="253"/>
      <c r="IO44" s="253"/>
      <c r="IP44" s="253"/>
      <c r="IQ44" s="253"/>
      <c r="IR44" s="253"/>
      <c r="IS44" s="253"/>
      <c r="IT44" s="253"/>
      <c r="IU44" s="253"/>
      <c r="IV44" s="253"/>
    </row>
    <row r="45" spans="1:256" ht="18">
      <c r="A45" s="260" t="s">
        <v>283</v>
      </c>
      <c r="B45" s="267">
        <v>0</v>
      </c>
      <c r="C45" s="267">
        <v>1474.8</v>
      </c>
      <c r="D45" s="268"/>
      <c r="E45" s="269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3"/>
      <c r="FK45" s="253"/>
      <c r="FL45" s="253"/>
      <c r="FM45" s="253"/>
      <c r="FN45" s="253"/>
      <c r="FO45" s="253"/>
      <c r="FP45" s="253"/>
      <c r="FQ45" s="253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3"/>
      <c r="GE45" s="253"/>
      <c r="GF45" s="253"/>
      <c r="GG45" s="253"/>
      <c r="GH45" s="253"/>
      <c r="GI45" s="253"/>
      <c r="GJ45" s="253"/>
      <c r="GK45" s="253"/>
      <c r="GL45" s="253"/>
      <c r="GM45" s="253"/>
      <c r="GN45" s="253"/>
      <c r="GO45" s="253"/>
      <c r="GP45" s="253"/>
      <c r="GQ45" s="253"/>
      <c r="GR45" s="253"/>
      <c r="GS45" s="253"/>
      <c r="GT45" s="253"/>
      <c r="GU45" s="253"/>
      <c r="GV45" s="253"/>
      <c r="GW45" s="253"/>
      <c r="GX45" s="253"/>
      <c r="GY45" s="253"/>
      <c r="GZ45" s="253"/>
      <c r="HA45" s="253"/>
      <c r="HB45" s="253"/>
      <c r="HC45" s="253"/>
      <c r="HD45" s="253"/>
      <c r="HE45" s="253"/>
      <c r="HF45" s="253"/>
      <c r="HG45" s="253"/>
      <c r="HH45" s="253"/>
      <c r="HI45" s="253"/>
      <c r="HJ45" s="253"/>
      <c r="HK45" s="253"/>
      <c r="HL45" s="253"/>
      <c r="HM45" s="253"/>
      <c r="HN45" s="253"/>
      <c r="HO45" s="253"/>
      <c r="HP45" s="253"/>
      <c r="HQ45" s="253"/>
      <c r="HR45" s="253"/>
      <c r="HS45" s="253"/>
      <c r="HT45" s="253"/>
      <c r="HU45" s="253"/>
      <c r="HV45" s="253"/>
      <c r="HW45" s="253"/>
      <c r="HX45" s="253"/>
      <c r="HY45" s="253"/>
      <c r="HZ45" s="253"/>
      <c r="IA45" s="253"/>
      <c r="IB45" s="253"/>
      <c r="IC45" s="253"/>
      <c r="ID45" s="253"/>
      <c r="IE45" s="253"/>
      <c r="IF45" s="253"/>
      <c r="IG45" s="253"/>
      <c r="IH45" s="253"/>
      <c r="II45" s="253"/>
      <c r="IJ45" s="253"/>
      <c r="IK45" s="253"/>
      <c r="IL45" s="253"/>
      <c r="IM45" s="253"/>
      <c r="IN45" s="253"/>
      <c r="IO45" s="253"/>
      <c r="IP45" s="253"/>
      <c r="IQ45" s="253"/>
      <c r="IR45" s="253"/>
      <c r="IS45" s="253"/>
      <c r="IT45" s="253"/>
      <c r="IU45" s="253"/>
      <c r="IV45" s="253"/>
    </row>
    <row r="46" spans="1:256" ht="18">
      <c r="A46" s="260" t="s">
        <v>284</v>
      </c>
      <c r="B46" s="267">
        <v>0</v>
      </c>
      <c r="C46" s="267">
        <v>0</v>
      </c>
      <c r="D46" s="268"/>
      <c r="E46" s="269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  <c r="FF46" s="253"/>
      <c r="FG46" s="253"/>
      <c r="FH46" s="253"/>
      <c r="FI46" s="253"/>
      <c r="FJ46" s="253"/>
      <c r="FK46" s="253"/>
      <c r="FL46" s="253"/>
      <c r="FM46" s="253"/>
      <c r="FN46" s="253"/>
      <c r="FO46" s="253"/>
      <c r="FP46" s="253"/>
      <c r="FQ46" s="253"/>
      <c r="FR46" s="253"/>
      <c r="FS46" s="253"/>
      <c r="FT46" s="253"/>
      <c r="FU46" s="253"/>
      <c r="FV46" s="253"/>
      <c r="FW46" s="253"/>
      <c r="FX46" s="253"/>
      <c r="FY46" s="253"/>
      <c r="FZ46" s="253"/>
      <c r="GA46" s="253"/>
      <c r="GB46" s="253"/>
      <c r="GC46" s="253"/>
      <c r="GD46" s="253"/>
      <c r="GE46" s="253"/>
      <c r="GF46" s="253"/>
      <c r="GG46" s="253"/>
      <c r="GH46" s="253"/>
      <c r="GI46" s="253"/>
      <c r="GJ46" s="253"/>
      <c r="GK46" s="253"/>
      <c r="GL46" s="253"/>
      <c r="GM46" s="253"/>
      <c r="GN46" s="253"/>
      <c r="GO46" s="253"/>
      <c r="GP46" s="253"/>
      <c r="GQ46" s="253"/>
      <c r="GR46" s="253"/>
      <c r="GS46" s="253"/>
      <c r="GT46" s="253"/>
      <c r="GU46" s="253"/>
      <c r="GV46" s="253"/>
      <c r="GW46" s="253"/>
      <c r="GX46" s="253"/>
      <c r="GY46" s="253"/>
      <c r="GZ46" s="253"/>
      <c r="HA46" s="253"/>
      <c r="HB46" s="253"/>
      <c r="HC46" s="253"/>
      <c r="HD46" s="253"/>
      <c r="HE46" s="253"/>
      <c r="HF46" s="253"/>
      <c r="HG46" s="253"/>
      <c r="HH46" s="253"/>
      <c r="HI46" s="253"/>
      <c r="HJ46" s="253"/>
      <c r="HK46" s="253"/>
      <c r="HL46" s="253"/>
      <c r="HM46" s="253"/>
      <c r="HN46" s="253"/>
      <c r="HO46" s="253"/>
      <c r="HP46" s="253"/>
      <c r="HQ46" s="253"/>
      <c r="HR46" s="253"/>
      <c r="HS46" s="253"/>
      <c r="HT46" s="253"/>
      <c r="HU46" s="253"/>
      <c r="HV46" s="253"/>
      <c r="HW46" s="253"/>
      <c r="HX46" s="253"/>
      <c r="HY46" s="253"/>
      <c r="HZ46" s="253"/>
      <c r="IA46" s="253"/>
      <c r="IB46" s="253"/>
      <c r="IC46" s="253"/>
      <c r="ID46" s="253"/>
      <c r="IE46" s="253"/>
      <c r="IF46" s="253"/>
      <c r="IG46" s="253"/>
      <c r="IH46" s="253"/>
      <c r="II46" s="253"/>
      <c r="IJ46" s="253"/>
      <c r="IK46" s="253"/>
      <c r="IL46" s="253"/>
      <c r="IM46" s="253"/>
      <c r="IN46" s="253"/>
      <c r="IO46" s="253"/>
      <c r="IP46" s="253"/>
      <c r="IQ46" s="253"/>
      <c r="IR46" s="253"/>
      <c r="IS46" s="253"/>
      <c r="IT46" s="253"/>
      <c r="IU46" s="253"/>
      <c r="IV46" s="253"/>
    </row>
    <row r="47" spans="1:256" ht="18">
      <c r="A47" s="260" t="s">
        <v>285</v>
      </c>
      <c r="B47" s="267">
        <v>19329.88</v>
      </c>
      <c r="C47" s="267">
        <v>70.8</v>
      </c>
      <c r="D47" s="268"/>
      <c r="E47" s="269" t="s">
        <v>108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3"/>
      <c r="FK47" s="253"/>
      <c r="FL47" s="253"/>
      <c r="FM47" s="253"/>
      <c r="FN47" s="253"/>
      <c r="FO47" s="253"/>
      <c r="FP47" s="253"/>
      <c r="FQ47" s="253"/>
      <c r="FR47" s="253"/>
      <c r="FS47" s="253"/>
      <c r="FT47" s="253"/>
      <c r="FU47" s="253"/>
      <c r="FV47" s="253"/>
      <c r="FW47" s="253"/>
      <c r="FX47" s="253"/>
      <c r="FY47" s="253"/>
      <c r="FZ47" s="253"/>
      <c r="GA47" s="253"/>
      <c r="GB47" s="253"/>
      <c r="GC47" s="253"/>
      <c r="GD47" s="253"/>
      <c r="GE47" s="253"/>
      <c r="GF47" s="253"/>
      <c r="GG47" s="253"/>
      <c r="GH47" s="253"/>
      <c r="GI47" s="253"/>
      <c r="GJ47" s="253"/>
      <c r="GK47" s="253"/>
      <c r="GL47" s="253"/>
      <c r="GM47" s="253"/>
      <c r="GN47" s="253"/>
      <c r="GO47" s="253"/>
      <c r="GP47" s="253"/>
      <c r="GQ47" s="253"/>
      <c r="GR47" s="253"/>
      <c r="GS47" s="253"/>
      <c r="GT47" s="253"/>
      <c r="GU47" s="253"/>
      <c r="GV47" s="253"/>
      <c r="GW47" s="253"/>
      <c r="GX47" s="253"/>
      <c r="GY47" s="253"/>
      <c r="GZ47" s="253"/>
      <c r="HA47" s="253"/>
      <c r="HB47" s="253"/>
      <c r="HC47" s="253"/>
      <c r="HD47" s="253"/>
      <c r="HE47" s="253"/>
      <c r="HF47" s="253"/>
      <c r="HG47" s="253"/>
      <c r="HH47" s="253"/>
      <c r="HI47" s="253"/>
      <c r="HJ47" s="253"/>
      <c r="HK47" s="253"/>
      <c r="HL47" s="253"/>
      <c r="HM47" s="253"/>
      <c r="HN47" s="253"/>
      <c r="HO47" s="253"/>
      <c r="HP47" s="253"/>
      <c r="HQ47" s="253"/>
      <c r="HR47" s="253"/>
      <c r="HS47" s="253"/>
      <c r="HT47" s="253"/>
      <c r="HU47" s="253"/>
      <c r="HV47" s="253"/>
      <c r="HW47" s="253"/>
      <c r="HX47" s="253"/>
      <c r="HY47" s="253"/>
      <c r="HZ47" s="253"/>
      <c r="IA47" s="253"/>
      <c r="IB47" s="253"/>
      <c r="IC47" s="253"/>
      <c r="ID47" s="253"/>
      <c r="IE47" s="253"/>
      <c r="IF47" s="253"/>
      <c r="IG47" s="253"/>
      <c r="IH47" s="253"/>
      <c r="II47" s="253"/>
      <c r="IJ47" s="253"/>
      <c r="IK47" s="253"/>
      <c r="IL47" s="253"/>
      <c r="IM47" s="253"/>
      <c r="IN47" s="253"/>
      <c r="IO47" s="253"/>
      <c r="IP47" s="253"/>
      <c r="IQ47" s="253"/>
      <c r="IR47" s="253"/>
      <c r="IS47" s="253"/>
      <c r="IT47" s="253"/>
      <c r="IU47" s="253"/>
      <c r="IV47" s="253"/>
    </row>
    <row r="48" spans="1:256" ht="18.75" thickBot="1">
      <c r="A48" s="263" t="s">
        <v>221</v>
      </c>
      <c r="B48" s="264">
        <f>SUM(B40:B47)</f>
        <v>6587648.999999999</v>
      </c>
      <c r="C48" s="264">
        <f>SUM(C40:C47)</f>
        <v>8922827.530000001</v>
      </c>
      <c r="D48" s="264">
        <f>C48-B48</f>
        <v>2335178.530000002</v>
      </c>
      <c r="E48" s="265">
        <f>D48/B48</f>
        <v>0.3544782865632341</v>
      </c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3"/>
      <c r="FT48" s="253"/>
      <c r="FU48" s="253"/>
      <c r="FV48" s="253"/>
      <c r="FW48" s="253"/>
      <c r="FX48" s="253"/>
      <c r="FY48" s="253"/>
      <c r="FZ48" s="253"/>
      <c r="GA48" s="253"/>
      <c r="GB48" s="253"/>
      <c r="GC48" s="253"/>
      <c r="GD48" s="253"/>
      <c r="GE48" s="253"/>
      <c r="GF48" s="253"/>
      <c r="GG48" s="253"/>
      <c r="GH48" s="253"/>
      <c r="GI48" s="253"/>
      <c r="GJ48" s="253"/>
      <c r="GK48" s="253"/>
      <c r="GL48" s="253"/>
      <c r="GM48" s="253"/>
      <c r="GN48" s="253"/>
      <c r="GO48" s="253"/>
      <c r="GP48" s="253"/>
      <c r="GQ48" s="253"/>
      <c r="GR48" s="253"/>
      <c r="GS48" s="253"/>
      <c r="GT48" s="253"/>
      <c r="GU48" s="253"/>
      <c r="GV48" s="253"/>
      <c r="GW48" s="253"/>
      <c r="GX48" s="253"/>
      <c r="GY48" s="253"/>
      <c r="GZ48" s="253"/>
      <c r="HA48" s="253"/>
      <c r="HB48" s="253"/>
      <c r="HC48" s="253"/>
      <c r="HD48" s="253"/>
      <c r="HE48" s="253"/>
      <c r="HF48" s="253"/>
      <c r="HG48" s="253"/>
      <c r="HH48" s="253"/>
      <c r="HI48" s="253"/>
      <c r="HJ48" s="253"/>
      <c r="HK48" s="253"/>
      <c r="HL48" s="253"/>
      <c r="HM48" s="253"/>
      <c r="HN48" s="253"/>
      <c r="HO48" s="253"/>
      <c r="HP48" s="253"/>
      <c r="HQ48" s="253"/>
      <c r="HR48" s="253"/>
      <c r="HS48" s="253"/>
      <c r="HT48" s="253"/>
      <c r="HU48" s="253"/>
      <c r="HV48" s="253"/>
      <c r="HW48" s="253"/>
      <c r="HX48" s="253"/>
      <c r="HY48" s="253"/>
      <c r="HZ48" s="253"/>
      <c r="IA48" s="253"/>
      <c r="IB48" s="253"/>
      <c r="IC48" s="253"/>
      <c r="ID48" s="253"/>
      <c r="IE48" s="253"/>
      <c r="IF48" s="253"/>
      <c r="IG48" s="253"/>
      <c r="IH48" s="253"/>
      <c r="II48" s="253"/>
      <c r="IJ48" s="253"/>
      <c r="IK48" s="253"/>
      <c r="IL48" s="253"/>
      <c r="IM48" s="253"/>
      <c r="IN48" s="253"/>
      <c r="IO48" s="253"/>
      <c r="IP48" s="253"/>
      <c r="IQ48" s="253"/>
      <c r="IR48" s="253"/>
      <c r="IS48" s="253"/>
      <c r="IT48" s="253"/>
      <c r="IU48" s="253"/>
      <c r="IV48" s="253"/>
    </row>
    <row r="49" spans="1:256" ht="18.75" thickTop="1">
      <c r="A49" s="252"/>
      <c r="B49" s="251" t="s">
        <v>0</v>
      </c>
      <c r="C49" s="270"/>
      <c r="D49" s="251"/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3"/>
      <c r="FP49" s="253"/>
      <c r="FQ49" s="253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3"/>
      <c r="GD49" s="253"/>
      <c r="GE49" s="253"/>
      <c r="GF49" s="253"/>
      <c r="GG49" s="253"/>
      <c r="GH49" s="253"/>
      <c r="GI49" s="253"/>
      <c r="GJ49" s="253"/>
      <c r="GK49" s="253"/>
      <c r="GL49" s="253"/>
      <c r="GM49" s="253"/>
      <c r="GN49" s="253"/>
      <c r="GO49" s="253"/>
      <c r="GP49" s="253"/>
      <c r="GQ49" s="253"/>
      <c r="GR49" s="253"/>
      <c r="GS49" s="253"/>
      <c r="GT49" s="253"/>
      <c r="GU49" s="253"/>
      <c r="GV49" s="253"/>
      <c r="GW49" s="253"/>
      <c r="GX49" s="253"/>
      <c r="GY49" s="253"/>
      <c r="GZ49" s="253"/>
      <c r="HA49" s="253"/>
      <c r="HB49" s="253"/>
      <c r="HC49" s="253"/>
      <c r="HD49" s="253"/>
      <c r="HE49" s="253"/>
      <c r="HF49" s="253"/>
      <c r="HG49" s="253"/>
      <c r="HH49" s="253"/>
      <c r="HI49" s="253"/>
      <c r="HJ49" s="253"/>
      <c r="HK49" s="253"/>
      <c r="HL49" s="253"/>
      <c r="HM49" s="253"/>
      <c r="HN49" s="253"/>
      <c r="HO49" s="253"/>
      <c r="HP49" s="253"/>
      <c r="HQ49" s="253"/>
      <c r="HR49" s="253"/>
      <c r="HS49" s="253"/>
      <c r="HT49" s="253"/>
      <c r="HU49" s="253"/>
      <c r="HV49" s="253"/>
      <c r="HW49" s="253"/>
      <c r="HX49" s="253"/>
      <c r="HY49" s="253"/>
      <c r="HZ49" s="253"/>
      <c r="IA49" s="253"/>
      <c r="IB49" s="253"/>
      <c r="IC49" s="253"/>
      <c r="ID49" s="253"/>
      <c r="IE49" s="253"/>
      <c r="IF49" s="253"/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53"/>
      <c r="IR49" s="253"/>
      <c r="IS49" s="253"/>
      <c r="IT49" s="253"/>
      <c r="IU49" s="253"/>
      <c r="IV49" s="253"/>
    </row>
    <row r="50" spans="1:256" ht="18">
      <c r="A50" s="252"/>
      <c r="B50" s="251" t="s">
        <v>286</v>
      </c>
      <c r="C50" s="270"/>
      <c r="D50" s="251"/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253"/>
      <c r="FG50" s="253"/>
      <c r="FH50" s="253"/>
      <c r="FI50" s="253"/>
      <c r="FJ50" s="253"/>
      <c r="FK50" s="253"/>
      <c r="FL50" s="253"/>
      <c r="FM50" s="253"/>
      <c r="FN50" s="253"/>
      <c r="FO50" s="253"/>
      <c r="FP50" s="253"/>
      <c r="FQ50" s="253"/>
      <c r="FR50" s="253"/>
      <c r="FS50" s="253"/>
      <c r="FT50" s="253"/>
      <c r="FU50" s="253"/>
      <c r="FV50" s="253"/>
      <c r="FW50" s="253"/>
      <c r="FX50" s="253"/>
      <c r="FY50" s="253"/>
      <c r="FZ50" s="253"/>
      <c r="GA50" s="253"/>
      <c r="GB50" s="253"/>
      <c r="GC50" s="253"/>
      <c r="GD50" s="253"/>
      <c r="GE50" s="253"/>
      <c r="GF50" s="253"/>
      <c r="GG50" s="253"/>
      <c r="GH50" s="253"/>
      <c r="GI50" s="253"/>
      <c r="GJ50" s="253"/>
      <c r="GK50" s="253"/>
      <c r="GL50" s="253"/>
      <c r="GM50" s="253"/>
      <c r="GN50" s="253"/>
      <c r="GO50" s="253"/>
      <c r="GP50" s="253"/>
      <c r="GQ50" s="253"/>
      <c r="GR50" s="253"/>
      <c r="GS50" s="253"/>
      <c r="GT50" s="253"/>
      <c r="GU50" s="253"/>
      <c r="GV50" s="253"/>
      <c r="GW50" s="253"/>
      <c r="GX50" s="253"/>
      <c r="GY50" s="253"/>
      <c r="GZ50" s="253"/>
      <c r="HA50" s="253"/>
      <c r="HB50" s="253"/>
      <c r="HC50" s="253"/>
      <c r="HD50" s="253"/>
      <c r="HE50" s="253"/>
      <c r="HF50" s="253"/>
      <c r="HG50" s="253"/>
      <c r="HH50" s="253"/>
      <c r="HI50" s="253"/>
      <c r="HJ50" s="253"/>
      <c r="HK50" s="253"/>
      <c r="HL50" s="253"/>
      <c r="HM50" s="253"/>
      <c r="HN50" s="253"/>
      <c r="HO50" s="253"/>
      <c r="HP50" s="253"/>
      <c r="HQ50" s="253"/>
      <c r="HR50" s="253"/>
      <c r="HS50" s="253"/>
      <c r="HT50" s="253"/>
      <c r="HU50" s="253"/>
      <c r="HV50" s="253"/>
      <c r="HW50" s="253"/>
      <c r="HX50" s="253"/>
      <c r="HY50" s="253"/>
      <c r="HZ50" s="253"/>
      <c r="IA50" s="253"/>
      <c r="IB50" s="253"/>
      <c r="IC50" s="253"/>
      <c r="ID50" s="253"/>
      <c r="IE50" s="253"/>
      <c r="IF50" s="253"/>
      <c r="IG50" s="253"/>
      <c r="IH50" s="253"/>
      <c r="II50" s="253"/>
      <c r="IJ50" s="253"/>
      <c r="IK50" s="253"/>
      <c r="IL50" s="253"/>
      <c r="IM50" s="253"/>
      <c r="IN50" s="253"/>
      <c r="IO50" s="253"/>
      <c r="IP50" s="253"/>
      <c r="IQ50" s="253"/>
      <c r="IR50" s="253"/>
      <c r="IS50" s="253"/>
      <c r="IT50" s="253"/>
      <c r="IU50" s="253"/>
      <c r="IV50" s="253"/>
    </row>
    <row r="51" spans="1:256" ht="18">
      <c r="A51" s="255" t="str">
        <f>+A3</f>
        <v>November 2002</v>
      </c>
      <c r="B51" s="251" t="s">
        <v>107</v>
      </c>
      <c r="C51" s="270"/>
      <c r="D51" s="251"/>
      <c r="E51" s="255" t="s">
        <v>454</v>
      </c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V51" s="253"/>
      <c r="GW51" s="253"/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53"/>
      <c r="IR51" s="253"/>
      <c r="IS51" s="253"/>
      <c r="IT51" s="253"/>
      <c r="IU51" s="253"/>
      <c r="IV51" s="253"/>
    </row>
    <row r="52" spans="1:256" ht="18">
      <c r="A52" s="256" t="s">
        <v>244</v>
      </c>
      <c r="B52" s="256" t="s">
        <v>245</v>
      </c>
      <c r="C52" s="257" t="s">
        <v>246</v>
      </c>
      <c r="D52" s="256" t="s">
        <v>247</v>
      </c>
      <c r="E52" s="256" t="s">
        <v>248</v>
      </c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253"/>
      <c r="IS52" s="253"/>
      <c r="IT52" s="253"/>
      <c r="IU52" s="253"/>
      <c r="IV52" s="253"/>
    </row>
    <row r="53" spans="1:256" ht="18">
      <c r="A53" s="259" t="s">
        <v>288</v>
      </c>
      <c r="B53" s="260" t="s">
        <v>108</v>
      </c>
      <c r="C53" s="260" t="s">
        <v>108</v>
      </c>
      <c r="D53" s="260"/>
      <c r="E53" s="261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253"/>
      <c r="FG53" s="253"/>
      <c r="FH53" s="253"/>
      <c r="FI53" s="253"/>
      <c r="FJ53" s="253"/>
      <c r="FK53" s="253"/>
      <c r="FL53" s="253"/>
      <c r="FM53" s="253"/>
      <c r="FN53" s="253"/>
      <c r="FO53" s="253"/>
      <c r="FP53" s="253"/>
      <c r="FQ53" s="253"/>
      <c r="FR53" s="253"/>
      <c r="FS53" s="253"/>
      <c r="FT53" s="253"/>
      <c r="FU53" s="253"/>
      <c r="FV53" s="253"/>
      <c r="FW53" s="253"/>
      <c r="FX53" s="253"/>
      <c r="FY53" s="253"/>
      <c r="FZ53" s="253"/>
      <c r="GA53" s="253"/>
      <c r="GB53" s="253"/>
      <c r="GC53" s="253"/>
      <c r="GD53" s="253"/>
      <c r="GE53" s="253"/>
      <c r="GF53" s="253"/>
      <c r="GG53" s="253"/>
      <c r="GH53" s="253"/>
      <c r="GI53" s="253"/>
      <c r="GJ53" s="253"/>
      <c r="GK53" s="253"/>
      <c r="GL53" s="253"/>
      <c r="GM53" s="253"/>
      <c r="GN53" s="253"/>
      <c r="GO53" s="253"/>
      <c r="GP53" s="253"/>
      <c r="GQ53" s="253"/>
      <c r="GR53" s="253"/>
      <c r="GS53" s="253"/>
      <c r="GT53" s="253"/>
      <c r="GU53" s="253"/>
      <c r="GV53" s="253"/>
      <c r="GW53" s="253"/>
      <c r="GX53" s="253"/>
      <c r="GY53" s="253"/>
      <c r="GZ53" s="253"/>
      <c r="HA53" s="253"/>
      <c r="HB53" s="253"/>
      <c r="HC53" s="253"/>
      <c r="HD53" s="253"/>
      <c r="HE53" s="253"/>
      <c r="HF53" s="253"/>
      <c r="HG53" s="253"/>
      <c r="HH53" s="253"/>
      <c r="HI53" s="253"/>
      <c r="HJ53" s="253"/>
      <c r="HK53" s="253"/>
      <c r="HL53" s="253"/>
      <c r="HM53" s="253"/>
      <c r="HN53" s="253"/>
      <c r="HO53" s="253"/>
      <c r="HP53" s="253"/>
      <c r="HQ53" s="253"/>
      <c r="HR53" s="253"/>
      <c r="HS53" s="253"/>
      <c r="HT53" s="253"/>
      <c r="HU53" s="253"/>
      <c r="HV53" s="253"/>
      <c r="HW53" s="253"/>
      <c r="HX53" s="253"/>
      <c r="HY53" s="253"/>
      <c r="HZ53" s="253"/>
      <c r="IA53" s="253"/>
      <c r="IB53" s="253"/>
      <c r="IC53" s="253"/>
      <c r="ID53" s="253"/>
      <c r="IE53" s="253"/>
      <c r="IF53" s="253"/>
      <c r="IG53" s="253"/>
      <c r="IH53" s="253"/>
      <c r="II53" s="253"/>
      <c r="IJ53" s="253"/>
      <c r="IK53" s="253"/>
      <c r="IL53" s="253"/>
      <c r="IM53" s="253"/>
      <c r="IN53" s="253"/>
      <c r="IO53" s="253"/>
      <c r="IP53" s="253"/>
      <c r="IQ53" s="253"/>
      <c r="IR53" s="253"/>
      <c r="IS53" s="253"/>
      <c r="IT53" s="253"/>
      <c r="IU53" s="253"/>
      <c r="IV53" s="253"/>
    </row>
    <row r="54" spans="1:256" ht="18">
      <c r="A54" s="260" t="s">
        <v>289</v>
      </c>
      <c r="B54" s="267">
        <v>1251602.46</v>
      </c>
      <c r="C54" s="267">
        <v>1515004.16</v>
      </c>
      <c r="D54" s="271"/>
      <c r="E54" s="27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253"/>
      <c r="FG54" s="253"/>
      <c r="FH54" s="253"/>
      <c r="FI54" s="253"/>
      <c r="FJ54" s="253"/>
      <c r="FK54" s="253"/>
      <c r="FL54" s="253"/>
      <c r="FM54" s="253"/>
      <c r="FN54" s="253"/>
      <c r="FO54" s="253"/>
      <c r="FP54" s="253"/>
      <c r="FQ54" s="253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D54" s="253"/>
      <c r="GE54" s="253"/>
      <c r="GF54" s="253"/>
      <c r="GG54" s="253"/>
      <c r="GH54" s="253"/>
      <c r="GI54" s="253"/>
      <c r="GJ54" s="253"/>
      <c r="GK54" s="253"/>
      <c r="GL54" s="253"/>
      <c r="GM54" s="253"/>
      <c r="GN54" s="253"/>
      <c r="GO54" s="253"/>
      <c r="GP54" s="253"/>
      <c r="GQ54" s="253"/>
      <c r="GR54" s="253"/>
      <c r="GS54" s="253"/>
      <c r="GT54" s="253"/>
      <c r="GU54" s="253"/>
      <c r="GV54" s="253"/>
      <c r="GW54" s="253"/>
      <c r="GX54" s="253"/>
      <c r="GY54" s="253"/>
      <c r="GZ54" s="253"/>
      <c r="HA54" s="253"/>
      <c r="HB54" s="253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  <c r="HT54" s="253"/>
      <c r="HU54" s="253"/>
      <c r="HV54" s="253"/>
      <c r="HW54" s="253"/>
      <c r="HX54" s="253"/>
      <c r="HY54" s="253"/>
      <c r="HZ54" s="253"/>
      <c r="IA54" s="253"/>
      <c r="IB54" s="253"/>
      <c r="IC54" s="253"/>
      <c r="ID54" s="253"/>
      <c r="IE54" s="253"/>
      <c r="IF54" s="253"/>
      <c r="IG54" s="253"/>
      <c r="IH54" s="253"/>
      <c r="II54" s="253"/>
      <c r="IJ54" s="253"/>
      <c r="IK54" s="253"/>
      <c r="IL54" s="253"/>
      <c r="IM54" s="253"/>
      <c r="IN54" s="253"/>
      <c r="IO54" s="253"/>
      <c r="IP54" s="253"/>
      <c r="IQ54" s="253"/>
      <c r="IR54" s="253"/>
      <c r="IS54" s="253"/>
      <c r="IT54" s="253"/>
      <c r="IU54" s="253"/>
      <c r="IV54" s="253"/>
    </row>
    <row r="55" spans="1:256" ht="18">
      <c r="A55" s="260" t="s">
        <v>290</v>
      </c>
      <c r="B55" s="267">
        <v>1620</v>
      </c>
      <c r="C55" s="267">
        <v>1200</v>
      </c>
      <c r="D55" s="271"/>
      <c r="E55" s="27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253"/>
      <c r="FG55" s="253"/>
      <c r="FH55" s="253"/>
      <c r="FI55" s="253"/>
      <c r="FJ55" s="253"/>
      <c r="FK55" s="253"/>
      <c r="FL55" s="253"/>
      <c r="FM55" s="253"/>
      <c r="FN55" s="253"/>
      <c r="FO55" s="253"/>
      <c r="FP55" s="253"/>
      <c r="FQ55" s="253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  <c r="GF55" s="253"/>
      <c r="GG55" s="253"/>
      <c r="GH55" s="253"/>
      <c r="GI55" s="253"/>
      <c r="GJ55" s="253"/>
      <c r="GK55" s="253"/>
      <c r="GL55" s="253"/>
      <c r="GM55" s="253"/>
      <c r="GN55" s="253"/>
      <c r="GO55" s="253"/>
      <c r="GP55" s="253"/>
      <c r="GQ55" s="253"/>
      <c r="GR55" s="253"/>
      <c r="GS55" s="253"/>
      <c r="GT55" s="253"/>
      <c r="GU55" s="253"/>
      <c r="GV55" s="253"/>
      <c r="GW55" s="253"/>
      <c r="GX55" s="253"/>
      <c r="GY55" s="253"/>
      <c r="GZ55" s="253"/>
      <c r="HA55" s="253"/>
      <c r="HB55" s="253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253"/>
      <c r="IS55" s="253"/>
      <c r="IT55" s="253"/>
      <c r="IU55" s="253"/>
      <c r="IV55" s="253"/>
    </row>
    <row r="56" spans="1:256" ht="18">
      <c r="A56" s="260" t="s">
        <v>291</v>
      </c>
      <c r="B56" s="267">
        <v>0</v>
      </c>
      <c r="C56" s="267">
        <v>0</v>
      </c>
      <c r="D56" s="271"/>
      <c r="E56" s="272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253"/>
      <c r="FG56" s="253"/>
      <c r="FH56" s="253"/>
      <c r="FI56" s="253"/>
      <c r="FJ56" s="253"/>
      <c r="FK56" s="253"/>
      <c r="FL56" s="253"/>
      <c r="FM56" s="253"/>
      <c r="FN56" s="253"/>
      <c r="FO56" s="253"/>
      <c r="FP56" s="253"/>
      <c r="FQ56" s="253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  <c r="GF56" s="253"/>
      <c r="GG56" s="253"/>
      <c r="GH56" s="253"/>
      <c r="GI56" s="253"/>
      <c r="GJ56" s="253"/>
      <c r="GK56" s="253"/>
      <c r="GL56" s="253"/>
      <c r="GM56" s="253"/>
      <c r="GN56" s="253"/>
      <c r="GO56" s="253"/>
      <c r="GP56" s="253"/>
      <c r="GQ56" s="253"/>
      <c r="GR56" s="253"/>
      <c r="GS56" s="253"/>
      <c r="GT56" s="253"/>
      <c r="GU56" s="253"/>
      <c r="GV56" s="253"/>
      <c r="GW56" s="253"/>
      <c r="GX56" s="253"/>
      <c r="GY56" s="253"/>
      <c r="GZ56" s="253"/>
      <c r="HA56" s="253"/>
      <c r="HB56" s="253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253"/>
      <c r="IS56" s="253"/>
      <c r="IT56" s="253"/>
      <c r="IU56" s="253"/>
      <c r="IV56" s="253"/>
    </row>
    <row r="57" spans="1:256" ht="18">
      <c r="A57" s="260" t="s">
        <v>292</v>
      </c>
      <c r="B57" s="267">
        <v>0</v>
      </c>
      <c r="C57" s="267">
        <v>0</v>
      </c>
      <c r="D57" s="271"/>
      <c r="E57" s="272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</row>
    <row r="58" spans="1:256" ht="18">
      <c r="A58" s="260" t="s">
        <v>293</v>
      </c>
      <c r="B58" s="267">
        <v>81.73</v>
      </c>
      <c r="C58" s="267">
        <v>125714.72</v>
      </c>
      <c r="D58" s="271"/>
      <c r="E58" s="27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</row>
    <row r="59" spans="1:256" ht="18">
      <c r="A59" s="260" t="s">
        <v>294</v>
      </c>
      <c r="B59" s="267">
        <v>49169.68</v>
      </c>
      <c r="C59" s="267">
        <v>49796.81</v>
      </c>
      <c r="D59" s="271"/>
      <c r="E59" s="27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  <c r="IU59" s="253"/>
      <c r="IV59" s="253"/>
    </row>
    <row r="60" spans="1:256" ht="18">
      <c r="A60" s="260" t="s">
        <v>295</v>
      </c>
      <c r="B60" s="267">
        <v>0</v>
      </c>
      <c r="C60" s="267">
        <v>0</v>
      </c>
      <c r="D60" s="271"/>
      <c r="E60" s="27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3"/>
      <c r="IV60" s="253"/>
    </row>
    <row r="61" spans="1:256" ht="18">
      <c r="A61" s="260" t="s">
        <v>296</v>
      </c>
      <c r="B61" s="267">
        <v>57.5</v>
      </c>
      <c r="C61" s="267">
        <v>129.36</v>
      </c>
      <c r="D61" s="271"/>
      <c r="E61" s="27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</row>
    <row r="62" spans="1:256" ht="18">
      <c r="A62" s="263" t="s">
        <v>221</v>
      </c>
      <c r="B62" s="273">
        <f>SUM(B54:B61)</f>
        <v>1302531.3699999999</v>
      </c>
      <c r="C62" s="273">
        <f>SUM(C54:C61)</f>
        <v>1691845.05</v>
      </c>
      <c r="D62" s="273">
        <f>C62-B62</f>
        <v>389313.68000000017</v>
      </c>
      <c r="E62" s="274">
        <f>D62/B62</f>
        <v>0.29889006051347555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53"/>
      <c r="GF62" s="253"/>
      <c r="GG62" s="253"/>
      <c r="GH62" s="253"/>
      <c r="GI62" s="253"/>
      <c r="GJ62" s="253"/>
      <c r="GK62" s="253"/>
      <c r="GL62" s="253"/>
      <c r="GM62" s="253"/>
      <c r="GN62" s="253"/>
      <c r="GO62" s="253"/>
      <c r="GP62" s="253"/>
      <c r="GQ62" s="253"/>
      <c r="GR62" s="253"/>
      <c r="GS62" s="253"/>
      <c r="GT62" s="253"/>
      <c r="GU62" s="253"/>
      <c r="GV62" s="253"/>
      <c r="GW62" s="253"/>
      <c r="GX62" s="253"/>
      <c r="GY62" s="253"/>
      <c r="GZ62" s="253"/>
      <c r="HA62" s="253"/>
      <c r="HB62" s="253"/>
      <c r="HC62" s="253"/>
      <c r="HD62" s="253"/>
      <c r="HE62" s="253"/>
      <c r="HF62" s="253"/>
      <c r="HG62" s="253"/>
      <c r="HH62" s="253"/>
      <c r="HI62" s="253"/>
      <c r="HJ62" s="253"/>
      <c r="HK62" s="253"/>
      <c r="HL62" s="253"/>
      <c r="HM62" s="253"/>
      <c r="HN62" s="253"/>
      <c r="HO62" s="253"/>
      <c r="HP62" s="253"/>
      <c r="HQ62" s="253"/>
      <c r="HR62" s="253"/>
      <c r="HS62" s="253"/>
      <c r="HT62" s="253"/>
      <c r="HU62" s="253"/>
      <c r="HV62" s="253"/>
      <c r="HW62" s="253"/>
      <c r="HX62" s="253"/>
      <c r="HY62" s="253"/>
      <c r="HZ62" s="253"/>
      <c r="IA62" s="253"/>
      <c r="IB62" s="253"/>
      <c r="IC62" s="253"/>
      <c r="ID62" s="253"/>
      <c r="IE62" s="253"/>
      <c r="IF62" s="253"/>
      <c r="IG62" s="253"/>
      <c r="IH62" s="253"/>
      <c r="II62" s="253"/>
      <c r="IJ62" s="253"/>
      <c r="IK62" s="253"/>
      <c r="IL62" s="253"/>
      <c r="IM62" s="253"/>
      <c r="IN62" s="253"/>
      <c r="IO62" s="253"/>
      <c r="IP62" s="253"/>
      <c r="IQ62" s="253"/>
      <c r="IR62" s="253"/>
      <c r="IS62" s="253"/>
      <c r="IT62" s="253"/>
      <c r="IU62" s="253"/>
      <c r="IV62" s="253"/>
    </row>
    <row r="63" spans="1:256" ht="18">
      <c r="A63" s="259" t="s">
        <v>297</v>
      </c>
      <c r="B63" s="260" t="s">
        <v>108</v>
      </c>
      <c r="C63" s="260" t="s">
        <v>108</v>
      </c>
      <c r="D63" s="260"/>
      <c r="E63" s="261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3"/>
      <c r="FK63" s="253"/>
      <c r="FL63" s="253"/>
      <c r="FM63" s="253"/>
      <c r="FN63" s="253"/>
      <c r="FO63" s="253"/>
      <c r="FP63" s="253"/>
      <c r="FQ63" s="253"/>
      <c r="FR63" s="253"/>
      <c r="FS63" s="253"/>
      <c r="FT63" s="253"/>
      <c r="FU63" s="253"/>
      <c r="FV63" s="253"/>
      <c r="FW63" s="253"/>
      <c r="FX63" s="253"/>
      <c r="FY63" s="253"/>
      <c r="FZ63" s="253"/>
      <c r="GA63" s="253"/>
      <c r="GB63" s="253"/>
      <c r="GC63" s="253"/>
      <c r="GD63" s="253"/>
      <c r="GE63" s="253"/>
      <c r="GF63" s="253"/>
      <c r="GG63" s="253"/>
      <c r="GH63" s="253"/>
      <c r="GI63" s="253"/>
      <c r="GJ63" s="253"/>
      <c r="GK63" s="253"/>
      <c r="GL63" s="253"/>
      <c r="GM63" s="253"/>
      <c r="GN63" s="253"/>
      <c r="GO63" s="253"/>
      <c r="GP63" s="253"/>
      <c r="GQ63" s="253"/>
      <c r="GR63" s="253"/>
      <c r="GS63" s="253"/>
      <c r="GT63" s="253"/>
      <c r="GU63" s="253"/>
      <c r="GV63" s="253"/>
      <c r="GW63" s="253"/>
      <c r="GX63" s="253"/>
      <c r="GY63" s="253"/>
      <c r="GZ63" s="253"/>
      <c r="HA63" s="253"/>
      <c r="HB63" s="253"/>
      <c r="HC63" s="253"/>
      <c r="HD63" s="253"/>
      <c r="HE63" s="253"/>
      <c r="HF63" s="253"/>
      <c r="HG63" s="253"/>
      <c r="HH63" s="253"/>
      <c r="HI63" s="253"/>
      <c r="HJ63" s="253"/>
      <c r="HK63" s="253"/>
      <c r="HL63" s="253"/>
      <c r="HM63" s="253"/>
      <c r="HN63" s="253"/>
      <c r="HO63" s="253"/>
      <c r="HP63" s="253"/>
      <c r="HQ63" s="253"/>
      <c r="HR63" s="253"/>
      <c r="HS63" s="253"/>
      <c r="HT63" s="253"/>
      <c r="HU63" s="253"/>
      <c r="HV63" s="253"/>
      <c r="HW63" s="253"/>
      <c r="HX63" s="253"/>
      <c r="HY63" s="253"/>
      <c r="HZ63" s="253"/>
      <c r="IA63" s="253"/>
      <c r="IB63" s="253"/>
      <c r="IC63" s="253"/>
      <c r="ID63" s="253"/>
      <c r="IE63" s="253"/>
      <c r="IF63" s="253"/>
      <c r="IG63" s="253"/>
      <c r="IH63" s="253"/>
      <c r="II63" s="253"/>
      <c r="IJ63" s="253"/>
      <c r="IK63" s="253"/>
      <c r="IL63" s="253"/>
      <c r="IM63" s="253"/>
      <c r="IN63" s="253"/>
      <c r="IO63" s="253"/>
      <c r="IP63" s="253"/>
      <c r="IQ63" s="253"/>
      <c r="IR63" s="253"/>
      <c r="IS63" s="253"/>
      <c r="IT63" s="253"/>
      <c r="IU63" s="253"/>
      <c r="IV63" s="253"/>
    </row>
    <row r="64" spans="1:256" ht="18">
      <c r="A64" s="260" t="s">
        <v>298</v>
      </c>
      <c r="B64" s="267">
        <v>10030230.5</v>
      </c>
      <c r="C64" s="267">
        <v>10439406.25</v>
      </c>
      <c r="D64" s="271" t="s">
        <v>108</v>
      </c>
      <c r="E64" s="272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  <c r="GG64" s="253"/>
      <c r="GH64" s="253"/>
      <c r="GI64" s="253"/>
      <c r="GJ64" s="253"/>
      <c r="GK64" s="253"/>
      <c r="GL64" s="253"/>
      <c r="GM64" s="253"/>
      <c r="GN64" s="253"/>
      <c r="GO64" s="253"/>
      <c r="GP64" s="253"/>
      <c r="GQ64" s="253"/>
      <c r="GR64" s="253"/>
      <c r="GS64" s="253"/>
      <c r="GT64" s="253"/>
      <c r="GU64" s="253"/>
      <c r="GV64" s="253"/>
      <c r="GW64" s="253"/>
      <c r="GX64" s="253"/>
      <c r="GY64" s="253"/>
      <c r="GZ64" s="253"/>
      <c r="HA64" s="253"/>
      <c r="HB64" s="253"/>
      <c r="HC64" s="253"/>
      <c r="HD64" s="253"/>
      <c r="HE64" s="253"/>
      <c r="HF64" s="253"/>
      <c r="HG64" s="253"/>
      <c r="HH64" s="253"/>
      <c r="HI64" s="253"/>
      <c r="HJ64" s="253"/>
      <c r="HK64" s="253"/>
      <c r="HL64" s="253"/>
      <c r="HM64" s="253"/>
      <c r="HN64" s="253"/>
      <c r="HO64" s="253"/>
      <c r="HP64" s="253"/>
      <c r="HQ64" s="253"/>
      <c r="HR64" s="253"/>
      <c r="HS64" s="253"/>
      <c r="HT64" s="253"/>
      <c r="HU64" s="253"/>
      <c r="HV64" s="253"/>
      <c r="HW64" s="253"/>
      <c r="HX64" s="253"/>
      <c r="HY64" s="253"/>
      <c r="HZ64" s="253"/>
      <c r="IA64" s="253"/>
      <c r="IB64" s="253"/>
      <c r="IC64" s="253"/>
      <c r="ID64" s="253"/>
      <c r="IE64" s="253"/>
      <c r="IF64" s="253"/>
      <c r="IG64" s="253"/>
      <c r="IH64" s="253"/>
      <c r="II64" s="253"/>
      <c r="IJ64" s="253"/>
      <c r="IK64" s="253"/>
      <c r="IL64" s="253"/>
      <c r="IM64" s="253"/>
      <c r="IN64" s="253"/>
      <c r="IO64" s="253"/>
      <c r="IP64" s="253"/>
      <c r="IQ64" s="253"/>
      <c r="IR64" s="253"/>
      <c r="IS64" s="253"/>
      <c r="IT64" s="253"/>
      <c r="IU64" s="253"/>
      <c r="IV64" s="253"/>
    </row>
    <row r="65" spans="1:256" ht="18">
      <c r="A65" s="260" t="s">
        <v>299</v>
      </c>
      <c r="B65" s="267">
        <v>370688.5</v>
      </c>
      <c r="C65" s="267">
        <v>357487</v>
      </c>
      <c r="D65" s="271"/>
      <c r="E65" s="272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3"/>
      <c r="FF65" s="253"/>
      <c r="FG65" s="253"/>
      <c r="FH65" s="253"/>
      <c r="FI65" s="253"/>
      <c r="FJ65" s="253"/>
      <c r="FK65" s="253"/>
      <c r="FL65" s="253"/>
      <c r="FM65" s="253"/>
      <c r="FN65" s="253"/>
      <c r="FO65" s="253"/>
      <c r="FP65" s="253"/>
      <c r="FQ65" s="253"/>
      <c r="FR65" s="253"/>
      <c r="FS65" s="253"/>
      <c r="FT65" s="253"/>
      <c r="FU65" s="253"/>
      <c r="FV65" s="253"/>
      <c r="FW65" s="253"/>
      <c r="FX65" s="253"/>
      <c r="FY65" s="253"/>
      <c r="FZ65" s="253"/>
      <c r="GA65" s="253"/>
      <c r="GB65" s="253"/>
      <c r="GC65" s="253"/>
      <c r="GD65" s="253"/>
      <c r="GE65" s="253"/>
      <c r="GF65" s="253"/>
      <c r="GG65" s="253"/>
      <c r="GH65" s="253"/>
      <c r="GI65" s="253"/>
      <c r="GJ65" s="253"/>
      <c r="GK65" s="253"/>
      <c r="GL65" s="253"/>
      <c r="GM65" s="253"/>
      <c r="GN65" s="253"/>
      <c r="GO65" s="253"/>
      <c r="GP65" s="253"/>
      <c r="GQ65" s="253"/>
      <c r="GR65" s="253"/>
      <c r="GS65" s="253"/>
      <c r="GT65" s="253"/>
      <c r="GU65" s="253"/>
      <c r="GV65" s="253"/>
      <c r="GW65" s="253"/>
      <c r="GX65" s="253"/>
      <c r="GY65" s="253"/>
      <c r="GZ65" s="253"/>
      <c r="HA65" s="253"/>
      <c r="HB65" s="253"/>
      <c r="HC65" s="253"/>
      <c r="HD65" s="253"/>
      <c r="HE65" s="253"/>
      <c r="HF65" s="253"/>
      <c r="HG65" s="253"/>
      <c r="HH65" s="253"/>
      <c r="HI65" s="253"/>
      <c r="HJ65" s="253"/>
      <c r="HK65" s="253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53"/>
      <c r="HZ65" s="253"/>
      <c r="IA65" s="253"/>
      <c r="IB65" s="253"/>
      <c r="IC65" s="253"/>
      <c r="ID65" s="253"/>
      <c r="IE65" s="253"/>
      <c r="IF65" s="253"/>
      <c r="IG65" s="253"/>
      <c r="IH65" s="253"/>
      <c r="II65" s="253"/>
      <c r="IJ65" s="253"/>
      <c r="IK65" s="253"/>
      <c r="IL65" s="253"/>
      <c r="IM65" s="253"/>
      <c r="IN65" s="253"/>
      <c r="IO65" s="253"/>
      <c r="IP65" s="253"/>
      <c r="IQ65" s="253"/>
      <c r="IR65" s="253"/>
      <c r="IS65" s="253"/>
      <c r="IT65" s="253"/>
      <c r="IU65" s="253"/>
      <c r="IV65" s="253"/>
    </row>
    <row r="66" spans="1:256" ht="18">
      <c r="A66" s="260" t="s">
        <v>300</v>
      </c>
      <c r="B66" s="267">
        <v>1725</v>
      </c>
      <c r="C66" s="267">
        <v>2024</v>
      </c>
      <c r="D66" s="271"/>
      <c r="E66" s="272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253"/>
      <c r="EB66" s="253"/>
      <c r="EC66" s="253"/>
      <c r="ED66" s="253"/>
      <c r="EE66" s="253"/>
      <c r="EF66" s="253"/>
      <c r="EG66" s="253"/>
      <c r="EH66" s="253"/>
      <c r="EI66" s="253"/>
      <c r="EJ66" s="253"/>
      <c r="EK66" s="253"/>
      <c r="EL66" s="253"/>
      <c r="EM66" s="253"/>
      <c r="EN66" s="253"/>
      <c r="EO66" s="253"/>
      <c r="EP66" s="253"/>
      <c r="EQ66" s="253"/>
      <c r="ER66" s="253"/>
      <c r="ES66" s="253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3"/>
      <c r="FF66" s="253"/>
      <c r="FG66" s="253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  <c r="FR66" s="253"/>
      <c r="FS66" s="253"/>
      <c r="FT66" s="253"/>
      <c r="FU66" s="253"/>
      <c r="FV66" s="253"/>
      <c r="FW66" s="253"/>
      <c r="FX66" s="253"/>
      <c r="FY66" s="253"/>
      <c r="FZ66" s="253"/>
      <c r="GA66" s="253"/>
      <c r="GB66" s="253"/>
      <c r="GC66" s="253"/>
      <c r="GD66" s="253"/>
      <c r="GE66" s="253"/>
      <c r="GF66" s="253"/>
      <c r="GG66" s="253"/>
      <c r="GH66" s="253"/>
      <c r="GI66" s="253"/>
      <c r="GJ66" s="253"/>
      <c r="GK66" s="253"/>
      <c r="GL66" s="253"/>
      <c r="GM66" s="253"/>
      <c r="GN66" s="253"/>
      <c r="GO66" s="253"/>
      <c r="GP66" s="253"/>
      <c r="GQ66" s="253"/>
      <c r="GR66" s="253"/>
      <c r="GS66" s="253"/>
      <c r="GT66" s="253"/>
      <c r="GU66" s="253"/>
      <c r="GV66" s="253"/>
      <c r="GW66" s="253"/>
      <c r="GX66" s="253"/>
      <c r="GY66" s="253"/>
      <c r="GZ66" s="253"/>
      <c r="HA66" s="253"/>
      <c r="HB66" s="253"/>
      <c r="HC66" s="253"/>
      <c r="HD66" s="253"/>
      <c r="HE66" s="253"/>
      <c r="HF66" s="253"/>
      <c r="HG66" s="253"/>
      <c r="HH66" s="253"/>
      <c r="HI66" s="253"/>
      <c r="HJ66" s="253"/>
      <c r="HK66" s="253"/>
      <c r="HL66" s="253"/>
      <c r="HM66" s="253"/>
      <c r="HN66" s="253"/>
      <c r="HO66" s="253"/>
      <c r="HP66" s="253"/>
      <c r="HQ66" s="253"/>
      <c r="HR66" s="253"/>
      <c r="HS66" s="253"/>
      <c r="HT66" s="253"/>
      <c r="HU66" s="253"/>
      <c r="HV66" s="253"/>
      <c r="HW66" s="253"/>
      <c r="HX66" s="253"/>
      <c r="HY66" s="253"/>
      <c r="HZ66" s="253"/>
      <c r="IA66" s="253"/>
      <c r="IB66" s="253"/>
      <c r="IC66" s="253"/>
      <c r="ID66" s="253"/>
      <c r="IE66" s="253"/>
      <c r="IF66" s="253"/>
      <c r="IG66" s="253"/>
      <c r="IH66" s="253"/>
      <c r="II66" s="253"/>
      <c r="IJ66" s="253"/>
      <c r="IK66" s="253"/>
      <c r="IL66" s="253"/>
      <c r="IM66" s="253"/>
      <c r="IN66" s="253"/>
      <c r="IO66" s="253"/>
      <c r="IP66" s="253"/>
      <c r="IQ66" s="253"/>
      <c r="IR66" s="253"/>
      <c r="IS66" s="253"/>
      <c r="IT66" s="253"/>
      <c r="IU66" s="253"/>
      <c r="IV66" s="253"/>
    </row>
    <row r="67" spans="1:256" ht="18">
      <c r="A67" s="260" t="s">
        <v>301</v>
      </c>
      <c r="B67" s="267">
        <v>17045.12</v>
      </c>
      <c r="C67" s="267">
        <v>12128.16</v>
      </c>
      <c r="D67" s="271"/>
      <c r="E67" s="27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/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253"/>
      <c r="EP67" s="253"/>
      <c r="EQ67" s="253"/>
      <c r="ER67" s="253"/>
      <c r="ES67" s="253"/>
      <c r="ET67" s="253"/>
      <c r="EU67" s="253"/>
      <c r="EV67" s="253"/>
      <c r="EW67" s="253"/>
      <c r="EX67" s="253"/>
      <c r="EY67" s="253"/>
      <c r="EZ67" s="253"/>
      <c r="FA67" s="253"/>
      <c r="FB67" s="253"/>
      <c r="FC67" s="253"/>
      <c r="FD67" s="253"/>
      <c r="FE67" s="253"/>
      <c r="FF67" s="253"/>
      <c r="FG67" s="253"/>
      <c r="FH67" s="253"/>
      <c r="FI67" s="253"/>
      <c r="FJ67" s="253"/>
      <c r="FK67" s="253"/>
      <c r="FL67" s="253"/>
      <c r="FM67" s="253"/>
      <c r="FN67" s="253"/>
      <c r="FO67" s="253"/>
      <c r="FP67" s="253"/>
      <c r="FQ67" s="253"/>
      <c r="FR67" s="253"/>
      <c r="FS67" s="253"/>
      <c r="FT67" s="253"/>
      <c r="FU67" s="253"/>
      <c r="FV67" s="253"/>
      <c r="FW67" s="253"/>
      <c r="FX67" s="253"/>
      <c r="FY67" s="253"/>
      <c r="FZ67" s="253"/>
      <c r="GA67" s="253"/>
      <c r="GB67" s="253"/>
      <c r="GC67" s="253"/>
      <c r="GD67" s="253"/>
      <c r="GE67" s="253"/>
      <c r="GF67" s="253"/>
      <c r="GG67" s="253"/>
      <c r="GH67" s="253"/>
      <c r="GI67" s="253"/>
      <c r="GJ67" s="253"/>
      <c r="GK67" s="253"/>
      <c r="GL67" s="253"/>
      <c r="GM67" s="253"/>
      <c r="GN67" s="253"/>
      <c r="GO67" s="253"/>
      <c r="GP67" s="253"/>
      <c r="GQ67" s="253"/>
      <c r="GR67" s="253"/>
      <c r="GS67" s="253"/>
      <c r="GT67" s="253"/>
      <c r="GU67" s="253"/>
      <c r="GV67" s="253"/>
      <c r="GW67" s="253"/>
      <c r="GX67" s="253"/>
      <c r="GY67" s="253"/>
      <c r="GZ67" s="253"/>
      <c r="HA67" s="253"/>
      <c r="HB67" s="253"/>
      <c r="HC67" s="253"/>
      <c r="HD67" s="253"/>
      <c r="HE67" s="253"/>
      <c r="HF67" s="253"/>
      <c r="HG67" s="253"/>
      <c r="HH67" s="253"/>
      <c r="HI67" s="253"/>
      <c r="HJ67" s="253"/>
      <c r="HK67" s="253"/>
      <c r="HL67" s="253"/>
      <c r="HM67" s="253"/>
      <c r="HN67" s="253"/>
      <c r="HO67" s="253"/>
      <c r="HP67" s="253"/>
      <c r="HQ67" s="253"/>
      <c r="HR67" s="253"/>
      <c r="HS67" s="253"/>
      <c r="HT67" s="253"/>
      <c r="HU67" s="253"/>
      <c r="HV67" s="253"/>
      <c r="HW67" s="253"/>
      <c r="HX67" s="253"/>
      <c r="HY67" s="253"/>
      <c r="HZ67" s="253"/>
      <c r="IA67" s="253"/>
      <c r="IB67" s="253"/>
      <c r="IC67" s="253"/>
      <c r="ID67" s="253"/>
      <c r="IE67" s="253"/>
      <c r="IF67" s="253"/>
      <c r="IG67" s="253"/>
      <c r="IH67" s="253"/>
      <c r="II67" s="253"/>
      <c r="IJ67" s="253"/>
      <c r="IK67" s="253"/>
      <c r="IL67" s="253"/>
      <c r="IM67" s="253"/>
      <c r="IN67" s="253"/>
      <c r="IO67" s="253"/>
      <c r="IP67" s="253"/>
      <c r="IQ67" s="253"/>
      <c r="IR67" s="253"/>
      <c r="IS67" s="253"/>
      <c r="IT67" s="253"/>
      <c r="IU67" s="253"/>
      <c r="IV67" s="253"/>
    </row>
    <row r="68" spans="1:256" ht="18">
      <c r="A68" s="260" t="s">
        <v>302</v>
      </c>
      <c r="B68" s="267">
        <v>11219.53</v>
      </c>
      <c r="C68" s="267">
        <v>19235.25</v>
      </c>
      <c r="D68" s="271"/>
      <c r="E68" s="27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  <c r="EB68" s="253"/>
      <c r="EC68" s="253"/>
      <c r="ED68" s="253"/>
      <c r="EE68" s="253"/>
      <c r="EF68" s="253"/>
      <c r="EG68" s="253"/>
      <c r="EH68" s="253"/>
      <c r="EI68" s="253"/>
      <c r="EJ68" s="253"/>
      <c r="EK68" s="253"/>
      <c r="EL68" s="253"/>
      <c r="EM68" s="253"/>
      <c r="EN68" s="253"/>
      <c r="EO68" s="253"/>
      <c r="EP68" s="253"/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3"/>
      <c r="FL68" s="253"/>
      <c r="FM68" s="253"/>
      <c r="FN68" s="253"/>
      <c r="FO68" s="253"/>
      <c r="FP68" s="253"/>
      <c r="FQ68" s="253"/>
      <c r="FR68" s="253"/>
      <c r="FS68" s="253"/>
      <c r="FT68" s="253"/>
      <c r="FU68" s="253"/>
      <c r="FV68" s="253"/>
      <c r="FW68" s="253"/>
      <c r="FX68" s="253"/>
      <c r="FY68" s="253"/>
      <c r="FZ68" s="253"/>
      <c r="GA68" s="253"/>
      <c r="GB68" s="253"/>
      <c r="GC68" s="253"/>
      <c r="GD68" s="253"/>
      <c r="GE68" s="253"/>
      <c r="GF68" s="253"/>
      <c r="GG68" s="253"/>
      <c r="GH68" s="253"/>
      <c r="GI68" s="253"/>
      <c r="GJ68" s="253"/>
      <c r="GK68" s="253"/>
      <c r="GL68" s="253"/>
      <c r="GM68" s="253"/>
      <c r="GN68" s="253"/>
      <c r="GO68" s="253"/>
      <c r="GP68" s="253"/>
      <c r="GQ68" s="253"/>
      <c r="GR68" s="253"/>
      <c r="GS68" s="253"/>
      <c r="GT68" s="253"/>
      <c r="GU68" s="253"/>
      <c r="GV68" s="253"/>
      <c r="GW68" s="253"/>
      <c r="GX68" s="253"/>
      <c r="GY68" s="253"/>
      <c r="GZ68" s="253"/>
      <c r="HA68" s="253"/>
      <c r="HB68" s="253"/>
      <c r="HC68" s="253"/>
      <c r="HD68" s="253"/>
      <c r="HE68" s="253"/>
      <c r="HF68" s="253"/>
      <c r="HG68" s="253"/>
      <c r="HH68" s="253"/>
      <c r="HI68" s="253"/>
      <c r="HJ68" s="253"/>
      <c r="HK68" s="253"/>
      <c r="HL68" s="253"/>
      <c r="HM68" s="253"/>
      <c r="HN68" s="253"/>
      <c r="HO68" s="253"/>
      <c r="HP68" s="253"/>
      <c r="HQ68" s="253"/>
      <c r="HR68" s="253"/>
      <c r="HS68" s="253"/>
      <c r="HT68" s="253"/>
      <c r="HU68" s="253"/>
      <c r="HV68" s="253"/>
      <c r="HW68" s="253"/>
      <c r="HX68" s="253"/>
      <c r="HY68" s="253"/>
      <c r="HZ68" s="253"/>
      <c r="IA68" s="253"/>
      <c r="IB68" s="253"/>
      <c r="IC68" s="253"/>
      <c r="ID68" s="253"/>
      <c r="IE68" s="253"/>
      <c r="IF68" s="253"/>
      <c r="IG68" s="253"/>
      <c r="IH68" s="253"/>
      <c r="II68" s="253"/>
      <c r="IJ68" s="253"/>
      <c r="IK68" s="253"/>
      <c r="IL68" s="253"/>
      <c r="IM68" s="253"/>
      <c r="IN68" s="253"/>
      <c r="IO68" s="253"/>
      <c r="IP68" s="253"/>
      <c r="IQ68" s="253"/>
      <c r="IR68" s="253"/>
      <c r="IS68" s="253"/>
      <c r="IT68" s="253"/>
      <c r="IU68" s="253"/>
      <c r="IV68" s="253"/>
    </row>
    <row r="69" spans="1:256" ht="18">
      <c r="A69" s="260" t="s">
        <v>303</v>
      </c>
      <c r="B69" s="267">
        <v>4507120.09</v>
      </c>
      <c r="C69" s="267">
        <v>3388003.82</v>
      </c>
      <c r="D69" s="271"/>
      <c r="E69" s="27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3"/>
      <c r="GD69" s="253"/>
      <c r="GE69" s="253"/>
      <c r="GF69" s="253"/>
      <c r="GG69" s="253"/>
      <c r="GH69" s="253"/>
      <c r="GI69" s="253"/>
      <c r="GJ69" s="253"/>
      <c r="GK69" s="253"/>
      <c r="GL69" s="253"/>
      <c r="GM69" s="253"/>
      <c r="GN69" s="253"/>
      <c r="GO69" s="253"/>
      <c r="GP69" s="253"/>
      <c r="GQ69" s="253"/>
      <c r="GR69" s="253"/>
      <c r="GS69" s="253"/>
      <c r="GT69" s="253"/>
      <c r="GU69" s="253"/>
      <c r="GV69" s="253"/>
      <c r="GW69" s="253"/>
      <c r="GX69" s="253"/>
      <c r="GY69" s="253"/>
      <c r="GZ69" s="253"/>
      <c r="HA69" s="253"/>
      <c r="HB69" s="253"/>
      <c r="HC69" s="253"/>
      <c r="HD69" s="253"/>
      <c r="HE69" s="253"/>
      <c r="HF69" s="253"/>
      <c r="HG69" s="253"/>
      <c r="HH69" s="253"/>
      <c r="HI69" s="253"/>
      <c r="HJ69" s="253"/>
      <c r="HK69" s="253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53"/>
      <c r="HZ69" s="253"/>
      <c r="IA69" s="253"/>
      <c r="IB69" s="253"/>
      <c r="IC69" s="253"/>
      <c r="ID69" s="253"/>
      <c r="IE69" s="253"/>
      <c r="IF69" s="253"/>
      <c r="IG69" s="253"/>
      <c r="IH69" s="253"/>
      <c r="II69" s="253"/>
      <c r="IJ69" s="253"/>
      <c r="IK69" s="253"/>
      <c r="IL69" s="253"/>
      <c r="IM69" s="253"/>
      <c r="IN69" s="253"/>
      <c r="IO69" s="253"/>
      <c r="IP69" s="253"/>
      <c r="IQ69" s="253"/>
      <c r="IR69" s="253"/>
      <c r="IS69" s="253"/>
      <c r="IT69" s="253"/>
      <c r="IU69" s="253"/>
      <c r="IV69" s="253"/>
    </row>
    <row r="70" spans="1:256" ht="18">
      <c r="A70" s="260" t="s">
        <v>304</v>
      </c>
      <c r="B70" s="267">
        <v>21102</v>
      </c>
      <c r="C70" s="267">
        <v>21480.5</v>
      </c>
      <c r="D70" s="271"/>
      <c r="E70" s="272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253"/>
      <c r="FU70" s="253"/>
      <c r="FV70" s="253"/>
      <c r="FW70" s="253"/>
      <c r="FX70" s="253"/>
      <c r="FY70" s="253"/>
      <c r="FZ70" s="253"/>
      <c r="GA70" s="253"/>
      <c r="GB70" s="253"/>
      <c r="GC70" s="253"/>
      <c r="GD70" s="253"/>
      <c r="GE70" s="253"/>
      <c r="GF70" s="253"/>
      <c r="GG70" s="253"/>
      <c r="GH70" s="253"/>
      <c r="GI70" s="253"/>
      <c r="GJ70" s="253"/>
      <c r="GK70" s="253"/>
      <c r="GL70" s="253"/>
      <c r="GM70" s="253"/>
      <c r="GN70" s="253"/>
      <c r="GO70" s="253"/>
      <c r="GP70" s="253"/>
      <c r="GQ70" s="253"/>
      <c r="GR70" s="253"/>
      <c r="GS70" s="253"/>
      <c r="GT70" s="253"/>
      <c r="GU70" s="253"/>
      <c r="GV70" s="253"/>
      <c r="GW70" s="253"/>
      <c r="GX70" s="253"/>
      <c r="GY70" s="253"/>
      <c r="GZ70" s="253"/>
      <c r="HA70" s="253"/>
      <c r="HB70" s="253"/>
      <c r="HC70" s="253"/>
      <c r="HD70" s="253"/>
      <c r="HE70" s="253"/>
      <c r="HF70" s="253"/>
      <c r="HG70" s="253"/>
      <c r="HH70" s="253"/>
      <c r="HI70" s="253"/>
      <c r="HJ70" s="253"/>
      <c r="HK70" s="253"/>
      <c r="HL70" s="253"/>
      <c r="HM70" s="253"/>
      <c r="HN70" s="253"/>
      <c r="HO70" s="253"/>
      <c r="HP70" s="253"/>
      <c r="HQ70" s="253"/>
      <c r="HR70" s="253"/>
      <c r="HS70" s="253"/>
      <c r="HT70" s="253"/>
      <c r="HU70" s="253"/>
      <c r="HV70" s="253"/>
      <c r="HW70" s="253"/>
      <c r="HX70" s="253"/>
      <c r="HY70" s="253"/>
      <c r="HZ70" s="253"/>
      <c r="IA70" s="253"/>
      <c r="IB70" s="253"/>
      <c r="IC70" s="253"/>
      <c r="ID70" s="253"/>
      <c r="IE70" s="253"/>
      <c r="IF70" s="253"/>
      <c r="IG70" s="253"/>
      <c r="IH70" s="253"/>
      <c r="II70" s="253"/>
      <c r="IJ70" s="253"/>
      <c r="IK70" s="253"/>
      <c r="IL70" s="253"/>
      <c r="IM70" s="253"/>
      <c r="IN70" s="253"/>
      <c r="IO70" s="253"/>
      <c r="IP70" s="253"/>
      <c r="IQ70" s="253"/>
      <c r="IR70" s="253"/>
      <c r="IS70" s="253"/>
      <c r="IT70" s="253"/>
      <c r="IU70" s="253"/>
      <c r="IV70" s="253"/>
    </row>
    <row r="71" spans="1:256" ht="18">
      <c r="A71" s="260" t="s">
        <v>305</v>
      </c>
      <c r="B71" s="267">
        <v>7580</v>
      </c>
      <c r="C71" s="267">
        <v>6531.5</v>
      </c>
      <c r="D71" s="271"/>
      <c r="E71" s="272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253"/>
      <c r="EP71" s="253"/>
      <c r="EQ71" s="253"/>
      <c r="ER71" s="253"/>
      <c r="ES71" s="253"/>
      <c r="ET71" s="253"/>
      <c r="EU71" s="253"/>
      <c r="EV71" s="253"/>
      <c r="EW71" s="253"/>
      <c r="EX71" s="253"/>
      <c r="EY71" s="253"/>
      <c r="EZ71" s="253"/>
      <c r="FA71" s="253"/>
      <c r="FB71" s="253"/>
      <c r="FC71" s="253"/>
      <c r="FD71" s="253"/>
      <c r="FE71" s="253"/>
      <c r="FF71" s="253"/>
      <c r="FG71" s="253"/>
      <c r="FH71" s="253"/>
      <c r="FI71" s="253"/>
      <c r="FJ71" s="253"/>
      <c r="FK71" s="253"/>
      <c r="FL71" s="253"/>
      <c r="FM71" s="253"/>
      <c r="FN71" s="253"/>
      <c r="FO71" s="253"/>
      <c r="FP71" s="253"/>
      <c r="FQ71" s="253"/>
      <c r="FR71" s="253"/>
      <c r="FS71" s="253"/>
      <c r="FT71" s="253"/>
      <c r="FU71" s="253"/>
      <c r="FV71" s="253"/>
      <c r="FW71" s="253"/>
      <c r="FX71" s="253"/>
      <c r="FY71" s="253"/>
      <c r="FZ71" s="253"/>
      <c r="GA71" s="253"/>
      <c r="GB71" s="253"/>
      <c r="GC71" s="253"/>
      <c r="GD71" s="253"/>
      <c r="GE71" s="253"/>
      <c r="GF71" s="253"/>
      <c r="GG71" s="253"/>
      <c r="GH71" s="253"/>
      <c r="GI71" s="253"/>
      <c r="GJ71" s="253"/>
      <c r="GK71" s="253"/>
      <c r="GL71" s="253"/>
      <c r="GM71" s="253"/>
      <c r="GN71" s="253"/>
      <c r="GO71" s="253"/>
      <c r="GP71" s="253"/>
      <c r="GQ71" s="253"/>
      <c r="GR71" s="253"/>
      <c r="GS71" s="253"/>
      <c r="GT71" s="253"/>
      <c r="GU71" s="253"/>
      <c r="GV71" s="253"/>
      <c r="GW71" s="253"/>
      <c r="GX71" s="253"/>
      <c r="GY71" s="253"/>
      <c r="GZ71" s="253"/>
      <c r="HA71" s="253"/>
      <c r="HB71" s="253"/>
      <c r="HC71" s="253"/>
      <c r="HD71" s="253"/>
      <c r="HE71" s="253"/>
      <c r="HF71" s="253"/>
      <c r="HG71" s="253"/>
      <c r="HH71" s="253"/>
      <c r="HI71" s="253"/>
      <c r="HJ71" s="253"/>
      <c r="HK71" s="253"/>
      <c r="HL71" s="253"/>
      <c r="HM71" s="253"/>
      <c r="HN71" s="253"/>
      <c r="HO71" s="253"/>
      <c r="HP71" s="253"/>
      <c r="HQ71" s="253"/>
      <c r="HR71" s="253"/>
      <c r="HS71" s="253"/>
      <c r="HT71" s="253"/>
      <c r="HU71" s="253"/>
      <c r="HV71" s="253"/>
      <c r="HW71" s="253"/>
      <c r="HX71" s="253"/>
      <c r="HY71" s="253"/>
      <c r="HZ71" s="253"/>
      <c r="IA71" s="253"/>
      <c r="IB71" s="253"/>
      <c r="IC71" s="253"/>
      <c r="ID71" s="253"/>
      <c r="IE71" s="253"/>
      <c r="IF71" s="253"/>
      <c r="IG71" s="253"/>
      <c r="IH71" s="253"/>
      <c r="II71" s="253"/>
      <c r="IJ71" s="253"/>
      <c r="IK71" s="253"/>
      <c r="IL71" s="253"/>
      <c r="IM71" s="253"/>
      <c r="IN71" s="253"/>
      <c r="IO71" s="253"/>
      <c r="IP71" s="253"/>
      <c r="IQ71" s="253"/>
      <c r="IR71" s="253"/>
      <c r="IS71" s="253"/>
      <c r="IT71" s="253"/>
      <c r="IU71" s="253"/>
      <c r="IV71" s="253"/>
    </row>
    <row r="72" spans="1:256" ht="18">
      <c r="A72" s="260" t="s">
        <v>306</v>
      </c>
      <c r="B72" s="267">
        <v>100030.51</v>
      </c>
      <c r="C72" s="267">
        <v>69582.58</v>
      </c>
      <c r="D72" s="271"/>
      <c r="E72" s="27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  <c r="EJ72" s="253"/>
      <c r="EK72" s="253"/>
      <c r="EL72" s="253"/>
      <c r="EM72" s="253"/>
      <c r="EN72" s="253"/>
      <c r="EO72" s="253"/>
      <c r="EP72" s="253"/>
      <c r="EQ72" s="253"/>
      <c r="ER72" s="253"/>
      <c r="ES72" s="253"/>
      <c r="ET72" s="253"/>
      <c r="EU72" s="253"/>
      <c r="EV72" s="253"/>
      <c r="EW72" s="253"/>
      <c r="EX72" s="253"/>
      <c r="EY72" s="253"/>
      <c r="EZ72" s="253"/>
      <c r="FA72" s="253"/>
      <c r="FB72" s="253"/>
      <c r="FC72" s="253"/>
      <c r="FD72" s="253"/>
      <c r="FE72" s="253"/>
      <c r="FF72" s="253"/>
      <c r="FG72" s="253"/>
      <c r="FH72" s="253"/>
      <c r="FI72" s="253"/>
      <c r="FJ72" s="253"/>
      <c r="FK72" s="253"/>
      <c r="FL72" s="253"/>
      <c r="FM72" s="253"/>
      <c r="FN72" s="253"/>
      <c r="FO72" s="253"/>
      <c r="FP72" s="253"/>
      <c r="FQ72" s="253"/>
      <c r="FR72" s="253"/>
      <c r="FS72" s="253"/>
      <c r="FT72" s="253"/>
      <c r="FU72" s="253"/>
      <c r="FV72" s="253"/>
      <c r="FW72" s="253"/>
      <c r="FX72" s="253"/>
      <c r="FY72" s="253"/>
      <c r="FZ72" s="253"/>
      <c r="GA72" s="253"/>
      <c r="GB72" s="253"/>
      <c r="GC72" s="253"/>
      <c r="GD72" s="253"/>
      <c r="GE72" s="253"/>
      <c r="GF72" s="253"/>
      <c r="GG72" s="253"/>
      <c r="GH72" s="253"/>
      <c r="GI72" s="253"/>
      <c r="GJ72" s="253"/>
      <c r="GK72" s="253"/>
      <c r="GL72" s="253"/>
      <c r="GM72" s="253"/>
      <c r="GN72" s="253"/>
      <c r="GO72" s="253"/>
      <c r="GP72" s="253"/>
      <c r="GQ72" s="253"/>
      <c r="GR72" s="253"/>
      <c r="GS72" s="253"/>
      <c r="GT72" s="253"/>
      <c r="GU72" s="253"/>
      <c r="GV72" s="253"/>
      <c r="GW72" s="253"/>
      <c r="GX72" s="253"/>
      <c r="GY72" s="253"/>
      <c r="GZ72" s="253"/>
      <c r="HA72" s="253"/>
      <c r="HB72" s="253"/>
      <c r="HC72" s="253"/>
      <c r="HD72" s="253"/>
      <c r="HE72" s="253"/>
      <c r="HF72" s="253"/>
      <c r="HG72" s="253"/>
      <c r="HH72" s="253"/>
      <c r="HI72" s="253"/>
      <c r="HJ72" s="253"/>
      <c r="HK72" s="253"/>
      <c r="HL72" s="253"/>
      <c r="HM72" s="253"/>
      <c r="HN72" s="253"/>
      <c r="HO72" s="253"/>
      <c r="HP72" s="253"/>
      <c r="HQ72" s="253"/>
      <c r="HR72" s="253"/>
      <c r="HS72" s="253"/>
      <c r="HT72" s="253"/>
      <c r="HU72" s="253"/>
      <c r="HV72" s="253"/>
      <c r="HW72" s="253"/>
      <c r="HX72" s="253"/>
      <c r="HY72" s="253"/>
      <c r="HZ72" s="253"/>
      <c r="IA72" s="253"/>
      <c r="IB72" s="253"/>
      <c r="IC72" s="253"/>
      <c r="ID72" s="253"/>
      <c r="IE72" s="253"/>
      <c r="IF72" s="253"/>
      <c r="IG72" s="253"/>
      <c r="IH72" s="253"/>
      <c r="II72" s="253"/>
      <c r="IJ72" s="253"/>
      <c r="IK72" s="253"/>
      <c r="IL72" s="253"/>
      <c r="IM72" s="253"/>
      <c r="IN72" s="253"/>
      <c r="IO72" s="253"/>
      <c r="IP72" s="253"/>
      <c r="IQ72" s="253"/>
      <c r="IR72" s="253"/>
      <c r="IS72" s="253"/>
      <c r="IT72" s="253"/>
      <c r="IU72" s="253"/>
      <c r="IV72" s="253"/>
    </row>
    <row r="73" spans="1:256" ht="18">
      <c r="A73" s="260" t="s">
        <v>307</v>
      </c>
      <c r="B73" s="267">
        <v>722.5</v>
      </c>
      <c r="C73" s="267">
        <v>2065</v>
      </c>
      <c r="D73" s="271"/>
      <c r="E73" s="27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253"/>
      <c r="DX73" s="253"/>
      <c r="DY73" s="253"/>
      <c r="DZ73" s="253"/>
      <c r="EA73" s="253"/>
      <c r="EB73" s="253"/>
      <c r="EC73" s="253"/>
      <c r="ED73" s="253"/>
      <c r="EE73" s="253"/>
      <c r="EF73" s="253"/>
      <c r="EG73" s="253"/>
      <c r="EH73" s="253"/>
      <c r="EI73" s="253"/>
      <c r="EJ73" s="253"/>
      <c r="EK73" s="253"/>
      <c r="EL73" s="253"/>
      <c r="EM73" s="253"/>
      <c r="EN73" s="253"/>
      <c r="EO73" s="253"/>
      <c r="EP73" s="253"/>
      <c r="EQ73" s="253"/>
      <c r="ER73" s="253"/>
      <c r="ES73" s="253"/>
      <c r="ET73" s="253"/>
      <c r="EU73" s="253"/>
      <c r="EV73" s="253"/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A73" s="253"/>
      <c r="GB73" s="253"/>
      <c r="GC73" s="253"/>
      <c r="GD73" s="253"/>
      <c r="GE73" s="253"/>
      <c r="GF73" s="253"/>
      <c r="GG73" s="253"/>
      <c r="GH73" s="253"/>
      <c r="GI73" s="253"/>
      <c r="GJ73" s="253"/>
      <c r="GK73" s="253"/>
      <c r="GL73" s="253"/>
      <c r="GM73" s="253"/>
      <c r="GN73" s="253"/>
      <c r="GO73" s="253"/>
      <c r="GP73" s="253"/>
      <c r="GQ73" s="253"/>
      <c r="GR73" s="253"/>
      <c r="GS73" s="253"/>
      <c r="GT73" s="253"/>
      <c r="GU73" s="253"/>
      <c r="GV73" s="253"/>
      <c r="GW73" s="253"/>
      <c r="GX73" s="253"/>
      <c r="GY73" s="253"/>
      <c r="GZ73" s="253"/>
      <c r="HA73" s="253"/>
      <c r="HB73" s="253"/>
      <c r="HC73" s="253"/>
      <c r="HD73" s="253"/>
      <c r="HE73" s="253"/>
      <c r="HF73" s="253"/>
      <c r="HG73" s="253"/>
      <c r="HH73" s="253"/>
      <c r="HI73" s="253"/>
      <c r="HJ73" s="253"/>
      <c r="HK73" s="253"/>
      <c r="HL73" s="253"/>
      <c r="HM73" s="253"/>
      <c r="HN73" s="253"/>
      <c r="HO73" s="253"/>
      <c r="HP73" s="253"/>
      <c r="HQ73" s="253"/>
      <c r="HR73" s="253"/>
      <c r="HS73" s="253"/>
      <c r="HT73" s="253"/>
      <c r="HU73" s="253"/>
      <c r="HV73" s="253"/>
      <c r="HW73" s="253"/>
      <c r="HX73" s="253"/>
      <c r="HY73" s="253"/>
      <c r="HZ73" s="253"/>
      <c r="IA73" s="253"/>
      <c r="IB73" s="253"/>
      <c r="IC73" s="253"/>
      <c r="ID73" s="253"/>
      <c r="IE73" s="253"/>
      <c r="IF73" s="253"/>
      <c r="IG73" s="253"/>
      <c r="IH73" s="253"/>
      <c r="II73" s="253"/>
      <c r="IJ73" s="253"/>
      <c r="IK73" s="253"/>
      <c r="IL73" s="253"/>
      <c r="IM73" s="253"/>
      <c r="IN73" s="253"/>
      <c r="IO73" s="253"/>
      <c r="IP73" s="253"/>
      <c r="IQ73" s="253"/>
      <c r="IR73" s="253"/>
      <c r="IS73" s="253"/>
      <c r="IT73" s="253"/>
      <c r="IU73" s="253"/>
      <c r="IV73" s="253"/>
    </row>
    <row r="74" spans="1:256" ht="18">
      <c r="A74" s="260" t="s">
        <v>308</v>
      </c>
      <c r="B74" s="267">
        <v>-4049.12</v>
      </c>
      <c r="C74" s="267">
        <v>-20755.13</v>
      </c>
      <c r="D74" s="271"/>
      <c r="E74" s="27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253"/>
      <c r="DX74" s="253"/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253"/>
      <c r="EK74" s="253"/>
      <c r="EL74" s="253"/>
      <c r="EM74" s="253"/>
      <c r="EN74" s="253"/>
      <c r="EO74" s="253"/>
      <c r="EP74" s="253"/>
      <c r="EQ74" s="253"/>
      <c r="ER74" s="253"/>
      <c r="ES74" s="253"/>
      <c r="ET74" s="253"/>
      <c r="EU74" s="253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A74" s="253"/>
      <c r="GB74" s="253"/>
      <c r="GC74" s="253"/>
      <c r="GD74" s="253"/>
      <c r="GE74" s="253"/>
      <c r="GF74" s="253"/>
      <c r="GG74" s="253"/>
      <c r="GH74" s="253"/>
      <c r="GI74" s="253"/>
      <c r="GJ74" s="253"/>
      <c r="GK74" s="253"/>
      <c r="GL74" s="253"/>
      <c r="GM74" s="253"/>
      <c r="GN74" s="253"/>
      <c r="GO74" s="253"/>
      <c r="GP74" s="253"/>
      <c r="GQ74" s="253"/>
      <c r="GR74" s="253"/>
      <c r="GS74" s="253"/>
      <c r="GT74" s="253"/>
      <c r="GU74" s="253"/>
      <c r="GV74" s="253"/>
      <c r="GW74" s="253"/>
      <c r="GX74" s="253"/>
      <c r="GY74" s="253"/>
      <c r="GZ74" s="253"/>
      <c r="HA74" s="253"/>
      <c r="HB74" s="253"/>
      <c r="HC74" s="253"/>
      <c r="HD74" s="253"/>
      <c r="HE74" s="253"/>
      <c r="HF74" s="253"/>
      <c r="HG74" s="253"/>
      <c r="HH74" s="253"/>
      <c r="HI74" s="253"/>
      <c r="HJ74" s="253"/>
      <c r="HK74" s="253"/>
      <c r="HL74" s="253"/>
      <c r="HM74" s="253"/>
      <c r="HN74" s="253"/>
      <c r="HO74" s="253"/>
      <c r="HP74" s="253"/>
      <c r="HQ74" s="253"/>
      <c r="HR74" s="253"/>
      <c r="HS74" s="253"/>
      <c r="HT74" s="253"/>
      <c r="HU74" s="253"/>
      <c r="HV74" s="253"/>
      <c r="HW74" s="253"/>
      <c r="HX74" s="253"/>
      <c r="HY74" s="253"/>
      <c r="HZ74" s="253"/>
      <c r="IA74" s="253"/>
      <c r="IB74" s="253"/>
      <c r="IC74" s="253"/>
      <c r="ID74" s="253"/>
      <c r="IE74" s="253"/>
      <c r="IF74" s="253"/>
      <c r="IG74" s="253"/>
      <c r="IH74" s="253"/>
      <c r="II74" s="253"/>
      <c r="IJ74" s="253"/>
      <c r="IK74" s="253"/>
      <c r="IL74" s="253"/>
      <c r="IM74" s="253"/>
      <c r="IN74" s="253"/>
      <c r="IO74" s="253"/>
      <c r="IP74" s="253"/>
      <c r="IQ74" s="253"/>
      <c r="IR74" s="253"/>
      <c r="IS74" s="253"/>
      <c r="IT74" s="253"/>
      <c r="IU74" s="253"/>
      <c r="IV74" s="253"/>
    </row>
    <row r="75" spans="1:256" ht="18">
      <c r="A75" s="260" t="s">
        <v>309</v>
      </c>
      <c r="B75" s="267">
        <v>30000</v>
      </c>
      <c r="C75" s="267">
        <v>27000</v>
      </c>
      <c r="D75" s="271"/>
      <c r="E75" s="27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253"/>
      <c r="DP75" s="253"/>
      <c r="DQ75" s="253"/>
      <c r="DR75" s="253"/>
      <c r="DS75" s="253"/>
      <c r="DT75" s="253"/>
      <c r="DU75" s="253"/>
      <c r="DV75" s="253"/>
      <c r="DW75" s="253"/>
      <c r="DX75" s="253"/>
      <c r="DY75" s="253"/>
      <c r="DZ75" s="253"/>
      <c r="EA75" s="253"/>
      <c r="EB75" s="253"/>
      <c r="EC75" s="253"/>
      <c r="ED75" s="253"/>
      <c r="EE75" s="253"/>
      <c r="EF75" s="253"/>
      <c r="EG75" s="253"/>
      <c r="EH75" s="253"/>
      <c r="EI75" s="253"/>
      <c r="EJ75" s="253"/>
      <c r="EK75" s="253"/>
      <c r="EL75" s="253"/>
      <c r="EM75" s="253"/>
      <c r="EN75" s="253"/>
      <c r="EO75" s="253"/>
      <c r="EP75" s="253"/>
      <c r="EQ75" s="253"/>
      <c r="ER75" s="253"/>
      <c r="ES75" s="253"/>
      <c r="ET75" s="253"/>
      <c r="EU75" s="25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A75" s="253"/>
      <c r="GB75" s="253"/>
      <c r="GC75" s="253"/>
      <c r="GD75" s="253"/>
      <c r="GE75" s="253"/>
      <c r="GF75" s="253"/>
      <c r="GG75" s="253"/>
      <c r="GH75" s="253"/>
      <c r="GI75" s="253"/>
      <c r="GJ75" s="253"/>
      <c r="GK75" s="253"/>
      <c r="GL75" s="253"/>
      <c r="GM75" s="253"/>
      <c r="GN75" s="253"/>
      <c r="GO75" s="253"/>
      <c r="GP75" s="253"/>
      <c r="GQ75" s="253"/>
      <c r="GR75" s="253"/>
      <c r="GS75" s="253"/>
      <c r="GT75" s="253"/>
      <c r="GU75" s="253"/>
      <c r="GV75" s="253"/>
      <c r="GW75" s="253"/>
      <c r="GX75" s="253"/>
      <c r="GY75" s="253"/>
      <c r="GZ75" s="253"/>
      <c r="HA75" s="253"/>
      <c r="HB75" s="253"/>
      <c r="HC75" s="253"/>
      <c r="HD75" s="253"/>
      <c r="HE75" s="253"/>
      <c r="HF75" s="253"/>
      <c r="HG75" s="253"/>
      <c r="HH75" s="253"/>
      <c r="HI75" s="253"/>
      <c r="HJ75" s="253"/>
      <c r="HK75" s="253"/>
      <c r="HL75" s="253"/>
      <c r="HM75" s="253"/>
      <c r="HN75" s="253"/>
      <c r="HO75" s="253"/>
      <c r="HP75" s="253"/>
      <c r="HQ75" s="253"/>
      <c r="HR75" s="253"/>
      <c r="HS75" s="253"/>
      <c r="HT75" s="253"/>
      <c r="HU75" s="253"/>
      <c r="HV75" s="253"/>
      <c r="HW75" s="253"/>
      <c r="HX75" s="253"/>
      <c r="HY75" s="253"/>
      <c r="HZ75" s="253"/>
      <c r="IA75" s="253"/>
      <c r="IB75" s="253"/>
      <c r="IC75" s="253"/>
      <c r="ID75" s="253"/>
      <c r="IE75" s="253"/>
      <c r="IF75" s="253"/>
      <c r="IG75" s="253"/>
      <c r="IH75" s="253"/>
      <c r="II75" s="253"/>
      <c r="IJ75" s="253"/>
      <c r="IK75" s="253"/>
      <c r="IL75" s="253"/>
      <c r="IM75" s="253"/>
      <c r="IN75" s="253"/>
      <c r="IO75" s="253"/>
      <c r="IP75" s="253"/>
      <c r="IQ75" s="253"/>
      <c r="IR75" s="253"/>
      <c r="IS75" s="253"/>
      <c r="IT75" s="253"/>
      <c r="IU75" s="253"/>
      <c r="IV75" s="253"/>
    </row>
    <row r="76" spans="1:256" ht="18">
      <c r="A76" s="260" t="s">
        <v>310</v>
      </c>
      <c r="B76" s="267">
        <v>112629.34</v>
      </c>
      <c r="C76" s="267">
        <v>0</v>
      </c>
      <c r="D76" s="271"/>
      <c r="E76" s="272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253"/>
      <c r="EX76" s="253"/>
      <c r="EY76" s="253"/>
      <c r="EZ76" s="253"/>
      <c r="FA76" s="253"/>
      <c r="FB76" s="253"/>
      <c r="FC76" s="253"/>
      <c r="FD76" s="253"/>
      <c r="FE76" s="253"/>
      <c r="FF76" s="253"/>
      <c r="FG76" s="253"/>
      <c r="FH76" s="253"/>
      <c r="FI76" s="253"/>
      <c r="FJ76" s="253"/>
      <c r="FK76" s="253"/>
      <c r="FL76" s="253"/>
      <c r="FM76" s="253"/>
      <c r="FN76" s="253"/>
      <c r="FO76" s="253"/>
      <c r="FP76" s="253"/>
      <c r="FQ76" s="253"/>
      <c r="FR76" s="253"/>
      <c r="FS76" s="253"/>
      <c r="FT76" s="253"/>
      <c r="FU76" s="253"/>
      <c r="FV76" s="253"/>
      <c r="FW76" s="253"/>
      <c r="FX76" s="253"/>
      <c r="FY76" s="253"/>
      <c r="FZ76" s="253"/>
      <c r="GA76" s="253"/>
      <c r="GB76" s="253"/>
      <c r="GC76" s="253"/>
      <c r="GD76" s="253"/>
      <c r="GE76" s="253"/>
      <c r="GF76" s="253"/>
      <c r="GG76" s="253"/>
      <c r="GH76" s="253"/>
      <c r="GI76" s="253"/>
      <c r="GJ76" s="253"/>
      <c r="GK76" s="253"/>
      <c r="GL76" s="253"/>
      <c r="GM76" s="253"/>
      <c r="GN76" s="253"/>
      <c r="GO76" s="253"/>
      <c r="GP76" s="253"/>
      <c r="GQ76" s="253"/>
      <c r="GR76" s="253"/>
      <c r="GS76" s="253"/>
      <c r="GT76" s="253"/>
      <c r="GU76" s="253"/>
      <c r="GV76" s="253"/>
      <c r="GW76" s="253"/>
      <c r="GX76" s="253"/>
      <c r="GY76" s="253"/>
      <c r="GZ76" s="253"/>
      <c r="HA76" s="253"/>
      <c r="HB76" s="253"/>
      <c r="HC76" s="253"/>
      <c r="HD76" s="253"/>
      <c r="HE76" s="253"/>
      <c r="HF76" s="253"/>
      <c r="HG76" s="253"/>
      <c r="HH76" s="253"/>
      <c r="HI76" s="253"/>
      <c r="HJ76" s="253"/>
      <c r="HK76" s="253"/>
      <c r="HL76" s="253"/>
      <c r="HM76" s="253"/>
      <c r="HN76" s="253"/>
      <c r="HO76" s="253"/>
      <c r="HP76" s="253"/>
      <c r="HQ76" s="253"/>
      <c r="HR76" s="253"/>
      <c r="HS76" s="253"/>
      <c r="HT76" s="253"/>
      <c r="HU76" s="253"/>
      <c r="HV76" s="253"/>
      <c r="HW76" s="253"/>
      <c r="HX76" s="253"/>
      <c r="HY76" s="253"/>
      <c r="HZ76" s="253"/>
      <c r="IA76" s="253"/>
      <c r="IB76" s="253"/>
      <c r="IC76" s="253"/>
      <c r="ID76" s="253"/>
      <c r="IE76" s="253"/>
      <c r="IF76" s="253"/>
      <c r="IG76" s="253"/>
      <c r="IH76" s="253"/>
      <c r="II76" s="253"/>
      <c r="IJ76" s="253"/>
      <c r="IK76" s="253"/>
      <c r="IL76" s="253"/>
      <c r="IM76" s="253"/>
      <c r="IN76" s="253"/>
      <c r="IO76" s="253"/>
      <c r="IP76" s="253"/>
      <c r="IQ76" s="253"/>
      <c r="IR76" s="253"/>
      <c r="IS76" s="253"/>
      <c r="IT76" s="253"/>
      <c r="IU76" s="253"/>
      <c r="IV76" s="253"/>
    </row>
    <row r="77" spans="1:256" ht="18">
      <c r="A77" s="260" t="s">
        <v>311</v>
      </c>
      <c r="B77" s="267">
        <v>114901.81</v>
      </c>
      <c r="C77" s="267">
        <v>85161.37</v>
      </c>
      <c r="D77" s="271"/>
      <c r="E77" s="272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3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3"/>
      <c r="EK77" s="253"/>
      <c r="EL77" s="253"/>
      <c r="EM77" s="253"/>
      <c r="EN77" s="253"/>
      <c r="EO77" s="253"/>
      <c r="EP77" s="253"/>
      <c r="EQ77" s="253"/>
      <c r="ER77" s="253"/>
      <c r="ES77" s="253"/>
      <c r="ET77" s="253"/>
      <c r="EU77" s="253"/>
      <c r="EV77" s="253"/>
      <c r="EW77" s="253"/>
      <c r="EX77" s="253"/>
      <c r="EY77" s="253"/>
      <c r="EZ77" s="253"/>
      <c r="FA77" s="253"/>
      <c r="FB77" s="253"/>
      <c r="FC77" s="253"/>
      <c r="FD77" s="253"/>
      <c r="FE77" s="253"/>
      <c r="FF77" s="253"/>
      <c r="FG77" s="253"/>
      <c r="FH77" s="253"/>
      <c r="FI77" s="253"/>
      <c r="FJ77" s="253"/>
      <c r="FK77" s="253"/>
      <c r="FL77" s="253"/>
      <c r="FM77" s="253"/>
      <c r="FN77" s="253"/>
      <c r="FO77" s="253"/>
      <c r="FP77" s="253"/>
      <c r="FQ77" s="253"/>
      <c r="FR77" s="253"/>
      <c r="FS77" s="253"/>
      <c r="FT77" s="253"/>
      <c r="FU77" s="253"/>
      <c r="FV77" s="253"/>
      <c r="FW77" s="253"/>
      <c r="FX77" s="253"/>
      <c r="FY77" s="253"/>
      <c r="FZ77" s="253"/>
      <c r="GA77" s="253"/>
      <c r="GB77" s="253"/>
      <c r="GC77" s="253"/>
      <c r="GD77" s="253"/>
      <c r="GE77" s="253"/>
      <c r="GF77" s="253"/>
      <c r="GG77" s="253"/>
      <c r="GH77" s="253"/>
      <c r="GI77" s="253"/>
      <c r="GJ77" s="253"/>
      <c r="GK77" s="253"/>
      <c r="GL77" s="253"/>
      <c r="GM77" s="253"/>
      <c r="GN77" s="253"/>
      <c r="GO77" s="253"/>
      <c r="GP77" s="253"/>
      <c r="GQ77" s="253"/>
      <c r="GR77" s="253"/>
      <c r="GS77" s="253"/>
      <c r="GT77" s="253"/>
      <c r="GU77" s="253"/>
      <c r="GV77" s="253"/>
      <c r="GW77" s="253"/>
      <c r="GX77" s="253"/>
      <c r="GY77" s="253"/>
      <c r="GZ77" s="253"/>
      <c r="HA77" s="253"/>
      <c r="HB77" s="253"/>
      <c r="HC77" s="253"/>
      <c r="HD77" s="253"/>
      <c r="HE77" s="253"/>
      <c r="HF77" s="253"/>
      <c r="HG77" s="253"/>
      <c r="HH77" s="253"/>
      <c r="HI77" s="253"/>
      <c r="HJ77" s="253"/>
      <c r="HK77" s="253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53"/>
      <c r="HZ77" s="253"/>
      <c r="IA77" s="253"/>
      <c r="IB77" s="253"/>
      <c r="IC77" s="253"/>
      <c r="ID77" s="253"/>
      <c r="IE77" s="253"/>
      <c r="IF77" s="253"/>
      <c r="IG77" s="253"/>
      <c r="IH77" s="253"/>
      <c r="II77" s="253"/>
      <c r="IJ77" s="253"/>
      <c r="IK77" s="253"/>
      <c r="IL77" s="253"/>
      <c r="IM77" s="253"/>
      <c r="IN77" s="253"/>
      <c r="IO77" s="253"/>
      <c r="IP77" s="253"/>
      <c r="IQ77" s="253"/>
      <c r="IR77" s="253"/>
      <c r="IS77" s="253"/>
      <c r="IT77" s="253"/>
      <c r="IU77" s="253"/>
      <c r="IV77" s="253"/>
    </row>
    <row r="78" spans="1:256" ht="18">
      <c r="A78" s="260" t="s">
        <v>312</v>
      </c>
      <c r="B78" s="267">
        <v>1183.58</v>
      </c>
      <c r="C78" s="267">
        <v>0</v>
      </c>
      <c r="D78" s="271"/>
      <c r="E78" s="272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53"/>
      <c r="GF78" s="253"/>
      <c r="GG78" s="253"/>
      <c r="GH78" s="253"/>
      <c r="GI78" s="253"/>
      <c r="GJ78" s="253"/>
      <c r="GK78" s="253"/>
      <c r="GL78" s="253"/>
      <c r="GM78" s="253"/>
      <c r="GN78" s="253"/>
      <c r="GO78" s="253"/>
      <c r="GP78" s="253"/>
      <c r="GQ78" s="253"/>
      <c r="GR78" s="253"/>
      <c r="GS78" s="253"/>
      <c r="GT78" s="253"/>
      <c r="GU78" s="253"/>
      <c r="GV78" s="253"/>
      <c r="GW78" s="253"/>
      <c r="GX78" s="253"/>
      <c r="GY78" s="253"/>
      <c r="GZ78" s="253"/>
      <c r="HA78" s="253"/>
      <c r="HB78" s="253"/>
      <c r="HC78" s="253"/>
      <c r="HD78" s="253"/>
      <c r="HE78" s="253"/>
      <c r="HF78" s="253"/>
      <c r="HG78" s="253"/>
      <c r="HH78" s="253"/>
      <c r="HI78" s="253"/>
      <c r="HJ78" s="253"/>
      <c r="HK78" s="253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53"/>
      <c r="HZ78" s="253"/>
      <c r="IA78" s="253"/>
      <c r="IB78" s="253"/>
      <c r="IC78" s="253"/>
      <c r="ID78" s="253"/>
      <c r="IE78" s="253"/>
      <c r="IF78" s="253"/>
      <c r="IG78" s="253"/>
      <c r="IH78" s="253"/>
      <c r="II78" s="253"/>
      <c r="IJ78" s="253"/>
      <c r="IK78" s="253"/>
      <c r="IL78" s="253"/>
      <c r="IM78" s="253"/>
      <c r="IN78" s="253"/>
      <c r="IO78" s="253"/>
      <c r="IP78" s="253"/>
      <c r="IQ78" s="253"/>
      <c r="IR78" s="253"/>
      <c r="IS78" s="253"/>
      <c r="IT78" s="253"/>
      <c r="IU78" s="253"/>
      <c r="IV78" s="253"/>
    </row>
    <row r="79" spans="1:256" ht="18">
      <c r="A79" s="260" t="s">
        <v>313</v>
      </c>
      <c r="B79" s="267">
        <v>6.25</v>
      </c>
      <c r="C79" s="267">
        <v>0</v>
      </c>
      <c r="D79" s="271"/>
      <c r="E79" s="272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53"/>
      <c r="GF79" s="253"/>
      <c r="GG79" s="253"/>
      <c r="GH79" s="253"/>
      <c r="GI79" s="253"/>
      <c r="GJ79" s="253"/>
      <c r="GK79" s="253"/>
      <c r="GL79" s="253"/>
      <c r="GM79" s="253"/>
      <c r="GN79" s="253"/>
      <c r="GO79" s="253"/>
      <c r="GP79" s="253"/>
      <c r="GQ79" s="253"/>
      <c r="GR79" s="253"/>
      <c r="GS79" s="253"/>
      <c r="GT79" s="253"/>
      <c r="GU79" s="253"/>
      <c r="GV79" s="253"/>
      <c r="GW79" s="253"/>
      <c r="GX79" s="253"/>
      <c r="GY79" s="253"/>
      <c r="GZ79" s="253"/>
      <c r="HA79" s="253"/>
      <c r="HB79" s="253"/>
      <c r="HC79" s="253"/>
      <c r="HD79" s="253"/>
      <c r="HE79" s="253"/>
      <c r="HF79" s="253"/>
      <c r="HG79" s="253"/>
      <c r="HH79" s="253"/>
      <c r="HI79" s="253"/>
      <c r="HJ79" s="253"/>
      <c r="HK79" s="253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53"/>
      <c r="HZ79" s="253"/>
      <c r="IA79" s="253"/>
      <c r="IB79" s="253"/>
      <c r="IC79" s="253"/>
      <c r="ID79" s="253"/>
      <c r="IE79" s="253"/>
      <c r="IF79" s="253"/>
      <c r="IG79" s="253"/>
      <c r="IH79" s="253"/>
      <c r="II79" s="253"/>
      <c r="IJ79" s="253"/>
      <c r="IK79" s="253"/>
      <c r="IL79" s="253"/>
      <c r="IM79" s="253"/>
      <c r="IN79" s="253"/>
      <c r="IO79" s="253"/>
      <c r="IP79" s="253"/>
      <c r="IQ79" s="253"/>
      <c r="IR79" s="253"/>
      <c r="IS79" s="253"/>
      <c r="IT79" s="253"/>
      <c r="IU79" s="253"/>
      <c r="IV79" s="253"/>
    </row>
    <row r="80" spans="1:256" ht="18.75" thickBot="1">
      <c r="A80" s="263" t="s">
        <v>221</v>
      </c>
      <c r="B80" s="275">
        <f>SUM(B64:B79)</f>
        <v>15322135.61</v>
      </c>
      <c r="C80" s="275">
        <f>SUM(C64:C79)</f>
        <v>14409350.299999999</v>
      </c>
      <c r="D80" s="273">
        <f>C80-B80</f>
        <v>-912785.3100000005</v>
      </c>
      <c r="E80" s="274">
        <f>D80/B80</f>
        <v>-0.059572982072046844</v>
      </c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  <c r="IS80" s="253"/>
      <c r="IT80" s="253"/>
      <c r="IU80" s="253"/>
      <c r="IV80" s="253"/>
    </row>
    <row r="81" spans="1:256" ht="18.75" thickTop="1">
      <c r="A81" s="259" t="s">
        <v>314</v>
      </c>
      <c r="B81" s="267">
        <v>787646.64</v>
      </c>
      <c r="C81" s="267">
        <v>733262.38</v>
      </c>
      <c r="D81" s="271"/>
      <c r="E81" s="27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  <c r="IV81" s="253"/>
    </row>
    <row r="82" spans="1:256" ht="18.75" thickBot="1">
      <c r="A82" s="263" t="s">
        <v>221</v>
      </c>
      <c r="B82" s="273">
        <f>B81</f>
        <v>787646.64</v>
      </c>
      <c r="C82" s="273">
        <f>C81</f>
        <v>733262.38</v>
      </c>
      <c r="D82" s="273">
        <f>C82-B82</f>
        <v>-54384.26000000001</v>
      </c>
      <c r="E82" s="274">
        <f>D82/B82</f>
        <v>-0.06904652065804535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  <c r="IV82" s="253"/>
    </row>
    <row r="83" spans="1:256" ht="18.75" thickTop="1">
      <c r="A83" s="259" t="s">
        <v>315</v>
      </c>
      <c r="B83" s="260"/>
      <c r="C83" s="260"/>
      <c r="D83" s="260"/>
      <c r="E83" s="261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53"/>
      <c r="FL83" s="253"/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53"/>
      <c r="FY83" s="253"/>
      <c r="FZ83" s="253"/>
      <c r="GA83" s="253"/>
      <c r="GB83" s="253"/>
      <c r="GC83" s="253"/>
      <c r="GD83" s="253"/>
      <c r="GE83" s="253"/>
      <c r="GF83" s="253"/>
      <c r="GG83" s="253"/>
      <c r="GH83" s="253"/>
      <c r="GI83" s="253"/>
      <c r="GJ83" s="253"/>
      <c r="GK83" s="253"/>
      <c r="GL83" s="253"/>
      <c r="GM83" s="253"/>
      <c r="GN83" s="253"/>
      <c r="GO83" s="253"/>
      <c r="GP83" s="253"/>
      <c r="GQ83" s="253"/>
      <c r="GR83" s="253"/>
      <c r="GS83" s="253"/>
      <c r="GT83" s="253"/>
      <c r="GU83" s="253"/>
      <c r="GV83" s="253"/>
      <c r="GW83" s="253"/>
      <c r="GX83" s="253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53"/>
      <c r="HZ83" s="253"/>
      <c r="IA83" s="253"/>
      <c r="IB83" s="253"/>
      <c r="IC83" s="253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</row>
    <row r="84" spans="1:256" ht="18">
      <c r="A84" s="260" t="s">
        <v>316</v>
      </c>
      <c r="B84" s="267">
        <v>2976188.9</v>
      </c>
      <c r="C84" s="267">
        <v>3005177.09</v>
      </c>
      <c r="D84" s="271" t="s">
        <v>108</v>
      </c>
      <c r="E84" s="272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R84" s="253"/>
      <c r="ES84" s="253"/>
      <c r="ET84" s="253"/>
      <c r="EU84" s="253"/>
      <c r="EV84" s="253"/>
      <c r="EW84" s="253"/>
      <c r="EX84" s="253"/>
      <c r="EY84" s="253"/>
      <c r="EZ84" s="253"/>
      <c r="FA84" s="253"/>
      <c r="FB84" s="253"/>
      <c r="FC84" s="253"/>
      <c r="FD84" s="253"/>
      <c r="FE84" s="253"/>
      <c r="FF84" s="253"/>
      <c r="FG84" s="253"/>
      <c r="FH84" s="253"/>
      <c r="FI84" s="253"/>
      <c r="FJ84" s="253"/>
      <c r="FK84" s="253"/>
      <c r="FL84" s="253"/>
      <c r="FM84" s="253"/>
      <c r="FN84" s="253"/>
      <c r="FO84" s="253"/>
      <c r="FP84" s="253"/>
      <c r="FQ84" s="253"/>
      <c r="FR84" s="253"/>
      <c r="FS84" s="253"/>
      <c r="FT84" s="253"/>
      <c r="FU84" s="253"/>
      <c r="FV84" s="253"/>
      <c r="FW84" s="253"/>
      <c r="FX84" s="253"/>
      <c r="FY84" s="253"/>
      <c r="FZ84" s="253"/>
      <c r="GA84" s="253"/>
      <c r="GB84" s="253"/>
      <c r="GC84" s="253"/>
      <c r="GD84" s="253"/>
      <c r="GE84" s="253"/>
      <c r="GF84" s="253"/>
      <c r="GG84" s="253"/>
      <c r="GH84" s="253"/>
      <c r="GI84" s="253"/>
      <c r="GJ84" s="253"/>
      <c r="GK84" s="253"/>
      <c r="GL84" s="253"/>
      <c r="GM84" s="253"/>
      <c r="GN84" s="253"/>
      <c r="GO84" s="253"/>
      <c r="GP84" s="253"/>
      <c r="GQ84" s="253"/>
      <c r="GR84" s="253"/>
      <c r="GS84" s="253"/>
      <c r="GT84" s="253"/>
      <c r="GU84" s="253"/>
      <c r="GV84" s="253"/>
      <c r="GW84" s="253"/>
      <c r="GX84" s="253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53"/>
      <c r="HZ84" s="253"/>
      <c r="IA84" s="253"/>
      <c r="IB84" s="253"/>
      <c r="IC84" s="253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</row>
    <row r="85" spans="1:256" ht="18">
      <c r="A85" s="260" t="s">
        <v>317</v>
      </c>
      <c r="B85" s="267">
        <v>37230</v>
      </c>
      <c r="C85" s="267">
        <v>96760</v>
      </c>
      <c r="D85" s="271"/>
      <c r="E85" s="272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  <c r="EJ85" s="253"/>
      <c r="EK85" s="253"/>
      <c r="EL85" s="253"/>
      <c r="EM85" s="253"/>
      <c r="EN85" s="253"/>
      <c r="EO85" s="253"/>
      <c r="EP85" s="253"/>
      <c r="EQ85" s="253"/>
      <c r="ER85" s="253"/>
      <c r="ES85" s="253"/>
      <c r="ET85" s="253"/>
      <c r="EU85" s="253"/>
      <c r="EV85" s="253"/>
      <c r="EW85" s="253"/>
      <c r="EX85" s="253"/>
      <c r="EY85" s="253"/>
      <c r="EZ85" s="253"/>
      <c r="FA85" s="253"/>
      <c r="FB85" s="253"/>
      <c r="FC85" s="253"/>
      <c r="FD85" s="253"/>
      <c r="FE85" s="253"/>
      <c r="FF85" s="253"/>
      <c r="FG85" s="253"/>
      <c r="FH85" s="253"/>
      <c r="FI85" s="253"/>
      <c r="FJ85" s="253"/>
      <c r="FK85" s="253"/>
      <c r="FL85" s="253"/>
      <c r="FM85" s="253"/>
      <c r="FN85" s="253"/>
      <c r="FO85" s="253"/>
      <c r="FP85" s="253"/>
      <c r="FQ85" s="253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53"/>
      <c r="GF85" s="253"/>
      <c r="GG85" s="253"/>
      <c r="GH85" s="253"/>
      <c r="GI85" s="253"/>
      <c r="GJ85" s="253"/>
      <c r="GK85" s="253"/>
      <c r="GL85" s="253"/>
      <c r="GM85" s="253"/>
      <c r="GN85" s="253"/>
      <c r="GO85" s="253"/>
      <c r="GP85" s="253"/>
      <c r="GQ85" s="253"/>
      <c r="GR85" s="253"/>
      <c r="GS85" s="253"/>
      <c r="GT85" s="253"/>
      <c r="GU85" s="253"/>
      <c r="GV85" s="253"/>
      <c r="GW85" s="253"/>
      <c r="GX85" s="253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53"/>
      <c r="HZ85" s="253"/>
      <c r="IA85" s="253"/>
      <c r="IB85" s="253"/>
      <c r="IC85" s="253"/>
      <c r="ID85" s="253"/>
      <c r="IE85" s="253"/>
      <c r="IF85" s="253"/>
      <c r="IG85" s="253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  <c r="IV85" s="253"/>
    </row>
    <row r="86" spans="1:256" ht="18.75" thickBot="1">
      <c r="A86" s="263" t="s">
        <v>221</v>
      </c>
      <c r="B86" s="275">
        <f>SUM(B84:B85)</f>
        <v>3013418.9</v>
      </c>
      <c r="C86" s="275">
        <f>SUM(C84:C85)</f>
        <v>3101937.09</v>
      </c>
      <c r="D86" s="273">
        <f>C86-B86</f>
        <v>88518.18999999994</v>
      </c>
      <c r="E86" s="274">
        <f>D86/B86</f>
        <v>0.029374671407284246</v>
      </c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  <c r="FF86" s="253"/>
      <c r="FG86" s="253"/>
      <c r="FH86" s="253"/>
      <c r="FI86" s="253"/>
      <c r="FJ86" s="253"/>
      <c r="FK86" s="253"/>
      <c r="FL86" s="253"/>
      <c r="FM86" s="253"/>
      <c r="FN86" s="253"/>
      <c r="FO86" s="253"/>
      <c r="FP86" s="253"/>
      <c r="FQ86" s="253"/>
      <c r="FR86" s="253"/>
      <c r="FS86" s="253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53"/>
      <c r="GF86" s="253"/>
      <c r="GG86" s="253"/>
      <c r="GH86" s="253"/>
      <c r="GI86" s="253"/>
      <c r="GJ86" s="253"/>
      <c r="GK86" s="253"/>
      <c r="GL86" s="253"/>
      <c r="GM86" s="253"/>
      <c r="GN86" s="253"/>
      <c r="GO86" s="253"/>
      <c r="GP86" s="253"/>
      <c r="GQ86" s="253"/>
      <c r="GR86" s="253"/>
      <c r="GS86" s="253"/>
      <c r="GT86" s="253"/>
      <c r="GU86" s="253"/>
      <c r="GV86" s="253"/>
      <c r="GW86" s="253"/>
      <c r="GX86" s="253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53"/>
      <c r="HZ86" s="253"/>
      <c r="IA86" s="253"/>
      <c r="IB86" s="253"/>
      <c r="IC86" s="253"/>
      <c r="ID86" s="253"/>
      <c r="IE86" s="253"/>
      <c r="IF86" s="253"/>
      <c r="IG86" s="253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  <c r="IV86" s="253"/>
    </row>
    <row r="87" spans="1:256" ht="18.75" thickTop="1">
      <c r="A87" s="259" t="s">
        <v>318</v>
      </c>
      <c r="B87" s="260"/>
      <c r="C87" s="260"/>
      <c r="D87" s="260"/>
      <c r="E87" s="261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  <c r="FG87" s="253"/>
      <c r="FH87" s="253"/>
      <c r="FI87" s="253"/>
      <c r="FJ87" s="253"/>
      <c r="FK87" s="253"/>
      <c r="FL87" s="253"/>
      <c r="FM87" s="253"/>
      <c r="FN87" s="253"/>
      <c r="FO87" s="253"/>
      <c r="FP87" s="253"/>
      <c r="FQ87" s="253"/>
      <c r="FR87" s="253"/>
      <c r="FS87" s="253"/>
      <c r="FT87" s="253"/>
      <c r="FU87" s="253"/>
      <c r="FV87" s="253"/>
      <c r="FW87" s="253"/>
      <c r="FX87" s="253"/>
      <c r="FY87" s="253"/>
      <c r="FZ87" s="253"/>
      <c r="GA87" s="253"/>
      <c r="GB87" s="253"/>
      <c r="GC87" s="253"/>
      <c r="GD87" s="253"/>
      <c r="GE87" s="253"/>
      <c r="GF87" s="253"/>
      <c r="GG87" s="253"/>
      <c r="GH87" s="253"/>
      <c r="GI87" s="253"/>
      <c r="GJ87" s="253"/>
      <c r="GK87" s="253"/>
      <c r="GL87" s="253"/>
      <c r="GM87" s="253"/>
      <c r="GN87" s="253"/>
      <c r="GO87" s="253"/>
      <c r="GP87" s="253"/>
      <c r="GQ87" s="253"/>
      <c r="GR87" s="253"/>
      <c r="GS87" s="253"/>
      <c r="GT87" s="253"/>
      <c r="GU87" s="253"/>
      <c r="GV87" s="253"/>
      <c r="GW87" s="253"/>
      <c r="GX87" s="253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53"/>
      <c r="HZ87" s="253"/>
      <c r="IA87" s="253"/>
      <c r="IB87" s="253"/>
      <c r="IC87" s="253"/>
      <c r="ID87" s="253"/>
      <c r="IE87" s="253"/>
      <c r="IF87" s="253"/>
      <c r="IG87" s="253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  <c r="IV87" s="253"/>
    </row>
    <row r="88" spans="1:256" ht="18">
      <c r="A88" s="260" t="s">
        <v>319</v>
      </c>
      <c r="B88" s="267">
        <v>77827.64</v>
      </c>
      <c r="C88" s="267">
        <v>58497.6</v>
      </c>
      <c r="D88" s="271"/>
      <c r="E88" s="27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  <c r="IV88" s="253"/>
    </row>
    <row r="89" spans="1:256" ht="18">
      <c r="A89" s="260" t="s">
        <v>320</v>
      </c>
      <c r="B89" s="267">
        <v>23638.23</v>
      </c>
      <c r="C89" s="267">
        <v>-14455.19</v>
      </c>
      <c r="D89" s="271"/>
      <c r="E89" s="27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3"/>
      <c r="GD89" s="253"/>
      <c r="GE89" s="253"/>
      <c r="GF89" s="253"/>
      <c r="GG89" s="253"/>
      <c r="GH89" s="253"/>
      <c r="GI89" s="253"/>
      <c r="GJ89" s="253"/>
      <c r="GK89" s="253"/>
      <c r="GL89" s="253"/>
      <c r="GM89" s="253"/>
      <c r="GN89" s="253"/>
      <c r="GO89" s="253"/>
      <c r="GP89" s="253"/>
      <c r="GQ89" s="253"/>
      <c r="GR89" s="253"/>
      <c r="GS89" s="253"/>
      <c r="GT89" s="253"/>
      <c r="GU89" s="253"/>
      <c r="GV89" s="253"/>
      <c r="GW89" s="253"/>
      <c r="GX89" s="253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3"/>
      <c r="IB89" s="253"/>
      <c r="IC89" s="253"/>
      <c r="ID89" s="253"/>
      <c r="IE89" s="253"/>
      <c r="IF89" s="253"/>
      <c r="IG89" s="253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</row>
    <row r="90" spans="1:256" ht="18">
      <c r="A90" s="260" t="s">
        <v>455</v>
      </c>
      <c r="B90" s="267">
        <v>0</v>
      </c>
      <c r="C90" s="267">
        <v>12442.12</v>
      </c>
      <c r="D90" s="271" t="s">
        <v>108</v>
      </c>
      <c r="E90" s="276" t="s">
        <v>108</v>
      </c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3"/>
      <c r="GD90" s="253"/>
      <c r="GE90" s="253"/>
      <c r="GF90" s="253"/>
      <c r="GG90" s="253"/>
      <c r="GH90" s="253"/>
      <c r="GI90" s="253"/>
      <c r="GJ90" s="253"/>
      <c r="GK90" s="253"/>
      <c r="GL90" s="253"/>
      <c r="GM90" s="253"/>
      <c r="GN90" s="253"/>
      <c r="GO90" s="253"/>
      <c r="GP90" s="253"/>
      <c r="GQ90" s="253"/>
      <c r="GR90" s="253"/>
      <c r="GS90" s="253"/>
      <c r="GT90" s="253"/>
      <c r="GU90" s="253"/>
      <c r="GV90" s="253"/>
      <c r="GW90" s="253"/>
      <c r="GX90" s="253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3"/>
      <c r="IB90" s="253"/>
      <c r="IC90" s="253"/>
      <c r="ID90" s="253"/>
      <c r="IE90" s="253"/>
      <c r="IF90" s="253"/>
      <c r="IG90" s="253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</row>
    <row r="91" spans="1:256" ht="18">
      <c r="A91" s="260" t="s">
        <v>322</v>
      </c>
      <c r="B91" s="267">
        <v>31172.05</v>
      </c>
      <c r="C91" s="267">
        <v>-702262.74</v>
      </c>
      <c r="D91" s="271"/>
      <c r="E91" s="272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53"/>
      <c r="GF91" s="253"/>
      <c r="GG91" s="253"/>
      <c r="GH91" s="253"/>
      <c r="GI91" s="253"/>
      <c r="GJ91" s="253"/>
      <c r="GK91" s="253"/>
      <c r="GL91" s="253"/>
      <c r="GM91" s="253"/>
      <c r="GN91" s="253"/>
      <c r="GO91" s="253"/>
      <c r="GP91" s="253"/>
      <c r="GQ91" s="253"/>
      <c r="GR91" s="253"/>
      <c r="GS91" s="253"/>
      <c r="GT91" s="253"/>
      <c r="GU91" s="253"/>
      <c r="GV91" s="253"/>
      <c r="GW91" s="253"/>
      <c r="GX91" s="253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253"/>
      <c r="HZ91" s="253"/>
      <c r="IA91" s="253"/>
      <c r="IB91" s="253"/>
      <c r="IC91" s="253"/>
      <c r="ID91" s="253"/>
      <c r="IE91" s="253"/>
      <c r="IF91" s="253"/>
      <c r="IG91" s="253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  <c r="IV91" s="253"/>
    </row>
    <row r="92" spans="1:256" ht="18">
      <c r="A92" s="260" t="s">
        <v>323</v>
      </c>
      <c r="B92" s="267">
        <v>47559.41</v>
      </c>
      <c r="C92" s="267">
        <v>-518854.56</v>
      </c>
      <c r="D92" s="271"/>
      <c r="E92" s="272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53"/>
      <c r="GF92" s="253"/>
      <c r="GG92" s="253"/>
      <c r="GH92" s="253"/>
      <c r="GI92" s="253"/>
      <c r="GJ92" s="253"/>
      <c r="GK92" s="253"/>
      <c r="GL92" s="253"/>
      <c r="GM92" s="253"/>
      <c r="GN92" s="253"/>
      <c r="GO92" s="253"/>
      <c r="GP92" s="253"/>
      <c r="GQ92" s="253"/>
      <c r="GR92" s="253"/>
      <c r="GS92" s="253"/>
      <c r="GT92" s="253"/>
      <c r="GU92" s="253"/>
      <c r="GV92" s="253"/>
      <c r="GW92" s="253"/>
      <c r="GX92" s="253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253"/>
      <c r="HZ92" s="253"/>
      <c r="IA92" s="253"/>
      <c r="IB92" s="253"/>
      <c r="IC92" s="253"/>
      <c r="ID92" s="253"/>
      <c r="IE92" s="253"/>
      <c r="IF92" s="253"/>
      <c r="IG92" s="253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  <c r="IV92" s="253"/>
    </row>
    <row r="93" spans="1:256" ht="18.75" thickBot="1">
      <c r="A93" s="263" t="s">
        <v>221</v>
      </c>
      <c r="B93" s="273">
        <f>SUM(B88:B92)</f>
        <v>180197.33</v>
      </c>
      <c r="C93" s="273">
        <f>SUM(C88:C92)</f>
        <v>-1164632.77</v>
      </c>
      <c r="D93" s="273">
        <f>C93-B93</f>
        <v>-1344830.1</v>
      </c>
      <c r="E93" s="274">
        <f>D93/B93</f>
        <v>-7.463096706260854</v>
      </c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ht="18.75" thickTop="1">
      <c r="A94" s="259" t="s">
        <v>324</v>
      </c>
      <c r="B94" s="260"/>
      <c r="C94" s="260"/>
      <c r="D94" s="260"/>
      <c r="E94" s="261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253"/>
      <c r="HZ94" s="253"/>
      <c r="IA94" s="253"/>
      <c r="IB94" s="253"/>
      <c r="IC94" s="253"/>
      <c r="ID94" s="253"/>
      <c r="IE94" s="253"/>
      <c r="IF94" s="253"/>
      <c r="IG94" s="253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  <c r="IV94" s="253"/>
    </row>
    <row r="95" spans="1:256" ht="18">
      <c r="A95" s="260" t="s">
        <v>325</v>
      </c>
      <c r="B95" s="267">
        <v>6078459.14</v>
      </c>
      <c r="C95" s="267">
        <v>7783190.7</v>
      </c>
      <c r="D95" s="271"/>
      <c r="E95" s="27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53"/>
      <c r="FP95" s="253"/>
      <c r="FQ95" s="253"/>
      <c r="FR95" s="253"/>
      <c r="FS95" s="253"/>
      <c r="FT95" s="253"/>
      <c r="FU95" s="253"/>
      <c r="FV95" s="253"/>
      <c r="FW95" s="253"/>
      <c r="FX95" s="253"/>
      <c r="FY95" s="253"/>
      <c r="FZ95" s="253"/>
      <c r="GA95" s="253"/>
      <c r="GB95" s="253"/>
      <c r="GC95" s="253"/>
      <c r="GD95" s="253"/>
      <c r="GE95" s="253"/>
      <c r="GF95" s="253"/>
      <c r="GG95" s="253"/>
      <c r="GH95" s="253"/>
      <c r="GI95" s="253"/>
      <c r="GJ95" s="253"/>
      <c r="GK95" s="253"/>
      <c r="GL95" s="253"/>
      <c r="GM95" s="253"/>
      <c r="GN95" s="253"/>
      <c r="GO95" s="253"/>
      <c r="GP95" s="253"/>
      <c r="GQ95" s="253"/>
      <c r="GR95" s="253"/>
      <c r="GS95" s="253"/>
      <c r="GT95" s="253"/>
      <c r="GU95" s="253"/>
      <c r="GV95" s="253"/>
      <c r="GW95" s="253"/>
      <c r="GX95" s="253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253"/>
      <c r="HZ95" s="253"/>
      <c r="IA95" s="253"/>
      <c r="IB95" s="253"/>
      <c r="IC95" s="253"/>
      <c r="ID95" s="253"/>
      <c r="IE95" s="253"/>
      <c r="IF95" s="253"/>
      <c r="IG95" s="253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  <c r="IV95" s="253"/>
    </row>
    <row r="96" spans="1:256" ht="18">
      <c r="A96" s="260" t="s">
        <v>326</v>
      </c>
      <c r="B96" s="267">
        <v>71049.5</v>
      </c>
      <c r="C96" s="267">
        <v>65589</v>
      </c>
      <c r="D96" s="271"/>
      <c r="E96" s="27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3"/>
      <c r="GL96" s="253"/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53"/>
      <c r="IA96" s="253"/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</row>
    <row r="97" spans="1:256" ht="18">
      <c r="A97" s="260" t="s">
        <v>327</v>
      </c>
      <c r="B97" s="267">
        <v>281786.19</v>
      </c>
      <c r="C97" s="267">
        <v>309404.41</v>
      </c>
      <c r="D97" s="271"/>
      <c r="E97" s="27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53"/>
      <c r="FP97" s="253"/>
      <c r="FQ97" s="253"/>
      <c r="FR97" s="253"/>
      <c r="FS97" s="253"/>
      <c r="FT97" s="253"/>
      <c r="FU97" s="253"/>
      <c r="FV97" s="253"/>
      <c r="FW97" s="253"/>
      <c r="FX97" s="253"/>
      <c r="FY97" s="253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253"/>
      <c r="HZ97" s="253"/>
      <c r="IA97" s="253"/>
      <c r="IB97" s="253"/>
      <c r="IC97" s="253"/>
      <c r="ID97" s="253"/>
      <c r="IE97" s="253"/>
      <c r="IF97" s="253"/>
      <c r="IG97" s="253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  <c r="IV97" s="253"/>
    </row>
    <row r="98" spans="1:256" ht="18">
      <c r="A98" s="260" t="s">
        <v>328</v>
      </c>
      <c r="B98" s="267">
        <v>587623.36</v>
      </c>
      <c r="C98" s="267">
        <v>509571.75</v>
      </c>
      <c r="D98" s="271" t="s">
        <v>108</v>
      </c>
      <c r="E98" s="276" t="s">
        <v>108</v>
      </c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53"/>
      <c r="FP98" s="253"/>
      <c r="FQ98" s="253"/>
      <c r="FR98" s="253"/>
      <c r="FS98" s="253"/>
      <c r="FT98" s="253"/>
      <c r="FU98" s="253"/>
      <c r="FV98" s="253"/>
      <c r="FW98" s="253"/>
      <c r="FX98" s="253"/>
      <c r="FY98" s="253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253"/>
      <c r="HZ98" s="253"/>
      <c r="IA98" s="253"/>
      <c r="IB98" s="253"/>
      <c r="IC98" s="253"/>
      <c r="ID98" s="253"/>
      <c r="IE98" s="253"/>
      <c r="IF98" s="253"/>
      <c r="IG98" s="253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  <c r="IV98" s="253"/>
    </row>
    <row r="99" spans="1:256" ht="18">
      <c r="A99" s="260" t="s">
        <v>329</v>
      </c>
      <c r="B99" s="267">
        <v>71313.81</v>
      </c>
      <c r="C99" s="267">
        <v>63978.38</v>
      </c>
      <c r="D99" s="271"/>
      <c r="E99" s="272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53"/>
      <c r="FP99" s="253"/>
      <c r="FQ99" s="253"/>
      <c r="FR99" s="253"/>
      <c r="FS99" s="253"/>
      <c r="FT99" s="253"/>
      <c r="FU99" s="253"/>
      <c r="FV99" s="253"/>
      <c r="FW99" s="253"/>
      <c r="FX99" s="253"/>
      <c r="FY99" s="253"/>
      <c r="FZ99" s="253"/>
      <c r="GA99" s="253"/>
      <c r="GB99" s="253"/>
      <c r="GC99" s="253"/>
      <c r="GD99" s="253"/>
      <c r="GE99" s="253"/>
      <c r="GF99" s="253"/>
      <c r="GG99" s="253"/>
      <c r="GH99" s="253"/>
      <c r="GI99" s="253"/>
      <c r="GJ99" s="253"/>
      <c r="GK99" s="253"/>
      <c r="GL99" s="253"/>
      <c r="GM99" s="253"/>
      <c r="GN99" s="253"/>
      <c r="GO99" s="253"/>
      <c r="GP99" s="253"/>
      <c r="GQ99" s="253"/>
      <c r="GR99" s="253"/>
      <c r="GS99" s="253"/>
      <c r="GT99" s="253"/>
      <c r="GU99" s="253"/>
      <c r="GV99" s="253"/>
      <c r="GW99" s="253"/>
      <c r="GX99" s="253"/>
      <c r="GY99" s="253"/>
      <c r="GZ99" s="253"/>
      <c r="HA99" s="253"/>
      <c r="HB99" s="253"/>
      <c r="HC99" s="253"/>
      <c r="HD99" s="253"/>
      <c r="HE99" s="253"/>
      <c r="HF99" s="253"/>
      <c r="HG99" s="253"/>
      <c r="HH99" s="253"/>
      <c r="HI99" s="253"/>
      <c r="HJ99" s="253"/>
      <c r="HK99" s="253"/>
      <c r="HL99" s="253"/>
      <c r="HM99" s="253"/>
      <c r="HN99" s="253"/>
      <c r="HO99" s="253"/>
      <c r="HP99" s="253"/>
      <c r="HQ99" s="253"/>
      <c r="HR99" s="253"/>
      <c r="HS99" s="253"/>
      <c r="HT99" s="253"/>
      <c r="HU99" s="253"/>
      <c r="HV99" s="253"/>
      <c r="HW99" s="253"/>
      <c r="HX99" s="253"/>
      <c r="HY99" s="253"/>
      <c r="HZ99" s="253"/>
      <c r="IA99" s="253"/>
      <c r="IB99" s="253"/>
      <c r="IC99" s="253"/>
      <c r="ID99" s="253"/>
      <c r="IE99" s="253"/>
      <c r="IF99" s="253"/>
      <c r="IG99" s="253"/>
      <c r="IH99" s="253"/>
      <c r="II99" s="253"/>
      <c r="IJ99" s="253"/>
      <c r="IK99" s="253"/>
      <c r="IL99" s="253"/>
      <c r="IM99" s="253"/>
      <c r="IN99" s="253"/>
      <c r="IO99" s="253"/>
      <c r="IP99" s="253"/>
      <c r="IQ99" s="253"/>
      <c r="IR99" s="253"/>
      <c r="IS99" s="253"/>
      <c r="IT99" s="253"/>
      <c r="IU99" s="253"/>
      <c r="IV99" s="253"/>
    </row>
    <row r="100" spans="1:256" ht="18">
      <c r="A100" s="260" t="s">
        <v>330</v>
      </c>
      <c r="B100" s="267">
        <v>323649.61</v>
      </c>
      <c r="C100" s="267">
        <v>340933.05</v>
      </c>
      <c r="D100" s="271"/>
      <c r="E100" s="27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253"/>
      <c r="FL100" s="253"/>
      <c r="FM100" s="253"/>
      <c r="FN100" s="253"/>
      <c r="FO100" s="253"/>
      <c r="FP100" s="253"/>
      <c r="FQ100" s="253"/>
      <c r="FR100" s="253"/>
      <c r="FS100" s="253"/>
      <c r="FT100" s="253"/>
      <c r="FU100" s="253"/>
      <c r="FV100" s="253"/>
      <c r="FW100" s="253"/>
      <c r="FX100" s="253"/>
      <c r="FY100" s="253"/>
      <c r="FZ100" s="253"/>
      <c r="GA100" s="253"/>
      <c r="GB100" s="253"/>
      <c r="GC100" s="253"/>
      <c r="GD100" s="253"/>
      <c r="GE100" s="253"/>
      <c r="GF100" s="253"/>
      <c r="GG100" s="253"/>
      <c r="GH100" s="253"/>
      <c r="GI100" s="253"/>
      <c r="GJ100" s="253"/>
      <c r="GK100" s="253"/>
      <c r="GL100" s="253"/>
      <c r="GM100" s="253"/>
      <c r="GN100" s="253"/>
      <c r="GO100" s="253"/>
      <c r="GP100" s="253"/>
      <c r="GQ100" s="253"/>
      <c r="GR100" s="253"/>
      <c r="GS100" s="253"/>
      <c r="GT100" s="253"/>
      <c r="GU100" s="253"/>
      <c r="GV100" s="253"/>
      <c r="GW100" s="253"/>
      <c r="GX100" s="253"/>
      <c r="GY100" s="253"/>
      <c r="GZ100" s="253"/>
      <c r="HA100" s="253"/>
      <c r="HB100" s="253"/>
      <c r="HC100" s="253"/>
      <c r="HD100" s="253"/>
      <c r="HE100" s="253"/>
      <c r="HF100" s="253"/>
      <c r="HG100" s="253"/>
      <c r="HH100" s="253"/>
      <c r="HI100" s="253"/>
      <c r="HJ100" s="253"/>
      <c r="HK100" s="253"/>
      <c r="HL100" s="253"/>
      <c r="HM100" s="253"/>
      <c r="HN100" s="253"/>
      <c r="HO100" s="253"/>
      <c r="HP100" s="253"/>
      <c r="HQ100" s="253"/>
      <c r="HR100" s="253"/>
      <c r="HS100" s="253"/>
      <c r="HT100" s="253"/>
      <c r="HU100" s="253"/>
      <c r="HV100" s="253"/>
      <c r="HW100" s="253"/>
      <c r="HX100" s="253"/>
      <c r="HY100" s="253"/>
      <c r="HZ100" s="253"/>
      <c r="IA100" s="253"/>
      <c r="IB100" s="253"/>
      <c r="IC100" s="253"/>
      <c r="ID100" s="253"/>
      <c r="IE100" s="253"/>
      <c r="IF100" s="253"/>
      <c r="IG100" s="253"/>
      <c r="IH100" s="253"/>
      <c r="II100" s="253"/>
      <c r="IJ100" s="253"/>
      <c r="IK100" s="253"/>
      <c r="IL100" s="253"/>
      <c r="IM100" s="253"/>
      <c r="IN100" s="253"/>
      <c r="IO100" s="253"/>
      <c r="IP100" s="253"/>
      <c r="IQ100" s="253"/>
      <c r="IR100" s="253"/>
      <c r="IS100" s="253"/>
      <c r="IT100" s="253"/>
      <c r="IU100" s="253"/>
      <c r="IV100" s="253"/>
    </row>
    <row r="101" spans="1:256" ht="18">
      <c r="A101" s="260" t="s">
        <v>331</v>
      </c>
      <c r="B101" s="267">
        <v>149478.7</v>
      </c>
      <c r="C101" s="267">
        <v>135902.18</v>
      </c>
      <c r="D101" s="271"/>
      <c r="E101" s="27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  <c r="EI101" s="253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  <c r="EV101" s="253"/>
      <c r="EW101" s="253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3"/>
      <c r="FJ101" s="253"/>
      <c r="FK101" s="253"/>
      <c r="FL101" s="253"/>
      <c r="FM101" s="253"/>
      <c r="FN101" s="253"/>
      <c r="FO101" s="253"/>
      <c r="FP101" s="253"/>
      <c r="FQ101" s="253"/>
      <c r="FR101" s="253"/>
      <c r="FS101" s="253"/>
      <c r="FT101" s="253"/>
      <c r="FU101" s="253"/>
      <c r="FV101" s="253"/>
      <c r="FW101" s="253"/>
      <c r="FX101" s="253"/>
      <c r="FY101" s="253"/>
      <c r="FZ101" s="253"/>
      <c r="GA101" s="253"/>
      <c r="GB101" s="253"/>
      <c r="GC101" s="253"/>
      <c r="GD101" s="253"/>
      <c r="GE101" s="253"/>
      <c r="GF101" s="253"/>
      <c r="GG101" s="253"/>
      <c r="GH101" s="253"/>
      <c r="GI101" s="253"/>
      <c r="GJ101" s="253"/>
      <c r="GK101" s="253"/>
      <c r="GL101" s="253"/>
      <c r="GM101" s="253"/>
      <c r="GN101" s="253"/>
      <c r="GO101" s="253"/>
      <c r="GP101" s="253"/>
      <c r="GQ101" s="253"/>
      <c r="GR101" s="253"/>
      <c r="GS101" s="253"/>
      <c r="GT101" s="253"/>
      <c r="GU101" s="253"/>
      <c r="GV101" s="253"/>
      <c r="GW101" s="253"/>
      <c r="GX101" s="253"/>
      <c r="GY101" s="253"/>
      <c r="GZ101" s="253"/>
      <c r="HA101" s="253"/>
      <c r="HB101" s="253"/>
      <c r="HC101" s="253"/>
      <c r="HD101" s="253"/>
      <c r="HE101" s="253"/>
      <c r="HF101" s="253"/>
      <c r="HG101" s="253"/>
      <c r="HH101" s="253"/>
      <c r="HI101" s="253"/>
      <c r="HJ101" s="253"/>
      <c r="HK101" s="253"/>
      <c r="HL101" s="253"/>
      <c r="HM101" s="253"/>
      <c r="HN101" s="253"/>
      <c r="HO101" s="253"/>
      <c r="HP101" s="253"/>
      <c r="HQ101" s="253"/>
      <c r="HR101" s="253"/>
      <c r="HS101" s="253"/>
      <c r="HT101" s="253"/>
      <c r="HU101" s="253"/>
      <c r="HV101" s="253"/>
      <c r="HW101" s="253"/>
      <c r="HX101" s="253"/>
      <c r="HY101" s="253"/>
      <c r="HZ101" s="253"/>
      <c r="IA101" s="253"/>
      <c r="IB101" s="253"/>
      <c r="IC101" s="253"/>
      <c r="ID101" s="253"/>
      <c r="IE101" s="253"/>
      <c r="IF101" s="253"/>
      <c r="IG101" s="253"/>
      <c r="IH101" s="253"/>
      <c r="II101" s="253"/>
      <c r="IJ101" s="253"/>
      <c r="IK101" s="253"/>
      <c r="IL101" s="253"/>
      <c r="IM101" s="253"/>
      <c r="IN101" s="253"/>
      <c r="IO101" s="253"/>
      <c r="IP101" s="253"/>
      <c r="IQ101" s="253"/>
      <c r="IR101" s="253"/>
      <c r="IS101" s="253"/>
      <c r="IT101" s="253"/>
      <c r="IU101" s="253"/>
      <c r="IV101" s="253"/>
    </row>
    <row r="102" spans="1:256" ht="18">
      <c r="A102" s="260" t="s">
        <v>332</v>
      </c>
      <c r="B102" s="267">
        <v>98056.8</v>
      </c>
      <c r="C102" s="267">
        <v>87970.01</v>
      </c>
      <c r="D102" s="271"/>
      <c r="E102" s="27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  <c r="EI102" s="253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  <c r="IV102" s="253"/>
    </row>
    <row r="103" spans="1:256" ht="18">
      <c r="A103" s="260" t="s">
        <v>333</v>
      </c>
      <c r="B103" s="267">
        <v>106707.5</v>
      </c>
      <c r="C103" s="267">
        <v>115887.32</v>
      </c>
      <c r="D103" s="271"/>
      <c r="E103" s="27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  <c r="IV103" s="253"/>
    </row>
    <row r="104" spans="1:256" ht="18">
      <c r="A104" s="260" t="s">
        <v>334</v>
      </c>
      <c r="B104" s="267">
        <v>30462.37</v>
      </c>
      <c r="C104" s="267">
        <v>30669.31</v>
      </c>
      <c r="D104" s="260"/>
      <c r="E104" s="261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  <c r="IV104" s="253"/>
    </row>
    <row r="105" spans="1:256" ht="18">
      <c r="A105" s="261" t="s">
        <v>335</v>
      </c>
      <c r="B105" s="267">
        <v>21073.75</v>
      </c>
      <c r="C105" s="267">
        <v>25094.13</v>
      </c>
      <c r="D105" s="268"/>
      <c r="E105" s="268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  <c r="IV105" s="253"/>
    </row>
    <row r="106" spans="1:256" ht="18">
      <c r="A106" s="261" t="s">
        <v>336</v>
      </c>
      <c r="B106" s="267">
        <v>384.81</v>
      </c>
      <c r="C106" s="267">
        <v>3.62</v>
      </c>
      <c r="D106" s="268"/>
      <c r="E106" s="268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  <c r="IV106" s="253"/>
    </row>
    <row r="107" spans="1:256" ht="18">
      <c r="A107" s="260" t="s">
        <v>337</v>
      </c>
      <c r="B107" s="267">
        <v>452830.6</v>
      </c>
      <c r="C107" s="267">
        <v>149786.67</v>
      </c>
      <c r="D107" s="268"/>
      <c r="E107" s="268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  <c r="IV107" s="253"/>
    </row>
    <row r="108" spans="1:256" ht="18">
      <c r="A108" s="261" t="s">
        <v>338</v>
      </c>
      <c r="B108" s="267">
        <v>55987.59</v>
      </c>
      <c r="C108" s="267">
        <v>9342.92</v>
      </c>
      <c r="D108" s="268"/>
      <c r="E108" s="268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  <c r="IV108" s="253"/>
    </row>
    <row r="109" spans="1:256" ht="18">
      <c r="A109" s="260" t="s">
        <v>339</v>
      </c>
      <c r="B109" s="267">
        <v>299372.41</v>
      </c>
      <c r="C109" s="267">
        <v>148896.99</v>
      </c>
      <c r="D109" s="268"/>
      <c r="E109" s="268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  <c r="IV109" s="253"/>
    </row>
    <row r="110" spans="1:256" ht="18">
      <c r="A110" s="260" t="s">
        <v>340</v>
      </c>
      <c r="B110" s="267">
        <v>4266820.64</v>
      </c>
      <c r="C110" s="267">
        <v>4974966.69</v>
      </c>
      <c r="D110" s="268"/>
      <c r="E110" s="268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  <c r="IV110" s="253"/>
    </row>
    <row r="111" spans="1:256" ht="18">
      <c r="A111" s="260" t="s">
        <v>341</v>
      </c>
      <c r="B111" s="267">
        <v>408556.19</v>
      </c>
      <c r="C111" s="267">
        <v>397398.93</v>
      </c>
      <c r="D111" s="268"/>
      <c r="E111" s="268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  <c r="IV111" s="253"/>
    </row>
    <row r="112" spans="1:256" ht="18">
      <c r="A112" s="260" t="s">
        <v>342</v>
      </c>
      <c r="B112" s="267">
        <v>71443.64</v>
      </c>
      <c r="C112" s="267">
        <v>86495.52</v>
      </c>
      <c r="D112" s="268"/>
      <c r="E112" s="268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  <c r="IV112" s="253"/>
    </row>
    <row r="113" spans="1:256" ht="18">
      <c r="A113" s="260" t="s">
        <v>343</v>
      </c>
      <c r="B113" s="267">
        <v>90808.81</v>
      </c>
      <c r="C113" s="267">
        <v>21579.1</v>
      </c>
      <c r="D113" s="268"/>
      <c r="E113" s="268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  <c r="IV113" s="253"/>
    </row>
    <row r="114" spans="1:256" ht="18">
      <c r="A114" s="260" t="s">
        <v>344</v>
      </c>
      <c r="B114" s="267">
        <v>7074.93</v>
      </c>
      <c r="C114" s="267">
        <v>7389.62</v>
      </c>
      <c r="D114" s="268"/>
      <c r="E114" s="26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  <c r="IV114" s="253"/>
    </row>
    <row r="115" spans="1:256" ht="18">
      <c r="A115" s="260" t="s">
        <v>345</v>
      </c>
      <c r="B115" s="267">
        <v>3830.38</v>
      </c>
      <c r="C115" s="267">
        <v>2098.99</v>
      </c>
      <c r="D115" s="268"/>
      <c r="E115" s="268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  <c r="IV115" s="253"/>
    </row>
    <row r="116" spans="1:256" ht="18">
      <c r="A116" s="260" t="s">
        <v>346</v>
      </c>
      <c r="B116" s="267">
        <v>171974.43</v>
      </c>
      <c r="C116" s="267">
        <v>165845.6</v>
      </c>
      <c r="D116" s="268"/>
      <c r="E116" s="268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ht="18">
      <c r="A117" s="260" t="s">
        <v>347</v>
      </c>
      <c r="B117" s="267">
        <v>42666.48</v>
      </c>
      <c r="C117" s="267">
        <v>67302.72</v>
      </c>
      <c r="D117" s="268"/>
      <c r="E117" s="268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ht="18">
      <c r="A118" s="260" t="s">
        <v>348</v>
      </c>
      <c r="B118" s="267">
        <v>419019.33</v>
      </c>
      <c r="C118" s="267">
        <v>426584.88</v>
      </c>
      <c r="D118" s="268"/>
      <c r="E118" s="268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1:256" ht="18">
      <c r="A119" s="260" t="s">
        <v>349</v>
      </c>
      <c r="B119" s="267">
        <v>174599.81</v>
      </c>
      <c r="C119" s="267">
        <v>177743.6</v>
      </c>
      <c r="D119" s="268"/>
      <c r="E119" s="268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53"/>
      <c r="FY119" s="253"/>
      <c r="FZ119" s="253"/>
      <c r="GA119" s="253"/>
      <c r="GB119" s="253"/>
      <c r="GC119" s="253"/>
      <c r="GD119" s="253"/>
      <c r="GE119" s="253"/>
      <c r="GF119" s="253"/>
      <c r="GG119" s="253"/>
      <c r="GH119" s="253"/>
      <c r="GI119" s="253"/>
      <c r="GJ119" s="253"/>
      <c r="GK119" s="253"/>
      <c r="GL119" s="253"/>
      <c r="GM119" s="253"/>
      <c r="GN119" s="253"/>
      <c r="GO119" s="253"/>
      <c r="GP119" s="253"/>
      <c r="GQ119" s="253"/>
      <c r="GR119" s="253"/>
      <c r="GS119" s="253"/>
      <c r="GT119" s="253"/>
      <c r="GU119" s="253"/>
      <c r="GV119" s="253"/>
      <c r="GW119" s="253"/>
      <c r="GX119" s="253"/>
      <c r="GY119" s="253"/>
      <c r="GZ119" s="253"/>
      <c r="HA119" s="253"/>
      <c r="HB119" s="253"/>
      <c r="HC119" s="253"/>
      <c r="HD119" s="253"/>
      <c r="HE119" s="253"/>
      <c r="HF119" s="253"/>
      <c r="HG119" s="253"/>
      <c r="HH119" s="253"/>
      <c r="HI119" s="253"/>
      <c r="HJ119" s="253"/>
      <c r="HK119" s="253"/>
      <c r="HL119" s="253"/>
      <c r="HM119" s="253"/>
      <c r="HN119" s="253"/>
      <c r="HO119" s="253"/>
      <c r="HP119" s="253"/>
      <c r="HQ119" s="253"/>
      <c r="HR119" s="253"/>
      <c r="HS119" s="253"/>
      <c r="HT119" s="253"/>
      <c r="HU119" s="253"/>
      <c r="HV119" s="253"/>
      <c r="HW119" s="253"/>
      <c r="HX119" s="253"/>
      <c r="HY119" s="253"/>
      <c r="HZ119" s="253"/>
      <c r="IA119" s="253"/>
      <c r="IB119" s="253"/>
      <c r="IC119" s="253"/>
      <c r="ID119" s="253"/>
      <c r="IE119" s="253"/>
      <c r="IF119" s="253"/>
      <c r="IG119" s="253"/>
      <c r="IH119" s="253"/>
      <c r="II119" s="253"/>
      <c r="IJ119" s="253"/>
      <c r="IK119" s="253"/>
      <c r="IL119" s="253"/>
      <c r="IM119" s="253"/>
      <c r="IN119" s="253"/>
      <c r="IO119" s="253"/>
      <c r="IP119" s="253"/>
      <c r="IQ119" s="253"/>
      <c r="IR119" s="253"/>
      <c r="IS119" s="253"/>
      <c r="IT119" s="253"/>
      <c r="IU119" s="253"/>
      <c r="IV119" s="253"/>
    </row>
    <row r="120" spans="1:256" ht="18">
      <c r="A120" s="260" t="s">
        <v>350</v>
      </c>
      <c r="B120" s="267">
        <v>299202</v>
      </c>
      <c r="C120" s="267">
        <v>144599.52</v>
      </c>
      <c r="D120" s="268"/>
      <c r="E120" s="268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3"/>
      <c r="GF120" s="253"/>
      <c r="GG120" s="253"/>
      <c r="GH120" s="253"/>
      <c r="GI120" s="253"/>
      <c r="GJ120" s="253"/>
      <c r="GK120" s="253"/>
      <c r="GL120" s="253"/>
      <c r="GM120" s="253"/>
      <c r="GN120" s="253"/>
      <c r="GO120" s="253"/>
      <c r="GP120" s="253"/>
      <c r="GQ120" s="253"/>
      <c r="GR120" s="253"/>
      <c r="GS120" s="253"/>
      <c r="GT120" s="253"/>
      <c r="GU120" s="253"/>
      <c r="GV120" s="253"/>
      <c r="GW120" s="253"/>
      <c r="GX120" s="253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253"/>
      <c r="HZ120" s="253"/>
      <c r="IA120" s="253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  <c r="IO120" s="253"/>
      <c r="IP120" s="253"/>
      <c r="IQ120" s="253"/>
      <c r="IR120" s="253"/>
      <c r="IS120" s="253"/>
      <c r="IT120" s="253"/>
      <c r="IU120" s="253"/>
      <c r="IV120" s="253"/>
    </row>
    <row r="121" spans="1:256" ht="18">
      <c r="A121" s="260" t="s">
        <v>351</v>
      </c>
      <c r="B121" s="267">
        <v>0</v>
      </c>
      <c r="C121" s="267">
        <v>360.8</v>
      </c>
      <c r="D121" s="268"/>
      <c r="E121" s="26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253"/>
      <c r="GB121" s="253"/>
      <c r="GC121" s="253"/>
      <c r="GD121" s="253"/>
      <c r="GE121" s="253"/>
      <c r="GF121" s="253"/>
      <c r="GG121" s="253"/>
      <c r="GH121" s="253"/>
      <c r="GI121" s="253"/>
      <c r="GJ121" s="253"/>
      <c r="GK121" s="253"/>
      <c r="GL121" s="253"/>
      <c r="GM121" s="253"/>
      <c r="GN121" s="253"/>
      <c r="GO121" s="253"/>
      <c r="GP121" s="253"/>
      <c r="GQ121" s="253"/>
      <c r="GR121" s="253"/>
      <c r="GS121" s="253"/>
      <c r="GT121" s="253"/>
      <c r="GU121" s="253"/>
      <c r="GV121" s="253"/>
      <c r="GW121" s="253"/>
      <c r="GX121" s="253"/>
      <c r="GY121" s="253"/>
      <c r="GZ121" s="253"/>
      <c r="HA121" s="253"/>
      <c r="HB121" s="253"/>
      <c r="HC121" s="253"/>
      <c r="HD121" s="253"/>
      <c r="HE121" s="253"/>
      <c r="HF121" s="253"/>
      <c r="HG121" s="253"/>
      <c r="HH121" s="253"/>
      <c r="HI121" s="253"/>
      <c r="HJ121" s="253"/>
      <c r="HK121" s="253"/>
      <c r="HL121" s="253"/>
      <c r="HM121" s="253"/>
      <c r="HN121" s="253"/>
      <c r="HO121" s="253"/>
      <c r="HP121" s="253"/>
      <c r="HQ121" s="253"/>
      <c r="HR121" s="253"/>
      <c r="HS121" s="253"/>
      <c r="HT121" s="253"/>
      <c r="HU121" s="253"/>
      <c r="HV121" s="253"/>
      <c r="HW121" s="253"/>
      <c r="HX121" s="253"/>
      <c r="HY121" s="253"/>
      <c r="HZ121" s="253"/>
      <c r="IA121" s="253"/>
      <c r="IB121" s="253"/>
      <c r="IC121" s="253"/>
      <c r="ID121" s="253"/>
      <c r="IE121" s="253"/>
      <c r="IF121" s="253"/>
      <c r="IG121" s="253"/>
      <c r="IH121" s="253"/>
      <c r="II121" s="253"/>
      <c r="IJ121" s="253"/>
      <c r="IK121" s="253"/>
      <c r="IL121" s="253"/>
      <c r="IM121" s="253"/>
      <c r="IN121" s="253"/>
      <c r="IO121" s="253"/>
      <c r="IP121" s="253"/>
      <c r="IQ121" s="253"/>
      <c r="IR121" s="253"/>
      <c r="IS121" s="253"/>
      <c r="IT121" s="253"/>
      <c r="IU121" s="253"/>
      <c r="IV121" s="253"/>
    </row>
    <row r="122" spans="1:256" ht="18">
      <c r="A122" s="260" t="s">
        <v>352</v>
      </c>
      <c r="B122" s="267">
        <v>0</v>
      </c>
      <c r="C122" s="267">
        <v>302586.53</v>
      </c>
      <c r="D122" s="268"/>
      <c r="E122" s="268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3"/>
      <c r="GF122" s="253"/>
      <c r="GG122" s="253"/>
      <c r="GH122" s="253"/>
      <c r="GI122" s="253"/>
      <c r="GJ122" s="253"/>
      <c r="GK122" s="253"/>
      <c r="GL122" s="253"/>
      <c r="GM122" s="253"/>
      <c r="GN122" s="253"/>
      <c r="GO122" s="253"/>
      <c r="GP122" s="253"/>
      <c r="GQ122" s="253"/>
      <c r="GR122" s="253"/>
      <c r="GS122" s="253"/>
      <c r="GT122" s="253"/>
      <c r="GU122" s="253"/>
      <c r="GV122" s="253"/>
      <c r="GW122" s="253"/>
      <c r="GX122" s="253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253"/>
      <c r="HZ122" s="253"/>
      <c r="IA122" s="253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ht="18.75" thickBot="1">
      <c r="A123" s="263" t="s">
        <v>221</v>
      </c>
      <c r="B123" s="273">
        <f>SUM(B95:B122)</f>
        <v>14584232.78</v>
      </c>
      <c r="C123" s="273">
        <f>SUM(C95:C122)</f>
        <v>16551172.940000001</v>
      </c>
      <c r="D123" s="277">
        <f>C123-B123</f>
        <v>1966940.160000002</v>
      </c>
      <c r="E123" s="278">
        <f>D123/B123</f>
        <v>0.13486757854669967</v>
      </c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253"/>
      <c r="GB123" s="253"/>
      <c r="GC123" s="253"/>
      <c r="GD123" s="253"/>
      <c r="GE123" s="253"/>
      <c r="GF123" s="253"/>
      <c r="GG123" s="253"/>
      <c r="GH123" s="253"/>
      <c r="GI123" s="253"/>
      <c r="GJ123" s="253"/>
      <c r="GK123" s="253"/>
      <c r="GL123" s="253"/>
      <c r="GM123" s="253"/>
      <c r="GN123" s="253"/>
      <c r="GO123" s="253"/>
      <c r="GP123" s="253"/>
      <c r="GQ123" s="253"/>
      <c r="GR123" s="253"/>
      <c r="GS123" s="253"/>
      <c r="GT123" s="253"/>
      <c r="GU123" s="253"/>
      <c r="GV123" s="253"/>
      <c r="GW123" s="253"/>
      <c r="GX123" s="253"/>
      <c r="GY123" s="253"/>
      <c r="GZ123" s="253"/>
      <c r="HA123" s="253"/>
      <c r="HB123" s="253"/>
      <c r="HC123" s="253"/>
      <c r="HD123" s="253"/>
      <c r="HE123" s="253"/>
      <c r="HF123" s="253"/>
      <c r="HG123" s="253"/>
      <c r="HH123" s="253"/>
      <c r="HI123" s="253"/>
      <c r="HJ123" s="253"/>
      <c r="HK123" s="253"/>
      <c r="HL123" s="253"/>
      <c r="HM123" s="253"/>
      <c r="HN123" s="253"/>
      <c r="HO123" s="253"/>
      <c r="HP123" s="253"/>
      <c r="HQ123" s="253"/>
      <c r="HR123" s="253"/>
      <c r="HS123" s="253"/>
      <c r="HT123" s="253"/>
      <c r="HU123" s="253"/>
      <c r="HV123" s="253"/>
      <c r="HW123" s="253"/>
      <c r="HX123" s="253"/>
      <c r="HY123" s="253"/>
      <c r="HZ123" s="253"/>
      <c r="IA123" s="253"/>
      <c r="IB123" s="253"/>
      <c r="IC123" s="253"/>
      <c r="ID123" s="253"/>
      <c r="IE123" s="253"/>
      <c r="IF123" s="253"/>
      <c r="IG123" s="253"/>
      <c r="IH123" s="253"/>
      <c r="II123" s="253"/>
      <c r="IJ123" s="253"/>
      <c r="IK123" s="253"/>
      <c r="IL123" s="253"/>
      <c r="IM123" s="253"/>
      <c r="IN123" s="253"/>
      <c r="IO123" s="253"/>
      <c r="IP123" s="253"/>
      <c r="IQ123" s="253"/>
      <c r="IR123" s="253"/>
      <c r="IS123" s="253"/>
      <c r="IT123" s="253"/>
      <c r="IU123" s="253"/>
      <c r="IV123" s="253"/>
    </row>
    <row r="124" spans="1:256" ht="18.75" thickTop="1">
      <c r="A124" s="252"/>
      <c r="B124" s="251" t="s">
        <v>0</v>
      </c>
      <c r="C124" s="270"/>
      <c r="D124" s="251"/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253"/>
      <c r="GB124" s="253"/>
      <c r="GC124" s="253"/>
      <c r="GD124" s="253"/>
      <c r="GE124" s="253"/>
      <c r="GF124" s="253"/>
      <c r="GG124" s="253"/>
      <c r="GH124" s="253"/>
      <c r="GI124" s="253"/>
      <c r="GJ124" s="253"/>
      <c r="GK124" s="253"/>
      <c r="GL124" s="253"/>
      <c r="GM124" s="253"/>
      <c r="GN124" s="253"/>
      <c r="GO124" s="253"/>
      <c r="GP124" s="253"/>
      <c r="GQ124" s="253"/>
      <c r="GR124" s="253"/>
      <c r="GS124" s="253"/>
      <c r="GT124" s="253"/>
      <c r="GU124" s="253"/>
      <c r="GV124" s="253"/>
      <c r="GW124" s="253"/>
      <c r="GX124" s="253"/>
      <c r="GY124" s="253"/>
      <c r="GZ124" s="253"/>
      <c r="HA124" s="253"/>
      <c r="HB124" s="253"/>
      <c r="HC124" s="253"/>
      <c r="HD124" s="253"/>
      <c r="HE124" s="253"/>
      <c r="HF124" s="253"/>
      <c r="HG124" s="253"/>
      <c r="HH124" s="253"/>
      <c r="HI124" s="253"/>
      <c r="HJ124" s="253"/>
      <c r="HK124" s="253"/>
      <c r="HL124" s="253"/>
      <c r="HM124" s="253"/>
      <c r="HN124" s="253"/>
      <c r="HO124" s="253"/>
      <c r="HP124" s="253"/>
      <c r="HQ124" s="253"/>
      <c r="HR124" s="253"/>
      <c r="HS124" s="253"/>
      <c r="HT124" s="253"/>
      <c r="HU124" s="253"/>
      <c r="HV124" s="253"/>
      <c r="HW124" s="253"/>
      <c r="HX124" s="253"/>
      <c r="HY124" s="253"/>
      <c r="HZ124" s="253"/>
      <c r="IA124" s="253"/>
      <c r="IB124" s="253"/>
      <c r="IC124" s="253"/>
      <c r="ID124" s="253"/>
      <c r="IE124" s="253"/>
      <c r="IF124" s="253"/>
      <c r="IG124" s="253"/>
      <c r="IH124" s="253"/>
      <c r="II124" s="253"/>
      <c r="IJ124" s="253"/>
      <c r="IK124" s="253"/>
      <c r="IL124" s="253"/>
      <c r="IM124" s="253"/>
      <c r="IN124" s="253"/>
      <c r="IO124" s="253"/>
      <c r="IP124" s="253"/>
      <c r="IQ124" s="253"/>
      <c r="IR124" s="253"/>
      <c r="IS124" s="253"/>
      <c r="IT124" s="253"/>
      <c r="IU124" s="253"/>
      <c r="IV124" s="253"/>
    </row>
    <row r="125" spans="1:256" ht="18">
      <c r="A125" s="252" t="s">
        <v>107</v>
      </c>
      <c r="B125" s="251" t="s">
        <v>286</v>
      </c>
      <c r="C125" s="270"/>
      <c r="D125" s="251"/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253"/>
      <c r="GB125" s="253"/>
      <c r="GC125" s="253"/>
      <c r="GD125" s="253"/>
      <c r="GE125" s="253"/>
      <c r="GF125" s="253"/>
      <c r="GG125" s="253"/>
      <c r="GH125" s="253"/>
      <c r="GI125" s="253"/>
      <c r="GJ125" s="253"/>
      <c r="GK125" s="253"/>
      <c r="GL125" s="253"/>
      <c r="GM125" s="253"/>
      <c r="GN125" s="253"/>
      <c r="GO125" s="253"/>
      <c r="GP125" s="253"/>
      <c r="GQ125" s="253"/>
      <c r="GR125" s="253"/>
      <c r="GS125" s="253"/>
      <c r="GT125" s="253"/>
      <c r="GU125" s="253"/>
      <c r="GV125" s="253"/>
      <c r="GW125" s="253"/>
      <c r="GX125" s="253"/>
      <c r="GY125" s="253"/>
      <c r="GZ125" s="253"/>
      <c r="HA125" s="253"/>
      <c r="HB125" s="253"/>
      <c r="HC125" s="253"/>
      <c r="HD125" s="253"/>
      <c r="HE125" s="253"/>
      <c r="HF125" s="253"/>
      <c r="HG125" s="253"/>
      <c r="HH125" s="253"/>
      <c r="HI125" s="253"/>
      <c r="HJ125" s="253"/>
      <c r="HK125" s="253"/>
      <c r="HL125" s="253"/>
      <c r="HM125" s="253"/>
      <c r="HN125" s="253"/>
      <c r="HO125" s="253"/>
      <c r="HP125" s="253"/>
      <c r="HQ125" s="253"/>
      <c r="HR125" s="253"/>
      <c r="HS125" s="253"/>
      <c r="HT125" s="253"/>
      <c r="HU125" s="253"/>
      <c r="HV125" s="253"/>
      <c r="HW125" s="253"/>
      <c r="HX125" s="253"/>
      <c r="HY125" s="253"/>
      <c r="HZ125" s="253"/>
      <c r="IA125" s="253"/>
      <c r="IB125" s="253"/>
      <c r="IC125" s="253"/>
      <c r="ID125" s="253"/>
      <c r="IE125" s="253"/>
      <c r="IF125" s="253"/>
      <c r="IG125" s="253"/>
      <c r="IH125" s="253"/>
      <c r="II125" s="253"/>
      <c r="IJ125" s="253"/>
      <c r="IK125" s="253"/>
      <c r="IL125" s="253"/>
      <c r="IM125" s="253"/>
      <c r="IN125" s="253"/>
      <c r="IO125" s="253"/>
      <c r="IP125" s="253"/>
      <c r="IQ125" s="253"/>
      <c r="IR125" s="253"/>
      <c r="IS125" s="253"/>
      <c r="IT125" s="253"/>
      <c r="IU125" s="253"/>
      <c r="IV125" s="253"/>
    </row>
    <row r="126" spans="1:256" ht="18">
      <c r="A126" s="255" t="str">
        <f>+A3</f>
        <v>November 2002</v>
      </c>
      <c r="B126" s="251" t="s">
        <v>107</v>
      </c>
      <c r="C126" s="270"/>
      <c r="D126" s="251"/>
      <c r="E126" s="255" t="s">
        <v>456</v>
      </c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253"/>
      <c r="GB126" s="253"/>
      <c r="GC126" s="253"/>
      <c r="GD126" s="253"/>
      <c r="GE126" s="253"/>
      <c r="GF126" s="253"/>
      <c r="GG126" s="253"/>
      <c r="GH126" s="253"/>
      <c r="GI126" s="253"/>
      <c r="GJ126" s="253"/>
      <c r="GK126" s="253"/>
      <c r="GL126" s="253"/>
      <c r="GM126" s="253"/>
      <c r="GN126" s="253"/>
      <c r="GO126" s="253"/>
      <c r="GP126" s="253"/>
      <c r="GQ126" s="253"/>
      <c r="GR126" s="253"/>
      <c r="GS126" s="253"/>
      <c r="GT126" s="253"/>
      <c r="GU126" s="253"/>
      <c r="GV126" s="253"/>
      <c r="GW126" s="253"/>
      <c r="GX126" s="253"/>
      <c r="GY126" s="253"/>
      <c r="GZ126" s="253"/>
      <c r="HA126" s="253"/>
      <c r="HB126" s="253"/>
      <c r="HC126" s="253"/>
      <c r="HD126" s="253"/>
      <c r="HE126" s="253"/>
      <c r="HF126" s="253"/>
      <c r="HG126" s="253"/>
      <c r="HH126" s="253"/>
      <c r="HI126" s="253"/>
      <c r="HJ126" s="253"/>
      <c r="HK126" s="253"/>
      <c r="HL126" s="253"/>
      <c r="HM126" s="253"/>
      <c r="HN126" s="253"/>
      <c r="HO126" s="253"/>
      <c r="HP126" s="253"/>
      <c r="HQ126" s="253"/>
      <c r="HR126" s="253"/>
      <c r="HS126" s="253"/>
      <c r="HT126" s="253"/>
      <c r="HU126" s="253"/>
      <c r="HV126" s="253"/>
      <c r="HW126" s="253"/>
      <c r="HX126" s="253"/>
      <c r="HY126" s="253"/>
      <c r="HZ126" s="253"/>
      <c r="IA126" s="253"/>
      <c r="IB126" s="253"/>
      <c r="IC126" s="253"/>
      <c r="ID126" s="253"/>
      <c r="IE126" s="253"/>
      <c r="IF126" s="253"/>
      <c r="IG126" s="253"/>
      <c r="IH126" s="253"/>
      <c r="II126" s="253"/>
      <c r="IJ126" s="253"/>
      <c r="IK126" s="253"/>
      <c r="IL126" s="253"/>
      <c r="IM126" s="253"/>
      <c r="IN126" s="253"/>
      <c r="IO126" s="253"/>
      <c r="IP126" s="253"/>
      <c r="IQ126" s="253"/>
      <c r="IR126" s="253"/>
      <c r="IS126" s="253"/>
      <c r="IT126" s="253"/>
      <c r="IU126" s="253"/>
      <c r="IV126" s="253"/>
    </row>
    <row r="127" spans="1:256" ht="18">
      <c r="A127" s="256" t="s">
        <v>244</v>
      </c>
      <c r="B127" s="256" t="s">
        <v>245</v>
      </c>
      <c r="C127" s="257" t="s">
        <v>246</v>
      </c>
      <c r="D127" s="256" t="s">
        <v>247</v>
      </c>
      <c r="E127" s="256" t="s">
        <v>248</v>
      </c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253"/>
      <c r="GB127" s="253"/>
      <c r="GC127" s="253"/>
      <c r="GD127" s="253"/>
      <c r="GE127" s="253"/>
      <c r="GF127" s="253"/>
      <c r="GG127" s="253"/>
      <c r="GH127" s="253"/>
      <c r="GI127" s="253"/>
      <c r="GJ127" s="253"/>
      <c r="GK127" s="253"/>
      <c r="GL127" s="253"/>
      <c r="GM127" s="253"/>
      <c r="GN127" s="253"/>
      <c r="GO127" s="253"/>
      <c r="GP127" s="253"/>
      <c r="GQ127" s="253"/>
      <c r="GR127" s="253"/>
      <c r="GS127" s="253"/>
      <c r="GT127" s="253"/>
      <c r="GU127" s="253"/>
      <c r="GV127" s="253"/>
      <c r="GW127" s="253"/>
      <c r="GX127" s="253"/>
      <c r="GY127" s="253"/>
      <c r="GZ127" s="253"/>
      <c r="HA127" s="253"/>
      <c r="HB127" s="253"/>
      <c r="HC127" s="253"/>
      <c r="HD127" s="253"/>
      <c r="HE127" s="253"/>
      <c r="HF127" s="253"/>
      <c r="HG127" s="253"/>
      <c r="HH127" s="253"/>
      <c r="HI127" s="253"/>
      <c r="HJ127" s="253"/>
      <c r="HK127" s="253"/>
      <c r="HL127" s="253"/>
      <c r="HM127" s="253"/>
      <c r="HN127" s="253"/>
      <c r="HO127" s="253"/>
      <c r="HP127" s="253"/>
      <c r="HQ127" s="253"/>
      <c r="HR127" s="253"/>
      <c r="HS127" s="253"/>
      <c r="HT127" s="253"/>
      <c r="HU127" s="253"/>
      <c r="HV127" s="253"/>
      <c r="HW127" s="253"/>
      <c r="HX127" s="253"/>
      <c r="HY127" s="253"/>
      <c r="HZ127" s="253"/>
      <c r="IA127" s="253"/>
      <c r="IB127" s="253"/>
      <c r="IC127" s="253"/>
      <c r="ID127" s="253"/>
      <c r="IE127" s="253"/>
      <c r="IF127" s="253"/>
      <c r="IG127" s="253"/>
      <c r="IH127" s="253"/>
      <c r="II127" s="253"/>
      <c r="IJ127" s="253"/>
      <c r="IK127" s="253"/>
      <c r="IL127" s="253"/>
      <c r="IM127" s="253"/>
      <c r="IN127" s="253"/>
      <c r="IO127" s="253"/>
      <c r="IP127" s="253"/>
      <c r="IQ127" s="253"/>
      <c r="IR127" s="253"/>
      <c r="IS127" s="253"/>
      <c r="IT127" s="253"/>
      <c r="IU127" s="253"/>
      <c r="IV127" s="253"/>
    </row>
    <row r="128" spans="1:256" ht="18">
      <c r="A128" s="259" t="s">
        <v>354</v>
      </c>
      <c r="B128" s="260" t="s">
        <v>108</v>
      </c>
      <c r="C128" s="260" t="s">
        <v>108</v>
      </c>
      <c r="D128" s="260"/>
      <c r="E128" s="261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253"/>
      <c r="GB128" s="253"/>
      <c r="GC128" s="253"/>
      <c r="GD128" s="253"/>
      <c r="GE128" s="253"/>
      <c r="GF128" s="253"/>
      <c r="GG128" s="253"/>
      <c r="GH128" s="253"/>
      <c r="GI128" s="253"/>
      <c r="GJ128" s="253"/>
      <c r="GK128" s="253"/>
      <c r="GL128" s="253"/>
      <c r="GM128" s="253"/>
      <c r="GN128" s="253"/>
      <c r="GO128" s="253"/>
      <c r="GP128" s="253"/>
      <c r="GQ128" s="253"/>
      <c r="GR128" s="253"/>
      <c r="GS128" s="253"/>
      <c r="GT128" s="253"/>
      <c r="GU128" s="253"/>
      <c r="GV128" s="253"/>
      <c r="GW128" s="253"/>
      <c r="GX128" s="253"/>
      <c r="GY128" s="253"/>
      <c r="GZ128" s="253"/>
      <c r="HA128" s="253"/>
      <c r="HB128" s="253"/>
      <c r="HC128" s="253"/>
      <c r="HD128" s="253"/>
      <c r="HE128" s="253"/>
      <c r="HF128" s="253"/>
      <c r="HG128" s="253"/>
      <c r="HH128" s="253"/>
      <c r="HI128" s="253"/>
      <c r="HJ128" s="253"/>
      <c r="HK128" s="253"/>
      <c r="HL128" s="253"/>
      <c r="HM128" s="253"/>
      <c r="HN128" s="253"/>
      <c r="HO128" s="253"/>
      <c r="HP128" s="253"/>
      <c r="HQ128" s="253"/>
      <c r="HR128" s="253"/>
      <c r="HS128" s="253"/>
      <c r="HT128" s="253"/>
      <c r="HU128" s="253"/>
      <c r="HV128" s="253"/>
      <c r="HW128" s="253"/>
      <c r="HX128" s="253"/>
      <c r="HY128" s="253"/>
      <c r="HZ128" s="253"/>
      <c r="IA128" s="253"/>
      <c r="IB128" s="253"/>
      <c r="IC128" s="253"/>
      <c r="ID128" s="253"/>
      <c r="IE128" s="253"/>
      <c r="IF128" s="253"/>
      <c r="IG128" s="253"/>
      <c r="IH128" s="253"/>
      <c r="II128" s="253"/>
      <c r="IJ128" s="253"/>
      <c r="IK128" s="253"/>
      <c r="IL128" s="253"/>
      <c r="IM128" s="253"/>
      <c r="IN128" s="253"/>
      <c r="IO128" s="253"/>
      <c r="IP128" s="253"/>
      <c r="IQ128" s="253"/>
      <c r="IR128" s="253"/>
      <c r="IS128" s="253"/>
      <c r="IT128" s="253"/>
      <c r="IU128" s="253"/>
      <c r="IV128" s="253"/>
    </row>
    <row r="129" spans="1:256" ht="18">
      <c r="A129" s="260" t="s">
        <v>355</v>
      </c>
      <c r="B129" s="267">
        <v>126026.17</v>
      </c>
      <c r="C129" s="267">
        <v>85325.77</v>
      </c>
      <c r="D129" s="271"/>
      <c r="E129" s="27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253"/>
      <c r="GB129" s="253"/>
      <c r="GC129" s="253"/>
      <c r="GD129" s="253"/>
      <c r="GE129" s="253"/>
      <c r="GF129" s="253"/>
      <c r="GG129" s="253"/>
      <c r="GH129" s="253"/>
      <c r="GI129" s="253"/>
      <c r="GJ129" s="253"/>
      <c r="GK129" s="253"/>
      <c r="GL129" s="253"/>
      <c r="GM129" s="253"/>
      <c r="GN129" s="253"/>
      <c r="GO129" s="253"/>
      <c r="GP129" s="253"/>
      <c r="GQ129" s="253"/>
      <c r="GR129" s="253"/>
      <c r="GS129" s="253"/>
      <c r="GT129" s="253"/>
      <c r="GU129" s="253"/>
      <c r="GV129" s="253"/>
      <c r="GW129" s="253"/>
      <c r="GX129" s="253"/>
      <c r="GY129" s="253"/>
      <c r="GZ129" s="253"/>
      <c r="HA129" s="253"/>
      <c r="HB129" s="253"/>
      <c r="HC129" s="253"/>
      <c r="HD129" s="253"/>
      <c r="HE129" s="253"/>
      <c r="HF129" s="253"/>
      <c r="HG129" s="253"/>
      <c r="HH129" s="253"/>
      <c r="HI129" s="253"/>
      <c r="HJ129" s="253"/>
      <c r="HK129" s="253"/>
      <c r="HL129" s="253"/>
      <c r="HM129" s="253"/>
      <c r="HN129" s="253"/>
      <c r="HO129" s="253"/>
      <c r="HP129" s="253"/>
      <c r="HQ129" s="253"/>
      <c r="HR129" s="253"/>
      <c r="HS129" s="253"/>
      <c r="HT129" s="253"/>
      <c r="HU129" s="253"/>
      <c r="HV129" s="253"/>
      <c r="HW129" s="253"/>
      <c r="HX129" s="253"/>
      <c r="HY129" s="253"/>
      <c r="HZ129" s="253"/>
      <c r="IA129" s="253"/>
      <c r="IB129" s="253"/>
      <c r="IC129" s="253"/>
      <c r="ID129" s="253"/>
      <c r="IE129" s="253"/>
      <c r="IF129" s="253"/>
      <c r="IG129" s="253"/>
      <c r="IH129" s="253"/>
      <c r="II129" s="253"/>
      <c r="IJ129" s="253"/>
      <c r="IK129" s="253"/>
      <c r="IL129" s="253"/>
      <c r="IM129" s="253"/>
      <c r="IN129" s="253"/>
      <c r="IO129" s="253"/>
      <c r="IP129" s="253"/>
      <c r="IQ129" s="253"/>
      <c r="IR129" s="253"/>
      <c r="IS129" s="253"/>
      <c r="IT129" s="253"/>
      <c r="IU129" s="253"/>
      <c r="IV129" s="253"/>
    </row>
    <row r="130" spans="1:256" ht="18">
      <c r="A130" s="260" t="s">
        <v>356</v>
      </c>
      <c r="B130" s="267">
        <v>0</v>
      </c>
      <c r="C130" s="267">
        <v>-34986</v>
      </c>
      <c r="D130" s="271"/>
      <c r="E130" s="27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253"/>
      <c r="GB130" s="253"/>
      <c r="GC130" s="253"/>
      <c r="GD130" s="253"/>
      <c r="GE130" s="253"/>
      <c r="GF130" s="253"/>
      <c r="GG130" s="253"/>
      <c r="GH130" s="253"/>
      <c r="GI130" s="253"/>
      <c r="GJ130" s="253"/>
      <c r="GK130" s="253"/>
      <c r="GL130" s="253"/>
      <c r="GM130" s="253"/>
      <c r="GN130" s="253"/>
      <c r="GO130" s="253"/>
      <c r="GP130" s="253"/>
      <c r="GQ130" s="253"/>
      <c r="GR130" s="253"/>
      <c r="GS130" s="253"/>
      <c r="GT130" s="253"/>
      <c r="GU130" s="253"/>
      <c r="GV130" s="253"/>
      <c r="GW130" s="253"/>
      <c r="GX130" s="253"/>
      <c r="GY130" s="253"/>
      <c r="GZ130" s="253"/>
      <c r="HA130" s="253"/>
      <c r="HB130" s="253"/>
      <c r="HC130" s="253"/>
      <c r="HD130" s="253"/>
      <c r="HE130" s="253"/>
      <c r="HF130" s="253"/>
      <c r="HG130" s="253"/>
      <c r="HH130" s="253"/>
      <c r="HI130" s="253"/>
      <c r="HJ130" s="253"/>
      <c r="HK130" s="253"/>
      <c r="HL130" s="253"/>
      <c r="HM130" s="253"/>
      <c r="HN130" s="253"/>
      <c r="HO130" s="253"/>
      <c r="HP130" s="253"/>
      <c r="HQ130" s="253"/>
      <c r="HR130" s="253"/>
      <c r="HS130" s="253"/>
      <c r="HT130" s="253"/>
      <c r="HU130" s="253"/>
      <c r="HV130" s="253"/>
      <c r="HW130" s="253"/>
      <c r="HX130" s="253"/>
      <c r="HY130" s="253"/>
      <c r="HZ130" s="253"/>
      <c r="IA130" s="253"/>
      <c r="IB130" s="253"/>
      <c r="IC130" s="253"/>
      <c r="ID130" s="253"/>
      <c r="IE130" s="253"/>
      <c r="IF130" s="253"/>
      <c r="IG130" s="253"/>
      <c r="IH130" s="253"/>
      <c r="II130" s="253"/>
      <c r="IJ130" s="253"/>
      <c r="IK130" s="253"/>
      <c r="IL130" s="253"/>
      <c r="IM130" s="253"/>
      <c r="IN130" s="253"/>
      <c r="IO130" s="253"/>
      <c r="IP130" s="253"/>
      <c r="IQ130" s="253"/>
      <c r="IR130" s="253"/>
      <c r="IS130" s="253"/>
      <c r="IT130" s="253"/>
      <c r="IU130" s="253"/>
      <c r="IV130" s="253"/>
    </row>
    <row r="131" spans="1:256" ht="18">
      <c r="A131" s="260" t="s">
        <v>357</v>
      </c>
      <c r="B131" s="267">
        <v>19231.2</v>
      </c>
      <c r="C131" s="267">
        <v>40750.68</v>
      </c>
      <c r="D131" s="271"/>
      <c r="E131" s="27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253"/>
      <c r="GD131" s="253"/>
      <c r="GE131" s="253"/>
      <c r="GF131" s="253"/>
      <c r="GG131" s="253"/>
      <c r="GH131" s="253"/>
      <c r="GI131" s="253"/>
      <c r="GJ131" s="253"/>
      <c r="GK131" s="253"/>
      <c r="GL131" s="253"/>
      <c r="GM131" s="253"/>
      <c r="GN131" s="253"/>
      <c r="GO131" s="253"/>
      <c r="GP131" s="253"/>
      <c r="GQ131" s="253"/>
      <c r="GR131" s="253"/>
      <c r="GS131" s="253"/>
      <c r="GT131" s="253"/>
      <c r="GU131" s="253"/>
      <c r="GV131" s="253"/>
      <c r="GW131" s="253"/>
      <c r="GX131" s="253"/>
      <c r="GY131" s="253"/>
      <c r="GZ131" s="253"/>
      <c r="HA131" s="253"/>
      <c r="HB131" s="253"/>
      <c r="HC131" s="253"/>
      <c r="HD131" s="253"/>
      <c r="HE131" s="253"/>
      <c r="HF131" s="253"/>
      <c r="HG131" s="253"/>
      <c r="HH131" s="253"/>
      <c r="HI131" s="253"/>
      <c r="HJ131" s="253"/>
      <c r="HK131" s="253"/>
      <c r="HL131" s="253"/>
      <c r="HM131" s="253"/>
      <c r="HN131" s="253"/>
      <c r="HO131" s="253"/>
      <c r="HP131" s="253"/>
      <c r="HQ131" s="253"/>
      <c r="HR131" s="253"/>
      <c r="HS131" s="253"/>
      <c r="HT131" s="253"/>
      <c r="HU131" s="253"/>
      <c r="HV131" s="253"/>
      <c r="HW131" s="253"/>
      <c r="HX131" s="253"/>
      <c r="HY131" s="253"/>
      <c r="HZ131" s="253"/>
      <c r="IA131" s="253"/>
      <c r="IB131" s="253"/>
      <c r="IC131" s="253"/>
      <c r="ID131" s="253"/>
      <c r="IE131" s="253"/>
      <c r="IF131" s="253"/>
      <c r="IG131" s="253"/>
      <c r="IH131" s="253"/>
      <c r="II131" s="253"/>
      <c r="IJ131" s="253"/>
      <c r="IK131" s="253"/>
      <c r="IL131" s="253"/>
      <c r="IM131" s="253"/>
      <c r="IN131" s="253"/>
      <c r="IO131" s="253"/>
      <c r="IP131" s="253"/>
      <c r="IQ131" s="253"/>
      <c r="IR131" s="253"/>
      <c r="IS131" s="253"/>
      <c r="IT131" s="253"/>
      <c r="IU131" s="253"/>
      <c r="IV131" s="253"/>
    </row>
    <row r="132" spans="1:256" ht="18">
      <c r="A132" s="260" t="s">
        <v>358</v>
      </c>
      <c r="B132" s="267">
        <v>0</v>
      </c>
      <c r="C132" s="267">
        <v>0</v>
      </c>
      <c r="D132" s="271"/>
      <c r="E132" s="27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253"/>
      <c r="GD132" s="253"/>
      <c r="GE132" s="253"/>
      <c r="GF132" s="253"/>
      <c r="GG132" s="253"/>
      <c r="GH132" s="253"/>
      <c r="GI132" s="253"/>
      <c r="GJ132" s="253"/>
      <c r="GK132" s="253"/>
      <c r="GL132" s="253"/>
      <c r="GM132" s="253"/>
      <c r="GN132" s="253"/>
      <c r="GO132" s="253"/>
      <c r="GP132" s="253"/>
      <c r="GQ132" s="253"/>
      <c r="GR132" s="253"/>
      <c r="GS132" s="253"/>
      <c r="GT132" s="253"/>
      <c r="GU132" s="253"/>
      <c r="GV132" s="253"/>
      <c r="GW132" s="253"/>
      <c r="GX132" s="253"/>
      <c r="GY132" s="253"/>
      <c r="GZ132" s="253"/>
      <c r="HA132" s="253"/>
      <c r="HB132" s="253"/>
      <c r="HC132" s="253"/>
      <c r="HD132" s="253"/>
      <c r="HE132" s="253"/>
      <c r="HF132" s="253"/>
      <c r="HG132" s="253"/>
      <c r="HH132" s="253"/>
      <c r="HI132" s="253"/>
      <c r="HJ132" s="253"/>
      <c r="HK132" s="253"/>
      <c r="HL132" s="253"/>
      <c r="HM132" s="253"/>
      <c r="HN132" s="253"/>
      <c r="HO132" s="253"/>
      <c r="HP132" s="253"/>
      <c r="HQ132" s="253"/>
      <c r="HR132" s="253"/>
      <c r="HS132" s="253"/>
      <c r="HT132" s="253"/>
      <c r="HU132" s="253"/>
      <c r="HV132" s="253"/>
      <c r="HW132" s="253"/>
      <c r="HX132" s="253"/>
      <c r="HY132" s="253"/>
      <c r="HZ132" s="253"/>
      <c r="IA132" s="253"/>
      <c r="IB132" s="253"/>
      <c r="IC132" s="253"/>
      <c r="ID132" s="253"/>
      <c r="IE132" s="253"/>
      <c r="IF132" s="253"/>
      <c r="IG132" s="253"/>
      <c r="IH132" s="253"/>
      <c r="II132" s="253"/>
      <c r="IJ132" s="253"/>
      <c r="IK132" s="253"/>
      <c r="IL132" s="253"/>
      <c r="IM132" s="253"/>
      <c r="IN132" s="253"/>
      <c r="IO132" s="253"/>
      <c r="IP132" s="253"/>
      <c r="IQ132" s="253"/>
      <c r="IR132" s="253"/>
      <c r="IS132" s="253"/>
      <c r="IT132" s="253"/>
      <c r="IU132" s="253"/>
      <c r="IV132" s="253"/>
    </row>
    <row r="133" spans="1:256" ht="18">
      <c r="A133" s="260" t="s">
        <v>359</v>
      </c>
      <c r="B133" s="267">
        <v>0</v>
      </c>
      <c r="C133" s="267">
        <v>0</v>
      </c>
      <c r="D133" s="271"/>
      <c r="E133" s="27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253"/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53"/>
      <c r="FY133" s="253"/>
      <c r="FZ133" s="253"/>
      <c r="GA133" s="253"/>
      <c r="GB133" s="253"/>
      <c r="GC133" s="253"/>
      <c r="GD133" s="253"/>
      <c r="GE133" s="253"/>
      <c r="GF133" s="253"/>
      <c r="GG133" s="253"/>
      <c r="GH133" s="253"/>
      <c r="GI133" s="253"/>
      <c r="GJ133" s="253"/>
      <c r="GK133" s="253"/>
      <c r="GL133" s="253"/>
      <c r="GM133" s="253"/>
      <c r="GN133" s="253"/>
      <c r="GO133" s="253"/>
      <c r="GP133" s="253"/>
      <c r="GQ133" s="253"/>
      <c r="GR133" s="253"/>
      <c r="GS133" s="253"/>
      <c r="GT133" s="253"/>
      <c r="GU133" s="253"/>
      <c r="GV133" s="253"/>
      <c r="GW133" s="253"/>
      <c r="GX133" s="253"/>
      <c r="GY133" s="253"/>
      <c r="GZ133" s="253"/>
      <c r="HA133" s="253"/>
      <c r="HB133" s="253"/>
      <c r="HC133" s="253"/>
      <c r="HD133" s="253"/>
      <c r="HE133" s="253"/>
      <c r="HF133" s="253"/>
      <c r="HG133" s="253"/>
      <c r="HH133" s="253"/>
      <c r="HI133" s="253"/>
      <c r="HJ133" s="253"/>
      <c r="HK133" s="253"/>
      <c r="HL133" s="253"/>
      <c r="HM133" s="253"/>
      <c r="HN133" s="253"/>
      <c r="HO133" s="253"/>
      <c r="HP133" s="253"/>
      <c r="HQ133" s="253"/>
      <c r="HR133" s="253"/>
      <c r="HS133" s="253"/>
      <c r="HT133" s="253"/>
      <c r="HU133" s="253"/>
      <c r="HV133" s="253"/>
      <c r="HW133" s="253"/>
      <c r="HX133" s="253"/>
      <c r="HY133" s="253"/>
      <c r="HZ133" s="253"/>
      <c r="IA133" s="253"/>
      <c r="IB133" s="253"/>
      <c r="IC133" s="253"/>
      <c r="ID133" s="253"/>
      <c r="IE133" s="253"/>
      <c r="IF133" s="253"/>
      <c r="IG133" s="253"/>
      <c r="IH133" s="253"/>
      <c r="II133" s="253"/>
      <c r="IJ133" s="253"/>
      <c r="IK133" s="253"/>
      <c r="IL133" s="253"/>
      <c r="IM133" s="253"/>
      <c r="IN133" s="253"/>
      <c r="IO133" s="253"/>
      <c r="IP133" s="253"/>
      <c r="IQ133" s="253"/>
      <c r="IR133" s="253"/>
      <c r="IS133" s="253"/>
      <c r="IT133" s="253"/>
      <c r="IU133" s="253"/>
      <c r="IV133" s="253"/>
    </row>
    <row r="134" spans="1:256" ht="18">
      <c r="A134" s="260" t="s">
        <v>360</v>
      </c>
      <c r="B134" s="267">
        <v>0</v>
      </c>
      <c r="C134" s="267">
        <v>0</v>
      </c>
      <c r="D134" s="271"/>
      <c r="E134" s="27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  <c r="DO134" s="253"/>
      <c r="DP134" s="253"/>
      <c r="DQ134" s="253"/>
      <c r="DR134" s="253"/>
      <c r="DS134" s="253"/>
      <c r="DT134" s="253"/>
      <c r="DU134" s="253"/>
      <c r="DV134" s="253"/>
      <c r="DW134" s="253"/>
      <c r="DX134" s="253"/>
      <c r="DY134" s="253"/>
      <c r="DZ134" s="253"/>
      <c r="EA134" s="253"/>
      <c r="EB134" s="253"/>
      <c r="EC134" s="253"/>
      <c r="ED134" s="253"/>
      <c r="EE134" s="253"/>
      <c r="EF134" s="253"/>
      <c r="EG134" s="253"/>
      <c r="EH134" s="253"/>
      <c r="EI134" s="253"/>
      <c r="EJ134" s="253"/>
      <c r="EK134" s="253"/>
      <c r="EL134" s="253"/>
      <c r="EM134" s="253"/>
      <c r="EN134" s="253"/>
      <c r="EO134" s="253"/>
      <c r="EP134" s="253"/>
      <c r="EQ134" s="253"/>
      <c r="ER134" s="253"/>
      <c r="ES134" s="253"/>
      <c r="ET134" s="253"/>
      <c r="EU134" s="253"/>
      <c r="EV134" s="253"/>
      <c r="EW134" s="253"/>
      <c r="EX134" s="253"/>
      <c r="EY134" s="253"/>
      <c r="EZ134" s="253"/>
      <c r="FA134" s="253"/>
      <c r="FB134" s="253"/>
      <c r="FC134" s="253"/>
      <c r="FD134" s="253"/>
      <c r="FE134" s="253"/>
      <c r="FF134" s="253"/>
      <c r="FG134" s="253"/>
      <c r="FH134" s="253"/>
      <c r="FI134" s="253"/>
      <c r="FJ134" s="253"/>
      <c r="FK134" s="253"/>
      <c r="FL134" s="253"/>
      <c r="FM134" s="253"/>
      <c r="FN134" s="253"/>
      <c r="FO134" s="253"/>
      <c r="FP134" s="253"/>
      <c r="FQ134" s="253"/>
      <c r="FR134" s="253"/>
      <c r="FS134" s="253"/>
      <c r="FT134" s="253"/>
      <c r="FU134" s="253"/>
      <c r="FV134" s="253"/>
      <c r="FW134" s="253"/>
      <c r="FX134" s="253"/>
      <c r="FY134" s="253"/>
      <c r="FZ134" s="253"/>
      <c r="GA134" s="253"/>
      <c r="GB134" s="253"/>
      <c r="GC134" s="253"/>
      <c r="GD134" s="253"/>
      <c r="GE134" s="253"/>
      <c r="GF134" s="253"/>
      <c r="GG134" s="253"/>
      <c r="GH134" s="253"/>
      <c r="GI134" s="253"/>
      <c r="GJ134" s="253"/>
      <c r="GK134" s="253"/>
      <c r="GL134" s="253"/>
      <c r="GM134" s="253"/>
      <c r="GN134" s="253"/>
      <c r="GO134" s="253"/>
      <c r="GP134" s="253"/>
      <c r="GQ134" s="253"/>
      <c r="GR134" s="253"/>
      <c r="GS134" s="253"/>
      <c r="GT134" s="253"/>
      <c r="GU134" s="253"/>
      <c r="GV134" s="253"/>
      <c r="GW134" s="253"/>
      <c r="GX134" s="253"/>
      <c r="GY134" s="253"/>
      <c r="GZ134" s="253"/>
      <c r="HA134" s="253"/>
      <c r="HB134" s="253"/>
      <c r="HC134" s="253"/>
      <c r="HD134" s="253"/>
      <c r="HE134" s="253"/>
      <c r="HF134" s="253"/>
      <c r="HG134" s="253"/>
      <c r="HH134" s="253"/>
      <c r="HI134" s="253"/>
      <c r="HJ134" s="253"/>
      <c r="HK134" s="253"/>
      <c r="HL134" s="253"/>
      <c r="HM134" s="253"/>
      <c r="HN134" s="253"/>
      <c r="HO134" s="253"/>
      <c r="HP134" s="253"/>
      <c r="HQ134" s="253"/>
      <c r="HR134" s="253"/>
      <c r="HS134" s="253"/>
      <c r="HT134" s="253"/>
      <c r="HU134" s="253"/>
      <c r="HV134" s="253"/>
      <c r="HW134" s="253"/>
      <c r="HX134" s="253"/>
      <c r="HY134" s="253"/>
      <c r="HZ134" s="253"/>
      <c r="IA134" s="253"/>
      <c r="IB134" s="253"/>
      <c r="IC134" s="253"/>
      <c r="ID134" s="253"/>
      <c r="IE134" s="253"/>
      <c r="IF134" s="253"/>
      <c r="IG134" s="253"/>
      <c r="IH134" s="253"/>
      <c r="II134" s="253"/>
      <c r="IJ134" s="253"/>
      <c r="IK134" s="253"/>
      <c r="IL134" s="253"/>
      <c r="IM134" s="253"/>
      <c r="IN134" s="253"/>
      <c r="IO134" s="253"/>
      <c r="IP134" s="253"/>
      <c r="IQ134" s="253"/>
      <c r="IR134" s="253"/>
      <c r="IS134" s="253"/>
      <c r="IT134" s="253"/>
      <c r="IU134" s="253"/>
      <c r="IV134" s="253"/>
    </row>
    <row r="135" spans="1:256" ht="18">
      <c r="A135" s="260" t="s">
        <v>361</v>
      </c>
      <c r="B135" s="267">
        <v>0</v>
      </c>
      <c r="C135" s="267">
        <v>0</v>
      </c>
      <c r="D135" s="271"/>
      <c r="E135" s="27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3"/>
      <c r="DK135" s="253"/>
      <c r="DL135" s="253"/>
      <c r="DM135" s="253"/>
      <c r="DN135" s="253"/>
      <c r="DO135" s="253"/>
      <c r="DP135" s="253"/>
      <c r="DQ135" s="253"/>
      <c r="DR135" s="253"/>
      <c r="DS135" s="253"/>
      <c r="DT135" s="253"/>
      <c r="DU135" s="253"/>
      <c r="DV135" s="253"/>
      <c r="DW135" s="253"/>
      <c r="DX135" s="253"/>
      <c r="DY135" s="253"/>
      <c r="DZ135" s="253"/>
      <c r="EA135" s="253"/>
      <c r="EB135" s="253"/>
      <c r="EC135" s="253"/>
      <c r="ED135" s="253"/>
      <c r="EE135" s="253"/>
      <c r="EF135" s="253"/>
      <c r="EG135" s="253"/>
      <c r="EH135" s="253"/>
      <c r="EI135" s="253"/>
      <c r="EJ135" s="253"/>
      <c r="EK135" s="253"/>
      <c r="EL135" s="253"/>
      <c r="EM135" s="253"/>
      <c r="EN135" s="253"/>
      <c r="EO135" s="253"/>
      <c r="EP135" s="253"/>
      <c r="EQ135" s="253"/>
      <c r="ER135" s="253"/>
      <c r="ES135" s="253"/>
      <c r="ET135" s="253"/>
      <c r="EU135" s="253"/>
      <c r="EV135" s="253"/>
      <c r="EW135" s="253"/>
      <c r="EX135" s="253"/>
      <c r="EY135" s="253"/>
      <c r="EZ135" s="253"/>
      <c r="FA135" s="253"/>
      <c r="FB135" s="253"/>
      <c r="FC135" s="253"/>
      <c r="FD135" s="253"/>
      <c r="FE135" s="253"/>
      <c r="FF135" s="253"/>
      <c r="FG135" s="253"/>
      <c r="FH135" s="253"/>
      <c r="FI135" s="253"/>
      <c r="FJ135" s="253"/>
      <c r="FK135" s="253"/>
      <c r="FL135" s="253"/>
      <c r="FM135" s="253"/>
      <c r="FN135" s="253"/>
      <c r="FO135" s="253"/>
      <c r="FP135" s="253"/>
      <c r="FQ135" s="253"/>
      <c r="FR135" s="253"/>
      <c r="FS135" s="253"/>
      <c r="FT135" s="253"/>
      <c r="FU135" s="253"/>
      <c r="FV135" s="253"/>
      <c r="FW135" s="253"/>
      <c r="FX135" s="253"/>
      <c r="FY135" s="253"/>
      <c r="FZ135" s="253"/>
      <c r="GA135" s="253"/>
      <c r="GB135" s="253"/>
      <c r="GC135" s="253"/>
      <c r="GD135" s="253"/>
      <c r="GE135" s="253"/>
      <c r="GF135" s="253"/>
      <c r="GG135" s="253"/>
      <c r="GH135" s="253"/>
      <c r="GI135" s="253"/>
      <c r="GJ135" s="253"/>
      <c r="GK135" s="253"/>
      <c r="GL135" s="253"/>
      <c r="GM135" s="253"/>
      <c r="GN135" s="253"/>
      <c r="GO135" s="253"/>
      <c r="GP135" s="253"/>
      <c r="GQ135" s="253"/>
      <c r="GR135" s="253"/>
      <c r="GS135" s="253"/>
      <c r="GT135" s="253"/>
      <c r="GU135" s="253"/>
      <c r="GV135" s="253"/>
      <c r="GW135" s="253"/>
      <c r="GX135" s="253"/>
      <c r="GY135" s="253"/>
      <c r="GZ135" s="253"/>
      <c r="HA135" s="253"/>
      <c r="HB135" s="253"/>
      <c r="HC135" s="253"/>
      <c r="HD135" s="253"/>
      <c r="HE135" s="253"/>
      <c r="HF135" s="253"/>
      <c r="HG135" s="253"/>
      <c r="HH135" s="253"/>
      <c r="HI135" s="253"/>
      <c r="HJ135" s="253"/>
      <c r="HK135" s="253"/>
      <c r="HL135" s="253"/>
      <c r="HM135" s="253"/>
      <c r="HN135" s="253"/>
      <c r="HO135" s="253"/>
      <c r="HP135" s="253"/>
      <c r="HQ135" s="253"/>
      <c r="HR135" s="253"/>
      <c r="HS135" s="253"/>
      <c r="HT135" s="253"/>
      <c r="HU135" s="253"/>
      <c r="HV135" s="253"/>
      <c r="HW135" s="253"/>
      <c r="HX135" s="253"/>
      <c r="HY135" s="253"/>
      <c r="HZ135" s="253"/>
      <c r="IA135" s="253"/>
      <c r="IB135" s="253"/>
      <c r="IC135" s="253"/>
      <c r="ID135" s="253"/>
      <c r="IE135" s="253"/>
      <c r="IF135" s="253"/>
      <c r="IG135" s="253"/>
      <c r="IH135" s="253"/>
      <c r="II135" s="253"/>
      <c r="IJ135" s="253"/>
      <c r="IK135" s="253"/>
      <c r="IL135" s="253"/>
      <c r="IM135" s="253"/>
      <c r="IN135" s="253"/>
      <c r="IO135" s="253"/>
      <c r="IP135" s="253"/>
      <c r="IQ135" s="253"/>
      <c r="IR135" s="253"/>
      <c r="IS135" s="253"/>
      <c r="IT135" s="253"/>
      <c r="IU135" s="253"/>
      <c r="IV135" s="253"/>
    </row>
    <row r="136" spans="1:256" ht="18">
      <c r="A136" s="260" t="s">
        <v>362</v>
      </c>
      <c r="B136" s="267">
        <v>309531.19</v>
      </c>
      <c r="C136" s="267">
        <v>36703.26</v>
      </c>
      <c r="D136" s="271"/>
      <c r="E136" s="27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253"/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  <c r="EJ136" s="253"/>
      <c r="EK136" s="253"/>
      <c r="EL136" s="253"/>
      <c r="EM136" s="253"/>
      <c r="EN136" s="253"/>
      <c r="EO136" s="253"/>
      <c r="EP136" s="253"/>
      <c r="EQ136" s="253"/>
      <c r="ER136" s="253"/>
      <c r="ES136" s="253"/>
      <c r="ET136" s="253"/>
      <c r="EU136" s="253"/>
      <c r="EV136" s="253"/>
      <c r="EW136" s="253"/>
      <c r="EX136" s="253"/>
      <c r="EY136" s="253"/>
      <c r="EZ136" s="253"/>
      <c r="FA136" s="253"/>
      <c r="FB136" s="253"/>
      <c r="FC136" s="253"/>
      <c r="FD136" s="253"/>
      <c r="FE136" s="253"/>
      <c r="FF136" s="253"/>
      <c r="FG136" s="253"/>
      <c r="FH136" s="253"/>
      <c r="FI136" s="253"/>
      <c r="FJ136" s="253"/>
      <c r="FK136" s="253"/>
      <c r="FL136" s="253"/>
      <c r="FM136" s="253"/>
      <c r="FN136" s="253"/>
      <c r="FO136" s="253"/>
      <c r="FP136" s="253"/>
      <c r="FQ136" s="253"/>
      <c r="FR136" s="253"/>
      <c r="FS136" s="253"/>
      <c r="FT136" s="253"/>
      <c r="FU136" s="253"/>
      <c r="FV136" s="253"/>
      <c r="FW136" s="253"/>
      <c r="FX136" s="253"/>
      <c r="FY136" s="253"/>
      <c r="FZ136" s="253"/>
      <c r="GA136" s="253"/>
      <c r="GB136" s="253"/>
      <c r="GC136" s="253"/>
      <c r="GD136" s="253"/>
      <c r="GE136" s="253"/>
      <c r="GF136" s="253"/>
      <c r="GG136" s="253"/>
      <c r="GH136" s="253"/>
      <c r="GI136" s="253"/>
      <c r="GJ136" s="253"/>
      <c r="GK136" s="253"/>
      <c r="GL136" s="253"/>
      <c r="GM136" s="253"/>
      <c r="GN136" s="253"/>
      <c r="GO136" s="253"/>
      <c r="GP136" s="253"/>
      <c r="GQ136" s="253"/>
      <c r="GR136" s="253"/>
      <c r="GS136" s="253"/>
      <c r="GT136" s="253"/>
      <c r="GU136" s="253"/>
      <c r="GV136" s="253"/>
      <c r="GW136" s="253"/>
      <c r="GX136" s="253"/>
      <c r="GY136" s="253"/>
      <c r="GZ136" s="253"/>
      <c r="HA136" s="253"/>
      <c r="HB136" s="253"/>
      <c r="HC136" s="253"/>
      <c r="HD136" s="253"/>
      <c r="HE136" s="253"/>
      <c r="HF136" s="253"/>
      <c r="HG136" s="253"/>
      <c r="HH136" s="253"/>
      <c r="HI136" s="253"/>
      <c r="HJ136" s="253"/>
      <c r="HK136" s="253"/>
      <c r="HL136" s="253"/>
      <c r="HM136" s="253"/>
      <c r="HN136" s="253"/>
      <c r="HO136" s="253"/>
      <c r="HP136" s="253"/>
      <c r="HQ136" s="253"/>
      <c r="HR136" s="253"/>
      <c r="HS136" s="253"/>
      <c r="HT136" s="253"/>
      <c r="HU136" s="253"/>
      <c r="HV136" s="253"/>
      <c r="HW136" s="253"/>
      <c r="HX136" s="253"/>
      <c r="HY136" s="253"/>
      <c r="HZ136" s="253"/>
      <c r="IA136" s="253"/>
      <c r="IB136" s="253"/>
      <c r="IC136" s="253"/>
      <c r="ID136" s="253"/>
      <c r="IE136" s="253"/>
      <c r="IF136" s="253"/>
      <c r="IG136" s="253"/>
      <c r="IH136" s="253"/>
      <c r="II136" s="253"/>
      <c r="IJ136" s="253"/>
      <c r="IK136" s="253"/>
      <c r="IL136" s="253"/>
      <c r="IM136" s="253"/>
      <c r="IN136" s="253"/>
      <c r="IO136" s="253"/>
      <c r="IP136" s="253"/>
      <c r="IQ136" s="253"/>
      <c r="IR136" s="253"/>
      <c r="IS136" s="253"/>
      <c r="IT136" s="253"/>
      <c r="IU136" s="253"/>
      <c r="IV136" s="253"/>
    </row>
    <row r="137" spans="1:256" ht="18">
      <c r="A137" s="260" t="s">
        <v>363</v>
      </c>
      <c r="B137" s="267">
        <v>38308.69</v>
      </c>
      <c r="C137" s="267">
        <v>-1354.19</v>
      </c>
      <c r="D137" s="271"/>
      <c r="E137" s="27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253"/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  <c r="EJ137" s="253"/>
      <c r="EK137" s="253"/>
      <c r="EL137" s="253"/>
      <c r="EM137" s="253"/>
      <c r="EN137" s="253"/>
      <c r="EO137" s="253"/>
      <c r="EP137" s="253"/>
      <c r="EQ137" s="253"/>
      <c r="ER137" s="253"/>
      <c r="ES137" s="253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3"/>
      <c r="FF137" s="253"/>
      <c r="FG137" s="253"/>
      <c r="FH137" s="253"/>
      <c r="FI137" s="253"/>
      <c r="FJ137" s="253"/>
      <c r="FK137" s="253"/>
      <c r="FL137" s="253"/>
      <c r="FM137" s="253"/>
      <c r="FN137" s="253"/>
      <c r="FO137" s="253"/>
      <c r="FP137" s="253"/>
      <c r="FQ137" s="253"/>
      <c r="FR137" s="253"/>
      <c r="FS137" s="253"/>
      <c r="FT137" s="253"/>
      <c r="FU137" s="253"/>
      <c r="FV137" s="253"/>
      <c r="FW137" s="253"/>
      <c r="FX137" s="253"/>
      <c r="FY137" s="253"/>
      <c r="FZ137" s="253"/>
      <c r="GA137" s="253"/>
      <c r="GB137" s="253"/>
      <c r="GC137" s="253"/>
      <c r="GD137" s="253"/>
      <c r="GE137" s="253"/>
      <c r="GF137" s="253"/>
      <c r="GG137" s="253"/>
      <c r="GH137" s="253"/>
      <c r="GI137" s="253"/>
      <c r="GJ137" s="253"/>
      <c r="GK137" s="253"/>
      <c r="GL137" s="253"/>
      <c r="GM137" s="253"/>
      <c r="GN137" s="253"/>
      <c r="GO137" s="253"/>
      <c r="GP137" s="253"/>
      <c r="GQ137" s="253"/>
      <c r="GR137" s="253"/>
      <c r="GS137" s="253"/>
      <c r="GT137" s="253"/>
      <c r="GU137" s="253"/>
      <c r="GV137" s="253"/>
      <c r="GW137" s="253"/>
      <c r="GX137" s="253"/>
      <c r="GY137" s="253"/>
      <c r="GZ137" s="253"/>
      <c r="HA137" s="253"/>
      <c r="HB137" s="253"/>
      <c r="HC137" s="253"/>
      <c r="HD137" s="253"/>
      <c r="HE137" s="253"/>
      <c r="HF137" s="253"/>
      <c r="HG137" s="253"/>
      <c r="HH137" s="253"/>
      <c r="HI137" s="253"/>
      <c r="HJ137" s="253"/>
      <c r="HK137" s="253"/>
      <c r="HL137" s="253"/>
      <c r="HM137" s="253"/>
      <c r="HN137" s="253"/>
      <c r="HO137" s="253"/>
      <c r="HP137" s="253"/>
      <c r="HQ137" s="253"/>
      <c r="HR137" s="253"/>
      <c r="HS137" s="253"/>
      <c r="HT137" s="253"/>
      <c r="HU137" s="253"/>
      <c r="HV137" s="253"/>
      <c r="HW137" s="253"/>
      <c r="HX137" s="253"/>
      <c r="HY137" s="253"/>
      <c r="HZ137" s="253"/>
      <c r="IA137" s="253"/>
      <c r="IB137" s="253"/>
      <c r="IC137" s="253"/>
      <c r="ID137" s="253"/>
      <c r="IE137" s="253"/>
      <c r="IF137" s="253"/>
      <c r="IG137" s="253"/>
      <c r="IH137" s="253"/>
      <c r="II137" s="253"/>
      <c r="IJ137" s="253"/>
      <c r="IK137" s="253"/>
      <c r="IL137" s="253"/>
      <c r="IM137" s="253"/>
      <c r="IN137" s="253"/>
      <c r="IO137" s="253"/>
      <c r="IP137" s="253"/>
      <c r="IQ137" s="253"/>
      <c r="IR137" s="253"/>
      <c r="IS137" s="253"/>
      <c r="IT137" s="253"/>
      <c r="IU137" s="253"/>
      <c r="IV137" s="253"/>
    </row>
    <row r="138" spans="1:256" ht="18">
      <c r="A138" s="260" t="s">
        <v>364</v>
      </c>
      <c r="B138" s="267">
        <v>60</v>
      </c>
      <c r="C138" s="267">
        <v>0</v>
      </c>
      <c r="D138" s="271"/>
      <c r="E138" s="27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  <c r="DE138" s="253"/>
      <c r="DF138" s="253"/>
      <c r="DG138" s="253"/>
      <c r="DH138" s="253"/>
      <c r="DI138" s="253"/>
      <c r="DJ138" s="253"/>
      <c r="DK138" s="253"/>
      <c r="DL138" s="253"/>
      <c r="DM138" s="253"/>
      <c r="DN138" s="253"/>
      <c r="DO138" s="253"/>
      <c r="DP138" s="253"/>
      <c r="DQ138" s="253"/>
      <c r="DR138" s="253"/>
      <c r="DS138" s="253"/>
      <c r="DT138" s="253"/>
      <c r="DU138" s="253"/>
      <c r="DV138" s="253"/>
      <c r="DW138" s="253"/>
      <c r="DX138" s="253"/>
      <c r="DY138" s="253"/>
      <c r="DZ138" s="253"/>
      <c r="EA138" s="253"/>
      <c r="EB138" s="253"/>
      <c r="EC138" s="253"/>
      <c r="ED138" s="253"/>
      <c r="EE138" s="253"/>
      <c r="EF138" s="253"/>
      <c r="EG138" s="253"/>
      <c r="EH138" s="253"/>
      <c r="EI138" s="253"/>
      <c r="EJ138" s="253"/>
      <c r="EK138" s="253"/>
      <c r="EL138" s="253"/>
      <c r="EM138" s="253"/>
      <c r="EN138" s="253"/>
      <c r="EO138" s="253"/>
      <c r="EP138" s="253"/>
      <c r="EQ138" s="253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  <c r="FC138" s="253"/>
      <c r="FD138" s="253"/>
      <c r="FE138" s="253"/>
      <c r="FF138" s="253"/>
      <c r="FG138" s="253"/>
      <c r="FH138" s="253"/>
      <c r="FI138" s="253"/>
      <c r="FJ138" s="253"/>
      <c r="FK138" s="253"/>
      <c r="FL138" s="253"/>
      <c r="FM138" s="253"/>
      <c r="FN138" s="253"/>
      <c r="FO138" s="253"/>
      <c r="FP138" s="253"/>
      <c r="FQ138" s="253"/>
      <c r="FR138" s="253"/>
      <c r="FS138" s="253"/>
      <c r="FT138" s="253"/>
      <c r="FU138" s="253"/>
      <c r="FV138" s="253"/>
      <c r="FW138" s="253"/>
      <c r="FX138" s="253"/>
      <c r="FY138" s="253"/>
      <c r="FZ138" s="253"/>
      <c r="GA138" s="253"/>
      <c r="GB138" s="253"/>
      <c r="GC138" s="253"/>
      <c r="GD138" s="253"/>
      <c r="GE138" s="253"/>
      <c r="GF138" s="253"/>
      <c r="GG138" s="253"/>
      <c r="GH138" s="253"/>
      <c r="GI138" s="253"/>
      <c r="GJ138" s="253"/>
      <c r="GK138" s="253"/>
      <c r="GL138" s="253"/>
      <c r="GM138" s="253"/>
      <c r="GN138" s="253"/>
      <c r="GO138" s="253"/>
      <c r="GP138" s="253"/>
      <c r="GQ138" s="253"/>
      <c r="GR138" s="253"/>
      <c r="GS138" s="253"/>
      <c r="GT138" s="253"/>
      <c r="GU138" s="253"/>
      <c r="GV138" s="253"/>
      <c r="GW138" s="253"/>
      <c r="GX138" s="253"/>
      <c r="GY138" s="253"/>
      <c r="GZ138" s="253"/>
      <c r="HA138" s="253"/>
      <c r="HB138" s="253"/>
      <c r="HC138" s="253"/>
      <c r="HD138" s="253"/>
      <c r="HE138" s="253"/>
      <c r="HF138" s="253"/>
      <c r="HG138" s="253"/>
      <c r="HH138" s="253"/>
      <c r="HI138" s="253"/>
      <c r="HJ138" s="253"/>
      <c r="HK138" s="253"/>
      <c r="HL138" s="253"/>
      <c r="HM138" s="253"/>
      <c r="HN138" s="253"/>
      <c r="HO138" s="253"/>
      <c r="HP138" s="253"/>
      <c r="HQ138" s="253"/>
      <c r="HR138" s="253"/>
      <c r="HS138" s="253"/>
      <c r="HT138" s="253"/>
      <c r="HU138" s="253"/>
      <c r="HV138" s="253"/>
      <c r="HW138" s="253"/>
      <c r="HX138" s="253"/>
      <c r="HY138" s="253"/>
      <c r="HZ138" s="253"/>
      <c r="IA138" s="253"/>
      <c r="IB138" s="253"/>
      <c r="IC138" s="253"/>
      <c r="ID138" s="253"/>
      <c r="IE138" s="253"/>
      <c r="IF138" s="253"/>
      <c r="IG138" s="253"/>
      <c r="IH138" s="253"/>
      <c r="II138" s="253"/>
      <c r="IJ138" s="253"/>
      <c r="IK138" s="253"/>
      <c r="IL138" s="253"/>
      <c r="IM138" s="253"/>
      <c r="IN138" s="253"/>
      <c r="IO138" s="253"/>
      <c r="IP138" s="253"/>
      <c r="IQ138" s="253"/>
      <c r="IR138" s="253"/>
      <c r="IS138" s="253"/>
      <c r="IT138" s="253"/>
      <c r="IU138" s="253"/>
      <c r="IV138" s="253"/>
    </row>
    <row r="139" spans="1:256" ht="18">
      <c r="A139" s="260" t="s">
        <v>365</v>
      </c>
      <c r="B139" s="267">
        <v>505</v>
      </c>
      <c r="C139" s="267">
        <v>8</v>
      </c>
      <c r="D139" s="271"/>
      <c r="E139" s="27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3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3"/>
      <c r="DK139" s="253"/>
      <c r="DL139" s="253"/>
      <c r="DM139" s="253"/>
      <c r="DN139" s="253"/>
      <c r="DO139" s="253"/>
      <c r="DP139" s="253"/>
      <c r="DQ139" s="253"/>
      <c r="DR139" s="253"/>
      <c r="DS139" s="253"/>
      <c r="DT139" s="253"/>
      <c r="DU139" s="253"/>
      <c r="DV139" s="253"/>
      <c r="DW139" s="253"/>
      <c r="DX139" s="253"/>
      <c r="DY139" s="253"/>
      <c r="DZ139" s="253"/>
      <c r="EA139" s="253"/>
      <c r="EB139" s="253"/>
      <c r="EC139" s="253"/>
      <c r="ED139" s="253"/>
      <c r="EE139" s="253"/>
      <c r="EF139" s="253"/>
      <c r="EG139" s="253"/>
      <c r="EH139" s="253"/>
      <c r="EI139" s="253"/>
      <c r="EJ139" s="253"/>
      <c r="EK139" s="253"/>
      <c r="EL139" s="253"/>
      <c r="EM139" s="253"/>
      <c r="EN139" s="253"/>
      <c r="EO139" s="253"/>
      <c r="EP139" s="253"/>
      <c r="EQ139" s="253"/>
      <c r="ER139" s="253"/>
      <c r="ES139" s="253"/>
      <c r="ET139" s="253"/>
      <c r="EU139" s="253"/>
      <c r="EV139" s="253"/>
      <c r="EW139" s="253"/>
      <c r="EX139" s="253"/>
      <c r="EY139" s="253"/>
      <c r="EZ139" s="253"/>
      <c r="FA139" s="253"/>
      <c r="FB139" s="253"/>
      <c r="FC139" s="253"/>
      <c r="FD139" s="253"/>
      <c r="FE139" s="253"/>
      <c r="FF139" s="253"/>
      <c r="FG139" s="253"/>
      <c r="FH139" s="253"/>
      <c r="FI139" s="253"/>
      <c r="FJ139" s="253"/>
      <c r="FK139" s="253"/>
      <c r="FL139" s="253"/>
      <c r="FM139" s="253"/>
      <c r="FN139" s="253"/>
      <c r="FO139" s="253"/>
      <c r="FP139" s="253"/>
      <c r="FQ139" s="253"/>
      <c r="FR139" s="253"/>
      <c r="FS139" s="253"/>
      <c r="FT139" s="253"/>
      <c r="FU139" s="253"/>
      <c r="FV139" s="253"/>
      <c r="FW139" s="253"/>
      <c r="FX139" s="253"/>
      <c r="FY139" s="253"/>
      <c r="FZ139" s="253"/>
      <c r="GA139" s="253"/>
      <c r="GB139" s="253"/>
      <c r="GC139" s="253"/>
      <c r="GD139" s="253"/>
      <c r="GE139" s="253"/>
      <c r="GF139" s="253"/>
      <c r="GG139" s="253"/>
      <c r="GH139" s="253"/>
      <c r="GI139" s="253"/>
      <c r="GJ139" s="253"/>
      <c r="GK139" s="253"/>
      <c r="GL139" s="253"/>
      <c r="GM139" s="253"/>
      <c r="GN139" s="253"/>
      <c r="GO139" s="253"/>
      <c r="GP139" s="253"/>
      <c r="GQ139" s="253"/>
      <c r="GR139" s="253"/>
      <c r="GS139" s="253"/>
      <c r="GT139" s="253"/>
      <c r="GU139" s="253"/>
      <c r="GV139" s="253"/>
      <c r="GW139" s="253"/>
      <c r="GX139" s="253"/>
      <c r="GY139" s="253"/>
      <c r="GZ139" s="253"/>
      <c r="HA139" s="253"/>
      <c r="HB139" s="253"/>
      <c r="HC139" s="253"/>
      <c r="HD139" s="253"/>
      <c r="HE139" s="253"/>
      <c r="HF139" s="253"/>
      <c r="HG139" s="253"/>
      <c r="HH139" s="253"/>
      <c r="HI139" s="253"/>
      <c r="HJ139" s="253"/>
      <c r="HK139" s="253"/>
      <c r="HL139" s="253"/>
      <c r="HM139" s="253"/>
      <c r="HN139" s="253"/>
      <c r="HO139" s="253"/>
      <c r="HP139" s="253"/>
      <c r="HQ139" s="253"/>
      <c r="HR139" s="253"/>
      <c r="HS139" s="253"/>
      <c r="HT139" s="253"/>
      <c r="HU139" s="253"/>
      <c r="HV139" s="253"/>
      <c r="HW139" s="253"/>
      <c r="HX139" s="253"/>
      <c r="HY139" s="253"/>
      <c r="HZ139" s="253"/>
      <c r="IA139" s="253"/>
      <c r="IB139" s="253"/>
      <c r="IC139" s="253"/>
      <c r="ID139" s="253"/>
      <c r="IE139" s="253"/>
      <c r="IF139" s="253"/>
      <c r="IG139" s="253"/>
      <c r="IH139" s="253"/>
      <c r="II139" s="253"/>
      <c r="IJ139" s="253"/>
      <c r="IK139" s="253"/>
      <c r="IL139" s="253"/>
      <c r="IM139" s="253"/>
      <c r="IN139" s="253"/>
      <c r="IO139" s="253"/>
      <c r="IP139" s="253"/>
      <c r="IQ139" s="253"/>
      <c r="IR139" s="253"/>
      <c r="IS139" s="253"/>
      <c r="IT139" s="253"/>
      <c r="IU139" s="253"/>
      <c r="IV139" s="253"/>
    </row>
    <row r="140" spans="1:256" ht="18">
      <c r="A140" s="263" t="s">
        <v>221</v>
      </c>
      <c r="B140" s="279">
        <f>SUM(B129:B139)</f>
        <v>493662.25</v>
      </c>
      <c r="C140" s="279">
        <f>SUM(C129:C139)</f>
        <v>126447.52000000002</v>
      </c>
      <c r="D140" s="279">
        <f>C140-B140</f>
        <v>-367214.73</v>
      </c>
      <c r="E140" s="280">
        <f>D140/B140</f>
        <v>-0.7438582350584838</v>
      </c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3"/>
      <c r="DK140" s="253"/>
      <c r="DL140" s="253"/>
      <c r="DM140" s="253"/>
      <c r="DN140" s="253"/>
      <c r="DO140" s="253"/>
      <c r="DP140" s="253"/>
      <c r="DQ140" s="253"/>
      <c r="DR140" s="253"/>
      <c r="DS140" s="253"/>
      <c r="DT140" s="253"/>
      <c r="DU140" s="253"/>
      <c r="DV140" s="253"/>
      <c r="DW140" s="253"/>
      <c r="DX140" s="253"/>
      <c r="DY140" s="253"/>
      <c r="DZ140" s="253"/>
      <c r="EA140" s="253"/>
      <c r="EB140" s="253"/>
      <c r="EC140" s="253"/>
      <c r="ED140" s="253"/>
      <c r="EE140" s="253"/>
      <c r="EF140" s="253"/>
      <c r="EG140" s="253"/>
      <c r="EH140" s="253"/>
      <c r="EI140" s="253"/>
      <c r="EJ140" s="253"/>
      <c r="EK140" s="253"/>
      <c r="EL140" s="253"/>
      <c r="EM140" s="253"/>
      <c r="EN140" s="253"/>
      <c r="EO140" s="253"/>
      <c r="EP140" s="253"/>
      <c r="EQ140" s="253"/>
      <c r="ER140" s="253"/>
      <c r="ES140" s="253"/>
      <c r="ET140" s="253"/>
      <c r="EU140" s="253"/>
      <c r="EV140" s="253"/>
      <c r="EW140" s="253"/>
      <c r="EX140" s="253"/>
      <c r="EY140" s="253"/>
      <c r="EZ140" s="253"/>
      <c r="FA140" s="253"/>
      <c r="FB140" s="253"/>
      <c r="FC140" s="253"/>
      <c r="FD140" s="253"/>
      <c r="FE140" s="253"/>
      <c r="FF140" s="253"/>
      <c r="FG140" s="253"/>
      <c r="FH140" s="253"/>
      <c r="FI140" s="253"/>
      <c r="FJ140" s="253"/>
      <c r="FK140" s="253"/>
      <c r="FL140" s="253"/>
      <c r="FM140" s="253"/>
      <c r="FN140" s="253"/>
      <c r="FO140" s="253"/>
      <c r="FP140" s="253"/>
      <c r="FQ140" s="253"/>
      <c r="FR140" s="253"/>
      <c r="FS140" s="253"/>
      <c r="FT140" s="253"/>
      <c r="FU140" s="253"/>
      <c r="FV140" s="253"/>
      <c r="FW140" s="253"/>
      <c r="FX140" s="253"/>
      <c r="FY140" s="253"/>
      <c r="FZ140" s="253"/>
      <c r="GA140" s="253"/>
      <c r="GB140" s="253"/>
      <c r="GC140" s="253"/>
      <c r="GD140" s="253"/>
      <c r="GE140" s="253"/>
      <c r="GF140" s="253"/>
      <c r="GG140" s="253"/>
      <c r="GH140" s="253"/>
      <c r="GI140" s="253"/>
      <c r="GJ140" s="253"/>
      <c r="GK140" s="253"/>
      <c r="GL140" s="253"/>
      <c r="GM140" s="253"/>
      <c r="GN140" s="253"/>
      <c r="GO140" s="253"/>
      <c r="GP140" s="253"/>
      <c r="GQ140" s="253"/>
      <c r="GR140" s="253"/>
      <c r="GS140" s="253"/>
      <c r="GT140" s="253"/>
      <c r="GU140" s="253"/>
      <c r="GV140" s="253"/>
      <c r="GW140" s="253"/>
      <c r="GX140" s="253"/>
      <c r="GY140" s="253"/>
      <c r="GZ140" s="253"/>
      <c r="HA140" s="253"/>
      <c r="HB140" s="253"/>
      <c r="HC140" s="253"/>
      <c r="HD140" s="253"/>
      <c r="HE140" s="253"/>
      <c r="HF140" s="253"/>
      <c r="HG140" s="253"/>
      <c r="HH140" s="253"/>
      <c r="HI140" s="253"/>
      <c r="HJ140" s="253"/>
      <c r="HK140" s="253"/>
      <c r="HL140" s="253"/>
      <c r="HM140" s="253"/>
      <c r="HN140" s="253"/>
      <c r="HO140" s="253"/>
      <c r="HP140" s="253"/>
      <c r="HQ140" s="253"/>
      <c r="HR140" s="253"/>
      <c r="HS140" s="253"/>
      <c r="HT140" s="253"/>
      <c r="HU140" s="253"/>
      <c r="HV140" s="253"/>
      <c r="HW140" s="253"/>
      <c r="HX140" s="253"/>
      <c r="HY140" s="253"/>
      <c r="HZ140" s="253"/>
      <c r="IA140" s="253"/>
      <c r="IB140" s="253"/>
      <c r="IC140" s="253"/>
      <c r="ID140" s="253"/>
      <c r="IE140" s="253"/>
      <c r="IF140" s="253"/>
      <c r="IG140" s="253"/>
      <c r="IH140" s="253"/>
      <c r="II140" s="253"/>
      <c r="IJ140" s="253"/>
      <c r="IK140" s="253"/>
      <c r="IL140" s="253"/>
      <c r="IM140" s="253"/>
      <c r="IN140" s="253"/>
      <c r="IO140" s="253"/>
      <c r="IP140" s="253"/>
      <c r="IQ140" s="253"/>
      <c r="IR140" s="253"/>
      <c r="IS140" s="253"/>
      <c r="IT140" s="253"/>
      <c r="IU140" s="253"/>
      <c r="IV140" s="253"/>
    </row>
    <row r="141" spans="1:256" ht="18">
      <c r="A141" s="259"/>
      <c r="B141" s="260"/>
      <c r="C141" s="260"/>
      <c r="D141" s="260"/>
      <c r="E141" s="266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/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3"/>
      <c r="FL141" s="253"/>
      <c r="FM141" s="253"/>
      <c r="FN141" s="253"/>
      <c r="FO141" s="253"/>
      <c r="FP141" s="253"/>
      <c r="FQ141" s="253"/>
      <c r="FR141" s="253"/>
      <c r="FS141" s="253"/>
      <c r="FT141" s="253"/>
      <c r="FU141" s="253"/>
      <c r="FV141" s="253"/>
      <c r="FW141" s="253"/>
      <c r="FX141" s="253"/>
      <c r="FY141" s="253"/>
      <c r="FZ141" s="253"/>
      <c r="GA141" s="253"/>
      <c r="GB141" s="253"/>
      <c r="GC141" s="253"/>
      <c r="GD141" s="253"/>
      <c r="GE141" s="253"/>
      <c r="GF141" s="253"/>
      <c r="GG141" s="253"/>
      <c r="GH141" s="253"/>
      <c r="GI141" s="253"/>
      <c r="GJ141" s="253"/>
      <c r="GK141" s="253"/>
      <c r="GL141" s="253"/>
      <c r="GM141" s="253"/>
      <c r="GN141" s="253"/>
      <c r="GO141" s="253"/>
      <c r="GP141" s="253"/>
      <c r="GQ141" s="253"/>
      <c r="GR141" s="253"/>
      <c r="GS141" s="253"/>
      <c r="GT141" s="253"/>
      <c r="GU141" s="253"/>
      <c r="GV141" s="253"/>
      <c r="GW141" s="253"/>
      <c r="GX141" s="253"/>
      <c r="GY141" s="253"/>
      <c r="GZ141" s="253"/>
      <c r="HA141" s="253"/>
      <c r="HB141" s="253"/>
      <c r="HC141" s="253"/>
      <c r="HD141" s="253"/>
      <c r="HE141" s="253"/>
      <c r="HF141" s="253"/>
      <c r="HG141" s="253"/>
      <c r="HH141" s="253"/>
      <c r="HI141" s="253"/>
      <c r="HJ141" s="253"/>
      <c r="HK141" s="253"/>
      <c r="HL141" s="253"/>
      <c r="HM141" s="253"/>
      <c r="HN141" s="253"/>
      <c r="HO141" s="253"/>
      <c r="HP141" s="253"/>
      <c r="HQ141" s="253"/>
      <c r="HR141" s="253"/>
      <c r="HS141" s="253"/>
      <c r="HT141" s="253"/>
      <c r="HU141" s="253"/>
      <c r="HV141" s="253"/>
      <c r="HW141" s="253"/>
      <c r="HX141" s="253"/>
      <c r="HY141" s="253"/>
      <c r="HZ141" s="253"/>
      <c r="IA141" s="253"/>
      <c r="IB141" s="253"/>
      <c r="IC141" s="253"/>
      <c r="ID141" s="253"/>
      <c r="IE141" s="253"/>
      <c r="IF141" s="253"/>
      <c r="IG141" s="253"/>
      <c r="IH141" s="253"/>
      <c r="II141" s="253"/>
      <c r="IJ141" s="253"/>
      <c r="IK141" s="253"/>
      <c r="IL141" s="253"/>
      <c r="IM141" s="253"/>
      <c r="IN141" s="253"/>
      <c r="IO141" s="253"/>
      <c r="IP141" s="253"/>
      <c r="IQ141" s="253"/>
      <c r="IR141" s="253"/>
      <c r="IS141" s="253"/>
      <c r="IT141" s="253"/>
      <c r="IU141" s="253"/>
      <c r="IV141" s="253"/>
    </row>
    <row r="142" spans="1:256" ht="18">
      <c r="A142" s="281" t="s">
        <v>366</v>
      </c>
      <c r="B142" s="267">
        <v>16543634</v>
      </c>
      <c r="C142" s="267">
        <v>16407251.3</v>
      </c>
      <c r="D142" s="271"/>
      <c r="E142" s="27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3"/>
      <c r="DK142" s="253"/>
      <c r="DL142" s="253"/>
      <c r="DM142" s="253"/>
      <c r="DN142" s="253"/>
      <c r="DO142" s="253"/>
      <c r="DP142" s="253"/>
      <c r="DQ142" s="253"/>
      <c r="DR142" s="253"/>
      <c r="DS142" s="253"/>
      <c r="DT142" s="253"/>
      <c r="DU142" s="253"/>
      <c r="DV142" s="253"/>
      <c r="DW142" s="253"/>
      <c r="DX142" s="253"/>
      <c r="DY142" s="253"/>
      <c r="DZ142" s="253"/>
      <c r="EA142" s="253"/>
      <c r="EB142" s="253"/>
      <c r="EC142" s="253"/>
      <c r="ED142" s="253"/>
      <c r="EE142" s="253"/>
      <c r="EF142" s="253"/>
      <c r="EG142" s="253"/>
      <c r="EH142" s="253"/>
      <c r="EI142" s="253"/>
      <c r="EJ142" s="253"/>
      <c r="EK142" s="253"/>
      <c r="EL142" s="253"/>
      <c r="EM142" s="253"/>
      <c r="EN142" s="253"/>
      <c r="EO142" s="253"/>
      <c r="EP142" s="253"/>
      <c r="EQ142" s="253"/>
      <c r="ER142" s="253"/>
      <c r="ES142" s="253"/>
      <c r="ET142" s="253"/>
      <c r="EU142" s="253"/>
      <c r="EV142" s="253"/>
      <c r="EW142" s="253"/>
      <c r="EX142" s="253"/>
      <c r="EY142" s="253"/>
      <c r="EZ142" s="253"/>
      <c r="FA142" s="253"/>
      <c r="FB142" s="253"/>
      <c r="FC142" s="253"/>
      <c r="FD142" s="253"/>
      <c r="FE142" s="253"/>
      <c r="FF142" s="253"/>
      <c r="FG142" s="253"/>
      <c r="FH142" s="253"/>
      <c r="FI142" s="253"/>
      <c r="FJ142" s="253"/>
      <c r="FK142" s="253"/>
      <c r="FL142" s="253"/>
      <c r="FM142" s="253"/>
      <c r="FN142" s="253"/>
      <c r="FO142" s="253"/>
      <c r="FP142" s="253"/>
      <c r="FQ142" s="253"/>
      <c r="FR142" s="253"/>
      <c r="FS142" s="253"/>
      <c r="FT142" s="253"/>
      <c r="FU142" s="253"/>
      <c r="FV142" s="253"/>
      <c r="FW142" s="253"/>
      <c r="FX142" s="253"/>
      <c r="FY142" s="253"/>
      <c r="FZ142" s="253"/>
      <c r="GA142" s="253"/>
      <c r="GB142" s="253"/>
      <c r="GC142" s="253"/>
      <c r="GD142" s="253"/>
      <c r="GE142" s="253"/>
      <c r="GF142" s="253"/>
      <c r="GG142" s="253"/>
      <c r="GH142" s="253"/>
      <c r="GI142" s="253"/>
      <c r="GJ142" s="253"/>
      <c r="GK142" s="253"/>
      <c r="GL142" s="253"/>
      <c r="GM142" s="253"/>
      <c r="GN142" s="253"/>
      <c r="GO142" s="253"/>
      <c r="GP142" s="253"/>
      <c r="GQ142" s="253"/>
      <c r="GR142" s="253"/>
      <c r="GS142" s="253"/>
      <c r="GT142" s="253"/>
      <c r="GU142" s="253"/>
      <c r="GV142" s="253"/>
      <c r="GW142" s="253"/>
      <c r="GX142" s="253"/>
      <c r="GY142" s="253"/>
      <c r="GZ142" s="253"/>
      <c r="HA142" s="253"/>
      <c r="HB142" s="253"/>
      <c r="HC142" s="253"/>
      <c r="HD142" s="253"/>
      <c r="HE142" s="253"/>
      <c r="HF142" s="253"/>
      <c r="HG142" s="253"/>
      <c r="HH142" s="253"/>
      <c r="HI142" s="253"/>
      <c r="HJ142" s="253"/>
      <c r="HK142" s="253"/>
      <c r="HL142" s="253"/>
      <c r="HM142" s="253"/>
      <c r="HN142" s="253"/>
      <c r="HO142" s="253"/>
      <c r="HP142" s="253"/>
      <c r="HQ142" s="253"/>
      <c r="HR142" s="253"/>
      <c r="HS142" s="253"/>
      <c r="HT142" s="253"/>
      <c r="HU142" s="253"/>
      <c r="HV142" s="253"/>
      <c r="HW142" s="253"/>
      <c r="HX142" s="253"/>
      <c r="HY142" s="253"/>
      <c r="HZ142" s="253"/>
      <c r="IA142" s="253"/>
      <c r="IB142" s="253"/>
      <c r="IC142" s="253"/>
      <c r="ID142" s="253"/>
      <c r="IE142" s="253"/>
      <c r="IF142" s="253"/>
      <c r="IG142" s="253"/>
      <c r="IH142" s="253"/>
      <c r="II142" s="253"/>
      <c r="IJ142" s="253"/>
      <c r="IK142" s="253"/>
      <c r="IL142" s="253"/>
      <c r="IM142" s="253"/>
      <c r="IN142" s="253"/>
      <c r="IO142" s="253"/>
      <c r="IP142" s="253"/>
      <c r="IQ142" s="253"/>
      <c r="IR142" s="253"/>
      <c r="IS142" s="253"/>
      <c r="IT142" s="253"/>
      <c r="IU142" s="253"/>
      <c r="IV142" s="253"/>
    </row>
    <row r="143" spans="1:256" ht="18.75" thickBot="1">
      <c r="A143" s="263" t="s">
        <v>221</v>
      </c>
      <c r="B143" s="273">
        <f>SUM(B142)</f>
        <v>16543634</v>
      </c>
      <c r="C143" s="273">
        <f>SUM(C142)</f>
        <v>16407251.3</v>
      </c>
      <c r="D143" s="273">
        <f>C143-B143</f>
        <v>-136382.69999999925</v>
      </c>
      <c r="E143" s="274">
        <f>D143/B143</f>
        <v>-0.008243817531263038</v>
      </c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ht="18.75" thickTop="1">
      <c r="A144" s="282"/>
      <c r="B144" s="260"/>
      <c r="C144" s="260"/>
      <c r="D144" s="260"/>
      <c r="E144" s="266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  <c r="DO144" s="253"/>
      <c r="DP144" s="253"/>
      <c r="DQ144" s="253"/>
      <c r="DR144" s="253"/>
      <c r="DS144" s="253"/>
      <c r="DT144" s="253"/>
      <c r="DU144" s="253"/>
      <c r="DV144" s="253"/>
      <c r="DW144" s="253"/>
      <c r="DX144" s="253"/>
      <c r="DY144" s="253"/>
      <c r="DZ144" s="253"/>
      <c r="EA144" s="253"/>
      <c r="EB144" s="253"/>
      <c r="EC144" s="253"/>
      <c r="ED144" s="253"/>
      <c r="EE144" s="253"/>
      <c r="EF144" s="253"/>
      <c r="EG144" s="253"/>
      <c r="EH144" s="253"/>
      <c r="EI144" s="253"/>
      <c r="EJ144" s="253"/>
      <c r="EK144" s="253"/>
      <c r="EL144" s="253"/>
      <c r="EM144" s="253"/>
      <c r="EN144" s="253"/>
      <c r="EO144" s="253"/>
      <c r="EP144" s="253"/>
      <c r="EQ144" s="253"/>
      <c r="ER144" s="253"/>
      <c r="ES144" s="253"/>
      <c r="ET144" s="253"/>
      <c r="EU144" s="253"/>
      <c r="EV144" s="253"/>
      <c r="EW144" s="253"/>
      <c r="EX144" s="253"/>
      <c r="EY144" s="253"/>
      <c r="EZ144" s="253"/>
      <c r="FA144" s="253"/>
      <c r="FB144" s="253"/>
      <c r="FC144" s="253"/>
      <c r="FD144" s="253"/>
      <c r="FE144" s="253"/>
      <c r="FF144" s="253"/>
      <c r="FG144" s="253"/>
      <c r="FH144" s="253"/>
      <c r="FI144" s="253"/>
      <c r="FJ144" s="253"/>
      <c r="FK144" s="253"/>
      <c r="FL144" s="253"/>
      <c r="FM144" s="253"/>
      <c r="FN144" s="253"/>
      <c r="FO144" s="253"/>
      <c r="FP144" s="253"/>
      <c r="FQ144" s="253"/>
      <c r="FR144" s="253"/>
      <c r="FS144" s="253"/>
      <c r="FT144" s="253"/>
      <c r="FU144" s="253"/>
      <c r="FV144" s="253"/>
      <c r="FW144" s="253"/>
      <c r="FX144" s="253"/>
      <c r="FY144" s="253"/>
      <c r="FZ144" s="253"/>
      <c r="GA144" s="253"/>
      <c r="GB144" s="253"/>
      <c r="GC144" s="253"/>
      <c r="GD144" s="253"/>
      <c r="GE144" s="253"/>
      <c r="GF144" s="253"/>
      <c r="GG144" s="253"/>
      <c r="GH144" s="253"/>
      <c r="GI144" s="253"/>
      <c r="GJ144" s="253"/>
      <c r="GK144" s="253"/>
      <c r="GL144" s="253"/>
      <c r="GM144" s="253"/>
      <c r="GN144" s="253"/>
      <c r="GO144" s="253"/>
      <c r="GP144" s="253"/>
      <c r="GQ144" s="253"/>
      <c r="GR144" s="253"/>
      <c r="GS144" s="253"/>
      <c r="GT144" s="253"/>
      <c r="GU144" s="253"/>
      <c r="GV144" s="253"/>
      <c r="GW144" s="253"/>
      <c r="GX144" s="253"/>
      <c r="GY144" s="253"/>
      <c r="GZ144" s="253"/>
      <c r="HA144" s="253"/>
      <c r="HB144" s="253"/>
      <c r="HC144" s="253"/>
      <c r="HD144" s="253"/>
      <c r="HE144" s="253"/>
      <c r="HF144" s="253"/>
      <c r="HG144" s="253"/>
      <c r="HH144" s="253"/>
      <c r="HI144" s="253"/>
      <c r="HJ144" s="253"/>
      <c r="HK144" s="253"/>
      <c r="HL144" s="253"/>
      <c r="HM144" s="253"/>
      <c r="HN144" s="253"/>
      <c r="HO144" s="253"/>
      <c r="HP144" s="253"/>
      <c r="HQ144" s="253"/>
      <c r="HR144" s="253"/>
      <c r="HS144" s="253"/>
      <c r="HT144" s="253"/>
      <c r="HU144" s="253"/>
      <c r="HV144" s="253"/>
      <c r="HW144" s="253"/>
      <c r="HX144" s="253"/>
      <c r="HY144" s="253"/>
      <c r="HZ144" s="253"/>
      <c r="IA144" s="253"/>
      <c r="IB144" s="253"/>
      <c r="IC144" s="253"/>
      <c r="ID144" s="253"/>
      <c r="IE144" s="253"/>
      <c r="IF144" s="253"/>
      <c r="IG144" s="253"/>
      <c r="IH144" s="253"/>
      <c r="II144" s="253"/>
      <c r="IJ144" s="253"/>
      <c r="IK144" s="253"/>
      <c r="IL144" s="253"/>
      <c r="IM144" s="253"/>
      <c r="IN144" s="253"/>
      <c r="IO144" s="253"/>
      <c r="IP144" s="253"/>
      <c r="IQ144" s="253"/>
      <c r="IR144" s="253"/>
      <c r="IS144" s="253"/>
      <c r="IT144" s="253"/>
      <c r="IU144" s="253"/>
      <c r="IV144" s="253"/>
    </row>
    <row r="145" spans="1:256" ht="18">
      <c r="A145" s="259" t="s">
        <v>367</v>
      </c>
      <c r="B145" s="260"/>
      <c r="C145" s="260"/>
      <c r="D145" s="260"/>
      <c r="E145" s="261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253"/>
      <c r="DP145" s="253"/>
      <c r="DQ145" s="253"/>
      <c r="DR145" s="253"/>
      <c r="DS145" s="253"/>
      <c r="DT145" s="253"/>
      <c r="DU145" s="253"/>
      <c r="DV145" s="253"/>
      <c r="DW145" s="253"/>
      <c r="DX145" s="253"/>
      <c r="DY145" s="253"/>
      <c r="DZ145" s="253"/>
      <c r="EA145" s="253"/>
      <c r="EB145" s="253"/>
      <c r="EC145" s="253"/>
      <c r="ED145" s="253"/>
      <c r="EE145" s="253"/>
      <c r="EF145" s="253"/>
      <c r="EG145" s="253"/>
      <c r="EH145" s="253"/>
      <c r="EI145" s="253"/>
      <c r="EJ145" s="253"/>
      <c r="EK145" s="253"/>
      <c r="EL145" s="253"/>
      <c r="EM145" s="253"/>
      <c r="EN145" s="253"/>
      <c r="EO145" s="253"/>
      <c r="EP145" s="253"/>
      <c r="EQ145" s="253"/>
      <c r="ER145" s="253"/>
      <c r="ES145" s="253"/>
      <c r="ET145" s="253"/>
      <c r="EU145" s="253"/>
      <c r="EV145" s="253"/>
      <c r="EW145" s="253"/>
      <c r="EX145" s="253"/>
      <c r="EY145" s="253"/>
      <c r="EZ145" s="253"/>
      <c r="FA145" s="253"/>
      <c r="FB145" s="253"/>
      <c r="FC145" s="253"/>
      <c r="FD145" s="253"/>
      <c r="FE145" s="253"/>
      <c r="FF145" s="253"/>
      <c r="FG145" s="253"/>
      <c r="FH145" s="253"/>
      <c r="FI145" s="253"/>
      <c r="FJ145" s="253"/>
      <c r="FK145" s="253"/>
      <c r="FL145" s="253"/>
      <c r="FM145" s="253"/>
      <c r="FN145" s="253"/>
      <c r="FO145" s="253"/>
      <c r="FP145" s="253"/>
      <c r="FQ145" s="253"/>
      <c r="FR145" s="253"/>
      <c r="FS145" s="253"/>
      <c r="FT145" s="253"/>
      <c r="FU145" s="253"/>
      <c r="FV145" s="253"/>
      <c r="FW145" s="253"/>
      <c r="FX145" s="253"/>
      <c r="FY145" s="253"/>
      <c r="FZ145" s="253"/>
      <c r="GA145" s="253"/>
      <c r="GB145" s="253"/>
      <c r="GC145" s="253"/>
      <c r="GD145" s="253"/>
      <c r="GE145" s="253"/>
      <c r="GF145" s="253"/>
      <c r="GG145" s="253"/>
      <c r="GH145" s="253"/>
      <c r="GI145" s="253"/>
      <c r="GJ145" s="253"/>
      <c r="GK145" s="253"/>
      <c r="GL145" s="253"/>
      <c r="GM145" s="253"/>
      <c r="GN145" s="253"/>
      <c r="GO145" s="253"/>
      <c r="GP145" s="253"/>
      <c r="GQ145" s="253"/>
      <c r="GR145" s="253"/>
      <c r="GS145" s="253"/>
      <c r="GT145" s="253"/>
      <c r="GU145" s="253"/>
      <c r="GV145" s="253"/>
      <c r="GW145" s="253"/>
      <c r="GX145" s="253"/>
      <c r="GY145" s="253"/>
      <c r="GZ145" s="253"/>
      <c r="HA145" s="253"/>
      <c r="HB145" s="253"/>
      <c r="HC145" s="253"/>
      <c r="HD145" s="253"/>
      <c r="HE145" s="253"/>
      <c r="HF145" s="253"/>
      <c r="HG145" s="253"/>
      <c r="HH145" s="253"/>
      <c r="HI145" s="253"/>
      <c r="HJ145" s="253"/>
      <c r="HK145" s="253"/>
      <c r="HL145" s="253"/>
      <c r="HM145" s="253"/>
      <c r="HN145" s="253"/>
      <c r="HO145" s="253"/>
      <c r="HP145" s="253"/>
      <c r="HQ145" s="253"/>
      <c r="HR145" s="253"/>
      <c r="HS145" s="253"/>
      <c r="HT145" s="253"/>
      <c r="HU145" s="253"/>
      <c r="HV145" s="253"/>
      <c r="HW145" s="253"/>
      <c r="HX145" s="253"/>
      <c r="HY145" s="253"/>
      <c r="HZ145" s="253"/>
      <c r="IA145" s="253"/>
      <c r="IB145" s="253"/>
      <c r="IC145" s="253"/>
      <c r="ID145" s="253"/>
      <c r="IE145" s="253"/>
      <c r="IF145" s="253"/>
      <c r="IG145" s="253"/>
      <c r="IH145" s="253"/>
      <c r="II145" s="253"/>
      <c r="IJ145" s="253"/>
      <c r="IK145" s="253"/>
      <c r="IL145" s="253"/>
      <c r="IM145" s="253"/>
      <c r="IN145" s="253"/>
      <c r="IO145" s="253"/>
      <c r="IP145" s="253"/>
      <c r="IQ145" s="253"/>
      <c r="IR145" s="253"/>
      <c r="IS145" s="253"/>
      <c r="IT145" s="253"/>
      <c r="IU145" s="253"/>
      <c r="IV145" s="253"/>
    </row>
    <row r="146" spans="1:256" ht="18">
      <c r="A146" s="260" t="s">
        <v>368</v>
      </c>
      <c r="B146" s="267">
        <v>1888550.98</v>
      </c>
      <c r="C146" s="267">
        <v>2169174.6</v>
      </c>
      <c r="D146" s="271"/>
      <c r="E146" s="272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253"/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  <c r="EJ146" s="253"/>
      <c r="EK146" s="253"/>
      <c r="EL146" s="253"/>
      <c r="EM146" s="253"/>
      <c r="EN146" s="253"/>
      <c r="EO146" s="253"/>
      <c r="EP146" s="253"/>
      <c r="EQ146" s="253"/>
      <c r="ER146" s="253"/>
      <c r="ES146" s="253"/>
      <c r="ET146" s="253"/>
      <c r="EU146" s="253"/>
      <c r="EV146" s="253"/>
      <c r="EW146" s="253"/>
      <c r="EX146" s="253"/>
      <c r="EY146" s="253"/>
      <c r="EZ146" s="253"/>
      <c r="FA146" s="253"/>
      <c r="FB146" s="253"/>
      <c r="FC146" s="253"/>
      <c r="FD146" s="253"/>
      <c r="FE146" s="253"/>
      <c r="FF146" s="253"/>
      <c r="FG146" s="253"/>
      <c r="FH146" s="253"/>
      <c r="FI146" s="253"/>
      <c r="FJ146" s="253"/>
      <c r="FK146" s="253"/>
      <c r="FL146" s="253"/>
      <c r="FM146" s="253"/>
      <c r="FN146" s="253"/>
      <c r="FO146" s="253"/>
      <c r="FP146" s="253"/>
      <c r="FQ146" s="253"/>
      <c r="FR146" s="253"/>
      <c r="FS146" s="253"/>
      <c r="FT146" s="253"/>
      <c r="FU146" s="253"/>
      <c r="FV146" s="253"/>
      <c r="FW146" s="253"/>
      <c r="FX146" s="253"/>
      <c r="FY146" s="253"/>
      <c r="FZ146" s="253"/>
      <c r="GA146" s="253"/>
      <c r="GB146" s="253"/>
      <c r="GC146" s="253"/>
      <c r="GD146" s="253"/>
      <c r="GE146" s="253"/>
      <c r="GF146" s="253"/>
      <c r="GG146" s="253"/>
      <c r="GH146" s="253"/>
      <c r="GI146" s="253"/>
      <c r="GJ146" s="253"/>
      <c r="GK146" s="253"/>
      <c r="GL146" s="253"/>
      <c r="GM146" s="253"/>
      <c r="GN146" s="253"/>
      <c r="GO146" s="253"/>
      <c r="GP146" s="253"/>
      <c r="GQ146" s="253"/>
      <c r="GR146" s="253"/>
      <c r="GS146" s="253"/>
      <c r="GT146" s="253"/>
      <c r="GU146" s="253"/>
      <c r="GV146" s="253"/>
      <c r="GW146" s="253"/>
      <c r="GX146" s="253"/>
      <c r="GY146" s="253"/>
      <c r="GZ146" s="253"/>
      <c r="HA146" s="253"/>
      <c r="HB146" s="253"/>
      <c r="HC146" s="253"/>
      <c r="HD146" s="253"/>
      <c r="HE146" s="253"/>
      <c r="HF146" s="253"/>
      <c r="HG146" s="253"/>
      <c r="HH146" s="253"/>
      <c r="HI146" s="253"/>
      <c r="HJ146" s="253"/>
      <c r="HK146" s="253"/>
      <c r="HL146" s="253"/>
      <c r="HM146" s="253"/>
      <c r="HN146" s="253"/>
      <c r="HO146" s="253"/>
      <c r="HP146" s="253"/>
      <c r="HQ146" s="253"/>
      <c r="HR146" s="253"/>
      <c r="HS146" s="253"/>
      <c r="HT146" s="253"/>
      <c r="HU146" s="253"/>
      <c r="HV146" s="253"/>
      <c r="HW146" s="253"/>
      <c r="HX146" s="253"/>
      <c r="HY146" s="253"/>
      <c r="HZ146" s="253"/>
      <c r="IA146" s="253"/>
      <c r="IB146" s="253"/>
      <c r="IC146" s="253"/>
      <c r="ID146" s="253"/>
      <c r="IE146" s="253"/>
      <c r="IF146" s="253"/>
      <c r="IG146" s="253"/>
      <c r="IH146" s="253"/>
      <c r="II146" s="253"/>
      <c r="IJ146" s="253"/>
      <c r="IK146" s="253"/>
      <c r="IL146" s="253"/>
      <c r="IM146" s="253"/>
      <c r="IN146" s="253"/>
      <c r="IO146" s="253"/>
      <c r="IP146" s="253"/>
      <c r="IQ146" s="253"/>
      <c r="IR146" s="253"/>
      <c r="IS146" s="253"/>
      <c r="IT146" s="253"/>
      <c r="IU146" s="253"/>
      <c r="IV146" s="253"/>
    </row>
    <row r="147" spans="1:256" ht="18">
      <c r="A147" s="260" t="s">
        <v>369</v>
      </c>
      <c r="B147" s="267">
        <v>534045.11</v>
      </c>
      <c r="C147" s="267">
        <v>630677.57</v>
      </c>
      <c r="D147" s="271"/>
      <c r="E147" s="272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253"/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  <c r="EJ147" s="253"/>
      <c r="EK147" s="253"/>
      <c r="EL147" s="253"/>
      <c r="EM147" s="253"/>
      <c r="EN147" s="253"/>
      <c r="EO147" s="253"/>
      <c r="EP147" s="253"/>
      <c r="EQ147" s="253"/>
      <c r="ER147" s="253"/>
      <c r="ES147" s="253"/>
      <c r="ET147" s="253"/>
      <c r="EU147" s="253"/>
      <c r="EV147" s="253"/>
      <c r="EW147" s="253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  <c r="FH147" s="253"/>
      <c r="FI147" s="253"/>
      <c r="FJ147" s="253"/>
      <c r="FK147" s="253"/>
      <c r="FL147" s="253"/>
      <c r="FM147" s="253"/>
      <c r="FN147" s="253"/>
      <c r="FO147" s="253"/>
      <c r="FP147" s="253"/>
      <c r="FQ147" s="253"/>
      <c r="FR147" s="253"/>
      <c r="FS147" s="253"/>
      <c r="FT147" s="253"/>
      <c r="FU147" s="253"/>
      <c r="FV147" s="253"/>
      <c r="FW147" s="253"/>
      <c r="FX147" s="253"/>
      <c r="FY147" s="253"/>
      <c r="FZ147" s="253"/>
      <c r="GA147" s="253"/>
      <c r="GB147" s="253"/>
      <c r="GC147" s="253"/>
      <c r="GD147" s="253"/>
      <c r="GE147" s="253"/>
      <c r="GF147" s="253"/>
      <c r="GG147" s="253"/>
      <c r="GH147" s="253"/>
      <c r="GI147" s="253"/>
      <c r="GJ147" s="253"/>
      <c r="GK147" s="253"/>
      <c r="GL147" s="253"/>
      <c r="GM147" s="253"/>
      <c r="GN147" s="253"/>
      <c r="GO147" s="253"/>
      <c r="GP147" s="253"/>
      <c r="GQ147" s="253"/>
      <c r="GR147" s="253"/>
      <c r="GS147" s="253"/>
      <c r="GT147" s="253"/>
      <c r="GU147" s="253"/>
      <c r="GV147" s="253"/>
      <c r="GW147" s="253"/>
      <c r="GX147" s="253"/>
      <c r="GY147" s="253"/>
      <c r="GZ147" s="253"/>
      <c r="HA147" s="253"/>
      <c r="HB147" s="253"/>
      <c r="HC147" s="253"/>
      <c r="HD147" s="253"/>
      <c r="HE147" s="253"/>
      <c r="HF147" s="253"/>
      <c r="HG147" s="253"/>
      <c r="HH147" s="253"/>
      <c r="HI147" s="253"/>
      <c r="HJ147" s="253"/>
      <c r="HK147" s="253"/>
      <c r="HL147" s="253"/>
      <c r="HM147" s="253"/>
      <c r="HN147" s="253"/>
      <c r="HO147" s="253"/>
      <c r="HP147" s="253"/>
      <c r="HQ147" s="253"/>
      <c r="HR147" s="253"/>
      <c r="HS147" s="253"/>
      <c r="HT147" s="253"/>
      <c r="HU147" s="253"/>
      <c r="HV147" s="253"/>
      <c r="HW147" s="253"/>
      <c r="HX147" s="253"/>
      <c r="HY147" s="253"/>
      <c r="HZ147" s="253"/>
      <c r="IA147" s="253"/>
      <c r="IB147" s="253"/>
      <c r="IC147" s="253"/>
      <c r="ID147" s="253"/>
      <c r="IE147" s="253"/>
      <c r="IF147" s="253"/>
      <c r="IG147" s="253"/>
      <c r="IH147" s="253"/>
      <c r="II147" s="253"/>
      <c r="IJ147" s="253"/>
      <c r="IK147" s="253"/>
      <c r="IL147" s="253"/>
      <c r="IM147" s="253"/>
      <c r="IN147" s="253"/>
      <c r="IO147" s="253"/>
      <c r="IP147" s="253"/>
      <c r="IQ147" s="253"/>
      <c r="IR147" s="253"/>
      <c r="IS147" s="253"/>
      <c r="IT147" s="253"/>
      <c r="IU147" s="253"/>
      <c r="IV147" s="253"/>
    </row>
    <row r="148" spans="1:256" ht="18">
      <c r="A148" s="260" t="s">
        <v>370</v>
      </c>
      <c r="B148" s="267">
        <v>7650</v>
      </c>
      <c r="C148" s="267">
        <v>22820</v>
      </c>
      <c r="D148" s="271"/>
      <c r="E148" s="272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3"/>
      <c r="DK148" s="253"/>
      <c r="DL148" s="253"/>
      <c r="DM148" s="253"/>
      <c r="DN148" s="253"/>
      <c r="DO148" s="253"/>
      <c r="DP148" s="253"/>
      <c r="DQ148" s="253"/>
      <c r="DR148" s="253"/>
      <c r="DS148" s="253"/>
      <c r="DT148" s="253"/>
      <c r="DU148" s="253"/>
      <c r="DV148" s="253"/>
      <c r="DW148" s="253"/>
      <c r="DX148" s="253"/>
      <c r="DY148" s="253"/>
      <c r="DZ148" s="253"/>
      <c r="EA148" s="253"/>
      <c r="EB148" s="253"/>
      <c r="EC148" s="253"/>
      <c r="ED148" s="253"/>
      <c r="EE148" s="253"/>
      <c r="EF148" s="253"/>
      <c r="EG148" s="253"/>
      <c r="EH148" s="253"/>
      <c r="EI148" s="253"/>
      <c r="EJ148" s="253"/>
      <c r="EK148" s="253"/>
      <c r="EL148" s="253"/>
      <c r="EM148" s="253"/>
      <c r="EN148" s="253"/>
      <c r="EO148" s="253"/>
      <c r="EP148" s="253"/>
      <c r="EQ148" s="253"/>
      <c r="ER148" s="253"/>
      <c r="ES148" s="253"/>
      <c r="ET148" s="253"/>
      <c r="EU148" s="253"/>
      <c r="EV148" s="253"/>
      <c r="EW148" s="253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  <c r="FH148" s="253"/>
      <c r="FI148" s="253"/>
      <c r="FJ148" s="253"/>
      <c r="FK148" s="253"/>
      <c r="FL148" s="253"/>
      <c r="FM148" s="253"/>
      <c r="FN148" s="253"/>
      <c r="FO148" s="253"/>
      <c r="FP148" s="253"/>
      <c r="FQ148" s="253"/>
      <c r="FR148" s="253"/>
      <c r="FS148" s="253"/>
      <c r="FT148" s="253"/>
      <c r="FU148" s="253"/>
      <c r="FV148" s="253"/>
      <c r="FW148" s="253"/>
      <c r="FX148" s="253"/>
      <c r="FY148" s="253"/>
      <c r="FZ148" s="253"/>
      <c r="GA148" s="253"/>
      <c r="GB148" s="253"/>
      <c r="GC148" s="253"/>
      <c r="GD148" s="253"/>
      <c r="GE148" s="253"/>
      <c r="GF148" s="253"/>
      <c r="GG148" s="253"/>
      <c r="GH148" s="253"/>
      <c r="GI148" s="253"/>
      <c r="GJ148" s="253"/>
      <c r="GK148" s="253"/>
      <c r="GL148" s="253"/>
      <c r="GM148" s="253"/>
      <c r="GN148" s="253"/>
      <c r="GO148" s="253"/>
      <c r="GP148" s="253"/>
      <c r="GQ148" s="253"/>
      <c r="GR148" s="253"/>
      <c r="GS148" s="253"/>
      <c r="GT148" s="253"/>
      <c r="GU148" s="253"/>
      <c r="GV148" s="253"/>
      <c r="GW148" s="253"/>
      <c r="GX148" s="253"/>
      <c r="GY148" s="253"/>
      <c r="GZ148" s="253"/>
      <c r="HA148" s="253"/>
      <c r="HB148" s="253"/>
      <c r="HC148" s="253"/>
      <c r="HD148" s="253"/>
      <c r="HE148" s="253"/>
      <c r="HF148" s="253"/>
      <c r="HG148" s="253"/>
      <c r="HH148" s="253"/>
      <c r="HI148" s="253"/>
      <c r="HJ148" s="253"/>
      <c r="HK148" s="253"/>
      <c r="HL148" s="253"/>
      <c r="HM148" s="253"/>
      <c r="HN148" s="253"/>
      <c r="HO148" s="253"/>
      <c r="HP148" s="253"/>
      <c r="HQ148" s="253"/>
      <c r="HR148" s="253"/>
      <c r="HS148" s="253"/>
      <c r="HT148" s="253"/>
      <c r="HU148" s="253"/>
      <c r="HV148" s="253"/>
      <c r="HW148" s="253"/>
      <c r="HX148" s="253"/>
      <c r="HY148" s="253"/>
      <c r="HZ148" s="253"/>
      <c r="IA148" s="253"/>
      <c r="IB148" s="253"/>
      <c r="IC148" s="253"/>
      <c r="ID148" s="253"/>
      <c r="IE148" s="253"/>
      <c r="IF148" s="253"/>
      <c r="IG148" s="253"/>
      <c r="IH148" s="253"/>
      <c r="II148" s="253"/>
      <c r="IJ148" s="253"/>
      <c r="IK148" s="253"/>
      <c r="IL148" s="253"/>
      <c r="IM148" s="253"/>
      <c r="IN148" s="253"/>
      <c r="IO148" s="253"/>
      <c r="IP148" s="253"/>
      <c r="IQ148" s="253"/>
      <c r="IR148" s="253"/>
      <c r="IS148" s="253"/>
      <c r="IT148" s="253"/>
      <c r="IU148" s="253"/>
      <c r="IV148" s="253"/>
    </row>
    <row r="149" spans="1:256" ht="18">
      <c r="A149" s="260" t="s">
        <v>371</v>
      </c>
      <c r="B149" s="267">
        <v>0</v>
      </c>
      <c r="C149" s="267">
        <v>0</v>
      </c>
      <c r="D149" s="271"/>
      <c r="E149" s="272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  <c r="FF149" s="253"/>
      <c r="FG149" s="253"/>
      <c r="FH149" s="253"/>
      <c r="FI149" s="253"/>
      <c r="FJ149" s="253"/>
      <c r="FK149" s="253"/>
      <c r="FL149" s="253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53"/>
      <c r="FY149" s="253"/>
      <c r="FZ149" s="253"/>
      <c r="GA149" s="253"/>
      <c r="GB149" s="253"/>
      <c r="GC149" s="253"/>
      <c r="GD149" s="253"/>
      <c r="GE149" s="253"/>
      <c r="GF149" s="253"/>
      <c r="GG149" s="253"/>
      <c r="GH149" s="253"/>
      <c r="GI149" s="253"/>
      <c r="GJ149" s="253"/>
      <c r="GK149" s="253"/>
      <c r="GL149" s="253"/>
      <c r="GM149" s="253"/>
      <c r="GN149" s="253"/>
      <c r="GO149" s="253"/>
      <c r="GP149" s="253"/>
      <c r="GQ149" s="253"/>
      <c r="GR149" s="253"/>
      <c r="GS149" s="253"/>
      <c r="GT149" s="253"/>
      <c r="GU149" s="253"/>
      <c r="GV149" s="253"/>
      <c r="GW149" s="253"/>
      <c r="GX149" s="253"/>
      <c r="GY149" s="253"/>
      <c r="GZ149" s="253"/>
      <c r="HA149" s="253"/>
      <c r="HB149" s="253"/>
      <c r="HC149" s="253"/>
      <c r="HD149" s="253"/>
      <c r="HE149" s="253"/>
      <c r="HF149" s="253"/>
      <c r="HG149" s="253"/>
      <c r="HH149" s="253"/>
      <c r="HI149" s="253"/>
      <c r="HJ149" s="253"/>
      <c r="HK149" s="253"/>
      <c r="HL149" s="253"/>
      <c r="HM149" s="253"/>
      <c r="HN149" s="253"/>
      <c r="HO149" s="253"/>
      <c r="HP149" s="253"/>
      <c r="HQ149" s="253"/>
      <c r="HR149" s="253"/>
      <c r="HS149" s="253"/>
      <c r="HT149" s="253"/>
      <c r="HU149" s="253"/>
      <c r="HV149" s="253"/>
      <c r="HW149" s="253"/>
      <c r="HX149" s="253"/>
      <c r="HY149" s="253"/>
      <c r="HZ149" s="253"/>
      <c r="IA149" s="253"/>
      <c r="IB149" s="253"/>
      <c r="IC149" s="253"/>
      <c r="ID149" s="253"/>
      <c r="IE149" s="253"/>
      <c r="IF149" s="253"/>
      <c r="IG149" s="253"/>
      <c r="IH149" s="253"/>
      <c r="II149" s="253"/>
      <c r="IJ149" s="253"/>
      <c r="IK149" s="253"/>
      <c r="IL149" s="253"/>
      <c r="IM149" s="253"/>
      <c r="IN149" s="253"/>
      <c r="IO149" s="253"/>
      <c r="IP149" s="253"/>
      <c r="IQ149" s="253"/>
      <c r="IR149" s="253"/>
      <c r="IS149" s="253"/>
      <c r="IT149" s="253"/>
      <c r="IU149" s="253"/>
      <c r="IV149" s="253"/>
    </row>
    <row r="150" spans="1:256" ht="18">
      <c r="A150" s="260" t="s">
        <v>372</v>
      </c>
      <c r="B150" s="267">
        <v>0</v>
      </c>
      <c r="C150" s="267">
        <v>0</v>
      </c>
      <c r="D150" s="271"/>
      <c r="E150" s="272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  <c r="DO150" s="253"/>
      <c r="DP150" s="253"/>
      <c r="DQ150" s="253"/>
      <c r="DR150" s="253"/>
      <c r="DS150" s="253"/>
      <c r="DT150" s="253"/>
      <c r="DU150" s="253"/>
      <c r="DV150" s="253"/>
      <c r="DW150" s="253"/>
      <c r="DX150" s="253"/>
      <c r="DY150" s="253"/>
      <c r="DZ150" s="253"/>
      <c r="EA150" s="253"/>
      <c r="EB150" s="253"/>
      <c r="EC150" s="253"/>
      <c r="ED150" s="253"/>
      <c r="EE150" s="253"/>
      <c r="EF150" s="253"/>
      <c r="EG150" s="253"/>
      <c r="EH150" s="253"/>
      <c r="EI150" s="253"/>
      <c r="EJ150" s="253"/>
      <c r="EK150" s="253"/>
      <c r="EL150" s="253"/>
      <c r="EM150" s="253"/>
      <c r="EN150" s="253"/>
      <c r="EO150" s="253"/>
      <c r="EP150" s="253"/>
      <c r="EQ150" s="253"/>
      <c r="ER150" s="253"/>
      <c r="ES150" s="253"/>
      <c r="ET150" s="253"/>
      <c r="EU150" s="253"/>
      <c r="EV150" s="253"/>
      <c r="EW150" s="253"/>
      <c r="EX150" s="253"/>
      <c r="EY150" s="253"/>
      <c r="EZ150" s="253"/>
      <c r="FA150" s="253"/>
      <c r="FB150" s="253"/>
      <c r="FC150" s="253"/>
      <c r="FD150" s="253"/>
      <c r="FE150" s="253"/>
      <c r="FF150" s="253"/>
      <c r="FG150" s="253"/>
      <c r="FH150" s="253"/>
      <c r="FI150" s="253"/>
      <c r="FJ150" s="253"/>
      <c r="FK150" s="253"/>
      <c r="FL150" s="253"/>
      <c r="FM150" s="253"/>
      <c r="FN150" s="253"/>
      <c r="FO150" s="253"/>
      <c r="FP150" s="253"/>
      <c r="FQ150" s="253"/>
      <c r="FR150" s="253"/>
      <c r="FS150" s="253"/>
      <c r="FT150" s="253"/>
      <c r="FU150" s="253"/>
      <c r="FV150" s="253"/>
      <c r="FW150" s="253"/>
      <c r="FX150" s="253"/>
      <c r="FY150" s="253"/>
      <c r="FZ150" s="253"/>
      <c r="GA150" s="253"/>
      <c r="GB150" s="253"/>
      <c r="GC150" s="253"/>
      <c r="GD150" s="253"/>
      <c r="GE150" s="253"/>
      <c r="GF150" s="253"/>
      <c r="GG150" s="253"/>
      <c r="GH150" s="253"/>
      <c r="GI150" s="253"/>
      <c r="GJ150" s="253"/>
      <c r="GK150" s="253"/>
      <c r="GL150" s="253"/>
      <c r="GM150" s="253"/>
      <c r="GN150" s="253"/>
      <c r="GO150" s="253"/>
      <c r="GP150" s="253"/>
      <c r="GQ150" s="253"/>
      <c r="GR150" s="253"/>
      <c r="GS150" s="253"/>
      <c r="GT150" s="253"/>
      <c r="GU150" s="253"/>
      <c r="GV150" s="253"/>
      <c r="GW150" s="253"/>
      <c r="GX150" s="253"/>
      <c r="GY150" s="253"/>
      <c r="GZ150" s="253"/>
      <c r="HA150" s="253"/>
      <c r="HB150" s="253"/>
      <c r="HC150" s="253"/>
      <c r="HD150" s="253"/>
      <c r="HE150" s="253"/>
      <c r="HF150" s="253"/>
      <c r="HG150" s="253"/>
      <c r="HH150" s="253"/>
      <c r="HI150" s="253"/>
      <c r="HJ150" s="253"/>
      <c r="HK150" s="253"/>
      <c r="HL150" s="253"/>
      <c r="HM150" s="253"/>
      <c r="HN150" s="253"/>
      <c r="HO150" s="253"/>
      <c r="HP150" s="253"/>
      <c r="HQ150" s="253"/>
      <c r="HR150" s="253"/>
      <c r="HS150" s="253"/>
      <c r="HT150" s="253"/>
      <c r="HU150" s="253"/>
      <c r="HV150" s="253"/>
      <c r="HW150" s="253"/>
      <c r="HX150" s="253"/>
      <c r="HY150" s="253"/>
      <c r="HZ150" s="253"/>
      <c r="IA150" s="253"/>
      <c r="IB150" s="253"/>
      <c r="IC150" s="253"/>
      <c r="ID150" s="253"/>
      <c r="IE150" s="253"/>
      <c r="IF150" s="253"/>
      <c r="IG150" s="253"/>
      <c r="IH150" s="253"/>
      <c r="II150" s="253"/>
      <c r="IJ150" s="253"/>
      <c r="IK150" s="253"/>
      <c r="IL150" s="253"/>
      <c r="IM150" s="253"/>
      <c r="IN150" s="253"/>
      <c r="IO150" s="253"/>
      <c r="IP150" s="253"/>
      <c r="IQ150" s="253"/>
      <c r="IR150" s="253"/>
      <c r="IS150" s="253"/>
      <c r="IT150" s="253"/>
      <c r="IU150" s="253"/>
      <c r="IV150" s="253"/>
    </row>
    <row r="151" spans="1:256" ht="18">
      <c r="A151" s="260" t="s">
        <v>373</v>
      </c>
      <c r="B151" s="267">
        <v>0</v>
      </c>
      <c r="C151" s="267">
        <v>0</v>
      </c>
      <c r="D151" s="271"/>
      <c r="E151" s="27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  <c r="DO151" s="253"/>
      <c r="DP151" s="253"/>
      <c r="DQ151" s="253"/>
      <c r="DR151" s="253"/>
      <c r="DS151" s="253"/>
      <c r="DT151" s="253"/>
      <c r="DU151" s="253"/>
      <c r="DV151" s="253"/>
      <c r="DW151" s="253"/>
      <c r="DX151" s="253"/>
      <c r="DY151" s="253"/>
      <c r="DZ151" s="253"/>
      <c r="EA151" s="253"/>
      <c r="EB151" s="253"/>
      <c r="EC151" s="253"/>
      <c r="ED151" s="253"/>
      <c r="EE151" s="253"/>
      <c r="EF151" s="253"/>
      <c r="EG151" s="253"/>
      <c r="EH151" s="253"/>
      <c r="EI151" s="253"/>
      <c r="EJ151" s="253"/>
      <c r="EK151" s="253"/>
      <c r="EL151" s="253"/>
      <c r="EM151" s="253"/>
      <c r="EN151" s="253"/>
      <c r="EO151" s="253"/>
      <c r="EP151" s="253"/>
      <c r="EQ151" s="253"/>
      <c r="ER151" s="253"/>
      <c r="ES151" s="253"/>
      <c r="ET151" s="253"/>
      <c r="EU151" s="253"/>
      <c r="EV151" s="253"/>
      <c r="EW151" s="253"/>
      <c r="EX151" s="253"/>
      <c r="EY151" s="253"/>
      <c r="EZ151" s="253"/>
      <c r="FA151" s="253"/>
      <c r="FB151" s="253"/>
      <c r="FC151" s="253"/>
      <c r="FD151" s="253"/>
      <c r="FE151" s="253"/>
      <c r="FF151" s="253"/>
      <c r="FG151" s="253"/>
      <c r="FH151" s="253"/>
      <c r="FI151" s="253"/>
      <c r="FJ151" s="253"/>
      <c r="FK151" s="253"/>
      <c r="FL151" s="253"/>
      <c r="FM151" s="253"/>
      <c r="FN151" s="253"/>
      <c r="FO151" s="253"/>
      <c r="FP151" s="253"/>
      <c r="FQ151" s="253"/>
      <c r="FR151" s="253"/>
      <c r="FS151" s="253"/>
      <c r="FT151" s="253"/>
      <c r="FU151" s="253"/>
      <c r="FV151" s="253"/>
      <c r="FW151" s="253"/>
      <c r="FX151" s="253"/>
      <c r="FY151" s="253"/>
      <c r="FZ151" s="253"/>
      <c r="GA151" s="253"/>
      <c r="GB151" s="253"/>
      <c r="GC151" s="253"/>
      <c r="GD151" s="253"/>
      <c r="GE151" s="253"/>
      <c r="GF151" s="253"/>
      <c r="GG151" s="253"/>
      <c r="GH151" s="253"/>
      <c r="GI151" s="253"/>
      <c r="GJ151" s="253"/>
      <c r="GK151" s="253"/>
      <c r="GL151" s="253"/>
      <c r="GM151" s="253"/>
      <c r="GN151" s="253"/>
      <c r="GO151" s="253"/>
      <c r="GP151" s="253"/>
      <c r="GQ151" s="253"/>
      <c r="GR151" s="253"/>
      <c r="GS151" s="253"/>
      <c r="GT151" s="253"/>
      <c r="GU151" s="253"/>
      <c r="GV151" s="253"/>
      <c r="GW151" s="253"/>
      <c r="GX151" s="253"/>
      <c r="GY151" s="253"/>
      <c r="GZ151" s="253"/>
      <c r="HA151" s="253"/>
      <c r="HB151" s="253"/>
      <c r="HC151" s="253"/>
      <c r="HD151" s="253"/>
      <c r="HE151" s="253"/>
      <c r="HF151" s="253"/>
      <c r="HG151" s="253"/>
      <c r="HH151" s="253"/>
      <c r="HI151" s="253"/>
      <c r="HJ151" s="253"/>
      <c r="HK151" s="253"/>
      <c r="HL151" s="253"/>
      <c r="HM151" s="253"/>
      <c r="HN151" s="253"/>
      <c r="HO151" s="253"/>
      <c r="HP151" s="253"/>
      <c r="HQ151" s="253"/>
      <c r="HR151" s="253"/>
      <c r="HS151" s="253"/>
      <c r="HT151" s="253"/>
      <c r="HU151" s="253"/>
      <c r="HV151" s="253"/>
      <c r="HW151" s="253"/>
      <c r="HX151" s="253"/>
      <c r="HY151" s="253"/>
      <c r="HZ151" s="253"/>
      <c r="IA151" s="253"/>
      <c r="IB151" s="253"/>
      <c r="IC151" s="253"/>
      <c r="ID151" s="253"/>
      <c r="IE151" s="253"/>
      <c r="IF151" s="253"/>
      <c r="IG151" s="253"/>
      <c r="IH151" s="253"/>
      <c r="II151" s="253"/>
      <c r="IJ151" s="253"/>
      <c r="IK151" s="253"/>
      <c r="IL151" s="253"/>
      <c r="IM151" s="253"/>
      <c r="IN151" s="253"/>
      <c r="IO151" s="253"/>
      <c r="IP151" s="253"/>
      <c r="IQ151" s="253"/>
      <c r="IR151" s="253"/>
      <c r="IS151" s="253"/>
      <c r="IT151" s="253"/>
      <c r="IU151" s="253"/>
      <c r="IV151" s="253"/>
    </row>
    <row r="152" spans="1:256" ht="18">
      <c r="A152" s="260" t="s">
        <v>374</v>
      </c>
      <c r="B152" s="267">
        <v>0</v>
      </c>
      <c r="C152" s="267">
        <v>0</v>
      </c>
      <c r="D152" s="271"/>
      <c r="E152" s="27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  <c r="EJ152" s="253"/>
      <c r="EK152" s="253"/>
      <c r="EL152" s="253"/>
      <c r="EM152" s="253"/>
      <c r="EN152" s="253"/>
      <c r="EO152" s="253"/>
      <c r="EP152" s="253"/>
      <c r="EQ152" s="253"/>
      <c r="ER152" s="253"/>
      <c r="ES152" s="253"/>
      <c r="ET152" s="253"/>
      <c r="EU152" s="253"/>
      <c r="EV152" s="253"/>
      <c r="EW152" s="253"/>
      <c r="EX152" s="253"/>
      <c r="EY152" s="253"/>
      <c r="EZ152" s="253"/>
      <c r="FA152" s="253"/>
      <c r="FB152" s="253"/>
      <c r="FC152" s="253"/>
      <c r="FD152" s="253"/>
      <c r="FE152" s="253"/>
      <c r="FF152" s="253"/>
      <c r="FG152" s="253"/>
      <c r="FH152" s="253"/>
      <c r="FI152" s="253"/>
      <c r="FJ152" s="253"/>
      <c r="FK152" s="253"/>
      <c r="FL152" s="253"/>
      <c r="FM152" s="253"/>
      <c r="FN152" s="253"/>
      <c r="FO152" s="253"/>
      <c r="FP152" s="253"/>
      <c r="FQ152" s="253"/>
      <c r="FR152" s="253"/>
      <c r="FS152" s="253"/>
      <c r="FT152" s="253"/>
      <c r="FU152" s="253"/>
      <c r="FV152" s="253"/>
      <c r="FW152" s="253"/>
      <c r="FX152" s="253"/>
      <c r="FY152" s="253"/>
      <c r="FZ152" s="253"/>
      <c r="GA152" s="253"/>
      <c r="GB152" s="253"/>
      <c r="GC152" s="253"/>
      <c r="GD152" s="253"/>
      <c r="GE152" s="253"/>
      <c r="GF152" s="253"/>
      <c r="GG152" s="253"/>
      <c r="GH152" s="253"/>
      <c r="GI152" s="253"/>
      <c r="GJ152" s="253"/>
      <c r="GK152" s="253"/>
      <c r="GL152" s="253"/>
      <c r="GM152" s="253"/>
      <c r="GN152" s="253"/>
      <c r="GO152" s="253"/>
      <c r="GP152" s="253"/>
      <c r="GQ152" s="253"/>
      <c r="GR152" s="253"/>
      <c r="GS152" s="253"/>
      <c r="GT152" s="253"/>
      <c r="GU152" s="253"/>
      <c r="GV152" s="253"/>
      <c r="GW152" s="253"/>
      <c r="GX152" s="253"/>
      <c r="GY152" s="253"/>
      <c r="GZ152" s="253"/>
      <c r="HA152" s="253"/>
      <c r="HB152" s="253"/>
      <c r="HC152" s="253"/>
      <c r="HD152" s="253"/>
      <c r="HE152" s="253"/>
      <c r="HF152" s="253"/>
      <c r="HG152" s="253"/>
      <c r="HH152" s="253"/>
      <c r="HI152" s="253"/>
      <c r="HJ152" s="253"/>
      <c r="HK152" s="253"/>
      <c r="HL152" s="253"/>
      <c r="HM152" s="253"/>
      <c r="HN152" s="253"/>
      <c r="HO152" s="253"/>
      <c r="HP152" s="253"/>
      <c r="HQ152" s="253"/>
      <c r="HR152" s="253"/>
      <c r="HS152" s="253"/>
      <c r="HT152" s="253"/>
      <c r="HU152" s="253"/>
      <c r="HV152" s="253"/>
      <c r="HW152" s="253"/>
      <c r="HX152" s="253"/>
      <c r="HY152" s="253"/>
      <c r="HZ152" s="253"/>
      <c r="IA152" s="253"/>
      <c r="IB152" s="253"/>
      <c r="IC152" s="253"/>
      <c r="ID152" s="253"/>
      <c r="IE152" s="253"/>
      <c r="IF152" s="253"/>
      <c r="IG152" s="253"/>
      <c r="IH152" s="253"/>
      <c r="II152" s="253"/>
      <c r="IJ152" s="253"/>
      <c r="IK152" s="253"/>
      <c r="IL152" s="253"/>
      <c r="IM152" s="253"/>
      <c r="IN152" s="253"/>
      <c r="IO152" s="253"/>
      <c r="IP152" s="253"/>
      <c r="IQ152" s="253"/>
      <c r="IR152" s="253"/>
      <c r="IS152" s="253"/>
      <c r="IT152" s="253"/>
      <c r="IU152" s="253"/>
      <c r="IV152" s="253"/>
    </row>
    <row r="153" spans="1:256" ht="18">
      <c r="A153" s="260" t="s">
        <v>375</v>
      </c>
      <c r="B153" s="267">
        <v>0</v>
      </c>
      <c r="C153" s="267">
        <v>0</v>
      </c>
      <c r="D153" s="271"/>
      <c r="E153" s="27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3"/>
      <c r="DG153" s="253"/>
      <c r="DH153" s="253"/>
      <c r="DI153" s="253"/>
      <c r="DJ153" s="253"/>
      <c r="DK153" s="253"/>
      <c r="DL153" s="253"/>
      <c r="DM153" s="253"/>
      <c r="DN153" s="253"/>
      <c r="DO153" s="253"/>
      <c r="DP153" s="253"/>
      <c r="DQ153" s="253"/>
      <c r="DR153" s="253"/>
      <c r="DS153" s="253"/>
      <c r="DT153" s="253"/>
      <c r="DU153" s="253"/>
      <c r="DV153" s="253"/>
      <c r="DW153" s="253"/>
      <c r="DX153" s="253"/>
      <c r="DY153" s="253"/>
      <c r="DZ153" s="253"/>
      <c r="EA153" s="253"/>
      <c r="EB153" s="253"/>
      <c r="EC153" s="253"/>
      <c r="ED153" s="253"/>
      <c r="EE153" s="253"/>
      <c r="EF153" s="253"/>
      <c r="EG153" s="253"/>
      <c r="EH153" s="253"/>
      <c r="EI153" s="253"/>
      <c r="EJ153" s="253"/>
      <c r="EK153" s="253"/>
      <c r="EL153" s="253"/>
      <c r="EM153" s="253"/>
      <c r="EN153" s="253"/>
      <c r="EO153" s="253"/>
      <c r="EP153" s="253"/>
      <c r="EQ153" s="253"/>
      <c r="ER153" s="253"/>
      <c r="ES153" s="253"/>
      <c r="ET153" s="253"/>
      <c r="EU153" s="253"/>
      <c r="EV153" s="253"/>
      <c r="EW153" s="253"/>
      <c r="EX153" s="253"/>
      <c r="EY153" s="253"/>
      <c r="EZ153" s="253"/>
      <c r="FA153" s="253"/>
      <c r="FB153" s="253"/>
      <c r="FC153" s="253"/>
      <c r="FD153" s="253"/>
      <c r="FE153" s="253"/>
      <c r="FF153" s="253"/>
      <c r="FG153" s="253"/>
      <c r="FH153" s="253"/>
      <c r="FI153" s="253"/>
      <c r="FJ153" s="253"/>
      <c r="FK153" s="253"/>
      <c r="FL153" s="253"/>
      <c r="FM153" s="253"/>
      <c r="FN153" s="253"/>
      <c r="FO153" s="253"/>
      <c r="FP153" s="253"/>
      <c r="FQ153" s="253"/>
      <c r="FR153" s="253"/>
      <c r="FS153" s="253"/>
      <c r="FT153" s="253"/>
      <c r="FU153" s="253"/>
      <c r="FV153" s="253"/>
      <c r="FW153" s="253"/>
      <c r="FX153" s="253"/>
      <c r="FY153" s="253"/>
      <c r="FZ153" s="253"/>
      <c r="GA153" s="253"/>
      <c r="GB153" s="253"/>
      <c r="GC153" s="253"/>
      <c r="GD153" s="253"/>
      <c r="GE153" s="253"/>
      <c r="GF153" s="253"/>
      <c r="GG153" s="253"/>
      <c r="GH153" s="253"/>
      <c r="GI153" s="253"/>
      <c r="GJ153" s="253"/>
      <c r="GK153" s="253"/>
      <c r="GL153" s="253"/>
      <c r="GM153" s="253"/>
      <c r="GN153" s="253"/>
      <c r="GO153" s="253"/>
      <c r="GP153" s="253"/>
      <c r="GQ153" s="253"/>
      <c r="GR153" s="253"/>
      <c r="GS153" s="253"/>
      <c r="GT153" s="253"/>
      <c r="GU153" s="253"/>
      <c r="GV153" s="253"/>
      <c r="GW153" s="253"/>
      <c r="GX153" s="253"/>
      <c r="GY153" s="253"/>
      <c r="GZ153" s="253"/>
      <c r="HA153" s="253"/>
      <c r="HB153" s="253"/>
      <c r="HC153" s="253"/>
      <c r="HD153" s="253"/>
      <c r="HE153" s="253"/>
      <c r="HF153" s="253"/>
      <c r="HG153" s="253"/>
      <c r="HH153" s="253"/>
      <c r="HI153" s="253"/>
      <c r="HJ153" s="253"/>
      <c r="HK153" s="253"/>
      <c r="HL153" s="253"/>
      <c r="HM153" s="253"/>
      <c r="HN153" s="253"/>
      <c r="HO153" s="253"/>
      <c r="HP153" s="253"/>
      <c r="HQ153" s="253"/>
      <c r="HR153" s="253"/>
      <c r="HS153" s="253"/>
      <c r="HT153" s="253"/>
      <c r="HU153" s="253"/>
      <c r="HV153" s="253"/>
      <c r="HW153" s="253"/>
      <c r="HX153" s="253"/>
      <c r="HY153" s="253"/>
      <c r="HZ153" s="253"/>
      <c r="IA153" s="253"/>
      <c r="IB153" s="253"/>
      <c r="IC153" s="253"/>
      <c r="ID153" s="253"/>
      <c r="IE153" s="253"/>
      <c r="IF153" s="253"/>
      <c r="IG153" s="253"/>
      <c r="IH153" s="253"/>
      <c r="II153" s="253"/>
      <c r="IJ153" s="253"/>
      <c r="IK153" s="253"/>
      <c r="IL153" s="253"/>
      <c r="IM153" s="253"/>
      <c r="IN153" s="253"/>
      <c r="IO153" s="253"/>
      <c r="IP153" s="253"/>
      <c r="IQ153" s="253"/>
      <c r="IR153" s="253"/>
      <c r="IS153" s="253"/>
      <c r="IT153" s="253"/>
      <c r="IU153" s="253"/>
      <c r="IV153" s="253"/>
    </row>
    <row r="154" spans="1:256" ht="18">
      <c r="A154" s="260" t="s">
        <v>376</v>
      </c>
      <c r="B154" s="267">
        <v>0</v>
      </c>
      <c r="C154" s="267">
        <v>0</v>
      </c>
      <c r="D154" s="271"/>
      <c r="E154" s="272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253"/>
      <c r="BG154" s="253"/>
      <c r="BH154" s="253"/>
      <c r="BI154" s="253"/>
      <c r="BJ154" s="253"/>
      <c r="BK154" s="253"/>
      <c r="BL154" s="253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53"/>
      <c r="DG154" s="253"/>
      <c r="DH154" s="253"/>
      <c r="DI154" s="253"/>
      <c r="DJ154" s="253"/>
      <c r="DK154" s="253"/>
      <c r="DL154" s="253"/>
      <c r="DM154" s="253"/>
      <c r="DN154" s="253"/>
      <c r="DO154" s="253"/>
      <c r="DP154" s="253"/>
      <c r="DQ154" s="253"/>
      <c r="DR154" s="253"/>
      <c r="DS154" s="253"/>
      <c r="DT154" s="253"/>
      <c r="DU154" s="253"/>
      <c r="DV154" s="253"/>
      <c r="DW154" s="253"/>
      <c r="DX154" s="253"/>
      <c r="DY154" s="253"/>
      <c r="DZ154" s="253"/>
      <c r="EA154" s="253"/>
      <c r="EB154" s="253"/>
      <c r="EC154" s="253"/>
      <c r="ED154" s="253"/>
      <c r="EE154" s="253"/>
      <c r="EF154" s="253"/>
      <c r="EG154" s="253"/>
      <c r="EH154" s="253"/>
      <c r="EI154" s="253"/>
      <c r="EJ154" s="253"/>
      <c r="EK154" s="253"/>
      <c r="EL154" s="253"/>
      <c r="EM154" s="253"/>
      <c r="EN154" s="253"/>
      <c r="EO154" s="253"/>
      <c r="EP154" s="253"/>
      <c r="EQ154" s="253"/>
      <c r="ER154" s="253"/>
      <c r="ES154" s="253"/>
      <c r="ET154" s="253"/>
      <c r="EU154" s="253"/>
      <c r="EV154" s="253"/>
      <c r="EW154" s="253"/>
      <c r="EX154" s="253"/>
      <c r="EY154" s="253"/>
      <c r="EZ154" s="253"/>
      <c r="FA154" s="253"/>
      <c r="FB154" s="253"/>
      <c r="FC154" s="253"/>
      <c r="FD154" s="253"/>
      <c r="FE154" s="253"/>
      <c r="FF154" s="253"/>
      <c r="FG154" s="253"/>
      <c r="FH154" s="253"/>
      <c r="FI154" s="253"/>
      <c r="FJ154" s="253"/>
      <c r="FK154" s="253"/>
      <c r="FL154" s="253"/>
      <c r="FM154" s="253"/>
      <c r="FN154" s="253"/>
      <c r="FO154" s="253"/>
      <c r="FP154" s="253"/>
      <c r="FQ154" s="253"/>
      <c r="FR154" s="253"/>
      <c r="FS154" s="253"/>
      <c r="FT154" s="253"/>
      <c r="FU154" s="253"/>
      <c r="FV154" s="253"/>
      <c r="FW154" s="253"/>
      <c r="FX154" s="253"/>
      <c r="FY154" s="253"/>
      <c r="FZ154" s="253"/>
      <c r="GA154" s="253"/>
      <c r="GB154" s="253"/>
      <c r="GC154" s="253"/>
      <c r="GD154" s="253"/>
      <c r="GE154" s="253"/>
      <c r="GF154" s="253"/>
      <c r="GG154" s="253"/>
      <c r="GH154" s="253"/>
      <c r="GI154" s="253"/>
      <c r="GJ154" s="253"/>
      <c r="GK154" s="253"/>
      <c r="GL154" s="253"/>
      <c r="GM154" s="253"/>
      <c r="GN154" s="253"/>
      <c r="GO154" s="253"/>
      <c r="GP154" s="253"/>
      <c r="GQ154" s="253"/>
      <c r="GR154" s="253"/>
      <c r="GS154" s="253"/>
      <c r="GT154" s="253"/>
      <c r="GU154" s="253"/>
      <c r="GV154" s="253"/>
      <c r="GW154" s="253"/>
      <c r="GX154" s="253"/>
      <c r="GY154" s="253"/>
      <c r="GZ154" s="253"/>
      <c r="HA154" s="253"/>
      <c r="HB154" s="253"/>
      <c r="HC154" s="253"/>
      <c r="HD154" s="253"/>
      <c r="HE154" s="253"/>
      <c r="HF154" s="253"/>
      <c r="HG154" s="253"/>
      <c r="HH154" s="253"/>
      <c r="HI154" s="253"/>
      <c r="HJ154" s="253"/>
      <c r="HK154" s="253"/>
      <c r="HL154" s="253"/>
      <c r="HM154" s="253"/>
      <c r="HN154" s="253"/>
      <c r="HO154" s="253"/>
      <c r="HP154" s="253"/>
      <c r="HQ154" s="253"/>
      <c r="HR154" s="253"/>
      <c r="HS154" s="253"/>
      <c r="HT154" s="253"/>
      <c r="HU154" s="253"/>
      <c r="HV154" s="253"/>
      <c r="HW154" s="253"/>
      <c r="HX154" s="253"/>
      <c r="HY154" s="253"/>
      <c r="HZ154" s="253"/>
      <c r="IA154" s="253"/>
      <c r="IB154" s="253"/>
      <c r="IC154" s="253"/>
      <c r="ID154" s="253"/>
      <c r="IE154" s="253"/>
      <c r="IF154" s="253"/>
      <c r="IG154" s="253"/>
      <c r="IH154" s="253"/>
      <c r="II154" s="253"/>
      <c r="IJ154" s="253"/>
      <c r="IK154" s="253"/>
      <c r="IL154" s="253"/>
      <c r="IM154" s="253"/>
      <c r="IN154" s="253"/>
      <c r="IO154" s="253"/>
      <c r="IP154" s="253"/>
      <c r="IQ154" s="253"/>
      <c r="IR154" s="253"/>
      <c r="IS154" s="253"/>
      <c r="IT154" s="253"/>
      <c r="IU154" s="253"/>
      <c r="IV154" s="253"/>
    </row>
    <row r="155" spans="1:256" ht="18">
      <c r="A155" s="260" t="s">
        <v>377</v>
      </c>
      <c r="B155" s="267">
        <v>0</v>
      </c>
      <c r="C155" s="267">
        <v>0</v>
      </c>
      <c r="D155" s="271"/>
      <c r="E155" s="272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253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  <c r="DE155" s="253"/>
      <c r="DF155" s="253"/>
      <c r="DG155" s="253"/>
      <c r="DH155" s="253"/>
      <c r="DI155" s="253"/>
      <c r="DJ155" s="253"/>
      <c r="DK155" s="253"/>
      <c r="DL155" s="253"/>
      <c r="DM155" s="253"/>
      <c r="DN155" s="253"/>
      <c r="DO155" s="253"/>
      <c r="DP155" s="253"/>
      <c r="DQ155" s="253"/>
      <c r="DR155" s="253"/>
      <c r="DS155" s="253"/>
      <c r="DT155" s="253"/>
      <c r="DU155" s="253"/>
      <c r="DV155" s="253"/>
      <c r="DW155" s="253"/>
      <c r="DX155" s="253"/>
      <c r="DY155" s="253"/>
      <c r="DZ155" s="253"/>
      <c r="EA155" s="253"/>
      <c r="EB155" s="253"/>
      <c r="EC155" s="253"/>
      <c r="ED155" s="253"/>
      <c r="EE155" s="253"/>
      <c r="EF155" s="253"/>
      <c r="EG155" s="253"/>
      <c r="EH155" s="253"/>
      <c r="EI155" s="253"/>
      <c r="EJ155" s="253"/>
      <c r="EK155" s="253"/>
      <c r="EL155" s="253"/>
      <c r="EM155" s="253"/>
      <c r="EN155" s="253"/>
      <c r="EO155" s="253"/>
      <c r="EP155" s="253"/>
      <c r="EQ155" s="253"/>
      <c r="ER155" s="253"/>
      <c r="ES155" s="253"/>
      <c r="ET155" s="253"/>
      <c r="EU155" s="253"/>
      <c r="EV155" s="253"/>
      <c r="EW155" s="253"/>
      <c r="EX155" s="253"/>
      <c r="EY155" s="253"/>
      <c r="EZ155" s="253"/>
      <c r="FA155" s="253"/>
      <c r="FB155" s="253"/>
      <c r="FC155" s="253"/>
      <c r="FD155" s="253"/>
      <c r="FE155" s="253"/>
      <c r="FF155" s="253"/>
      <c r="FG155" s="253"/>
      <c r="FH155" s="253"/>
      <c r="FI155" s="253"/>
      <c r="FJ155" s="253"/>
      <c r="FK155" s="253"/>
      <c r="FL155" s="253"/>
      <c r="FM155" s="253"/>
      <c r="FN155" s="253"/>
      <c r="FO155" s="253"/>
      <c r="FP155" s="253"/>
      <c r="FQ155" s="253"/>
      <c r="FR155" s="253"/>
      <c r="FS155" s="253"/>
      <c r="FT155" s="253"/>
      <c r="FU155" s="253"/>
      <c r="FV155" s="253"/>
      <c r="FW155" s="253"/>
      <c r="FX155" s="253"/>
      <c r="FY155" s="253"/>
      <c r="FZ155" s="253"/>
      <c r="GA155" s="253"/>
      <c r="GB155" s="253"/>
      <c r="GC155" s="253"/>
      <c r="GD155" s="253"/>
      <c r="GE155" s="253"/>
      <c r="GF155" s="253"/>
      <c r="GG155" s="253"/>
      <c r="GH155" s="253"/>
      <c r="GI155" s="253"/>
      <c r="GJ155" s="253"/>
      <c r="GK155" s="253"/>
      <c r="GL155" s="253"/>
      <c r="GM155" s="253"/>
      <c r="GN155" s="253"/>
      <c r="GO155" s="253"/>
      <c r="GP155" s="253"/>
      <c r="GQ155" s="253"/>
      <c r="GR155" s="253"/>
      <c r="GS155" s="253"/>
      <c r="GT155" s="253"/>
      <c r="GU155" s="253"/>
      <c r="GV155" s="253"/>
      <c r="GW155" s="253"/>
      <c r="GX155" s="253"/>
      <c r="GY155" s="253"/>
      <c r="GZ155" s="253"/>
      <c r="HA155" s="253"/>
      <c r="HB155" s="253"/>
      <c r="HC155" s="253"/>
      <c r="HD155" s="253"/>
      <c r="HE155" s="253"/>
      <c r="HF155" s="253"/>
      <c r="HG155" s="253"/>
      <c r="HH155" s="253"/>
      <c r="HI155" s="253"/>
      <c r="HJ155" s="253"/>
      <c r="HK155" s="253"/>
      <c r="HL155" s="253"/>
      <c r="HM155" s="253"/>
      <c r="HN155" s="253"/>
      <c r="HO155" s="253"/>
      <c r="HP155" s="253"/>
      <c r="HQ155" s="253"/>
      <c r="HR155" s="253"/>
      <c r="HS155" s="253"/>
      <c r="HT155" s="253"/>
      <c r="HU155" s="253"/>
      <c r="HV155" s="253"/>
      <c r="HW155" s="253"/>
      <c r="HX155" s="253"/>
      <c r="HY155" s="253"/>
      <c r="HZ155" s="253"/>
      <c r="IA155" s="253"/>
      <c r="IB155" s="253"/>
      <c r="IC155" s="253"/>
      <c r="ID155" s="253"/>
      <c r="IE155" s="253"/>
      <c r="IF155" s="253"/>
      <c r="IG155" s="253"/>
      <c r="IH155" s="253"/>
      <c r="II155" s="253"/>
      <c r="IJ155" s="253"/>
      <c r="IK155" s="253"/>
      <c r="IL155" s="253"/>
      <c r="IM155" s="253"/>
      <c r="IN155" s="253"/>
      <c r="IO155" s="253"/>
      <c r="IP155" s="253"/>
      <c r="IQ155" s="253"/>
      <c r="IR155" s="253"/>
      <c r="IS155" s="253"/>
      <c r="IT155" s="253"/>
      <c r="IU155" s="253"/>
      <c r="IV155" s="253"/>
    </row>
    <row r="156" spans="1:256" ht="18">
      <c r="A156" s="260" t="s">
        <v>378</v>
      </c>
      <c r="B156" s="267">
        <v>3579.29</v>
      </c>
      <c r="C156" s="267">
        <v>4105.86</v>
      </c>
      <c r="D156" s="271"/>
      <c r="E156" s="27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  <c r="DO156" s="253"/>
      <c r="DP156" s="253"/>
      <c r="DQ156" s="253"/>
      <c r="DR156" s="253"/>
      <c r="DS156" s="253"/>
      <c r="DT156" s="253"/>
      <c r="DU156" s="253"/>
      <c r="DV156" s="253"/>
      <c r="DW156" s="253"/>
      <c r="DX156" s="253"/>
      <c r="DY156" s="253"/>
      <c r="DZ156" s="253"/>
      <c r="EA156" s="253"/>
      <c r="EB156" s="253"/>
      <c r="EC156" s="253"/>
      <c r="ED156" s="253"/>
      <c r="EE156" s="253"/>
      <c r="EF156" s="253"/>
      <c r="EG156" s="253"/>
      <c r="EH156" s="253"/>
      <c r="EI156" s="253"/>
      <c r="EJ156" s="253"/>
      <c r="EK156" s="253"/>
      <c r="EL156" s="253"/>
      <c r="EM156" s="253"/>
      <c r="EN156" s="253"/>
      <c r="EO156" s="253"/>
      <c r="EP156" s="253"/>
      <c r="EQ156" s="253"/>
      <c r="ER156" s="253"/>
      <c r="ES156" s="253"/>
      <c r="ET156" s="253"/>
      <c r="EU156" s="253"/>
      <c r="EV156" s="253"/>
      <c r="EW156" s="253"/>
      <c r="EX156" s="253"/>
      <c r="EY156" s="253"/>
      <c r="EZ156" s="253"/>
      <c r="FA156" s="253"/>
      <c r="FB156" s="253"/>
      <c r="FC156" s="253"/>
      <c r="FD156" s="253"/>
      <c r="FE156" s="253"/>
      <c r="FF156" s="253"/>
      <c r="FG156" s="253"/>
      <c r="FH156" s="253"/>
      <c r="FI156" s="253"/>
      <c r="FJ156" s="253"/>
      <c r="FK156" s="253"/>
      <c r="FL156" s="253"/>
      <c r="FM156" s="253"/>
      <c r="FN156" s="253"/>
      <c r="FO156" s="253"/>
      <c r="FP156" s="253"/>
      <c r="FQ156" s="253"/>
      <c r="FR156" s="253"/>
      <c r="FS156" s="253"/>
      <c r="FT156" s="253"/>
      <c r="FU156" s="253"/>
      <c r="FV156" s="253"/>
      <c r="FW156" s="253"/>
      <c r="FX156" s="253"/>
      <c r="FY156" s="253"/>
      <c r="FZ156" s="253"/>
      <c r="GA156" s="253"/>
      <c r="GB156" s="253"/>
      <c r="GC156" s="253"/>
      <c r="GD156" s="253"/>
      <c r="GE156" s="253"/>
      <c r="GF156" s="253"/>
      <c r="GG156" s="253"/>
      <c r="GH156" s="253"/>
      <c r="GI156" s="253"/>
      <c r="GJ156" s="253"/>
      <c r="GK156" s="253"/>
      <c r="GL156" s="253"/>
      <c r="GM156" s="253"/>
      <c r="GN156" s="253"/>
      <c r="GO156" s="253"/>
      <c r="GP156" s="253"/>
      <c r="GQ156" s="253"/>
      <c r="GR156" s="253"/>
      <c r="GS156" s="253"/>
      <c r="GT156" s="253"/>
      <c r="GU156" s="253"/>
      <c r="GV156" s="253"/>
      <c r="GW156" s="253"/>
      <c r="GX156" s="253"/>
      <c r="GY156" s="253"/>
      <c r="GZ156" s="253"/>
      <c r="HA156" s="253"/>
      <c r="HB156" s="253"/>
      <c r="HC156" s="253"/>
      <c r="HD156" s="253"/>
      <c r="HE156" s="253"/>
      <c r="HF156" s="253"/>
      <c r="HG156" s="253"/>
      <c r="HH156" s="253"/>
      <c r="HI156" s="253"/>
      <c r="HJ156" s="253"/>
      <c r="HK156" s="253"/>
      <c r="HL156" s="253"/>
      <c r="HM156" s="253"/>
      <c r="HN156" s="253"/>
      <c r="HO156" s="253"/>
      <c r="HP156" s="253"/>
      <c r="HQ156" s="253"/>
      <c r="HR156" s="253"/>
      <c r="HS156" s="253"/>
      <c r="HT156" s="253"/>
      <c r="HU156" s="253"/>
      <c r="HV156" s="253"/>
      <c r="HW156" s="253"/>
      <c r="HX156" s="253"/>
      <c r="HY156" s="253"/>
      <c r="HZ156" s="253"/>
      <c r="IA156" s="253"/>
      <c r="IB156" s="253"/>
      <c r="IC156" s="253"/>
      <c r="ID156" s="253"/>
      <c r="IE156" s="253"/>
      <c r="IF156" s="253"/>
      <c r="IG156" s="253"/>
      <c r="IH156" s="253"/>
      <c r="II156" s="253"/>
      <c r="IJ156" s="253"/>
      <c r="IK156" s="253"/>
      <c r="IL156" s="253"/>
      <c r="IM156" s="253"/>
      <c r="IN156" s="253"/>
      <c r="IO156" s="253"/>
      <c r="IP156" s="253"/>
      <c r="IQ156" s="253"/>
      <c r="IR156" s="253"/>
      <c r="IS156" s="253"/>
      <c r="IT156" s="253"/>
      <c r="IU156" s="253"/>
      <c r="IV156" s="253"/>
    </row>
    <row r="157" spans="1:256" ht="18">
      <c r="A157" s="260" t="s">
        <v>379</v>
      </c>
      <c r="B157" s="267">
        <v>0</v>
      </c>
      <c r="C157" s="267">
        <v>0</v>
      </c>
      <c r="D157" s="271"/>
      <c r="E157" s="27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3"/>
      <c r="DG157" s="253"/>
      <c r="DH157" s="253"/>
      <c r="DI157" s="253"/>
      <c r="DJ157" s="253"/>
      <c r="DK157" s="253"/>
      <c r="DL157" s="253"/>
      <c r="DM157" s="253"/>
      <c r="DN157" s="253"/>
      <c r="DO157" s="253"/>
      <c r="DP157" s="253"/>
      <c r="DQ157" s="253"/>
      <c r="DR157" s="253"/>
      <c r="DS157" s="253"/>
      <c r="DT157" s="253"/>
      <c r="DU157" s="253"/>
      <c r="DV157" s="253"/>
      <c r="DW157" s="253"/>
      <c r="DX157" s="253"/>
      <c r="DY157" s="253"/>
      <c r="DZ157" s="253"/>
      <c r="EA157" s="253"/>
      <c r="EB157" s="253"/>
      <c r="EC157" s="253"/>
      <c r="ED157" s="253"/>
      <c r="EE157" s="253"/>
      <c r="EF157" s="253"/>
      <c r="EG157" s="253"/>
      <c r="EH157" s="253"/>
      <c r="EI157" s="253"/>
      <c r="EJ157" s="253"/>
      <c r="EK157" s="253"/>
      <c r="EL157" s="253"/>
      <c r="EM157" s="253"/>
      <c r="EN157" s="253"/>
      <c r="EO157" s="253"/>
      <c r="EP157" s="253"/>
      <c r="EQ157" s="253"/>
      <c r="ER157" s="253"/>
      <c r="ES157" s="253"/>
      <c r="ET157" s="253"/>
      <c r="EU157" s="253"/>
      <c r="EV157" s="253"/>
      <c r="EW157" s="253"/>
      <c r="EX157" s="253"/>
      <c r="EY157" s="253"/>
      <c r="EZ157" s="253"/>
      <c r="FA157" s="253"/>
      <c r="FB157" s="253"/>
      <c r="FC157" s="253"/>
      <c r="FD157" s="253"/>
      <c r="FE157" s="253"/>
      <c r="FF157" s="253"/>
      <c r="FG157" s="253"/>
      <c r="FH157" s="253"/>
      <c r="FI157" s="253"/>
      <c r="FJ157" s="253"/>
      <c r="FK157" s="253"/>
      <c r="FL157" s="253"/>
      <c r="FM157" s="253"/>
      <c r="FN157" s="253"/>
      <c r="FO157" s="253"/>
      <c r="FP157" s="253"/>
      <c r="FQ157" s="253"/>
      <c r="FR157" s="253"/>
      <c r="FS157" s="253"/>
      <c r="FT157" s="253"/>
      <c r="FU157" s="253"/>
      <c r="FV157" s="253"/>
      <c r="FW157" s="253"/>
      <c r="FX157" s="253"/>
      <c r="FY157" s="253"/>
      <c r="FZ157" s="253"/>
      <c r="GA157" s="253"/>
      <c r="GB157" s="253"/>
      <c r="GC157" s="253"/>
      <c r="GD157" s="253"/>
      <c r="GE157" s="253"/>
      <c r="GF157" s="253"/>
      <c r="GG157" s="253"/>
      <c r="GH157" s="253"/>
      <c r="GI157" s="253"/>
      <c r="GJ157" s="253"/>
      <c r="GK157" s="253"/>
      <c r="GL157" s="253"/>
      <c r="GM157" s="253"/>
      <c r="GN157" s="253"/>
      <c r="GO157" s="253"/>
      <c r="GP157" s="253"/>
      <c r="GQ157" s="253"/>
      <c r="GR157" s="253"/>
      <c r="GS157" s="253"/>
      <c r="GT157" s="253"/>
      <c r="GU157" s="253"/>
      <c r="GV157" s="253"/>
      <c r="GW157" s="253"/>
      <c r="GX157" s="253"/>
      <c r="GY157" s="253"/>
      <c r="GZ157" s="253"/>
      <c r="HA157" s="253"/>
      <c r="HB157" s="253"/>
      <c r="HC157" s="253"/>
      <c r="HD157" s="253"/>
      <c r="HE157" s="253"/>
      <c r="HF157" s="253"/>
      <c r="HG157" s="253"/>
      <c r="HH157" s="253"/>
      <c r="HI157" s="253"/>
      <c r="HJ157" s="253"/>
      <c r="HK157" s="253"/>
      <c r="HL157" s="253"/>
      <c r="HM157" s="253"/>
      <c r="HN157" s="253"/>
      <c r="HO157" s="253"/>
      <c r="HP157" s="253"/>
      <c r="HQ157" s="253"/>
      <c r="HR157" s="253"/>
      <c r="HS157" s="253"/>
      <c r="HT157" s="253"/>
      <c r="HU157" s="253"/>
      <c r="HV157" s="253"/>
      <c r="HW157" s="253"/>
      <c r="HX157" s="253"/>
      <c r="HY157" s="253"/>
      <c r="HZ157" s="253"/>
      <c r="IA157" s="253"/>
      <c r="IB157" s="253"/>
      <c r="IC157" s="253"/>
      <c r="ID157" s="253"/>
      <c r="IE157" s="253"/>
      <c r="IF157" s="253"/>
      <c r="IG157" s="253"/>
      <c r="IH157" s="253"/>
      <c r="II157" s="253"/>
      <c r="IJ157" s="253"/>
      <c r="IK157" s="253"/>
      <c r="IL157" s="253"/>
      <c r="IM157" s="253"/>
      <c r="IN157" s="253"/>
      <c r="IO157" s="253"/>
      <c r="IP157" s="253"/>
      <c r="IQ157" s="253"/>
      <c r="IR157" s="253"/>
      <c r="IS157" s="253"/>
      <c r="IT157" s="253"/>
      <c r="IU157" s="253"/>
      <c r="IV157" s="253"/>
    </row>
    <row r="158" spans="1:256" ht="18">
      <c r="A158" s="260" t="s">
        <v>380</v>
      </c>
      <c r="B158" s="267">
        <v>19640.67</v>
      </c>
      <c r="C158" s="267">
        <v>22117.38</v>
      </c>
      <c r="D158" s="271"/>
      <c r="E158" s="27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  <c r="DE158" s="253"/>
      <c r="DF158" s="253"/>
      <c r="DG158" s="253"/>
      <c r="DH158" s="253"/>
      <c r="DI158" s="253"/>
      <c r="DJ158" s="253"/>
      <c r="DK158" s="253"/>
      <c r="DL158" s="253"/>
      <c r="DM158" s="253"/>
      <c r="DN158" s="253"/>
      <c r="DO158" s="253"/>
      <c r="DP158" s="253"/>
      <c r="DQ158" s="253"/>
      <c r="DR158" s="253"/>
      <c r="DS158" s="253"/>
      <c r="DT158" s="253"/>
      <c r="DU158" s="253"/>
      <c r="DV158" s="253"/>
      <c r="DW158" s="253"/>
      <c r="DX158" s="253"/>
      <c r="DY158" s="253"/>
      <c r="DZ158" s="253"/>
      <c r="EA158" s="253"/>
      <c r="EB158" s="253"/>
      <c r="EC158" s="253"/>
      <c r="ED158" s="253"/>
      <c r="EE158" s="253"/>
      <c r="EF158" s="253"/>
      <c r="EG158" s="253"/>
      <c r="EH158" s="253"/>
      <c r="EI158" s="253"/>
      <c r="EJ158" s="253"/>
      <c r="EK158" s="253"/>
      <c r="EL158" s="253"/>
      <c r="EM158" s="253"/>
      <c r="EN158" s="253"/>
      <c r="EO158" s="253"/>
      <c r="EP158" s="253"/>
      <c r="EQ158" s="253"/>
      <c r="ER158" s="253"/>
      <c r="ES158" s="253"/>
      <c r="ET158" s="253"/>
      <c r="EU158" s="253"/>
      <c r="EV158" s="253"/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53"/>
      <c r="FY158" s="253"/>
      <c r="FZ158" s="253"/>
      <c r="GA158" s="253"/>
      <c r="GB158" s="253"/>
      <c r="GC158" s="253"/>
      <c r="GD158" s="253"/>
      <c r="GE158" s="253"/>
      <c r="GF158" s="253"/>
      <c r="GG158" s="253"/>
      <c r="GH158" s="253"/>
      <c r="GI158" s="253"/>
      <c r="GJ158" s="253"/>
      <c r="GK158" s="253"/>
      <c r="GL158" s="253"/>
      <c r="GM158" s="253"/>
      <c r="GN158" s="253"/>
      <c r="GO158" s="253"/>
      <c r="GP158" s="253"/>
      <c r="GQ158" s="253"/>
      <c r="GR158" s="253"/>
      <c r="GS158" s="253"/>
      <c r="GT158" s="253"/>
      <c r="GU158" s="253"/>
      <c r="GV158" s="253"/>
      <c r="GW158" s="253"/>
      <c r="GX158" s="253"/>
      <c r="GY158" s="253"/>
      <c r="GZ158" s="253"/>
      <c r="HA158" s="253"/>
      <c r="HB158" s="253"/>
      <c r="HC158" s="253"/>
      <c r="HD158" s="253"/>
      <c r="HE158" s="253"/>
      <c r="HF158" s="253"/>
      <c r="HG158" s="253"/>
      <c r="HH158" s="253"/>
      <c r="HI158" s="253"/>
      <c r="HJ158" s="253"/>
      <c r="HK158" s="253"/>
      <c r="HL158" s="253"/>
      <c r="HM158" s="253"/>
      <c r="HN158" s="253"/>
      <c r="HO158" s="253"/>
      <c r="HP158" s="253"/>
      <c r="HQ158" s="253"/>
      <c r="HR158" s="253"/>
      <c r="HS158" s="253"/>
      <c r="HT158" s="253"/>
      <c r="HU158" s="253"/>
      <c r="HV158" s="253"/>
      <c r="HW158" s="253"/>
      <c r="HX158" s="253"/>
      <c r="HY158" s="253"/>
      <c r="HZ158" s="253"/>
      <c r="IA158" s="253"/>
      <c r="IB158" s="253"/>
      <c r="IC158" s="253"/>
      <c r="ID158" s="253"/>
      <c r="IE158" s="253"/>
      <c r="IF158" s="253"/>
      <c r="IG158" s="253"/>
      <c r="IH158" s="253"/>
      <c r="II158" s="253"/>
      <c r="IJ158" s="253"/>
      <c r="IK158" s="253"/>
      <c r="IL158" s="253"/>
      <c r="IM158" s="253"/>
      <c r="IN158" s="253"/>
      <c r="IO158" s="253"/>
      <c r="IP158" s="253"/>
      <c r="IQ158" s="253"/>
      <c r="IR158" s="253"/>
      <c r="IS158" s="253"/>
      <c r="IT158" s="253"/>
      <c r="IU158" s="253"/>
      <c r="IV158" s="253"/>
    </row>
    <row r="159" spans="1:256" ht="18">
      <c r="A159" s="260" t="s">
        <v>381</v>
      </c>
      <c r="B159" s="267">
        <v>436.27</v>
      </c>
      <c r="C159" s="267">
        <v>900.26</v>
      </c>
      <c r="D159" s="271"/>
      <c r="E159" s="27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53"/>
      <c r="FY159" s="253"/>
      <c r="FZ159" s="253"/>
      <c r="GA159" s="253"/>
      <c r="GB159" s="253"/>
      <c r="GC159" s="253"/>
      <c r="GD159" s="253"/>
      <c r="GE159" s="253"/>
      <c r="GF159" s="253"/>
      <c r="GG159" s="253"/>
      <c r="GH159" s="253"/>
      <c r="GI159" s="253"/>
      <c r="GJ159" s="253"/>
      <c r="GK159" s="253"/>
      <c r="GL159" s="253"/>
      <c r="GM159" s="253"/>
      <c r="GN159" s="253"/>
      <c r="GO159" s="253"/>
      <c r="GP159" s="253"/>
      <c r="GQ159" s="253"/>
      <c r="GR159" s="253"/>
      <c r="GS159" s="253"/>
      <c r="GT159" s="253"/>
      <c r="GU159" s="253"/>
      <c r="GV159" s="253"/>
      <c r="GW159" s="253"/>
      <c r="GX159" s="253"/>
      <c r="GY159" s="253"/>
      <c r="GZ159" s="253"/>
      <c r="HA159" s="253"/>
      <c r="HB159" s="253"/>
      <c r="HC159" s="253"/>
      <c r="HD159" s="253"/>
      <c r="HE159" s="253"/>
      <c r="HF159" s="253"/>
      <c r="HG159" s="253"/>
      <c r="HH159" s="253"/>
      <c r="HI159" s="253"/>
      <c r="HJ159" s="253"/>
      <c r="HK159" s="253"/>
      <c r="HL159" s="253"/>
      <c r="HM159" s="253"/>
      <c r="HN159" s="253"/>
      <c r="HO159" s="253"/>
      <c r="HP159" s="253"/>
      <c r="HQ159" s="253"/>
      <c r="HR159" s="253"/>
      <c r="HS159" s="253"/>
      <c r="HT159" s="253"/>
      <c r="HU159" s="253"/>
      <c r="HV159" s="253"/>
      <c r="HW159" s="253"/>
      <c r="HX159" s="253"/>
      <c r="HY159" s="253"/>
      <c r="HZ159" s="253"/>
      <c r="IA159" s="253"/>
      <c r="IB159" s="253"/>
      <c r="IC159" s="253"/>
      <c r="ID159" s="253"/>
      <c r="IE159" s="253"/>
      <c r="IF159" s="253"/>
      <c r="IG159" s="253"/>
      <c r="IH159" s="253"/>
      <c r="II159" s="253"/>
      <c r="IJ159" s="253"/>
      <c r="IK159" s="253"/>
      <c r="IL159" s="253"/>
      <c r="IM159" s="253"/>
      <c r="IN159" s="253"/>
      <c r="IO159" s="253"/>
      <c r="IP159" s="253"/>
      <c r="IQ159" s="253"/>
      <c r="IR159" s="253"/>
      <c r="IS159" s="253"/>
      <c r="IT159" s="253"/>
      <c r="IU159" s="253"/>
      <c r="IV159" s="253"/>
    </row>
    <row r="160" spans="1:256" ht="18">
      <c r="A160" s="260" t="s">
        <v>382</v>
      </c>
      <c r="B160" s="267">
        <v>227.99</v>
      </c>
      <c r="C160" s="267">
        <v>444.78</v>
      </c>
      <c r="D160" s="271"/>
      <c r="E160" s="27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53"/>
      <c r="FY160" s="253"/>
      <c r="FZ160" s="253"/>
      <c r="GA160" s="253"/>
      <c r="GB160" s="253"/>
      <c r="GC160" s="253"/>
      <c r="GD160" s="253"/>
      <c r="GE160" s="253"/>
      <c r="GF160" s="253"/>
      <c r="GG160" s="253"/>
      <c r="GH160" s="253"/>
      <c r="GI160" s="253"/>
      <c r="GJ160" s="253"/>
      <c r="GK160" s="253"/>
      <c r="GL160" s="253"/>
      <c r="GM160" s="253"/>
      <c r="GN160" s="253"/>
      <c r="GO160" s="253"/>
      <c r="GP160" s="253"/>
      <c r="GQ160" s="253"/>
      <c r="GR160" s="253"/>
      <c r="GS160" s="253"/>
      <c r="GT160" s="253"/>
      <c r="GU160" s="253"/>
      <c r="GV160" s="253"/>
      <c r="GW160" s="253"/>
      <c r="GX160" s="253"/>
      <c r="GY160" s="253"/>
      <c r="GZ160" s="253"/>
      <c r="HA160" s="253"/>
      <c r="HB160" s="253"/>
      <c r="HC160" s="253"/>
      <c r="HD160" s="253"/>
      <c r="HE160" s="253"/>
      <c r="HF160" s="253"/>
      <c r="HG160" s="253"/>
      <c r="HH160" s="253"/>
      <c r="HI160" s="253"/>
      <c r="HJ160" s="253"/>
      <c r="HK160" s="253"/>
      <c r="HL160" s="253"/>
      <c r="HM160" s="253"/>
      <c r="HN160" s="253"/>
      <c r="HO160" s="253"/>
      <c r="HP160" s="253"/>
      <c r="HQ160" s="253"/>
      <c r="HR160" s="253"/>
      <c r="HS160" s="253"/>
      <c r="HT160" s="253"/>
      <c r="HU160" s="253"/>
      <c r="HV160" s="253"/>
      <c r="HW160" s="253"/>
      <c r="HX160" s="253"/>
      <c r="HY160" s="253"/>
      <c r="HZ160" s="253"/>
      <c r="IA160" s="253"/>
      <c r="IB160" s="253"/>
      <c r="IC160" s="253"/>
      <c r="ID160" s="253"/>
      <c r="IE160" s="253"/>
      <c r="IF160" s="253"/>
      <c r="IG160" s="253"/>
      <c r="IH160" s="253"/>
      <c r="II160" s="253"/>
      <c r="IJ160" s="253"/>
      <c r="IK160" s="253"/>
      <c r="IL160" s="253"/>
      <c r="IM160" s="253"/>
      <c r="IN160" s="253"/>
      <c r="IO160" s="253"/>
      <c r="IP160" s="253"/>
      <c r="IQ160" s="253"/>
      <c r="IR160" s="253"/>
      <c r="IS160" s="253"/>
      <c r="IT160" s="253"/>
      <c r="IU160" s="253"/>
      <c r="IV160" s="253"/>
    </row>
    <row r="161" spans="1:256" ht="18">
      <c r="A161" s="260" t="s">
        <v>383</v>
      </c>
      <c r="B161" s="267">
        <v>1085.76</v>
      </c>
      <c r="C161" s="267">
        <v>1172</v>
      </c>
      <c r="D161" s="271"/>
      <c r="E161" s="27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3"/>
      <c r="FT161" s="253"/>
      <c r="FU161" s="253"/>
      <c r="FV161" s="253"/>
      <c r="FW161" s="253"/>
      <c r="FX161" s="253"/>
      <c r="FY161" s="253"/>
      <c r="FZ161" s="253"/>
      <c r="GA161" s="253"/>
      <c r="GB161" s="253"/>
      <c r="GC161" s="253"/>
      <c r="GD161" s="253"/>
      <c r="GE161" s="253"/>
      <c r="GF161" s="253"/>
      <c r="GG161" s="253"/>
      <c r="GH161" s="253"/>
      <c r="GI161" s="253"/>
      <c r="GJ161" s="253"/>
      <c r="GK161" s="253"/>
      <c r="GL161" s="253"/>
      <c r="GM161" s="253"/>
      <c r="GN161" s="253"/>
      <c r="GO161" s="253"/>
      <c r="GP161" s="253"/>
      <c r="GQ161" s="253"/>
      <c r="GR161" s="253"/>
      <c r="GS161" s="253"/>
      <c r="GT161" s="253"/>
      <c r="GU161" s="253"/>
      <c r="GV161" s="253"/>
      <c r="GW161" s="253"/>
      <c r="GX161" s="253"/>
      <c r="GY161" s="253"/>
      <c r="GZ161" s="253"/>
      <c r="HA161" s="253"/>
      <c r="HB161" s="253"/>
      <c r="HC161" s="253"/>
      <c r="HD161" s="253"/>
      <c r="HE161" s="253"/>
      <c r="HF161" s="253"/>
      <c r="HG161" s="253"/>
      <c r="HH161" s="253"/>
      <c r="HI161" s="253"/>
      <c r="HJ161" s="253"/>
      <c r="HK161" s="253"/>
      <c r="HL161" s="253"/>
      <c r="HM161" s="253"/>
      <c r="HN161" s="253"/>
      <c r="HO161" s="253"/>
      <c r="HP161" s="253"/>
      <c r="HQ161" s="253"/>
      <c r="HR161" s="253"/>
      <c r="HS161" s="253"/>
      <c r="HT161" s="253"/>
      <c r="HU161" s="253"/>
      <c r="HV161" s="253"/>
      <c r="HW161" s="253"/>
      <c r="HX161" s="253"/>
      <c r="HY161" s="253"/>
      <c r="HZ161" s="253"/>
      <c r="IA161" s="253"/>
      <c r="IB161" s="253"/>
      <c r="IC161" s="253"/>
      <c r="ID161" s="253"/>
      <c r="IE161" s="253"/>
      <c r="IF161" s="253"/>
      <c r="IG161" s="253"/>
      <c r="IH161" s="253"/>
      <c r="II161" s="253"/>
      <c r="IJ161" s="253"/>
      <c r="IK161" s="253"/>
      <c r="IL161" s="253"/>
      <c r="IM161" s="253"/>
      <c r="IN161" s="253"/>
      <c r="IO161" s="253"/>
      <c r="IP161" s="253"/>
      <c r="IQ161" s="253"/>
      <c r="IR161" s="253"/>
      <c r="IS161" s="253"/>
      <c r="IT161" s="253"/>
      <c r="IU161" s="253"/>
      <c r="IV161" s="253"/>
    </row>
    <row r="162" spans="1:256" ht="18">
      <c r="A162" s="260" t="s">
        <v>384</v>
      </c>
      <c r="B162" s="267">
        <v>28641.86</v>
      </c>
      <c r="C162" s="267">
        <v>25240.29</v>
      </c>
      <c r="D162" s="271"/>
      <c r="E162" s="27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3"/>
      <c r="FT162" s="253"/>
      <c r="FU162" s="253"/>
      <c r="FV162" s="253"/>
      <c r="FW162" s="253"/>
      <c r="FX162" s="253"/>
      <c r="FY162" s="253"/>
      <c r="FZ162" s="253"/>
      <c r="GA162" s="253"/>
      <c r="GB162" s="253"/>
      <c r="GC162" s="253"/>
      <c r="GD162" s="253"/>
      <c r="GE162" s="253"/>
      <c r="GF162" s="253"/>
      <c r="GG162" s="253"/>
      <c r="GH162" s="253"/>
      <c r="GI162" s="253"/>
      <c r="GJ162" s="253"/>
      <c r="GK162" s="253"/>
      <c r="GL162" s="253"/>
      <c r="GM162" s="253"/>
      <c r="GN162" s="253"/>
      <c r="GO162" s="253"/>
      <c r="GP162" s="253"/>
      <c r="GQ162" s="253"/>
      <c r="GR162" s="253"/>
      <c r="GS162" s="253"/>
      <c r="GT162" s="253"/>
      <c r="GU162" s="253"/>
      <c r="GV162" s="253"/>
      <c r="GW162" s="253"/>
      <c r="GX162" s="253"/>
      <c r="GY162" s="253"/>
      <c r="GZ162" s="253"/>
      <c r="HA162" s="253"/>
      <c r="HB162" s="253"/>
      <c r="HC162" s="253"/>
      <c r="HD162" s="253"/>
      <c r="HE162" s="253"/>
      <c r="HF162" s="253"/>
      <c r="HG162" s="253"/>
      <c r="HH162" s="253"/>
      <c r="HI162" s="253"/>
      <c r="HJ162" s="253"/>
      <c r="HK162" s="253"/>
      <c r="HL162" s="253"/>
      <c r="HM162" s="253"/>
      <c r="HN162" s="253"/>
      <c r="HO162" s="253"/>
      <c r="HP162" s="253"/>
      <c r="HQ162" s="253"/>
      <c r="HR162" s="253"/>
      <c r="HS162" s="253"/>
      <c r="HT162" s="253"/>
      <c r="HU162" s="253"/>
      <c r="HV162" s="253"/>
      <c r="HW162" s="253"/>
      <c r="HX162" s="253"/>
      <c r="HY162" s="253"/>
      <c r="HZ162" s="253"/>
      <c r="IA162" s="253"/>
      <c r="IB162" s="253"/>
      <c r="IC162" s="253"/>
      <c r="ID162" s="253"/>
      <c r="IE162" s="253"/>
      <c r="IF162" s="253"/>
      <c r="IG162" s="253"/>
      <c r="IH162" s="253"/>
      <c r="II162" s="253"/>
      <c r="IJ162" s="253"/>
      <c r="IK162" s="253"/>
      <c r="IL162" s="253"/>
      <c r="IM162" s="253"/>
      <c r="IN162" s="253"/>
      <c r="IO162" s="253"/>
      <c r="IP162" s="253"/>
      <c r="IQ162" s="253"/>
      <c r="IR162" s="253"/>
      <c r="IS162" s="253"/>
      <c r="IT162" s="253"/>
      <c r="IU162" s="253"/>
      <c r="IV162" s="253"/>
    </row>
    <row r="163" spans="1:256" ht="18">
      <c r="A163" s="260" t="s">
        <v>385</v>
      </c>
      <c r="B163" s="267">
        <v>28522.14</v>
      </c>
      <c r="C163" s="267">
        <v>25028.95</v>
      </c>
      <c r="D163" s="271"/>
      <c r="E163" s="27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253"/>
      <c r="IV163" s="253"/>
    </row>
    <row r="164" spans="1:256" ht="18">
      <c r="A164" s="263" t="s">
        <v>221</v>
      </c>
      <c r="B164" s="273">
        <f>SUM(B146:B163)</f>
        <v>2512380.07</v>
      </c>
      <c r="C164" s="283">
        <f>SUM(C146:C163)</f>
        <v>2901681.6899999995</v>
      </c>
      <c r="D164" s="279">
        <f>C164-B164</f>
        <v>389301.61999999965</v>
      </c>
      <c r="E164" s="280">
        <f>D164/B164</f>
        <v>0.15495331484618874</v>
      </c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3"/>
      <c r="FT164" s="253"/>
      <c r="FU164" s="253"/>
      <c r="FV164" s="253"/>
      <c r="FW164" s="253"/>
      <c r="FX164" s="253"/>
      <c r="FY164" s="253"/>
      <c r="FZ164" s="253"/>
      <c r="GA164" s="253"/>
      <c r="GB164" s="253"/>
      <c r="GC164" s="253"/>
      <c r="GD164" s="253"/>
      <c r="GE164" s="253"/>
      <c r="GF164" s="253"/>
      <c r="GG164" s="253"/>
      <c r="GH164" s="253"/>
      <c r="GI164" s="253"/>
      <c r="GJ164" s="253"/>
      <c r="GK164" s="253"/>
      <c r="GL164" s="253"/>
      <c r="GM164" s="253"/>
      <c r="GN164" s="253"/>
      <c r="GO164" s="253"/>
      <c r="GP164" s="253"/>
      <c r="GQ164" s="253"/>
      <c r="GR164" s="253"/>
      <c r="GS164" s="253"/>
      <c r="GT164" s="253"/>
      <c r="GU164" s="253"/>
      <c r="GV164" s="253"/>
      <c r="GW164" s="253"/>
      <c r="GX164" s="253"/>
      <c r="GY164" s="253"/>
      <c r="GZ164" s="253"/>
      <c r="HA164" s="253"/>
      <c r="HB164" s="253"/>
      <c r="HC164" s="253"/>
      <c r="HD164" s="253"/>
      <c r="HE164" s="253"/>
      <c r="HF164" s="253"/>
      <c r="HG164" s="253"/>
      <c r="HH164" s="253"/>
      <c r="HI164" s="253"/>
      <c r="HJ164" s="253"/>
      <c r="HK164" s="253"/>
      <c r="HL164" s="253"/>
      <c r="HM164" s="253"/>
      <c r="HN164" s="253"/>
      <c r="HO164" s="253"/>
      <c r="HP164" s="253"/>
      <c r="HQ164" s="253"/>
      <c r="HR164" s="253"/>
      <c r="HS164" s="253"/>
      <c r="HT164" s="253"/>
      <c r="HU164" s="253"/>
      <c r="HV164" s="253"/>
      <c r="HW164" s="253"/>
      <c r="HX164" s="253"/>
      <c r="HY164" s="253"/>
      <c r="HZ164" s="253"/>
      <c r="IA164" s="253"/>
      <c r="IB164" s="253"/>
      <c r="IC164" s="253"/>
      <c r="ID164" s="253"/>
      <c r="IE164" s="253"/>
      <c r="IF164" s="253"/>
      <c r="IG164" s="253"/>
      <c r="IH164" s="253"/>
      <c r="II164" s="253"/>
      <c r="IJ164" s="253"/>
      <c r="IK164" s="253"/>
      <c r="IL164" s="253"/>
      <c r="IM164" s="253"/>
      <c r="IN164" s="253"/>
      <c r="IO164" s="253"/>
      <c r="IP164" s="253"/>
      <c r="IQ164" s="253"/>
      <c r="IR164" s="253"/>
      <c r="IS164" s="253"/>
      <c r="IT164" s="253"/>
      <c r="IU164" s="253"/>
      <c r="IV164" s="253"/>
    </row>
    <row r="165" spans="1:256" ht="18">
      <c r="A165" s="284" t="s">
        <v>448</v>
      </c>
      <c r="B165" s="267">
        <v>0</v>
      </c>
      <c r="C165" s="267">
        <v>23910</v>
      </c>
      <c r="D165" s="271" t="s">
        <v>108</v>
      </c>
      <c r="E165" s="276" t="s">
        <v>108</v>
      </c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3"/>
      <c r="FT165" s="253"/>
      <c r="FU165" s="253"/>
      <c r="FV165" s="253"/>
      <c r="FW165" s="253"/>
      <c r="FX165" s="253"/>
      <c r="FY165" s="253"/>
      <c r="FZ165" s="253"/>
      <c r="GA165" s="253"/>
      <c r="GB165" s="253"/>
      <c r="GC165" s="253"/>
      <c r="GD165" s="253"/>
      <c r="GE165" s="253"/>
      <c r="GF165" s="253"/>
      <c r="GG165" s="253"/>
      <c r="GH165" s="253"/>
      <c r="GI165" s="253"/>
      <c r="GJ165" s="253"/>
      <c r="GK165" s="253"/>
      <c r="GL165" s="253"/>
      <c r="GM165" s="253"/>
      <c r="GN165" s="253"/>
      <c r="GO165" s="253"/>
      <c r="GP165" s="253"/>
      <c r="GQ165" s="253"/>
      <c r="GR165" s="253"/>
      <c r="GS165" s="253"/>
      <c r="GT165" s="253"/>
      <c r="GU165" s="253"/>
      <c r="GV165" s="253"/>
      <c r="GW165" s="253"/>
      <c r="GX165" s="253"/>
      <c r="GY165" s="253"/>
      <c r="GZ165" s="253"/>
      <c r="HA165" s="253"/>
      <c r="HB165" s="253"/>
      <c r="HC165" s="253"/>
      <c r="HD165" s="253"/>
      <c r="HE165" s="253"/>
      <c r="HF165" s="253"/>
      <c r="HG165" s="253"/>
      <c r="HH165" s="253"/>
      <c r="HI165" s="253"/>
      <c r="HJ165" s="253"/>
      <c r="HK165" s="253"/>
      <c r="HL165" s="253"/>
      <c r="HM165" s="253"/>
      <c r="HN165" s="253"/>
      <c r="HO165" s="253"/>
      <c r="HP165" s="253"/>
      <c r="HQ165" s="253"/>
      <c r="HR165" s="253"/>
      <c r="HS165" s="253"/>
      <c r="HT165" s="253"/>
      <c r="HU165" s="253"/>
      <c r="HV165" s="253"/>
      <c r="HW165" s="253"/>
      <c r="HX165" s="253"/>
      <c r="HY165" s="253"/>
      <c r="HZ165" s="253"/>
      <c r="IA165" s="253"/>
      <c r="IB165" s="253"/>
      <c r="IC165" s="253"/>
      <c r="ID165" s="253"/>
      <c r="IE165" s="253"/>
      <c r="IF165" s="253"/>
      <c r="IG165" s="253"/>
      <c r="IH165" s="253"/>
      <c r="II165" s="253"/>
      <c r="IJ165" s="253"/>
      <c r="IK165" s="253"/>
      <c r="IL165" s="253"/>
      <c r="IM165" s="253"/>
      <c r="IN165" s="253"/>
      <c r="IO165" s="253"/>
      <c r="IP165" s="253"/>
      <c r="IQ165" s="253"/>
      <c r="IR165" s="253"/>
      <c r="IS165" s="253"/>
      <c r="IT165" s="253"/>
      <c r="IU165" s="253"/>
      <c r="IV165" s="253"/>
    </row>
    <row r="166" spans="1:256" ht="18">
      <c r="A166" s="260" t="s">
        <v>386</v>
      </c>
      <c r="B166" s="267">
        <v>0</v>
      </c>
      <c r="C166" s="267">
        <v>0</v>
      </c>
      <c r="D166" s="271" t="s">
        <v>108</v>
      </c>
      <c r="E166" s="276" t="s">
        <v>107</v>
      </c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3"/>
      <c r="FT166" s="253"/>
      <c r="FU166" s="253"/>
      <c r="FV166" s="253"/>
      <c r="FW166" s="253"/>
      <c r="FX166" s="253"/>
      <c r="FY166" s="253"/>
      <c r="FZ166" s="253"/>
      <c r="GA166" s="253"/>
      <c r="GB166" s="253"/>
      <c r="GC166" s="253"/>
      <c r="GD166" s="253"/>
      <c r="GE166" s="253"/>
      <c r="GF166" s="253"/>
      <c r="GG166" s="253"/>
      <c r="GH166" s="253"/>
      <c r="GI166" s="253"/>
      <c r="GJ166" s="253"/>
      <c r="GK166" s="253"/>
      <c r="GL166" s="253"/>
      <c r="GM166" s="253"/>
      <c r="GN166" s="253"/>
      <c r="GO166" s="253"/>
      <c r="GP166" s="253"/>
      <c r="GQ166" s="253"/>
      <c r="GR166" s="253"/>
      <c r="GS166" s="253"/>
      <c r="GT166" s="253"/>
      <c r="GU166" s="253"/>
      <c r="GV166" s="253"/>
      <c r="GW166" s="253"/>
      <c r="GX166" s="253"/>
      <c r="GY166" s="253"/>
      <c r="GZ166" s="253"/>
      <c r="HA166" s="253"/>
      <c r="HB166" s="253"/>
      <c r="HC166" s="253"/>
      <c r="HD166" s="253"/>
      <c r="HE166" s="253"/>
      <c r="HF166" s="253"/>
      <c r="HG166" s="253"/>
      <c r="HH166" s="253"/>
      <c r="HI166" s="253"/>
      <c r="HJ166" s="253"/>
      <c r="HK166" s="253"/>
      <c r="HL166" s="253"/>
      <c r="HM166" s="253"/>
      <c r="HN166" s="253"/>
      <c r="HO166" s="253"/>
      <c r="HP166" s="253"/>
      <c r="HQ166" s="253"/>
      <c r="HR166" s="253"/>
      <c r="HS166" s="253"/>
      <c r="HT166" s="253"/>
      <c r="HU166" s="253"/>
      <c r="HV166" s="253"/>
      <c r="HW166" s="253"/>
      <c r="HX166" s="253"/>
      <c r="HY166" s="253"/>
      <c r="HZ166" s="253"/>
      <c r="IA166" s="253"/>
      <c r="IB166" s="253"/>
      <c r="IC166" s="253"/>
      <c r="ID166" s="253"/>
      <c r="IE166" s="253"/>
      <c r="IF166" s="253"/>
      <c r="IG166" s="253"/>
      <c r="IH166" s="253"/>
      <c r="II166" s="253"/>
      <c r="IJ166" s="253"/>
      <c r="IK166" s="253"/>
      <c r="IL166" s="253"/>
      <c r="IM166" s="253"/>
      <c r="IN166" s="253"/>
      <c r="IO166" s="253"/>
      <c r="IP166" s="253"/>
      <c r="IQ166" s="253"/>
      <c r="IR166" s="253"/>
      <c r="IS166" s="253"/>
      <c r="IT166" s="253"/>
      <c r="IU166" s="253"/>
      <c r="IV166" s="253"/>
    </row>
    <row r="167" spans="1:256" ht="18">
      <c r="A167" s="260" t="s">
        <v>387</v>
      </c>
      <c r="B167" s="267">
        <v>0</v>
      </c>
      <c r="C167" s="267">
        <v>0</v>
      </c>
      <c r="D167" s="271"/>
      <c r="E167" s="27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3"/>
      <c r="FT167" s="253"/>
      <c r="FU167" s="253"/>
      <c r="FV167" s="253"/>
      <c r="FW167" s="253"/>
      <c r="FX167" s="253"/>
      <c r="FY167" s="253"/>
      <c r="FZ167" s="253"/>
      <c r="GA167" s="253"/>
      <c r="GB167" s="253"/>
      <c r="GC167" s="253"/>
      <c r="GD167" s="253"/>
      <c r="GE167" s="253"/>
      <c r="GF167" s="253"/>
      <c r="GG167" s="253"/>
      <c r="GH167" s="253"/>
      <c r="GI167" s="253"/>
      <c r="GJ167" s="253"/>
      <c r="GK167" s="253"/>
      <c r="GL167" s="253"/>
      <c r="GM167" s="253"/>
      <c r="GN167" s="253"/>
      <c r="GO167" s="253"/>
      <c r="GP167" s="253"/>
      <c r="GQ167" s="253"/>
      <c r="GR167" s="253"/>
      <c r="GS167" s="253"/>
      <c r="GT167" s="253"/>
      <c r="GU167" s="253"/>
      <c r="GV167" s="253"/>
      <c r="GW167" s="253"/>
      <c r="GX167" s="253"/>
      <c r="GY167" s="253"/>
      <c r="GZ167" s="253"/>
      <c r="HA167" s="253"/>
      <c r="HB167" s="253"/>
      <c r="HC167" s="253"/>
      <c r="HD167" s="253"/>
      <c r="HE167" s="253"/>
      <c r="HF167" s="253"/>
      <c r="HG167" s="253"/>
      <c r="HH167" s="253"/>
      <c r="HI167" s="253"/>
      <c r="HJ167" s="253"/>
      <c r="HK167" s="253"/>
      <c r="HL167" s="253"/>
      <c r="HM167" s="253"/>
      <c r="HN167" s="253"/>
      <c r="HO167" s="253"/>
      <c r="HP167" s="253"/>
      <c r="HQ167" s="253"/>
      <c r="HR167" s="253"/>
      <c r="HS167" s="253"/>
      <c r="HT167" s="253"/>
      <c r="HU167" s="253"/>
      <c r="HV167" s="253"/>
      <c r="HW167" s="253"/>
      <c r="HX167" s="253"/>
      <c r="HY167" s="253"/>
      <c r="HZ167" s="253"/>
      <c r="IA167" s="253"/>
      <c r="IB167" s="253"/>
      <c r="IC167" s="253"/>
      <c r="ID167" s="253"/>
      <c r="IE167" s="253"/>
      <c r="IF167" s="253"/>
      <c r="IG167" s="253"/>
      <c r="IH167" s="253"/>
      <c r="II167" s="253"/>
      <c r="IJ167" s="253"/>
      <c r="IK167" s="253"/>
      <c r="IL167" s="253"/>
      <c r="IM167" s="253"/>
      <c r="IN167" s="253"/>
      <c r="IO167" s="253"/>
      <c r="IP167" s="253"/>
      <c r="IQ167" s="253"/>
      <c r="IR167" s="253"/>
      <c r="IS167" s="253"/>
      <c r="IT167" s="253"/>
      <c r="IU167" s="253"/>
      <c r="IV167" s="253"/>
    </row>
    <row r="168" spans="1:256" ht="18">
      <c r="A168" s="260" t="s">
        <v>388</v>
      </c>
      <c r="B168" s="267">
        <v>0</v>
      </c>
      <c r="C168" s="267">
        <v>18999.89</v>
      </c>
      <c r="D168" s="285"/>
      <c r="E168" s="261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3"/>
      <c r="FT168" s="253"/>
      <c r="FU168" s="253"/>
      <c r="FV168" s="253"/>
      <c r="FW168" s="253"/>
      <c r="FX168" s="253"/>
      <c r="FY168" s="253"/>
      <c r="FZ168" s="253"/>
      <c r="GA168" s="253"/>
      <c r="GB168" s="253"/>
      <c r="GC168" s="253"/>
      <c r="GD168" s="253"/>
      <c r="GE168" s="253"/>
      <c r="GF168" s="253"/>
      <c r="GG168" s="253"/>
      <c r="GH168" s="253"/>
      <c r="GI168" s="253"/>
      <c r="GJ168" s="253"/>
      <c r="GK168" s="253"/>
      <c r="GL168" s="253"/>
      <c r="GM168" s="253"/>
      <c r="GN168" s="253"/>
      <c r="GO168" s="253"/>
      <c r="GP168" s="253"/>
      <c r="GQ168" s="253"/>
      <c r="GR168" s="253"/>
      <c r="GS168" s="253"/>
      <c r="GT168" s="253"/>
      <c r="GU168" s="253"/>
      <c r="GV168" s="253"/>
      <c r="GW168" s="253"/>
      <c r="GX168" s="253"/>
      <c r="GY168" s="253"/>
      <c r="GZ168" s="253"/>
      <c r="HA168" s="253"/>
      <c r="HB168" s="253"/>
      <c r="HC168" s="253"/>
      <c r="HD168" s="253"/>
      <c r="HE168" s="253"/>
      <c r="HF168" s="253"/>
      <c r="HG168" s="253"/>
      <c r="HH168" s="253"/>
      <c r="HI168" s="253"/>
      <c r="HJ168" s="253"/>
      <c r="HK168" s="253"/>
      <c r="HL168" s="253"/>
      <c r="HM168" s="253"/>
      <c r="HN168" s="253"/>
      <c r="HO168" s="253"/>
      <c r="HP168" s="253"/>
      <c r="HQ168" s="253"/>
      <c r="HR168" s="253"/>
      <c r="HS168" s="253"/>
      <c r="HT168" s="253"/>
      <c r="HU168" s="253"/>
      <c r="HV168" s="253"/>
      <c r="HW168" s="253"/>
      <c r="HX168" s="253"/>
      <c r="HY168" s="253"/>
      <c r="HZ168" s="253"/>
      <c r="IA168" s="253"/>
      <c r="IB168" s="253"/>
      <c r="IC168" s="253"/>
      <c r="ID168" s="253"/>
      <c r="IE168" s="253"/>
      <c r="IF168" s="253"/>
      <c r="IG168" s="253"/>
      <c r="IH168" s="253"/>
      <c r="II168" s="253"/>
      <c r="IJ168" s="253"/>
      <c r="IK168" s="253"/>
      <c r="IL168" s="253"/>
      <c r="IM168" s="253"/>
      <c r="IN168" s="253"/>
      <c r="IO168" s="253"/>
      <c r="IP168" s="253"/>
      <c r="IQ168" s="253"/>
      <c r="IR168" s="253"/>
      <c r="IS168" s="253"/>
      <c r="IT168" s="253"/>
      <c r="IU168" s="253"/>
      <c r="IV168" s="253"/>
    </row>
    <row r="169" spans="1:256" ht="18.75" thickBot="1">
      <c r="A169" s="263" t="s">
        <v>221</v>
      </c>
      <c r="B169" s="275">
        <f>SUM(B165:B168)</f>
        <v>0</v>
      </c>
      <c r="C169" s="275">
        <f>SUM(C165:C168)</f>
        <v>42909.89</v>
      </c>
      <c r="D169" s="273">
        <f>C169-B169</f>
        <v>42909.89</v>
      </c>
      <c r="E169" s="280">
        <v>1</v>
      </c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  <c r="DE169" s="253"/>
      <c r="DF169" s="253"/>
      <c r="DG169" s="253"/>
      <c r="DH169" s="253"/>
      <c r="DI169" s="253"/>
      <c r="DJ169" s="253"/>
      <c r="DK169" s="253"/>
      <c r="DL169" s="253"/>
      <c r="DM169" s="253"/>
      <c r="DN169" s="253"/>
      <c r="DO169" s="253"/>
      <c r="DP169" s="253"/>
      <c r="DQ169" s="253"/>
      <c r="DR169" s="253"/>
      <c r="DS169" s="253"/>
      <c r="DT169" s="253"/>
      <c r="DU169" s="253"/>
      <c r="DV169" s="253"/>
      <c r="DW169" s="253"/>
      <c r="DX169" s="253"/>
      <c r="DY169" s="253"/>
      <c r="DZ169" s="253"/>
      <c r="EA169" s="253"/>
      <c r="EB169" s="253"/>
      <c r="EC169" s="253"/>
      <c r="ED169" s="253"/>
      <c r="EE169" s="253"/>
      <c r="EF169" s="253"/>
      <c r="EG169" s="253"/>
      <c r="EH169" s="253"/>
      <c r="EI169" s="253"/>
      <c r="EJ169" s="253"/>
      <c r="EK169" s="253"/>
      <c r="EL169" s="253"/>
      <c r="EM169" s="253"/>
      <c r="EN169" s="253"/>
      <c r="EO169" s="253"/>
      <c r="EP169" s="253"/>
      <c r="EQ169" s="253"/>
      <c r="ER169" s="253"/>
      <c r="ES169" s="253"/>
      <c r="ET169" s="253"/>
      <c r="EU169" s="253"/>
      <c r="EV169" s="253"/>
      <c r="EW169" s="253"/>
      <c r="EX169" s="253"/>
      <c r="EY169" s="253"/>
      <c r="EZ169" s="253"/>
      <c r="FA169" s="253"/>
      <c r="FB169" s="253"/>
      <c r="FC169" s="253"/>
      <c r="FD169" s="253"/>
      <c r="FE169" s="253"/>
      <c r="FF169" s="253"/>
      <c r="FG169" s="253"/>
      <c r="FH169" s="253"/>
      <c r="FI169" s="253"/>
      <c r="FJ169" s="253"/>
      <c r="FK169" s="253"/>
      <c r="FL169" s="253"/>
      <c r="FM169" s="253"/>
      <c r="FN169" s="253"/>
      <c r="FO169" s="253"/>
      <c r="FP169" s="253"/>
      <c r="FQ169" s="253"/>
      <c r="FR169" s="253"/>
      <c r="FS169" s="253"/>
      <c r="FT169" s="253"/>
      <c r="FU169" s="253"/>
      <c r="FV169" s="253"/>
      <c r="FW169" s="253"/>
      <c r="FX169" s="253"/>
      <c r="FY169" s="253"/>
      <c r="FZ169" s="253"/>
      <c r="GA169" s="253"/>
      <c r="GB169" s="253"/>
      <c r="GC169" s="253"/>
      <c r="GD169" s="253"/>
      <c r="GE169" s="253"/>
      <c r="GF169" s="253"/>
      <c r="GG169" s="253"/>
      <c r="GH169" s="253"/>
      <c r="GI169" s="253"/>
      <c r="GJ169" s="253"/>
      <c r="GK169" s="253"/>
      <c r="GL169" s="253"/>
      <c r="GM169" s="253"/>
      <c r="GN169" s="253"/>
      <c r="GO169" s="253"/>
      <c r="GP169" s="253"/>
      <c r="GQ169" s="253"/>
      <c r="GR169" s="253"/>
      <c r="GS169" s="253"/>
      <c r="GT169" s="253"/>
      <c r="GU169" s="253"/>
      <c r="GV169" s="253"/>
      <c r="GW169" s="253"/>
      <c r="GX169" s="253"/>
      <c r="GY169" s="253"/>
      <c r="GZ169" s="253"/>
      <c r="HA169" s="253"/>
      <c r="HB169" s="253"/>
      <c r="HC169" s="253"/>
      <c r="HD169" s="253"/>
      <c r="HE169" s="253"/>
      <c r="HF169" s="253"/>
      <c r="HG169" s="253"/>
      <c r="HH169" s="253"/>
      <c r="HI169" s="253"/>
      <c r="HJ169" s="253"/>
      <c r="HK169" s="253"/>
      <c r="HL169" s="253"/>
      <c r="HM169" s="253"/>
      <c r="HN169" s="253"/>
      <c r="HO169" s="253"/>
      <c r="HP169" s="253"/>
      <c r="HQ169" s="253"/>
      <c r="HR169" s="253"/>
      <c r="HS169" s="253"/>
      <c r="HT169" s="253"/>
      <c r="HU169" s="253"/>
      <c r="HV169" s="253"/>
      <c r="HW169" s="253"/>
      <c r="HX169" s="253"/>
      <c r="HY169" s="253"/>
      <c r="HZ169" s="253"/>
      <c r="IA169" s="253"/>
      <c r="IB169" s="253"/>
      <c r="IC169" s="253"/>
      <c r="ID169" s="253"/>
      <c r="IE169" s="253"/>
      <c r="IF169" s="253"/>
      <c r="IG169" s="253"/>
      <c r="IH169" s="253"/>
      <c r="II169" s="253"/>
      <c r="IJ169" s="253"/>
      <c r="IK169" s="253"/>
      <c r="IL169" s="253"/>
      <c r="IM169" s="253"/>
      <c r="IN169" s="253"/>
      <c r="IO169" s="253"/>
      <c r="IP169" s="253"/>
      <c r="IQ169" s="253"/>
      <c r="IR169" s="253"/>
      <c r="IS169" s="253"/>
      <c r="IT169" s="253"/>
      <c r="IU169" s="253"/>
      <c r="IV169" s="253"/>
    </row>
    <row r="170" spans="1:256" ht="18.75" thickTop="1">
      <c r="A170" s="284" t="s">
        <v>457</v>
      </c>
      <c r="B170" s="267">
        <v>371618103.79</v>
      </c>
      <c r="C170" s="267">
        <v>379153439.91</v>
      </c>
      <c r="D170" s="271"/>
      <c r="E170" s="27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53"/>
      <c r="AT170" s="253"/>
      <c r="AU170" s="253"/>
      <c r="AV170" s="253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  <c r="DO170" s="253"/>
      <c r="DP170" s="253"/>
      <c r="DQ170" s="253"/>
      <c r="DR170" s="253"/>
      <c r="DS170" s="253"/>
      <c r="DT170" s="253"/>
      <c r="DU170" s="253"/>
      <c r="DV170" s="253"/>
      <c r="DW170" s="253"/>
      <c r="DX170" s="253"/>
      <c r="DY170" s="253"/>
      <c r="DZ170" s="253"/>
      <c r="EA170" s="253"/>
      <c r="EB170" s="253"/>
      <c r="EC170" s="253"/>
      <c r="ED170" s="253"/>
      <c r="EE170" s="253"/>
      <c r="EF170" s="253"/>
      <c r="EG170" s="253"/>
      <c r="EH170" s="253"/>
      <c r="EI170" s="253"/>
      <c r="EJ170" s="253"/>
      <c r="EK170" s="253"/>
      <c r="EL170" s="253"/>
      <c r="EM170" s="253"/>
      <c r="EN170" s="253"/>
      <c r="EO170" s="253"/>
      <c r="EP170" s="253"/>
      <c r="EQ170" s="253"/>
      <c r="ER170" s="253"/>
      <c r="ES170" s="253"/>
      <c r="ET170" s="253"/>
      <c r="EU170" s="253"/>
      <c r="EV170" s="253"/>
      <c r="EW170" s="253"/>
      <c r="EX170" s="253"/>
      <c r="EY170" s="253"/>
      <c r="EZ170" s="253"/>
      <c r="FA170" s="253"/>
      <c r="FB170" s="253"/>
      <c r="FC170" s="253"/>
      <c r="FD170" s="253"/>
      <c r="FE170" s="253"/>
      <c r="FF170" s="253"/>
      <c r="FG170" s="253"/>
      <c r="FH170" s="253"/>
      <c r="FI170" s="253"/>
      <c r="FJ170" s="253"/>
      <c r="FK170" s="253"/>
      <c r="FL170" s="253"/>
      <c r="FM170" s="253"/>
      <c r="FN170" s="253"/>
      <c r="FO170" s="253"/>
      <c r="FP170" s="253"/>
      <c r="FQ170" s="253"/>
      <c r="FR170" s="253"/>
      <c r="FS170" s="253"/>
      <c r="FT170" s="253"/>
      <c r="FU170" s="253"/>
      <c r="FV170" s="253"/>
      <c r="FW170" s="253"/>
      <c r="FX170" s="253"/>
      <c r="FY170" s="253"/>
      <c r="FZ170" s="253"/>
      <c r="GA170" s="253"/>
      <c r="GB170" s="253"/>
      <c r="GC170" s="253"/>
      <c r="GD170" s="253"/>
      <c r="GE170" s="253"/>
      <c r="GF170" s="253"/>
      <c r="GG170" s="253"/>
      <c r="GH170" s="253"/>
      <c r="GI170" s="253"/>
      <c r="GJ170" s="253"/>
      <c r="GK170" s="253"/>
      <c r="GL170" s="253"/>
      <c r="GM170" s="253"/>
      <c r="GN170" s="253"/>
      <c r="GO170" s="253"/>
      <c r="GP170" s="253"/>
      <c r="GQ170" s="253"/>
      <c r="GR170" s="253"/>
      <c r="GS170" s="253"/>
      <c r="GT170" s="253"/>
      <c r="GU170" s="253"/>
      <c r="GV170" s="253"/>
      <c r="GW170" s="253"/>
      <c r="GX170" s="253"/>
      <c r="GY170" s="253"/>
      <c r="GZ170" s="253"/>
      <c r="HA170" s="253"/>
      <c r="HB170" s="253"/>
      <c r="HC170" s="253"/>
      <c r="HD170" s="253"/>
      <c r="HE170" s="253"/>
      <c r="HF170" s="253"/>
      <c r="HG170" s="253"/>
      <c r="HH170" s="253"/>
      <c r="HI170" s="253"/>
      <c r="HJ170" s="253"/>
      <c r="HK170" s="253"/>
      <c r="HL170" s="253"/>
      <c r="HM170" s="253"/>
      <c r="HN170" s="253"/>
      <c r="HO170" s="253"/>
      <c r="HP170" s="253"/>
      <c r="HQ170" s="253"/>
      <c r="HR170" s="253"/>
      <c r="HS170" s="253"/>
      <c r="HT170" s="253"/>
      <c r="HU170" s="253"/>
      <c r="HV170" s="253"/>
      <c r="HW170" s="253"/>
      <c r="HX170" s="253"/>
      <c r="HY170" s="253"/>
      <c r="HZ170" s="253"/>
      <c r="IA170" s="253"/>
      <c r="IB170" s="253"/>
      <c r="IC170" s="253"/>
      <c r="ID170" s="253"/>
      <c r="IE170" s="253"/>
      <c r="IF170" s="253"/>
      <c r="IG170" s="253"/>
      <c r="IH170" s="253"/>
      <c r="II170" s="253"/>
      <c r="IJ170" s="253"/>
      <c r="IK170" s="253"/>
      <c r="IL170" s="253"/>
      <c r="IM170" s="253"/>
      <c r="IN170" s="253"/>
      <c r="IO170" s="253"/>
      <c r="IP170" s="253"/>
      <c r="IQ170" s="253"/>
      <c r="IR170" s="253"/>
      <c r="IS170" s="253"/>
      <c r="IT170" s="253"/>
      <c r="IU170" s="253"/>
      <c r="IV170" s="253"/>
    </row>
    <row r="171" spans="1:256" ht="18">
      <c r="A171" s="260" t="s">
        <v>389</v>
      </c>
      <c r="B171" s="267">
        <v>2807495.68</v>
      </c>
      <c r="C171" s="267">
        <v>3556335.22</v>
      </c>
      <c r="D171" s="271"/>
      <c r="E171" s="27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53"/>
      <c r="AT171" s="253"/>
      <c r="AU171" s="253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253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  <c r="DB171" s="253"/>
      <c r="DC171" s="253"/>
      <c r="DD171" s="253"/>
      <c r="DE171" s="253"/>
      <c r="DF171" s="253"/>
      <c r="DG171" s="253"/>
      <c r="DH171" s="253"/>
      <c r="DI171" s="253"/>
      <c r="DJ171" s="253"/>
      <c r="DK171" s="253"/>
      <c r="DL171" s="253"/>
      <c r="DM171" s="253"/>
      <c r="DN171" s="253"/>
      <c r="DO171" s="253"/>
      <c r="DP171" s="253"/>
      <c r="DQ171" s="253"/>
      <c r="DR171" s="253"/>
      <c r="DS171" s="253"/>
      <c r="DT171" s="253"/>
      <c r="DU171" s="253"/>
      <c r="DV171" s="253"/>
      <c r="DW171" s="253"/>
      <c r="DX171" s="253"/>
      <c r="DY171" s="253"/>
      <c r="DZ171" s="253"/>
      <c r="EA171" s="253"/>
      <c r="EB171" s="253"/>
      <c r="EC171" s="253"/>
      <c r="ED171" s="253"/>
      <c r="EE171" s="253"/>
      <c r="EF171" s="253"/>
      <c r="EG171" s="253"/>
      <c r="EH171" s="253"/>
      <c r="EI171" s="253"/>
      <c r="EJ171" s="253"/>
      <c r="EK171" s="253"/>
      <c r="EL171" s="253"/>
      <c r="EM171" s="253"/>
      <c r="EN171" s="253"/>
      <c r="EO171" s="253"/>
      <c r="EP171" s="253"/>
      <c r="EQ171" s="253"/>
      <c r="ER171" s="253"/>
      <c r="ES171" s="253"/>
      <c r="ET171" s="253"/>
      <c r="EU171" s="253"/>
      <c r="EV171" s="253"/>
      <c r="EW171" s="253"/>
      <c r="EX171" s="253"/>
      <c r="EY171" s="253"/>
      <c r="EZ171" s="253"/>
      <c r="FA171" s="253"/>
      <c r="FB171" s="253"/>
      <c r="FC171" s="253"/>
      <c r="FD171" s="253"/>
      <c r="FE171" s="253"/>
      <c r="FF171" s="253"/>
      <c r="FG171" s="253"/>
      <c r="FH171" s="253"/>
      <c r="FI171" s="253"/>
      <c r="FJ171" s="253"/>
      <c r="FK171" s="253"/>
      <c r="FL171" s="253"/>
      <c r="FM171" s="253"/>
      <c r="FN171" s="253"/>
      <c r="FO171" s="253"/>
      <c r="FP171" s="253"/>
      <c r="FQ171" s="253"/>
      <c r="FR171" s="253"/>
      <c r="FS171" s="253"/>
      <c r="FT171" s="253"/>
      <c r="FU171" s="253"/>
      <c r="FV171" s="253"/>
      <c r="FW171" s="253"/>
      <c r="FX171" s="253"/>
      <c r="FY171" s="253"/>
      <c r="FZ171" s="253"/>
      <c r="GA171" s="253"/>
      <c r="GB171" s="253"/>
      <c r="GC171" s="253"/>
      <c r="GD171" s="253"/>
      <c r="GE171" s="253"/>
      <c r="GF171" s="253"/>
      <c r="GG171" s="253"/>
      <c r="GH171" s="253"/>
      <c r="GI171" s="253"/>
      <c r="GJ171" s="253"/>
      <c r="GK171" s="253"/>
      <c r="GL171" s="253"/>
      <c r="GM171" s="253"/>
      <c r="GN171" s="253"/>
      <c r="GO171" s="253"/>
      <c r="GP171" s="253"/>
      <c r="GQ171" s="253"/>
      <c r="GR171" s="253"/>
      <c r="GS171" s="253"/>
      <c r="GT171" s="253"/>
      <c r="GU171" s="253"/>
      <c r="GV171" s="253"/>
      <c r="GW171" s="253"/>
      <c r="GX171" s="253"/>
      <c r="GY171" s="253"/>
      <c r="GZ171" s="253"/>
      <c r="HA171" s="253"/>
      <c r="HB171" s="253"/>
      <c r="HC171" s="253"/>
      <c r="HD171" s="253"/>
      <c r="HE171" s="253"/>
      <c r="HF171" s="253"/>
      <c r="HG171" s="253"/>
      <c r="HH171" s="253"/>
      <c r="HI171" s="253"/>
      <c r="HJ171" s="253"/>
      <c r="HK171" s="253"/>
      <c r="HL171" s="253"/>
      <c r="HM171" s="253"/>
      <c r="HN171" s="253"/>
      <c r="HO171" s="253"/>
      <c r="HP171" s="253"/>
      <c r="HQ171" s="253"/>
      <c r="HR171" s="253"/>
      <c r="HS171" s="253"/>
      <c r="HT171" s="253"/>
      <c r="HU171" s="253"/>
      <c r="HV171" s="253"/>
      <c r="HW171" s="253"/>
      <c r="HX171" s="253"/>
      <c r="HY171" s="253"/>
      <c r="HZ171" s="253"/>
      <c r="IA171" s="253"/>
      <c r="IB171" s="253"/>
      <c r="IC171" s="253"/>
      <c r="ID171" s="253"/>
      <c r="IE171" s="253"/>
      <c r="IF171" s="253"/>
      <c r="IG171" s="253"/>
      <c r="IH171" s="253"/>
      <c r="II171" s="253"/>
      <c r="IJ171" s="253"/>
      <c r="IK171" s="253"/>
      <c r="IL171" s="253"/>
      <c r="IM171" s="253"/>
      <c r="IN171" s="253"/>
      <c r="IO171" s="253"/>
      <c r="IP171" s="253"/>
      <c r="IQ171" s="253"/>
      <c r="IR171" s="253"/>
      <c r="IS171" s="253"/>
      <c r="IT171" s="253"/>
      <c r="IU171" s="253"/>
      <c r="IV171" s="253"/>
    </row>
    <row r="172" spans="1:256" ht="18">
      <c r="A172" s="260" t="s">
        <v>390</v>
      </c>
      <c r="B172" s="267">
        <v>669822.29</v>
      </c>
      <c r="C172" s="267">
        <v>1970514.8</v>
      </c>
      <c r="D172" s="271"/>
      <c r="E172" s="27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53"/>
      <c r="DB172" s="253"/>
      <c r="DC172" s="253"/>
      <c r="DD172" s="253"/>
      <c r="DE172" s="253"/>
      <c r="DF172" s="253"/>
      <c r="DG172" s="253"/>
      <c r="DH172" s="253"/>
      <c r="DI172" s="253"/>
      <c r="DJ172" s="253"/>
      <c r="DK172" s="253"/>
      <c r="DL172" s="253"/>
      <c r="DM172" s="253"/>
      <c r="DN172" s="253"/>
      <c r="DO172" s="253"/>
      <c r="DP172" s="253"/>
      <c r="DQ172" s="253"/>
      <c r="DR172" s="253"/>
      <c r="DS172" s="253"/>
      <c r="DT172" s="253"/>
      <c r="DU172" s="253"/>
      <c r="DV172" s="253"/>
      <c r="DW172" s="253"/>
      <c r="DX172" s="253"/>
      <c r="DY172" s="253"/>
      <c r="DZ172" s="253"/>
      <c r="EA172" s="253"/>
      <c r="EB172" s="253"/>
      <c r="EC172" s="253"/>
      <c r="ED172" s="253"/>
      <c r="EE172" s="253"/>
      <c r="EF172" s="253"/>
      <c r="EG172" s="253"/>
      <c r="EH172" s="253"/>
      <c r="EI172" s="253"/>
      <c r="EJ172" s="253"/>
      <c r="EK172" s="253"/>
      <c r="EL172" s="253"/>
      <c r="EM172" s="253"/>
      <c r="EN172" s="253"/>
      <c r="EO172" s="253"/>
      <c r="EP172" s="253"/>
      <c r="EQ172" s="253"/>
      <c r="ER172" s="253"/>
      <c r="ES172" s="253"/>
      <c r="ET172" s="253"/>
      <c r="EU172" s="253"/>
      <c r="EV172" s="253"/>
      <c r="EW172" s="253"/>
      <c r="EX172" s="253"/>
      <c r="EY172" s="253"/>
      <c r="EZ172" s="253"/>
      <c r="FA172" s="253"/>
      <c r="FB172" s="253"/>
      <c r="FC172" s="253"/>
      <c r="FD172" s="253"/>
      <c r="FE172" s="253"/>
      <c r="FF172" s="253"/>
      <c r="FG172" s="253"/>
      <c r="FH172" s="253"/>
      <c r="FI172" s="253"/>
      <c r="FJ172" s="253"/>
      <c r="FK172" s="253"/>
      <c r="FL172" s="253"/>
      <c r="FM172" s="253"/>
      <c r="FN172" s="253"/>
      <c r="FO172" s="253"/>
      <c r="FP172" s="253"/>
      <c r="FQ172" s="253"/>
      <c r="FR172" s="253"/>
      <c r="FS172" s="253"/>
      <c r="FT172" s="253"/>
      <c r="FU172" s="253"/>
      <c r="FV172" s="253"/>
      <c r="FW172" s="253"/>
      <c r="FX172" s="253"/>
      <c r="FY172" s="253"/>
      <c r="FZ172" s="253"/>
      <c r="GA172" s="253"/>
      <c r="GB172" s="253"/>
      <c r="GC172" s="253"/>
      <c r="GD172" s="253"/>
      <c r="GE172" s="253"/>
      <c r="GF172" s="253"/>
      <c r="GG172" s="253"/>
      <c r="GH172" s="253"/>
      <c r="GI172" s="253"/>
      <c r="GJ172" s="253"/>
      <c r="GK172" s="253"/>
      <c r="GL172" s="253"/>
      <c r="GM172" s="253"/>
      <c r="GN172" s="253"/>
      <c r="GO172" s="253"/>
      <c r="GP172" s="253"/>
      <c r="GQ172" s="253"/>
      <c r="GR172" s="253"/>
      <c r="GS172" s="253"/>
      <c r="GT172" s="253"/>
      <c r="GU172" s="253"/>
      <c r="GV172" s="253"/>
      <c r="GW172" s="253"/>
      <c r="GX172" s="253"/>
      <c r="GY172" s="253"/>
      <c r="GZ172" s="253"/>
      <c r="HA172" s="253"/>
      <c r="HB172" s="253"/>
      <c r="HC172" s="253"/>
      <c r="HD172" s="253"/>
      <c r="HE172" s="253"/>
      <c r="HF172" s="253"/>
      <c r="HG172" s="253"/>
      <c r="HH172" s="253"/>
      <c r="HI172" s="253"/>
      <c r="HJ172" s="253"/>
      <c r="HK172" s="253"/>
      <c r="HL172" s="253"/>
      <c r="HM172" s="253"/>
      <c r="HN172" s="253"/>
      <c r="HO172" s="253"/>
      <c r="HP172" s="253"/>
      <c r="HQ172" s="253"/>
      <c r="HR172" s="253"/>
      <c r="HS172" s="253"/>
      <c r="HT172" s="253"/>
      <c r="HU172" s="253"/>
      <c r="HV172" s="253"/>
      <c r="HW172" s="253"/>
      <c r="HX172" s="253"/>
      <c r="HY172" s="253"/>
      <c r="HZ172" s="253"/>
      <c r="IA172" s="253"/>
      <c r="IB172" s="253"/>
      <c r="IC172" s="253"/>
      <c r="ID172" s="253"/>
      <c r="IE172" s="253"/>
      <c r="IF172" s="253"/>
      <c r="IG172" s="253"/>
      <c r="IH172" s="253"/>
      <c r="II172" s="253"/>
      <c r="IJ172" s="253"/>
      <c r="IK172" s="253"/>
      <c r="IL172" s="253"/>
      <c r="IM172" s="253"/>
      <c r="IN172" s="253"/>
      <c r="IO172" s="253"/>
      <c r="IP172" s="253"/>
      <c r="IQ172" s="253"/>
      <c r="IR172" s="253"/>
      <c r="IS172" s="253"/>
      <c r="IT172" s="253"/>
      <c r="IU172" s="253"/>
      <c r="IV172" s="253"/>
    </row>
    <row r="173" spans="1:256" ht="18">
      <c r="A173" s="260" t="s">
        <v>391</v>
      </c>
      <c r="B173" s="267">
        <v>0</v>
      </c>
      <c r="C173" s="267">
        <v>56645341.69</v>
      </c>
      <c r="D173" s="271"/>
      <c r="E173" s="27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53"/>
      <c r="AT173" s="253"/>
      <c r="AU173" s="253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  <c r="EG173" s="253"/>
      <c r="EH173" s="253"/>
      <c r="EI173" s="253"/>
      <c r="EJ173" s="253"/>
      <c r="EK173" s="253"/>
      <c r="EL173" s="253"/>
      <c r="EM173" s="253"/>
      <c r="EN173" s="253"/>
      <c r="EO173" s="253"/>
      <c r="EP173" s="253"/>
      <c r="EQ173" s="253"/>
      <c r="ER173" s="253"/>
      <c r="ES173" s="253"/>
      <c r="ET173" s="253"/>
      <c r="EU173" s="253"/>
      <c r="EV173" s="253"/>
      <c r="EW173" s="253"/>
      <c r="EX173" s="253"/>
      <c r="EY173" s="253"/>
      <c r="EZ173" s="253"/>
      <c r="FA173" s="253"/>
      <c r="FB173" s="253"/>
      <c r="FC173" s="253"/>
      <c r="FD173" s="253"/>
      <c r="FE173" s="253"/>
      <c r="FF173" s="253"/>
      <c r="FG173" s="253"/>
      <c r="FH173" s="253"/>
      <c r="FI173" s="253"/>
      <c r="FJ173" s="253"/>
      <c r="FK173" s="253"/>
      <c r="FL173" s="253"/>
      <c r="FM173" s="253"/>
      <c r="FN173" s="253"/>
      <c r="FO173" s="253"/>
      <c r="FP173" s="253"/>
      <c r="FQ173" s="253"/>
      <c r="FR173" s="253"/>
      <c r="FS173" s="253"/>
      <c r="FT173" s="253"/>
      <c r="FU173" s="253"/>
      <c r="FV173" s="253"/>
      <c r="FW173" s="253"/>
      <c r="FX173" s="253"/>
      <c r="FY173" s="253"/>
      <c r="FZ173" s="253"/>
      <c r="GA173" s="253"/>
      <c r="GB173" s="253"/>
      <c r="GC173" s="253"/>
      <c r="GD173" s="253"/>
      <c r="GE173" s="253"/>
      <c r="GF173" s="253"/>
      <c r="GG173" s="253"/>
      <c r="GH173" s="253"/>
      <c r="GI173" s="253"/>
      <c r="GJ173" s="253"/>
      <c r="GK173" s="253"/>
      <c r="GL173" s="253"/>
      <c r="GM173" s="253"/>
      <c r="GN173" s="253"/>
      <c r="GO173" s="253"/>
      <c r="GP173" s="253"/>
      <c r="GQ173" s="253"/>
      <c r="GR173" s="253"/>
      <c r="GS173" s="253"/>
      <c r="GT173" s="253"/>
      <c r="GU173" s="253"/>
      <c r="GV173" s="253"/>
      <c r="GW173" s="253"/>
      <c r="GX173" s="253"/>
      <c r="GY173" s="253"/>
      <c r="GZ173" s="253"/>
      <c r="HA173" s="253"/>
      <c r="HB173" s="253"/>
      <c r="HC173" s="253"/>
      <c r="HD173" s="253"/>
      <c r="HE173" s="253"/>
      <c r="HF173" s="253"/>
      <c r="HG173" s="253"/>
      <c r="HH173" s="253"/>
      <c r="HI173" s="253"/>
      <c r="HJ173" s="253"/>
      <c r="HK173" s="253"/>
      <c r="HL173" s="253"/>
      <c r="HM173" s="253"/>
      <c r="HN173" s="253"/>
      <c r="HO173" s="253"/>
      <c r="HP173" s="253"/>
      <c r="HQ173" s="253"/>
      <c r="HR173" s="253"/>
      <c r="HS173" s="253"/>
      <c r="HT173" s="253"/>
      <c r="HU173" s="253"/>
      <c r="HV173" s="253"/>
      <c r="HW173" s="253"/>
      <c r="HX173" s="253"/>
      <c r="HY173" s="253"/>
      <c r="HZ173" s="253"/>
      <c r="IA173" s="253"/>
      <c r="IB173" s="253"/>
      <c r="IC173" s="253"/>
      <c r="ID173" s="253"/>
      <c r="IE173" s="253"/>
      <c r="IF173" s="253"/>
      <c r="IG173" s="253"/>
      <c r="IH173" s="253"/>
      <c r="II173" s="253"/>
      <c r="IJ173" s="253"/>
      <c r="IK173" s="253"/>
      <c r="IL173" s="253"/>
      <c r="IM173" s="253"/>
      <c r="IN173" s="253"/>
      <c r="IO173" s="253"/>
      <c r="IP173" s="253"/>
      <c r="IQ173" s="253"/>
      <c r="IR173" s="253"/>
      <c r="IS173" s="253"/>
      <c r="IT173" s="253"/>
      <c r="IU173" s="253"/>
      <c r="IV173" s="253"/>
    </row>
    <row r="174" spans="1:256" ht="18">
      <c r="A174" s="260" t="s">
        <v>392</v>
      </c>
      <c r="B174" s="267">
        <v>0</v>
      </c>
      <c r="C174" s="267">
        <v>3377389.64</v>
      </c>
      <c r="D174" s="271"/>
      <c r="E174" s="272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  <c r="EG174" s="253"/>
      <c r="EH174" s="253"/>
      <c r="EI174" s="253"/>
      <c r="EJ174" s="253"/>
      <c r="EK174" s="253"/>
      <c r="EL174" s="253"/>
      <c r="EM174" s="253"/>
      <c r="EN174" s="253"/>
      <c r="EO174" s="253"/>
      <c r="EP174" s="253"/>
      <c r="EQ174" s="253"/>
      <c r="ER174" s="253"/>
      <c r="ES174" s="253"/>
      <c r="ET174" s="253"/>
      <c r="EU174" s="253"/>
      <c r="EV174" s="253"/>
      <c r="EW174" s="253"/>
      <c r="EX174" s="253"/>
      <c r="EY174" s="253"/>
      <c r="EZ174" s="253"/>
      <c r="FA174" s="253"/>
      <c r="FB174" s="253"/>
      <c r="FC174" s="253"/>
      <c r="FD174" s="253"/>
      <c r="FE174" s="253"/>
      <c r="FF174" s="253"/>
      <c r="FG174" s="253"/>
      <c r="FH174" s="253"/>
      <c r="FI174" s="253"/>
      <c r="FJ174" s="253"/>
      <c r="FK174" s="253"/>
      <c r="FL174" s="253"/>
      <c r="FM174" s="253"/>
      <c r="FN174" s="253"/>
      <c r="FO174" s="253"/>
      <c r="FP174" s="253"/>
      <c r="FQ174" s="253"/>
      <c r="FR174" s="253"/>
      <c r="FS174" s="253"/>
      <c r="FT174" s="253"/>
      <c r="FU174" s="253"/>
      <c r="FV174" s="253"/>
      <c r="FW174" s="253"/>
      <c r="FX174" s="253"/>
      <c r="FY174" s="253"/>
      <c r="FZ174" s="253"/>
      <c r="GA174" s="253"/>
      <c r="GB174" s="253"/>
      <c r="GC174" s="253"/>
      <c r="GD174" s="253"/>
      <c r="GE174" s="253"/>
      <c r="GF174" s="253"/>
      <c r="GG174" s="253"/>
      <c r="GH174" s="253"/>
      <c r="GI174" s="253"/>
      <c r="GJ174" s="253"/>
      <c r="GK174" s="253"/>
      <c r="GL174" s="253"/>
      <c r="GM174" s="253"/>
      <c r="GN174" s="253"/>
      <c r="GO174" s="253"/>
      <c r="GP174" s="253"/>
      <c r="GQ174" s="253"/>
      <c r="GR174" s="253"/>
      <c r="GS174" s="253"/>
      <c r="GT174" s="253"/>
      <c r="GU174" s="253"/>
      <c r="GV174" s="253"/>
      <c r="GW174" s="253"/>
      <c r="GX174" s="253"/>
      <c r="GY174" s="253"/>
      <c r="GZ174" s="253"/>
      <c r="HA174" s="253"/>
      <c r="HB174" s="253"/>
      <c r="HC174" s="253"/>
      <c r="HD174" s="253"/>
      <c r="HE174" s="253"/>
      <c r="HF174" s="253"/>
      <c r="HG174" s="253"/>
      <c r="HH174" s="253"/>
      <c r="HI174" s="253"/>
      <c r="HJ174" s="253"/>
      <c r="HK174" s="253"/>
      <c r="HL174" s="253"/>
      <c r="HM174" s="253"/>
      <c r="HN174" s="253"/>
      <c r="HO174" s="253"/>
      <c r="HP174" s="253"/>
      <c r="HQ174" s="253"/>
      <c r="HR174" s="253"/>
      <c r="HS174" s="253"/>
      <c r="HT174" s="253"/>
      <c r="HU174" s="253"/>
      <c r="HV174" s="253"/>
      <c r="HW174" s="253"/>
      <c r="HX174" s="253"/>
      <c r="HY174" s="253"/>
      <c r="HZ174" s="253"/>
      <c r="IA174" s="253"/>
      <c r="IB174" s="253"/>
      <c r="IC174" s="253"/>
      <c r="ID174" s="253"/>
      <c r="IE174" s="253"/>
      <c r="IF174" s="253"/>
      <c r="IG174" s="253"/>
      <c r="IH174" s="253"/>
      <c r="II174" s="253"/>
      <c r="IJ174" s="253"/>
      <c r="IK174" s="253"/>
      <c r="IL174" s="253"/>
      <c r="IM174" s="253"/>
      <c r="IN174" s="253"/>
      <c r="IO174" s="253"/>
      <c r="IP174" s="253"/>
      <c r="IQ174" s="253"/>
      <c r="IR174" s="253"/>
      <c r="IS174" s="253"/>
      <c r="IT174" s="253"/>
      <c r="IU174" s="253"/>
      <c r="IV174" s="253"/>
    </row>
    <row r="175" spans="1:256" ht="18.75" thickBot="1">
      <c r="A175" s="263" t="s">
        <v>221</v>
      </c>
      <c r="B175" s="273">
        <f>SUM(B170:B174)</f>
        <v>375095421.76000005</v>
      </c>
      <c r="C175" s="273">
        <f>SUM(C170:C174)</f>
        <v>444703021.26000005</v>
      </c>
      <c r="D175" s="273">
        <f>C175-B175</f>
        <v>69607599.5</v>
      </c>
      <c r="E175" s="274">
        <f>D175/B175</f>
        <v>0.1855730447825554</v>
      </c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  <c r="EG175" s="253"/>
      <c r="EH175" s="253"/>
      <c r="EI175" s="253"/>
      <c r="EJ175" s="253"/>
      <c r="EK175" s="253"/>
      <c r="EL175" s="253"/>
      <c r="EM175" s="253"/>
      <c r="EN175" s="253"/>
      <c r="EO175" s="253"/>
      <c r="EP175" s="253"/>
      <c r="EQ175" s="253"/>
      <c r="ER175" s="253"/>
      <c r="ES175" s="253"/>
      <c r="ET175" s="253"/>
      <c r="EU175" s="253"/>
      <c r="EV175" s="253"/>
      <c r="EW175" s="253"/>
      <c r="EX175" s="253"/>
      <c r="EY175" s="253"/>
      <c r="EZ175" s="253"/>
      <c r="FA175" s="253"/>
      <c r="FB175" s="253"/>
      <c r="FC175" s="253"/>
      <c r="FD175" s="253"/>
      <c r="FE175" s="253"/>
      <c r="FF175" s="253"/>
      <c r="FG175" s="253"/>
      <c r="FH175" s="253"/>
      <c r="FI175" s="253"/>
      <c r="FJ175" s="253"/>
      <c r="FK175" s="253"/>
      <c r="FL175" s="253"/>
      <c r="FM175" s="253"/>
      <c r="FN175" s="253"/>
      <c r="FO175" s="253"/>
      <c r="FP175" s="253"/>
      <c r="FQ175" s="253"/>
      <c r="FR175" s="253"/>
      <c r="FS175" s="253"/>
      <c r="FT175" s="253"/>
      <c r="FU175" s="253"/>
      <c r="FV175" s="253"/>
      <c r="FW175" s="253"/>
      <c r="FX175" s="253"/>
      <c r="FY175" s="253"/>
      <c r="FZ175" s="253"/>
      <c r="GA175" s="253"/>
      <c r="GB175" s="253"/>
      <c r="GC175" s="253"/>
      <c r="GD175" s="253"/>
      <c r="GE175" s="253"/>
      <c r="GF175" s="253"/>
      <c r="GG175" s="253"/>
      <c r="GH175" s="253"/>
      <c r="GI175" s="253"/>
      <c r="GJ175" s="253"/>
      <c r="GK175" s="253"/>
      <c r="GL175" s="253"/>
      <c r="GM175" s="253"/>
      <c r="GN175" s="253"/>
      <c r="GO175" s="253"/>
      <c r="GP175" s="253"/>
      <c r="GQ175" s="253"/>
      <c r="GR175" s="253"/>
      <c r="GS175" s="253"/>
      <c r="GT175" s="253"/>
      <c r="GU175" s="253"/>
      <c r="GV175" s="253"/>
      <c r="GW175" s="253"/>
      <c r="GX175" s="253"/>
      <c r="GY175" s="253"/>
      <c r="GZ175" s="253"/>
      <c r="HA175" s="253"/>
      <c r="HB175" s="253"/>
      <c r="HC175" s="253"/>
      <c r="HD175" s="253"/>
      <c r="HE175" s="253"/>
      <c r="HF175" s="253"/>
      <c r="HG175" s="253"/>
      <c r="HH175" s="253"/>
      <c r="HI175" s="253"/>
      <c r="HJ175" s="253"/>
      <c r="HK175" s="253"/>
      <c r="HL175" s="253"/>
      <c r="HM175" s="253"/>
      <c r="HN175" s="253"/>
      <c r="HO175" s="253"/>
      <c r="HP175" s="253"/>
      <c r="HQ175" s="253"/>
      <c r="HR175" s="253"/>
      <c r="HS175" s="253"/>
      <c r="HT175" s="253"/>
      <c r="HU175" s="253"/>
      <c r="HV175" s="253"/>
      <c r="HW175" s="253"/>
      <c r="HX175" s="253"/>
      <c r="HY175" s="253"/>
      <c r="HZ175" s="253"/>
      <c r="IA175" s="253"/>
      <c r="IB175" s="253"/>
      <c r="IC175" s="253"/>
      <c r="ID175" s="253"/>
      <c r="IE175" s="253"/>
      <c r="IF175" s="253"/>
      <c r="IG175" s="253"/>
      <c r="IH175" s="253"/>
      <c r="II175" s="253"/>
      <c r="IJ175" s="253"/>
      <c r="IK175" s="253"/>
      <c r="IL175" s="253"/>
      <c r="IM175" s="253"/>
      <c r="IN175" s="253"/>
      <c r="IO175" s="253"/>
      <c r="IP175" s="253"/>
      <c r="IQ175" s="253"/>
      <c r="IR175" s="253"/>
      <c r="IS175" s="253"/>
      <c r="IT175" s="253"/>
      <c r="IU175" s="253"/>
      <c r="IV175" s="253"/>
    </row>
    <row r="176" spans="1:256" ht="18">
      <c r="A176" s="259" t="s">
        <v>393</v>
      </c>
      <c r="B176" s="260"/>
      <c r="C176" s="260"/>
      <c r="D176" s="260"/>
      <c r="E176" s="261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  <c r="DE176" s="253"/>
      <c r="DF176" s="253"/>
      <c r="DG176" s="253"/>
      <c r="DH176" s="253"/>
      <c r="DI176" s="253"/>
      <c r="DJ176" s="253"/>
      <c r="DK176" s="253"/>
      <c r="DL176" s="253"/>
      <c r="DM176" s="253"/>
      <c r="DN176" s="253"/>
      <c r="DO176" s="253"/>
      <c r="DP176" s="253"/>
      <c r="DQ176" s="253"/>
      <c r="DR176" s="253"/>
      <c r="DS176" s="253"/>
      <c r="DT176" s="253"/>
      <c r="DU176" s="253"/>
      <c r="DV176" s="253"/>
      <c r="DW176" s="253"/>
      <c r="DX176" s="253"/>
      <c r="DY176" s="253"/>
      <c r="DZ176" s="253"/>
      <c r="EA176" s="253"/>
      <c r="EB176" s="253"/>
      <c r="EC176" s="253"/>
      <c r="ED176" s="253"/>
      <c r="EE176" s="253"/>
      <c r="EF176" s="253"/>
      <c r="EG176" s="253"/>
      <c r="EH176" s="253"/>
      <c r="EI176" s="253"/>
      <c r="EJ176" s="253"/>
      <c r="EK176" s="253"/>
      <c r="EL176" s="253"/>
      <c r="EM176" s="253"/>
      <c r="EN176" s="253"/>
      <c r="EO176" s="253"/>
      <c r="EP176" s="253"/>
      <c r="EQ176" s="253"/>
      <c r="ER176" s="253"/>
      <c r="ES176" s="253"/>
      <c r="ET176" s="253"/>
      <c r="EU176" s="253"/>
      <c r="EV176" s="253"/>
      <c r="EW176" s="253"/>
      <c r="EX176" s="253"/>
      <c r="EY176" s="253"/>
      <c r="EZ176" s="253"/>
      <c r="FA176" s="253"/>
      <c r="FB176" s="253"/>
      <c r="FC176" s="253"/>
      <c r="FD176" s="253"/>
      <c r="FE176" s="253"/>
      <c r="FF176" s="253"/>
      <c r="FG176" s="253"/>
      <c r="FH176" s="253"/>
      <c r="FI176" s="253"/>
      <c r="FJ176" s="253"/>
      <c r="FK176" s="253"/>
      <c r="FL176" s="253"/>
      <c r="FM176" s="253"/>
      <c r="FN176" s="253"/>
      <c r="FO176" s="253"/>
      <c r="FP176" s="253"/>
      <c r="FQ176" s="253"/>
      <c r="FR176" s="253"/>
      <c r="FS176" s="253"/>
      <c r="FT176" s="253"/>
      <c r="FU176" s="253"/>
      <c r="FV176" s="253"/>
      <c r="FW176" s="253"/>
      <c r="FX176" s="253"/>
      <c r="FY176" s="253"/>
      <c r="FZ176" s="253"/>
      <c r="GA176" s="253"/>
      <c r="GB176" s="253"/>
      <c r="GC176" s="253"/>
      <c r="GD176" s="253"/>
      <c r="GE176" s="253"/>
      <c r="GF176" s="253"/>
      <c r="GG176" s="253"/>
      <c r="GH176" s="253"/>
      <c r="GI176" s="253"/>
      <c r="GJ176" s="253"/>
      <c r="GK176" s="253"/>
      <c r="GL176" s="253"/>
      <c r="GM176" s="253"/>
      <c r="GN176" s="253"/>
      <c r="GO176" s="253"/>
      <c r="GP176" s="253"/>
      <c r="GQ176" s="253"/>
      <c r="GR176" s="253"/>
      <c r="GS176" s="253"/>
      <c r="GT176" s="253"/>
      <c r="GU176" s="253"/>
      <c r="GV176" s="253"/>
      <c r="GW176" s="253"/>
      <c r="GX176" s="253"/>
      <c r="GY176" s="253"/>
      <c r="GZ176" s="253"/>
      <c r="HA176" s="253"/>
      <c r="HB176" s="253"/>
      <c r="HC176" s="253"/>
      <c r="HD176" s="253"/>
      <c r="HE176" s="253"/>
      <c r="HF176" s="253"/>
      <c r="HG176" s="253"/>
      <c r="HH176" s="253"/>
      <c r="HI176" s="253"/>
      <c r="HJ176" s="253"/>
      <c r="HK176" s="253"/>
      <c r="HL176" s="253"/>
      <c r="HM176" s="253"/>
      <c r="HN176" s="253"/>
      <c r="HO176" s="253"/>
      <c r="HP176" s="253"/>
      <c r="HQ176" s="253"/>
      <c r="HR176" s="253"/>
      <c r="HS176" s="253"/>
      <c r="HT176" s="253"/>
      <c r="HU176" s="253"/>
      <c r="HV176" s="253"/>
      <c r="HW176" s="253"/>
      <c r="HX176" s="253"/>
      <c r="HY176" s="253"/>
      <c r="HZ176" s="253"/>
      <c r="IA176" s="253"/>
      <c r="IB176" s="253"/>
      <c r="IC176" s="253"/>
      <c r="ID176" s="253"/>
      <c r="IE176" s="253"/>
      <c r="IF176" s="253"/>
      <c r="IG176" s="253"/>
      <c r="IH176" s="253"/>
      <c r="II176" s="253"/>
      <c r="IJ176" s="253"/>
      <c r="IK176" s="253"/>
      <c r="IL176" s="253"/>
      <c r="IM176" s="253"/>
      <c r="IN176" s="253"/>
      <c r="IO176" s="253"/>
      <c r="IP176" s="253"/>
      <c r="IQ176" s="253"/>
      <c r="IR176" s="253"/>
      <c r="IS176" s="253"/>
      <c r="IT176" s="253"/>
      <c r="IU176" s="253"/>
      <c r="IV176" s="253"/>
    </row>
    <row r="177" spans="1:256" ht="18">
      <c r="A177" s="260" t="s">
        <v>394</v>
      </c>
      <c r="B177" s="267">
        <v>15486027.93</v>
      </c>
      <c r="C177" s="267">
        <v>15400096.73</v>
      </c>
      <c r="D177" s="271"/>
      <c r="E177" s="272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  <c r="BG177" s="253"/>
      <c r="BH177" s="253"/>
      <c r="BI177" s="253"/>
      <c r="BJ177" s="253"/>
      <c r="BK177" s="253"/>
      <c r="BL177" s="253"/>
      <c r="BM177" s="253"/>
      <c r="BN177" s="253"/>
      <c r="BO177" s="253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  <c r="EG177" s="253"/>
      <c r="EH177" s="253"/>
      <c r="EI177" s="253"/>
      <c r="EJ177" s="253"/>
      <c r="EK177" s="253"/>
      <c r="EL177" s="253"/>
      <c r="EM177" s="253"/>
      <c r="EN177" s="253"/>
      <c r="EO177" s="253"/>
      <c r="EP177" s="253"/>
      <c r="EQ177" s="253"/>
      <c r="ER177" s="253"/>
      <c r="ES177" s="253"/>
      <c r="ET177" s="253"/>
      <c r="EU177" s="253"/>
      <c r="EV177" s="253"/>
      <c r="EW177" s="253"/>
      <c r="EX177" s="253"/>
      <c r="EY177" s="253"/>
      <c r="EZ177" s="253"/>
      <c r="FA177" s="253"/>
      <c r="FB177" s="253"/>
      <c r="FC177" s="253"/>
      <c r="FD177" s="253"/>
      <c r="FE177" s="253"/>
      <c r="FF177" s="253"/>
      <c r="FG177" s="253"/>
      <c r="FH177" s="253"/>
      <c r="FI177" s="253"/>
      <c r="FJ177" s="253"/>
      <c r="FK177" s="253"/>
      <c r="FL177" s="253"/>
      <c r="FM177" s="253"/>
      <c r="FN177" s="253"/>
      <c r="FO177" s="253"/>
      <c r="FP177" s="253"/>
      <c r="FQ177" s="253"/>
      <c r="FR177" s="253"/>
      <c r="FS177" s="253"/>
      <c r="FT177" s="253"/>
      <c r="FU177" s="253"/>
      <c r="FV177" s="253"/>
      <c r="FW177" s="253"/>
      <c r="FX177" s="253"/>
      <c r="FY177" s="253"/>
      <c r="FZ177" s="253"/>
      <c r="GA177" s="253"/>
      <c r="GB177" s="253"/>
      <c r="GC177" s="253"/>
      <c r="GD177" s="253"/>
      <c r="GE177" s="253"/>
      <c r="GF177" s="253"/>
      <c r="GG177" s="253"/>
      <c r="GH177" s="253"/>
      <c r="GI177" s="253"/>
      <c r="GJ177" s="253"/>
      <c r="GK177" s="253"/>
      <c r="GL177" s="253"/>
      <c r="GM177" s="253"/>
      <c r="GN177" s="253"/>
      <c r="GO177" s="253"/>
      <c r="GP177" s="253"/>
      <c r="GQ177" s="253"/>
      <c r="GR177" s="253"/>
      <c r="GS177" s="253"/>
      <c r="GT177" s="253"/>
      <c r="GU177" s="253"/>
      <c r="GV177" s="253"/>
      <c r="GW177" s="253"/>
      <c r="GX177" s="253"/>
      <c r="GY177" s="253"/>
      <c r="GZ177" s="253"/>
      <c r="HA177" s="253"/>
      <c r="HB177" s="253"/>
      <c r="HC177" s="253"/>
      <c r="HD177" s="253"/>
      <c r="HE177" s="253"/>
      <c r="HF177" s="253"/>
      <c r="HG177" s="253"/>
      <c r="HH177" s="253"/>
      <c r="HI177" s="253"/>
      <c r="HJ177" s="253"/>
      <c r="HK177" s="253"/>
      <c r="HL177" s="253"/>
      <c r="HM177" s="253"/>
      <c r="HN177" s="253"/>
      <c r="HO177" s="253"/>
      <c r="HP177" s="253"/>
      <c r="HQ177" s="253"/>
      <c r="HR177" s="253"/>
      <c r="HS177" s="253"/>
      <c r="HT177" s="253"/>
      <c r="HU177" s="253"/>
      <c r="HV177" s="253"/>
      <c r="HW177" s="253"/>
      <c r="HX177" s="253"/>
      <c r="HY177" s="253"/>
      <c r="HZ177" s="253"/>
      <c r="IA177" s="253"/>
      <c r="IB177" s="253"/>
      <c r="IC177" s="253"/>
      <c r="ID177" s="253"/>
      <c r="IE177" s="253"/>
      <c r="IF177" s="253"/>
      <c r="IG177" s="253"/>
      <c r="IH177" s="253"/>
      <c r="II177" s="253"/>
      <c r="IJ177" s="253"/>
      <c r="IK177" s="253"/>
      <c r="IL177" s="253"/>
      <c r="IM177" s="253"/>
      <c r="IN177" s="253"/>
      <c r="IO177" s="253"/>
      <c r="IP177" s="253"/>
      <c r="IQ177" s="253"/>
      <c r="IR177" s="253"/>
      <c r="IS177" s="253"/>
      <c r="IT177" s="253"/>
      <c r="IU177" s="253"/>
      <c r="IV177" s="253"/>
    </row>
    <row r="178" spans="1:256" ht="18">
      <c r="A178" s="260" t="s">
        <v>395</v>
      </c>
      <c r="B178" s="267">
        <v>2875</v>
      </c>
      <c r="C178" s="267">
        <v>165.1</v>
      </c>
      <c r="D178" s="271"/>
      <c r="E178" s="272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53"/>
      <c r="AT178" s="253"/>
      <c r="AU178" s="253"/>
      <c r="AV178" s="253"/>
      <c r="AW178" s="253"/>
      <c r="AX178" s="253"/>
      <c r="AY178" s="253"/>
      <c r="AZ178" s="253"/>
      <c r="BA178" s="253"/>
      <c r="BB178" s="253"/>
      <c r="BC178" s="253"/>
      <c r="BD178" s="253"/>
      <c r="BE178" s="253"/>
      <c r="BF178" s="253"/>
      <c r="BG178" s="253"/>
      <c r="BH178" s="253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  <c r="EG178" s="253"/>
      <c r="EH178" s="253"/>
      <c r="EI178" s="253"/>
      <c r="EJ178" s="253"/>
      <c r="EK178" s="253"/>
      <c r="EL178" s="253"/>
      <c r="EM178" s="253"/>
      <c r="EN178" s="253"/>
      <c r="EO178" s="253"/>
      <c r="EP178" s="253"/>
      <c r="EQ178" s="253"/>
      <c r="ER178" s="253"/>
      <c r="ES178" s="253"/>
      <c r="ET178" s="253"/>
      <c r="EU178" s="253"/>
      <c r="EV178" s="253"/>
      <c r="EW178" s="253"/>
      <c r="EX178" s="253"/>
      <c r="EY178" s="253"/>
      <c r="EZ178" s="253"/>
      <c r="FA178" s="253"/>
      <c r="FB178" s="253"/>
      <c r="FC178" s="253"/>
      <c r="FD178" s="253"/>
      <c r="FE178" s="253"/>
      <c r="FF178" s="253"/>
      <c r="FG178" s="253"/>
      <c r="FH178" s="253"/>
      <c r="FI178" s="253"/>
      <c r="FJ178" s="253"/>
      <c r="FK178" s="253"/>
      <c r="FL178" s="253"/>
      <c r="FM178" s="253"/>
      <c r="FN178" s="253"/>
      <c r="FO178" s="253"/>
      <c r="FP178" s="253"/>
      <c r="FQ178" s="253"/>
      <c r="FR178" s="253"/>
      <c r="FS178" s="253"/>
      <c r="FT178" s="253"/>
      <c r="FU178" s="253"/>
      <c r="FV178" s="253"/>
      <c r="FW178" s="253"/>
      <c r="FX178" s="253"/>
      <c r="FY178" s="253"/>
      <c r="FZ178" s="253"/>
      <c r="GA178" s="253"/>
      <c r="GB178" s="253"/>
      <c r="GC178" s="253"/>
      <c r="GD178" s="253"/>
      <c r="GE178" s="253"/>
      <c r="GF178" s="253"/>
      <c r="GG178" s="253"/>
      <c r="GH178" s="253"/>
      <c r="GI178" s="253"/>
      <c r="GJ178" s="253"/>
      <c r="GK178" s="253"/>
      <c r="GL178" s="253"/>
      <c r="GM178" s="253"/>
      <c r="GN178" s="253"/>
      <c r="GO178" s="253"/>
      <c r="GP178" s="253"/>
      <c r="GQ178" s="253"/>
      <c r="GR178" s="253"/>
      <c r="GS178" s="253"/>
      <c r="GT178" s="253"/>
      <c r="GU178" s="253"/>
      <c r="GV178" s="253"/>
      <c r="GW178" s="253"/>
      <c r="GX178" s="253"/>
      <c r="GY178" s="253"/>
      <c r="GZ178" s="253"/>
      <c r="HA178" s="253"/>
      <c r="HB178" s="253"/>
      <c r="HC178" s="253"/>
      <c r="HD178" s="253"/>
      <c r="HE178" s="253"/>
      <c r="HF178" s="253"/>
      <c r="HG178" s="253"/>
      <c r="HH178" s="253"/>
      <c r="HI178" s="253"/>
      <c r="HJ178" s="253"/>
      <c r="HK178" s="253"/>
      <c r="HL178" s="253"/>
      <c r="HM178" s="253"/>
      <c r="HN178" s="253"/>
      <c r="HO178" s="253"/>
      <c r="HP178" s="253"/>
      <c r="HQ178" s="253"/>
      <c r="HR178" s="253"/>
      <c r="HS178" s="253"/>
      <c r="HT178" s="253"/>
      <c r="HU178" s="253"/>
      <c r="HV178" s="253"/>
      <c r="HW178" s="253"/>
      <c r="HX178" s="253"/>
      <c r="HY178" s="253"/>
      <c r="HZ178" s="253"/>
      <c r="IA178" s="253"/>
      <c r="IB178" s="253"/>
      <c r="IC178" s="253"/>
      <c r="ID178" s="253"/>
      <c r="IE178" s="253"/>
      <c r="IF178" s="253"/>
      <c r="IG178" s="253"/>
      <c r="IH178" s="253"/>
      <c r="II178" s="253"/>
      <c r="IJ178" s="253"/>
      <c r="IK178" s="253"/>
      <c r="IL178" s="253"/>
      <c r="IM178" s="253"/>
      <c r="IN178" s="253"/>
      <c r="IO178" s="253"/>
      <c r="IP178" s="253"/>
      <c r="IQ178" s="253"/>
      <c r="IR178" s="253"/>
      <c r="IS178" s="253"/>
      <c r="IT178" s="253"/>
      <c r="IU178" s="253"/>
      <c r="IV178" s="253"/>
    </row>
    <row r="179" spans="1:256" ht="18">
      <c r="A179" s="260" t="s">
        <v>396</v>
      </c>
      <c r="B179" s="267">
        <v>0</v>
      </c>
      <c r="C179" s="267">
        <v>0</v>
      </c>
      <c r="D179" s="271"/>
      <c r="E179" s="27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  <c r="EG179" s="253"/>
      <c r="EH179" s="253"/>
      <c r="EI179" s="253"/>
      <c r="EJ179" s="253"/>
      <c r="EK179" s="253"/>
      <c r="EL179" s="253"/>
      <c r="EM179" s="253"/>
      <c r="EN179" s="253"/>
      <c r="EO179" s="253"/>
      <c r="EP179" s="253"/>
      <c r="EQ179" s="253"/>
      <c r="ER179" s="253"/>
      <c r="ES179" s="253"/>
      <c r="ET179" s="253"/>
      <c r="EU179" s="253"/>
      <c r="EV179" s="253"/>
      <c r="EW179" s="253"/>
      <c r="EX179" s="253"/>
      <c r="EY179" s="253"/>
      <c r="EZ179" s="253"/>
      <c r="FA179" s="253"/>
      <c r="FB179" s="253"/>
      <c r="FC179" s="253"/>
      <c r="FD179" s="253"/>
      <c r="FE179" s="253"/>
      <c r="FF179" s="253"/>
      <c r="FG179" s="253"/>
      <c r="FH179" s="253"/>
      <c r="FI179" s="253"/>
      <c r="FJ179" s="253"/>
      <c r="FK179" s="253"/>
      <c r="FL179" s="253"/>
      <c r="FM179" s="253"/>
      <c r="FN179" s="253"/>
      <c r="FO179" s="253"/>
      <c r="FP179" s="253"/>
      <c r="FQ179" s="253"/>
      <c r="FR179" s="253"/>
      <c r="FS179" s="253"/>
      <c r="FT179" s="253"/>
      <c r="FU179" s="253"/>
      <c r="FV179" s="253"/>
      <c r="FW179" s="253"/>
      <c r="FX179" s="253"/>
      <c r="FY179" s="253"/>
      <c r="FZ179" s="253"/>
      <c r="GA179" s="253"/>
      <c r="GB179" s="253"/>
      <c r="GC179" s="253"/>
      <c r="GD179" s="253"/>
      <c r="GE179" s="253"/>
      <c r="GF179" s="253"/>
      <c r="GG179" s="253"/>
      <c r="GH179" s="253"/>
      <c r="GI179" s="253"/>
      <c r="GJ179" s="253"/>
      <c r="GK179" s="253"/>
      <c r="GL179" s="253"/>
      <c r="GM179" s="253"/>
      <c r="GN179" s="253"/>
      <c r="GO179" s="253"/>
      <c r="GP179" s="253"/>
      <c r="GQ179" s="253"/>
      <c r="GR179" s="253"/>
      <c r="GS179" s="253"/>
      <c r="GT179" s="253"/>
      <c r="GU179" s="253"/>
      <c r="GV179" s="253"/>
      <c r="GW179" s="253"/>
      <c r="GX179" s="253"/>
      <c r="GY179" s="253"/>
      <c r="GZ179" s="253"/>
      <c r="HA179" s="253"/>
      <c r="HB179" s="253"/>
      <c r="HC179" s="253"/>
      <c r="HD179" s="253"/>
      <c r="HE179" s="253"/>
      <c r="HF179" s="253"/>
      <c r="HG179" s="253"/>
      <c r="HH179" s="253"/>
      <c r="HI179" s="253"/>
      <c r="HJ179" s="253"/>
      <c r="HK179" s="253"/>
      <c r="HL179" s="253"/>
      <c r="HM179" s="253"/>
      <c r="HN179" s="253"/>
      <c r="HO179" s="253"/>
      <c r="HP179" s="253"/>
      <c r="HQ179" s="253"/>
      <c r="HR179" s="253"/>
      <c r="HS179" s="253"/>
      <c r="HT179" s="253"/>
      <c r="HU179" s="253"/>
      <c r="HV179" s="253"/>
      <c r="HW179" s="253"/>
      <c r="HX179" s="253"/>
      <c r="HY179" s="253"/>
      <c r="HZ179" s="253"/>
      <c r="IA179" s="253"/>
      <c r="IB179" s="253"/>
      <c r="IC179" s="253"/>
      <c r="ID179" s="253"/>
      <c r="IE179" s="253"/>
      <c r="IF179" s="253"/>
      <c r="IG179" s="253"/>
      <c r="IH179" s="253"/>
      <c r="II179" s="253"/>
      <c r="IJ179" s="253"/>
      <c r="IK179" s="253"/>
      <c r="IL179" s="253"/>
      <c r="IM179" s="253"/>
      <c r="IN179" s="253"/>
      <c r="IO179" s="253"/>
      <c r="IP179" s="253"/>
      <c r="IQ179" s="253"/>
      <c r="IR179" s="253"/>
      <c r="IS179" s="253"/>
      <c r="IT179" s="253"/>
      <c r="IU179" s="253"/>
      <c r="IV179" s="253"/>
    </row>
    <row r="180" spans="1:256" ht="18">
      <c r="A180" s="260" t="s">
        <v>397</v>
      </c>
      <c r="B180" s="267">
        <v>0</v>
      </c>
      <c r="C180" s="267">
        <v>0</v>
      </c>
      <c r="D180" s="271" t="s">
        <v>108</v>
      </c>
      <c r="E180" s="276" t="s">
        <v>107</v>
      </c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  <c r="EG180" s="253"/>
      <c r="EH180" s="253"/>
      <c r="EI180" s="253"/>
      <c r="EJ180" s="253"/>
      <c r="EK180" s="253"/>
      <c r="EL180" s="253"/>
      <c r="EM180" s="253"/>
      <c r="EN180" s="253"/>
      <c r="EO180" s="253"/>
      <c r="EP180" s="253"/>
      <c r="EQ180" s="253"/>
      <c r="ER180" s="253"/>
      <c r="ES180" s="253"/>
      <c r="ET180" s="253"/>
      <c r="EU180" s="253"/>
      <c r="EV180" s="253"/>
      <c r="EW180" s="253"/>
      <c r="EX180" s="253"/>
      <c r="EY180" s="253"/>
      <c r="EZ180" s="253"/>
      <c r="FA180" s="253"/>
      <c r="FB180" s="253"/>
      <c r="FC180" s="253"/>
      <c r="FD180" s="253"/>
      <c r="FE180" s="253"/>
      <c r="FF180" s="253"/>
      <c r="FG180" s="253"/>
      <c r="FH180" s="253"/>
      <c r="FI180" s="253"/>
      <c r="FJ180" s="253"/>
      <c r="FK180" s="253"/>
      <c r="FL180" s="253"/>
      <c r="FM180" s="253"/>
      <c r="FN180" s="253"/>
      <c r="FO180" s="253"/>
      <c r="FP180" s="253"/>
      <c r="FQ180" s="253"/>
      <c r="FR180" s="253"/>
      <c r="FS180" s="253"/>
      <c r="FT180" s="253"/>
      <c r="FU180" s="253"/>
      <c r="FV180" s="253"/>
      <c r="FW180" s="253"/>
      <c r="FX180" s="253"/>
      <c r="FY180" s="253"/>
      <c r="FZ180" s="253"/>
      <c r="GA180" s="253"/>
      <c r="GB180" s="253"/>
      <c r="GC180" s="253"/>
      <c r="GD180" s="253"/>
      <c r="GE180" s="253"/>
      <c r="GF180" s="253"/>
      <c r="GG180" s="253"/>
      <c r="GH180" s="253"/>
      <c r="GI180" s="253"/>
      <c r="GJ180" s="253"/>
      <c r="GK180" s="253"/>
      <c r="GL180" s="253"/>
      <c r="GM180" s="253"/>
      <c r="GN180" s="253"/>
      <c r="GO180" s="253"/>
      <c r="GP180" s="253"/>
      <c r="GQ180" s="253"/>
      <c r="GR180" s="253"/>
      <c r="GS180" s="253"/>
      <c r="GT180" s="253"/>
      <c r="GU180" s="253"/>
      <c r="GV180" s="253"/>
      <c r="GW180" s="253"/>
      <c r="GX180" s="253"/>
      <c r="GY180" s="253"/>
      <c r="GZ180" s="253"/>
      <c r="HA180" s="253"/>
      <c r="HB180" s="253"/>
      <c r="HC180" s="253"/>
      <c r="HD180" s="253"/>
      <c r="HE180" s="253"/>
      <c r="HF180" s="253"/>
      <c r="HG180" s="253"/>
      <c r="HH180" s="253"/>
      <c r="HI180" s="253"/>
      <c r="HJ180" s="253"/>
      <c r="HK180" s="253"/>
      <c r="HL180" s="253"/>
      <c r="HM180" s="253"/>
      <c r="HN180" s="253"/>
      <c r="HO180" s="253"/>
      <c r="HP180" s="253"/>
      <c r="HQ180" s="253"/>
      <c r="HR180" s="253"/>
      <c r="HS180" s="253"/>
      <c r="HT180" s="253"/>
      <c r="HU180" s="253"/>
      <c r="HV180" s="253"/>
      <c r="HW180" s="253"/>
      <c r="HX180" s="253"/>
      <c r="HY180" s="253"/>
      <c r="HZ180" s="253"/>
      <c r="IA180" s="253"/>
      <c r="IB180" s="253"/>
      <c r="IC180" s="253"/>
      <c r="ID180" s="253"/>
      <c r="IE180" s="253"/>
      <c r="IF180" s="253"/>
      <c r="IG180" s="253"/>
      <c r="IH180" s="253"/>
      <c r="II180" s="253"/>
      <c r="IJ180" s="253"/>
      <c r="IK180" s="253"/>
      <c r="IL180" s="253"/>
      <c r="IM180" s="253"/>
      <c r="IN180" s="253"/>
      <c r="IO180" s="253"/>
      <c r="IP180" s="253"/>
      <c r="IQ180" s="253"/>
      <c r="IR180" s="253"/>
      <c r="IS180" s="253"/>
      <c r="IT180" s="253"/>
      <c r="IU180" s="253"/>
      <c r="IV180" s="253"/>
    </row>
    <row r="181" spans="1:256" ht="18">
      <c r="A181" s="260" t="s">
        <v>398</v>
      </c>
      <c r="B181" s="267">
        <v>151.5</v>
      </c>
      <c r="C181" s="267">
        <v>16929.48</v>
      </c>
      <c r="D181" s="271"/>
      <c r="E181" s="27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  <c r="DE181" s="253"/>
      <c r="DF181" s="253"/>
      <c r="DG181" s="253"/>
      <c r="DH181" s="253"/>
      <c r="DI181" s="253"/>
      <c r="DJ181" s="253"/>
      <c r="DK181" s="253"/>
      <c r="DL181" s="253"/>
      <c r="DM181" s="253"/>
      <c r="DN181" s="253"/>
      <c r="DO181" s="253"/>
      <c r="DP181" s="253"/>
      <c r="DQ181" s="253"/>
      <c r="DR181" s="253"/>
      <c r="DS181" s="253"/>
      <c r="DT181" s="253"/>
      <c r="DU181" s="253"/>
      <c r="DV181" s="253"/>
      <c r="DW181" s="253"/>
      <c r="DX181" s="253"/>
      <c r="DY181" s="253"/>
      <c r="DZ181" s="253"/>
      <c r="EA181" s="253"/>
      <c r="EB181" s="253"/>
      <c r="EC181" s="253"/>
      <c r="ED181" s="253"/>
      <c r="EE181" s="253"/>
      <c r="EF181" s="253"/>
      <c r="EG181" s="253"/>
      <c r="EH181" s="253"/>
      <c r="EI181" s="253"/>
      <c r="EJ181" s="253"/>
      <c r="EK181" s="253"/>
      <c r="EL181" s="253"/>
      <c r="EM181" s="253"/>
      <c r="EN181" s="253"/>
      <c r="EO181" s="253"/>
      <c r="EP181" s="253"/>
      <c r="EQ181" s="253"/>
      <c r="ER181" s="253"/>
      <c r="ES181" s="253"/>
      <c r="ET181" s="253"/>
      <c r="EU181" s="253"/>
      <c r="EV181" s="253"/>
      <c r="EW181" s="253"/>
      <c r="EX181" s="253"/>
      <c r="EY181" s="253"/>
      <c r="EZ181" s="253"/>
      <c r="FA181" s="253"/>
      <c r="FB181" s="253"/>
      <c r="FC181" s="253"/>
      <c r="FD181" s="253"/>
      <c r="FE181" s="253"/>
      <c r="FF181" s="253"/>
      <c r="FG181" s="253"/>
      <c r="FH181" s="253"/>
      <c r="FI181" s="253"/>
      <c r="FJ181" s="253"/>
      <c r="FK181" s="253"/>
      <c r="FL181" s="253"/>
      <c r="FM181" s="253"/>
      <c r="FN181" s="253"/>
      <c r="FO181" s="253"/>
      <c r="FP181" s="253"/>
      <c r="FQ181" s="253"/>
      <c r="FR181" s="253"/>
      <c r="FS181" s="253"/>
      <c r="FT181" s="253"/>
      <c r="FU181" s="253"/>
      <c r="FV181" s="253"/>
      <c r="FW181" s="253"/>
      <c r="FX181" s="253"/>
      <c r="FY181" s="253"/>
      <c r="FZ181" s="253"/>
      <c r="GA181" s="253"/>
      <c r="GB181" s="253"/>
      <c r="GC181" s="253"/>
      <c r="GD181" s="253"/>
      <c r="GE181" s="253"/>
      <c r="GF181" s="253"/>
      <c r="GG181" s="253"/>
      <c r="GH181" s="253"/>
      <c r="GI181" s="253"/>
      <c r="GJ181" s="253"/>
      <c r="GK181" s="253"/>
      <c r="GL181" s="253"/>
      <c r="GM181" s="253"/>
      <c r="GN181" s="253"/>
      <c r="GO181" s="253"/>
      <c r="GP181" s="253"/>
      <c r="GQ181" s="253"/>
      <c r="GR181" s="253"/>
      <c r="GS181" s="253"/>
      <c r="GT181" s="253"/>
      <c r="GU181" s="253"/>
      <c r="GV181" s="253"/>
      <c r="GW181" s="253"/>
      <c r="GX181" s="253"/>
      <c r="GY181" s="253"/>
      <c r="GZ181" s="253"/>
      <c r="HA181" s="253"/>
      <c r="HB181" s="253"/>
      <c r="HC181" s="253"/>
      <c r="HD181" s="253"/>
      <c r="HE181" s="253"/>
      <c r="HF181" s="253"/>
      <c r="HG181" s="253"/>
      <c r="HH181" s="253"/>
      <c r="HI181" s="253"/>
      <c r="HJ181" s="253"/>
      <c r="HK181" s="253"/>
      <c r="HL181" s="253"/>
      <c r="HM181" s="253"/>
      <c r="HN181" s="253"/>
      <c r="HO181" s="253"/>
      <c r="HP181" s="253"/>
      <c r="HQ181" s="253"/>
      <c r="HR181" s="253"/>
      <c r="HS181" s="253"/>
      <c r="HT181" s="253"/>
      <c r="HU181" s="253"/>
      <c r="HV181" s="253"/>
      <c r="HW181" s="253"/>
      <c r="HX181" s="253"/>
      <c r="HY181" s="253"/>
      <c r="HZ181" s="253"/>
      <c r="IA181" s="253"/>
      <c r="IB181" s="253"/>
      <c r="IC181" s="253"/>
      <c r="ID181" s="253"/>
      <c r="IE181" s="253"/>
      <c r="IF181" s="253"/>
      <c r="IG181" s="253"/>
      <c r="IH181" s="253"/>
      <c r="II181" s="253"/>
      <c r="IJ181" s="253"/>
      <c r="IK181" s="253"/>
      <c r="IL181" s="253"/>
      <c r="IM181" s="253"/>
      <c r="IN181" s="253"/>
      <c r="IO181" s="253"/>
      <c r="IP181" s="253"/>
      <c r="IQ181" s="253"/>
      <c r="IR181" s="253"/>
      <c r="IS181" s="253"/>
      <c r="IT181" s="253"/>
      <c r="IU181" s="253"/>
      <c r="IV181" s="253"/>
    </row>
    <row r="182" spans="1:256" ht="18">
      <c r="A182" s="260" t="s">
        <v>399</v>
      </c>
      <c r="B182" s="267">
        <v>0</v>
      </c>
      <c r="C182" s="267">
        <v>0</v>
      </c>
      <c r="D182" s="271"/>
      <c r="E182" s="272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  <c r="AO182" s="253"/>
      <c r="AP182" s="253"/>
      <c r="AQ182" s="253"/>
      <c r="AR182" s="253"/>
      <c r="AS182" s="253"/>
      <c r="AT182" s="253"/>
      <c r="AU182" s="253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  <c r="EG182" s="253"/>
      <c r="EH182" s="253"/>
      <c r="EI182" s="253"/>
      <c r="EJ182" s="253"/>
      <c r="EK182" s="253"/>
      <c r="EL182" s="253"/>
      <c r="EM182" s="253"/>
      <c r="EN182" s="253"/>
      <c r="EO182" s="253"/>
      <c r="EP182" s="253"/>
      <c r="EQ182" s="253"/>
      <c r="ER182" s="253"/>
      <c r="ES182" s="253"/>
      <c r="ET182" s="253"/>
      <c r="EU182" s="253"/>
      <c r="EV182" s="253"/>
      <c r="EW182" s="253"/>
      <c r="EX182" s="253"/>
      <c r="EY182" s="253"/>
      <c r="EZ182" s="253"/>
      <c r="FA182" s="253"/>
      <c r="FB182" s="253"/>
      <c r="FC182" s="253"/>
      <c r="FD182" s="253"/>
      <c r="FE182" s="253"/>
      <c r="FF182" s="253"/>
      <c r="FG182" s="253"/>
      <c r="FH182" s="253"/>
      <c r="FI182" s="253"/>
      <c r="FJ182" s="253"/>
      <c r="FK182" s="253"/>
      <c r="FL182" s="253"/>
      <c r="FM182" s="253"/>
      <c r="FN182" s="253"/>
      <c r="FO182" s="253"/>
      <c r="FP182" s="253"/>
      <c r="FQ182" s="253"/>
      <c r="FR182" s="253"/>
      <c r="FS182" s="253"/>
      <c r="FT182" s="253"/>
      <c r="FU182" s="253"/>
      <c r="FV182" s="253"/>
      <c r="FW182" s="253"/>
      <c r="FX182" s="253"/>
      <c r="FY182" s="253"/>
      <c r="FZ182" s="253"/>
      <c r="GA182" s="253"/>
      <c r="GB182" s="253"/>
      <c r="GC182" s="253"/>
      <c r="GD182" s="253"/>
      <c r="GE182" s="253"/>
      <c r="GF182" s="253"/>
      <c r="GG182" s="253"/>
      <c r="GH182" s="253"/>
      <c r="GI182" s="253"/>
      <c r="GJ182" s="253"/>
      <c r="GK182" s="253"/>
      <c r="GL182" s="253"/>
      <c r="GM182" s="253"/>
      <c r="GN182" s="253"/>
      <c r="GO182" s="253"/>
      <c r="GP182" s="253"/>
      <c r="GQ182" s="253"/>
      <c r="GR182" s="253"/>
      <c r="GS182" s="253"/>
      <c r="GT182" s="253"/>
      <c r="GU182" s="253"/>
      <c r="GV182" s="253"/>
      <c r="GW182" s="253"/>
      <c r="GX182" s="253"/>
      <c r="GY182" s="253"/>
      <c r="GZ182" s="253"/>
      <c r="HA182" s="253"/>
      <c r="HB182" s="253"/>
      <c r="HC182" s="253"/>
      <c r="HD182" s="253"/>
      <c r="HE182" s="253"/>
      <c r="HF182" s="253"/>
      <c r="HG182" s="253"/>
      <c r="HH182" s="253"/>
      <c r="HI182" s="253"/>
      <c r="HJ182" s="253"/>
      <c r="HK182" s="253"/>
      <c r="HL182" s="253"/>
      <c r="HM182" s="253"/>
      <c r="HN182" s="253"/>
      <c r="HO182" s="253"/>
      <c r="HP182" s="253"/>
      <c r="HQ182" s="253"/>
      <c r="HR182" s="253"/>
      <c r="HS182" s="253"/>
      <c r="HT182" s="253"/>
      <c r="HU182" s="253"/>
      <c r="HV182" s="253"/>
      <c r="HW182" s="253"/>
      <c r="HX182" s="253"/>
      <c r="HY182" s="253"/>
      <c r="HZ182" s="253"/>
      <c r="IA182" s="253"/>
      <c r="IB182" s="253"/>
      <c r="IC182" s="253"/>
      <c r="ID182" s="253"/>
      <c r="IE182" s="253"/>
      <c r="IF182" s="253"/>
      <c r="IG182" s="253"/>
      <c r="IH182" s="253"/>
      <c r="II182" s="253"/>
      <c r="IJ182" s="253"/>
      <c r="IK182" s="253"/>
      <c r="IL182" s="253"/>
      <c r="IM182" s="253"/>
      <c r="IN182" s="253"/>
      <c r="IO182" s="253"/>
      <c r="IP182" s="253"/>
      <c r="IQ182" s="253"/>
      <c r="IR182" s="253"/>
      <c r="IS182" s="253"/>
      <c r="IT182" s="253"/>
      <c r="IU182" s="253"/>
      <c r="IV182" s="253"/>
    </row>
    <row r="183" spans="1:256" ht="18">
      <c r="A183" s="260" t="s">
        <v>400</v>
      </c>
      <c r="B183" s="267">
        <v>5529.99</v>
      </c>
      <c r="C183" s="267">
        <v>6237.7</v>
      </c>
      <c r="D183" s="271"/>
      <c r="E183" s="272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53"/>
      <c r="AF183" s="253"/>
      <c r="AG183" s="253"/>
      <c r="AH183" s="253"/>
      <c r="AI183" s="253"/>
      <c r="AJ183" s="253"/>
      <c r="AK183" s="253"/>
      <c r="AL183" s="253"/>
      <c r="AM183" s="253"/>
      <c r="AN183" s="253"/>
      <c r="AO183" s="253"/>
      <c r="AP183" s="253"/>
      <c r="AQ183" s="253"/>
      <c r="AR183" s="253"/>
      <c r="AS183" s="253"/>
      <c r="AT183" s="253"/>
      <c r="AU183" s="253"/>
      <c r="AV183" s="253"/>
      <c r="AW183" s="253"/>
      <c r="AX183" s="253"/>
      <c r="AY183" s="253"/>
      <c r="AZ183" s="253"/>
      <c r="BA183" s="253"/>
      <c r="BB183" s="253"/>
      <c r="BC183" s="253"/>
      <c r="BD183" s="253"/>
      <c r="BE183" s="253"/>
      <c r="BF183" s="253"/>
      <c r="BG183" s="253"/>
      <c r="BH183" s="253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53"/>
      <c r="BT183" s="253"/>
      <c r="BU183" s="253"/>
      <c r="BV183" s="253"/>
      <c r="BW183" s="253"/>
      <c r="BX183" s="253"/>
      <c r="BY183" s="253"/>
      <c r="BZ183" s="253"/>
      <c r="CA183" s="253"/>
      <c r="CB183" s="253"/>
      <c r="CC183" s="253"/>
      <c r="CD183" s="253"/>
      <c r="CE183" s="253"/>
      <c r="CF183" s="253"/>
      <c r="CG183" s="253"/>
      <c r="CH183" s="253"/>
      <c r="CI183" s="253"/>
      <c r="CJ183" s="253"/>
      <c r="CK183" s="253"/>
      <c r="CL183" s="253"/>
      <c r="CM183" s="253"/>
      <c r="CN183" s="253"/>
      <c r="CO183" s="253"/>
      <c r="CP183" s="253"/>
      <c r="CQ183" s="253"/>
      <c r="CR183" s="253"/>
      <c r="CS183" s="253"/>
      <c r="CT183" s="253"/>
      <c r="CU183" s="253"/>
      <c r="CV183" s="253"/>
      <c r="CW183" s="253"/>
      <c r="CX183" s="253"/>
      <c r="CY183" s="253"/>
      <c r="CZ183" s="253"/>
      <c r="DA183" s="253"/>
      <c r="DB183" s="253"/>
      <c r="DC183" s="253"/>
      <c r="DD183" s="253"/>
      <c r="DE183" s="253"/>
      <c r="DF183" s="253"/>
      <c r="DG183" s="253"/>
      <c r="DH183" s="253"/>
      <c r="DI183" s="253"/>
      <c r="DJ183" s="253"/>
      <c r="DK183" s="253"/>
      <c r="DL183" s="253"/>
      <c r="DM183" s="253"/>
      <c r="DN183" s="253"/>
      <c r="DO183" s="253"/>
      <c r="DP183" s="253"/>
      <c r="DQ183" s="253"/>
      <c r="DR183" s="253"/>
      <c r="DS183" s="253"/>
      <c r="DT183" s="253"/>
      <c r="DU183" s="253"/>
      <c r="DV183" s="253"/>
      <c r="DW183" s="253"/>
      <c r="DX183" s="253"/>
      <c r="DY183" s="253"/>
      <c r="DZ183" s="253"/>
      <c r="EA183" s="253"/>
      <c r="EB183" s="253"/>
      <c r="EC183" s="253"/>
      <c r="ED183" s="253"/>
      <c r="EE183" s="253"/>
      <c r="EF183" s="253"/>
      <c r="EG183" s="253"/>
      <c r="EH183" s="253"/>
      <c r="EI183" s="253"/>
      <c r="EJ183" s="253"/>
      <c r="EK183" s="253"/>
      <c r="EL183" s="253"/>
      <c r="EM183" s="253"/>
      <c r="EN183" s="253"/>
      <c r="EO183" s="253"/>
      <c r="EP183" s="253"/>
      <c r="EQ183" s="253"/>
      <c r="ER183" s="253"/>
      <c r="ES183" s="253"/>
      <c r="ET183" s="253"/>
      <c r="EU183" s="253"/>
      <c r="EV183" s="253"/>
      <c r="EW183" s="253"/>
      <c r="EX183" s="253"/>
      <c r="EY183" s="253"/>
      <c r="EZ183" s="253"/>
      <c r="FA183" s="253"/>
      <c r="FB183" s="253"/>
      <c r="FC183" s="253"/>
      <c r="FD183" s="253"/>
      <c r="FE183" s="253"/>
      <c r="FF183" s="253"/>
      <c r="FG183" s="253"/>
      <c r="FH183" s="253"/>
      <c r="FI183" s="253"/>
      <c r="FJ183" s="253"/>
      <c r="FK183" s="253"/>
      <c r="FL183" s="253"/>
      <c r="FM183" s="253"/>
      <c r="FN183" s="253"/>
      <c r="FO183" s="253"/>
      <c r="FP183" s="253"/>
      <c r="FQ183" s="253"/>
      <c r="FR183" s="253"/>
      <c r="FS183" s="253"/>
      <c r="FT183" s="253"/>
      <c r="FU183" s="253"/>
      <c r="FV183" s="253"/>
      <c r="FW183" s="253"/>
      <c r="FX183" s="253"/>
      <c r="FY183" s="253"/>
      <c r="FZ183" s="253"/>
      <c r="GA183" s="253"/>
      <c r="GB183" s="253"/>
      <c r="GC183" s="253"/>
      <c r="GD183" s="253"/>
      <c r="GE183" s="253"/>
      <c r="GF183" s="253"/>
      <c r="GG183" s="253"/>
      <c r="GH183" s="253"/>
      <c r="GI183" s="253"/>
      <c r="GJ183" s="253"/>
      <c r="GK183" s="253"/>
      <c r="GL183" s="253"/>
      <c r="GM183" s="253"/>
      <c r="GN183" s="253"/>
      <c r="GO183" s="253"/>
      <c r="GP183" s="253"/>
      <c r="GQ183" s="253"/>
      <c r="GR183" s="253"/>
      <c r="GS183" s="253"/>
      <c r="GT183" s="253"/>
      <c r="GU183" s="253"/>
      <c r="GV183" s="253"/>
      <c r="GW183" s="253"/>
      <c r="GX183" s="253"/>
      <c r="GY183" s="253"/>
      <c r="GZ183" s="253"/>
      <c r="HA183" s="253"/>
      <c r="HB183" s="253"/>
      <c r="HC183" s="253"/>
      <c r="HD183" s="253"/>
      <c r="HE183" s="253"/>
      <c r="HF183" s="253"/>
      <c r="HG183" s="253"/>
      <c r="HH183" s="253"/>
      <c r="HI183" s="253"/>
      <c r="HJ183" s="253"/>
      <c r="HK183" s="253"/>
      <c r="HL183" s="253"/>
      <c r="HM183" s="253"/>
      <c r="HN183" s="253"/>
      <c r="HO183" s="253"/>
      <c r="HP183" s="253"/>
      <c r="HQ183" s="253"/>
      <c r="HR183" s="253"/>
      <c r="HS183" s="253"/>
      <c r="HT183" s="253"/>
      <c r="HU183" s="253"/>
      <c r="HV183" s="253"/>
      <c r="HW183" s="253"/>
      <c r="HX183" s="253"/>
      <c r="HY183" s="253"/>
      <c r="HZ183" s="253"/>
      <c r="IA183" s="253"/>
      <c r="IB183" s="253"/>
      <c r="IC183" s="253"/>
      <c r="ID183" s="253"/>
      <c r="IE183" s="253"/>
      <c r="IF183" s="253"/>
      <c r="IG183" s="253"/>
      <c r="IH183" s="253"/>
      <c r="II183" s="253"/>
      <c r="IJ183" s="253"/>
      <c r="IK183" s="253"/>
      <c r="IL183" s="253"/>
      <c r="IM183" s="253"/>
      <c r="IN183" s="253"/>
      <c r="IO183" s="253"/>
      <c r="IP183" s="253"/>
      <c r="IQ183" s="253"/>
      <c r="IR183" s="253"/>
      <c r="IS183" s="253"/>
      <c r="IT183" s="253"/>
      <c r="IU183" s="253"/>
      <c r="IV183" s="253"/>
    </row>
    <row r="184" spans="1:256" ht="18">
      <c r="A184" s="260" t="s">
        <v>401</v>
      </c>
      <c r="B184" s="267">
        <v>2000</v>
      </c>
      <c r="C184" s="267">
        <v>0</v>
      </c>
      <c r="D184" s="271"/>
      <c r="E184" s="27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3"/>
      <c r="AU184" s="253"/>
      <c r="AV184" s="253"/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3"/>
      <c r="CQ184" s="253"/>
      <c r="CR184" s="253"/>
      <c r="CS184" s="253"/>
      <c r="CT184" s="253"/>
      <c r="CU184" s="253"/>
      <c r="CV184" s="253"/>
      <c r="CW184" s="253"/>
      <c r="CX184" s="253"/>
      <c r="CY184" s="253"/>
      <c r="CZ184" s="253"/>
      <c r="DA184" s="253"/>
      <c r="DB184" s="253"/>
      <c r="DC184" s="253"/>
      <c r="DD184" s="253"/>
      <c r="DE184" s="253"/>
      <c r="DF184" s="253"/>
      <c r="DG184" s="253"/>
      <c r="DH184" s="253"/>
      <c r="DI184" s="253"/>
      <c r="DJ184" s="253"/>
      <c r="DK184" s="253"/>
      <c r="DL184" s="253"/>
      <c r="DM184" s="253"/>
      <c r="DN184" s="253"/>
      <c r="DO184" s="253"/>
      <c r="DP184" s="253"/>
      <c r="DQ184" s="253"/>
      <c r="DR184" s="253"/>
      <c r="DS184" s="253"/>
      <c r="DT184" s="253"/>
      <c r="DU184" s="253"/>
      <c r="DV184" s="253"/>
      <c r="DW184" s="253"/>
      <c r="DX184" s="253"/>
      <c r="DY184" s="253"/>
      <c r="DZ184" s="253"/>
      <c r="EA184" s="253"/>
      <c r="EB184" s="253"/>
      <c r="EC184" s="253"/>
      <c r="ED184" s="253"/>
      <c r="EE184" s="253"/>
      <c r="EF184" s="253"/>
      <c r="EG184" s="253"/>
      <c r="EH184" s="253"/>
      <c r="EI184" s="253"/>
      <c r="EJ184" s="253"/>
      <c r="EK184" s="253"/>
      <c r="EL184" s="253"/>
      <c r="EM184" s="253"/>
      <c r="EN184" s="253"/>
      <c r="EO184" s="253"/>
      <c r="EP184" s="253"/>
      <c r="EQ184" s="253"/>
      <c r="ER184" s="253"/>
      <c r="ES184" s="253"/>
      <c r="ET184" s="253"/>
      <c r="EU184" s="253"/>
      <c r="EV184" s="253"/>
      <c r="EW184" s="253"/>
      <c r="EX184" s="253"/>
      <c r="EY184" s="253"/>
      <c r="EZ184" s="253"/>
      <c r="FA184" s="253"/>
      <c r="FB184" s="253"/>
      <c r="FC184" s="253"/>
      <c r="FD184" s="253"/>
      <c r="FE184" s="253"/>
      <c r="FF184" s="253"/>
      <c r="FG184" s="253"/>
      <c r="FH184" s="253"/>
      <c r="FI184" s="253"/>
      <c r="FJ184" s="253"/>
      <c r="FK184" s="253"/>
      <c r="FL184" s="253"/>
      <c r="FM184" s="253"/>
      <c r="FN184" s="253"/>
      <c r="FO184" s="253"/>
      <c r="FP184" s="253"/>
      <c r="FQ184" s="253"/>
      <c r="FR184" s="253"/>
      <c r="FS184" s="253"/>
      <c r="FT184" s="253"/>
      <c r="FU184" s="253"/>
      <c r="FV184" s="253"/>
      <c r="FW184" s="253"/>
      <c r="FX184" s="253"/>
      <c r="FY184" s="253"/>
      <c r="FZ184" s="253"/>
      <c r="GA184" s="253"/>
      <c r="GB184" s="253"/>
      <c r="GC184" s="253"/>
      <c r="GD184" s="253"/>
      <c r="GE184" s="253"/>
      <c r="GF184" s="253"/>
      <c r="GG184" s="253"/>
      <c r="GH184" s="253"/>
      <c r="GI184" s="253"/>
      <c r="GJ184" s="253"/>
      <c r="GK184" s="253"/>
      <c r="GL184" s="253"/>
      <c r="GM184" s="253"/>
      <c r="GN184" s="253"/>
      <c r="GO184" s="253"/>
      <c r="GP184" s="253"/>
      <c r="GQ184" s="253"/>
      <c r="GR184" s="253"/>
      <c r="GS184" s="253"/>
      <c r="GT184" s="253"/>
      <c r="GU184" s="253"/>
      <c r="GV184" s="253"/>
      <c r="GW184" s="253"/>
      <c r="GX184" s="253"/>
      <c r="GY184" s="253"/>
      <c r="GZ184" s="253"/>
      <c r="HA184" s="253"/>
      <c r="HB184" s="253"/>
      <c r="HC184" s="253"/>
      <c r="HD184" s="253"/>
      <c r="HE184" s="253"/>
      <c r="HF184" s="253"/>
      <c r="HG184" s="253"/>
      <c r="HH184" s="253"/>
      <c r="HI184" s="253"/>
      <c r="HJ184" s="253"/>
      <c r="HK184" s="253"/>
      <c r="HL184" s="253"/>
      <c r="HM184" s="253"/>
      <c r="HN184" s="253"/>
      <c r="HO184" s="253"/>
      <c r="HP184" s="253"/>
      <c r="HQ184" s="253"/>
      <c r="HR184" s="253"/>
      <c r="HS184" s="253"/>
      <c r="HT184" s="253"/>
      <c r="HU184" s="253"/>
      <c r="HV184" s="253"/>
      <c r="HW184" s="253"/>
      <c r="HX184" s="253"/>
      <c r="HY184" s="253"/>
      <c r="HZ184" s="253"/>
      <c r="IA184" s="253"/>
      <c r="IB184" s="253"/>
      <c r="IC184" s="253"/>
      <c r="ID184" s="253"/>
      <c r="IE184" s="253"/>
      <c r="IF184" s="253"/>
      <c r="IG184" s="253"/>
      <c r="IH184" s="253"/>
      <c r="II184" s="253"/>
      <c r="IJ184" s="253"/>
      <c r="IK184" s="253"/>
      <c r="IL184" s="253"/>
      <c r="IM184" s="253"/>
      <c r="IN184" s="253"/>
      <c r="IO184" s="253"/>
      <c r="IP184" s="253"/>
      <c r="IQ184" s="253"/>
      <c r="IR184" s="253"/>
      <c r="IS184" s="253"/>
      <c r="IT184" s="253"/>
      <c r="IU184" s="253"/>
      <c r="IV184" s="253"/>
    </row>
    <row r="185" spans="1:256" ht="18">
      <c r="A185" s="263" t="s">
        <v>221</v>
      </c>
      <c r="B185" s="273">
        <f>SUM(B177:B184)</f>
        <v>15496584.42</v>
      </c>
      <c r="C185" s="279">
        <f>SUM(C177:C184)</f>
        <v>15423429.01</v>
      </c>
      <c r="D185" s="283">
        <f>C185-B185</f>
        <v>-73155.41000000015</v>
      </c>
      <c r="E185" s="274">
        <f>D185/B185</f>
        <v>-0.004720744134145151</v>
      </c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53"/>
      <c r="AT185" s="253"/>
      <c r="AU185" s="253"/>
      <c r="AV185" s="253"/>
      <c r="AW185" s="253"/>
      <c r="AX185" s="253"/>
      <c r="AY185" s="253"/>
      <c r="AZ185" s="253"/>
      <c r="BA185" s="253"/>
      <c r="BB185" s="253"/>
      <c r="BC185" s="253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  <c r="EG185" s="253"/>
      <c r="EH185" s="253"/>
      <c r="EI185" s="253"/>
      <c r="EJ185" s="253"/>
      <c r="EK185" s="253"/>
      <c r="EL185" s="253"/>
      <c r="EM185" s="253"/>
      <c r="EN185" s="253"/>
      <c r="EO185" s="253"/>
      <c r="EP185" s="253"/>
      <c r="EQ185" s="253"/>
      <c r="ER185" s="253"/>
      <c r="ES185" s="253"/>
      <c r="ET185" s="253"/>
      <c r="EU185" s="253"/>
      <c r="EV185" s="253"/>
      <c r="EW185" s="253"/>
      <c r="EX185" s="253"/>
      <c r="EY185" s="253"/>
      <c r="EZ185" s="253"/>
      <c r="FA185" s="253"/>
      <c r="FB185" s="253"/>
      <c r="FC185" s="253"/>
      <c r="FD185" s="253"/>
      <c r="FE185" s="253"/>
      <c r="FF185" s="253"/>
      <c r="FG185" s="253"/>
      <c r="FH185" s="253"/>
      <c r="FI185" s="253"/>
      <c r="FJ185" s="253"/>
      <c r="FK185" s="253"/>
      <c r="FL185" s="253"/>
      <c r="FM185" s="253"/>
      <c r="FN185" s="253"/>
      <c r="FO185" s="253"/>
      <c r="FP185" s="253"/>
      <c r="FQ185" s="253"/>
      <c r="FR185" s="253"/>
      <c r="FS185" s="253"/>
      <c r="FT185" s="253"/>
      <c r="FU185" s="253"/>
      <c r="FV185" s="253"/>
      <c r="FW185" s="253"/>
      <c r="FX185" s="253"/>
      <c r="FY185" s="253"/>
      <c r="FZ185" s="253"/>
      <c r="GA185" s="253"/>
      <c r="GB185" s="253"/>
      <c r="GC185" s="253"/>
      <c r="GD185" s="253"/>
      <c r="GE185" s="253"/>
      <c r="GF185" s="253"/>
      <c r="GG185" s="253"/>
      <c r="GH185" s="253"/>
      <c r="GI185" s="253"/>
      <c r="GJ185" s="253"/>
      <c r="GK185" s="253"/>
      <c r="GL185" s="253"/>
      <c r="GM185" s="253"/>
      <c r="GN185" s="253"/>
      <c r="GO185" s="253"/>
      <c r="GP185" s="253"/>
      <c r="GQ185" s="253"/>
      <c r="GR185" s="253"/>
      <c r="GS185" s="253"/>
      <c r="GT185" s="253"/>
      <c r="GU185" s="253"/>
      <c r="GV185" s="253"/>
      <c r="GW185" s="253"/>
      <c r="GX185" s="253"/>
      <c r="GY185" s="253"/>
      <c r="GZ185" s="253"/>
      <c r="HA185" s="253"/>
      <c r="HB185" s="253"/>
      <c r="HC185" s="253"/>
      <c r="HD185" s="253"/>
      <c r="HE185" s="253"/>
      <c r="HF185" s="253"/>
      <c r="HG185" s="253"/>
      <c r="HH185" s="253"/>
      <c r="HI185" s="253"/>
      <c r="HJ185" s="253"/>
      <c r="HK185" s="253"/>
      <c r="HL185" s="253"/>
      <c r="HM185" s="253"/>
      <c r="HN185" s="253"/>
      <c r="HO185" s="253"/>
      <c r="HP185" s="253"/>
      <c r="HQ185" s="253"/>
      <c r="HR185" s="253"/>
      <c r="HS185" s="253"/>
      <c r="HT185" s="253"/>
      <c r="HU185" s="253"/>
      <c r="HV185" s="253"/>
      <c r="HW185" s="253"/>
      <c r="HX185" s="253"/>
      <c r="HY185" s="253"/>
      <c r="HZ185" s="253"/>
      <c r="IA185" s="253"/>
      <c r="IB185" s="253"/>
      <c r="IC185" s="253"/>
      <c r="ID185" s="253"/>
      <c r="IE185" s="253"/>
      <c r="IF185" s="253"/>
      <c r="IG185" s="253"/>
      <c r="IH185" s="253"/>
      <c r="II185" s="253"/>
      <c r="IJ185" s="253"/>
      <c r="IK185" s="253"/>
      <c r="IL185" s="253"/>
      <c r="IM185" s="253"/>
      <c r="IN185" s="253"/>
      <c r="IO185" s="253"/>
      <c r="IP185" s="253"/>
      <c r="IQ185" s="253"/>
      <c r="IR185" s="253"/>
      <c r="IS185" s="253"/>
      <c r="IT185" s="253"/>
      <c r="IU185" s="253"/>
      <c r="IV185" s="253"/>
    </row>
    <row r="186" spans="1:256" ht="18">
      <c r="A186" s="284" t="s">
        <v>450</v>
      </c>
      <c r="B186" s="267">
        <v>61681.05</v>
      </c>
      <c r="C186" s="267">
        <v>50005</v>
      </c>
      <c r="D186" s="271"/>
      <c r="E186" s="27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  <c r="EG186" s="253"/>
      <c r="EH186" s="253"/>
      <c r="EI186" s="253"/>
      <c r="EJ186" s="253"/>
      <c r="EK186" s="253"/>
      <c r="EL186" s="253"/>
      <c r="EM186" s="253"/>
      <c r="EN186" s="253"/>
      <c r="EO186" s="253"/>
      <c r="EP186" s="253"/>
      <c r="EQ186" s="253"/>
      <c r="ER186" s="253"/>
      <c r="ES186" s="253"/>
      <c r="ET186" s="253"/>
      <c r="EU186" s="253"/>
      <c r="EV186" s="253"/>
      <c r="EW186" s="253"/>
      <c r="EX186" s="253"/>
      <c r="EY186" s="253"/>
      <c r="EZ186" s="253"/>
      <c r="FA186" s="253"/>
      <c r="FB186" s="253"/>
      <c r="FC186" s="253"/>
      <c r="FD186" s="253"/>
      <c r="FE186" s="253"/>
      <c r="FF186" s="253"/>
      <c r="FG186" s="253"/>
      <c r="FH186" s="253"/>
      <c r="FI186" s="253"/>
      <c r="FJ186" s="253"/>
      <c r="FK186" s="253"/>
      <c r="FL186" s="253"/>
      <c r="FM186" s="253"/>
      <c r="FN186" s="253"/>
      <c r="FO186" s="253"/>
      <c r="FP186" s="253"/>
      <c r="FQ186" s="253"/>
      <c r="FR186" s="253"/>
      <c r="FS186" s="253"/>
      <c r="FT186" s="253"/>
      <c r="FU186" s="253"/>
      <c r="FV186" s="253"/>
      <c r="FW186" s="253"/>
      <c r="FX186" s="253"/>
      <c r="FY186" s="253"/>
      <c r="FZ186" s="253"/>
      <c r="GA186" s="253"/>
      <c r="GB186" s="253"/>
      <c r="GC186" s="253"/>
      <c r="GD186" s="253"/>
      <c r="GE186" s="253"/>
      <c r="GF186" s="253"/>
      <c r="GG186" s="253"/>
      <c r="GH186" s="253"/>
      <c r="GI186" s="253"/>
      <c r="GJ186" s="253"/>
      <c r="GK186" s="253"/>
      <c r="GL186" s="253"/>
      <c r="GM186" s="253"/>
      <c r="GN186" s="253"/>
      <c r="GO186" s="253"/>
      <c r="GP186" s="253"/>
      <c r="GQ186" s="253"/>
      <c r="GR186" s="253"/>
      <c r="GS186" s="253"/>
      <c r="GT186" s="253"/>
      <c r="GU186" s="253"/>
      <c r="GV186" s="253"/>
      <c r="GW186" s="253"/>
      <c r="GX186" s="253"/>
      <c r="GY186" s="253"/>
      <c r="GZ186" s="253"/>
      <c r="HA186" s="253"/>
      <c r="HB186" s="253"/>
      <c r="HC186" s="253"/>
      <c r="HD186" s="253"/>
      <c r="HE186" s="253"/>
      <c r="HF186" s="253"/>
      <c r="HG186" s="253"/>
      <c r="HH186" s="253"/>
      <c r="HI186" s="253"/>
      <c r="HJ186" s="253"/>
      <c r="HK186" s="253"/>
      <c r="HL186" s="253"/>
      <c r="HM186" s="253"/>
      <c r="HN186" s="253"/>
      <c r="HO186" s="253"/>
      <c r="HP186" s="253"/>
      <c r="HQ186" s="253"/>
      <c r="HR186" s="253"/>
      <c r="HS186" s="253"/>
      <c r="HT186" s="253"/>
      <c r="HU186" s="253"/>
      <c r="HV186" s="253"/>
      <c r="HW186" s="253"/>
      <c r="HX186" s="253"/>
      <c r="HY186" s="253"/>
      <c r="HZ186" s="253"/>
      <c r="IA186" s="253"/>
      <c r="IB186" s="253"/>
      <c r="IC186" s="253"/>
      <c r="ID186" s="253"/>
      <c r="IE186" s="253"/>
      <c r="IF186" s="253"/>
      <c r="IG186" s="253"/>
      <c r="IH186" s="253"/>
      <c r="II186" s="253"/>
      <c r="IJ186" s="253"/>
      <c r="IK186" s="253"/>
      <c r="IL186" s="253"/>
      <c r="IM186" s="253"/>
      <c r="IN186" s="253"/>
      <c r="IO186" s="253"/>
      <c r="IP186" s="253"/>
      <c r="IQ186" s="253"/>
      <c r="IR186" s="253"/>
      <c r="IS186" s="253"/>
      <c r="IT186" s="253"/>
      <c r="IU186" s="253"/>
      <c r="IV186" s="253"/>
    </row>
    <row r="187" spans="1:256" ht="18">
      <c r="A187" s="263" t="s">
        <v>221</v>
      </c>
      <c r="B187" s="273">
        <f>SUM(B186:B186)</f>
        <v>61681.05</v>
      </c>
      <c r="C187" s="273">
        <f>SUM(C186:C186)</f>
        <v>50005</v>
      </c>
      <c r="D187" s="273">
        <f>C187-B187</f>
        <v>-11676.050000000003</v>
      </c>
      <c r="E187" s="274">
        <f>D187/B187</f>
        <v>-0.18929719905870607</v>
      </c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  <c r="DF187" s="253"/>
      <c r="DG187" s="253"/>
      <c r="DH187" s="253"/>
      <c r="DI187" s="253"/>
      <c r="DJ187" s="253"/>
      <c r="DK187" s="253"/>
      <c r="DL187" s="253"/>
      <c r="DM187" s="253"/>
      <c r="DN187" s="253"/>
      <c r="DO187" s="253"/>
      <c r="DP187" s="253"/>
      <c r="DQ187" s="253"/>
      <c r="DR187" s="253"/>
      <c r="DS187" s="253"/>
      <c r="DT187" s="253"/>
      <c r="DU187" s="253"/>
      <c r="DV187" s="253"/>
      <c r="DW187" s="253"/>
      <c r="DX187" s="253"/>
      <c r="DY187" s="253"/>
      <c r="DZ187" s="253"/>
      <c r="EA187" s="253"/>
      <c r="EB187" s="253"/>
      <c r="EC187" s="253"/>
      <c r="ED187" s="253"/>
      <c r="EE187" s="253"/>
      <c r="EF187" s="253"/>
      <c r="EG187" s="253"/>
      <c r="EH187" s="253"/>
      <c r="EI187" s="253"/>
      <c r="EJ187" s="253"/>
      <c r="EK187" s="253"/>
      <c r="EL187" s="253"/>
      <c r="EM187" s="253"/>
      <c r="EN187" s="253"/>
      <c r="EO187" s="253"/>
      <c r="EP187" s="253"/>
      <c r="EQ187" s="253"/>
      <c r="ER187" s="253"/>
      <c r="ES187" s="253"/>
      <c r="ET187" s="253"/>
      <c r="EU187" s="253"/>
      <c r="EV187" s="253"/>
      <c r="EW187" s="253"/>
      <c r="EX187" s="253"/>
      <c r="EY187" s="253"/>
      <c r="EZ187" s="253"/>
      <c r="FA187" s="253"/>
      <c r="FB187" s="253"/>
      <c r="FC187" s="253"/>
      <c r="FD187" s="253"/>
      <c r="FE187" s="253"/>
      <c r="FF187" s="253"/>
      <c r="FG187" s="253"/>
      <c r="FH187" s="253"/>
      <c r="FI187" s="253"/>
      <c r="FJ187" s="253"/>
      <c r="FK187" s="253"/>
      <c r="FL187" s="253"/>
      <c r="FM187" s="253"/>
      <c r="FN187" s="253"/>
      <c r="FO187" s="253"/>
      <c r="FP187" s="253"/>
      <c r="FQ187" s="253"/>
      <c r="FR187" s="253"/>
      <c r="FS187" s="253"/>
      <c r="FT187" s="253"/>
      <c r="FU187" s="253"/>
      <c r="FV187" s="253"/>
      <c r="FW187" s="253"/>
      <c r="FX187" s="253"/>
      <c r="FY187" s="253"/>
      <c r="FZ187" s="253"/>
      <c r="GA187" s="253"/>
      <c r="GB187" s="253"/>
      <c r="GC187" s="253"/>
      <c r="GD187" s="253"/>
      <c r="GE187" s="253"/>
      <c r="GF187" s="253"/>
      <c r="GG187" s="253"/>
      <c r="GH187" s="253"/>
      <c r="GI187" s="253"/>
      <c r="GJ187" s="253"/>
      <c r="GK187" s="253"/>
      <c r="GL187" s="253"/>
      <c r="GM187" s="253"/>
      <c r="GN187" s="253"/>
      <c r="GO187" s="253"/>
      <c r="GP187" s="253"/>
      <c r="GQ187" s="253"/>
      <c r="GR187" s="253"/>
      <c r="GS187" s="253"/>
      <c r="GT187" s="253"/>
      <c r="GU187" s="253"/>
      <c r="GV187" s="253"/>
      <c r="GW187" s="253"/>
      <c r="GX187" s="253"/>
      <c r="GY187" s="253"/>
      <c r="GZ187" s="253"/>
      <c r="HA187" s="253"/>
      <c r="HB187" s="253"/>
      <c r="HC187" s="253"/>
      <c r="HD187" s="253"/>
      <c r="HE187" s="253"/>
      <c r="HF187" s="253"/>
      <c r="HG187" s="253"/>
      <c r="HH187" s="253"/>
      <c r="HI187" s="253"/>
      <c r="HJ187" s="253"/>
      <c r="HK187" s="253"/>
      <c r="HL187" s="253"/>
      <c r="HM187" s="253"/>
      <c r="HN187" s="253"/>
      <c r="HO187" s="253"/>
      <c r="HP187" s="253"/>
      <c r="HQ187" s="253"/>
      <c r="HR187" s="253"/>
      <c r="HS187" s="253"/>
      <c r="HT187" s="253"/>
      <c r="HU187" s="253"/>
      <c r="HV187" s="253"/>
      <c r="HW187" s="253"/>
      <c r="HX187" s="253"/>
      <c r="HY187" s="253"/>
      <c r="HZ187" s="253"/>
      <c r="IA187" s="253"/>
      <c r="IB187" s="253"/>
      <c r="IC187" s="253"/>
      <c r="ID187" s="253"/>
      <c r="IE187" s="253"/>
      <c r="IF187" s="253"/>
      <c r="IG187" s="253"/>
      <c r="IH187" s="253"/>
      <c r="II187" s="253"/>
      <c r="IJ187" s="253"/>
      <c r="IK187" s="253"/>
      <c r="IL187" s="253"/>
      <c r="IM187" s="253"/>
      <c r="IN187" s="253"/>
      <c r="IO187" s="253"/>
      <c r="IP187" s="253"/>
      <c r="IQ187" s="253"/>
      <c r="IR187" s="253"/>
      <c r="IS187" s="253"/>
      <c r="IT187" s="253"/>
      <c r="IU187" s="253"/>
      <c r="IV187" s="253"/>
    </row>
    <row r="188" spans="1:256" ht="18">
      <c r="A188" s="284" t="s">
        <v>451</v>
      </c>
      <c r="B188" s="267">
        <v>26830.44</v>
      </c>
      <c r="C188" s="267">
        <v>38437.38</v>
      </c>
      <c r="D188" s="271"/>
      <c r="E188" s="272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  <c r="DF188" s="253"/>
      <c r="DG188" s="253"/>
      <c r="DH188" s="253"/>
      <c r="DI188" s="253"/>
      <c r="DJ188" s="253"/>
      <c r="DK188" s="253"/>
      <c r="DL188" s="253"/>
      <c r="DM188" s="253"/>
      <c r="DN188" s="253"/>
      <c r="DO188" s="253"/>
      <c r="DP188" s="253"/>
      <c r="DQ188" s="253"/>
      <c r="DR188" s="253"/>
      <c r="DS188" s="253"/>
      <c r="DT188" s="253"/>
      <c r="DU188" s="253"/>
      <c r="DV188" s="253"/>
      <c r="DW188" s="253"/>
      <c r="DX188" s="253"/>
      <c r="DY188" s="253"/>
      <c r="DZ188" s="253"/>
      <c r="EA188" s="253"/>
      <c r="EB188" s="253"/>
      <c r="EC188" s="253"/>
      <c r="ED188" s="253"/>
      <c r="EE188" s="253"/>
      <c r="EF188" s="253"/>
      <c r="EG188" s="253"/>
      <c r="EH188" s="253"/>
      <c r="EI188" s="253"/>
      <c r="EJ188" s="253"/>
      <c r="EK188" s="253"/>
      <c r="EL188" s="253"/>
      <c r="EM188" s="253"/>
      <c r="EN188" s="253"/>
      <c r="EO188" s="253"/>
      <c r="EP188" s="253"/>
      <c r="EQ188" s="253"/>
      <c r="ER188" s="253"/>
      <c r="ES188" s="253"/>
      <c r="ET188" s="253"/>
      <c r="EU188" s="253"/>
      <c r="EV188" s="253"/>
      <c r="EW188" s="253"/>
      <c r="EX188" s="253"/>
      <c r="EY188" s="253"/>
      <c r="EZ188" s="253"/>
      <c r="FA188" s="253"/>
      <c r="FB188" s="253"/>
      <c r="FC188" s="253"/>
      <c r="FD188" s="253"/>
      <c r="FE188" s="253"/>
      <c r="FF188" s="253"/>
      <c r="FG188" s="253"/>
      <c r="FH188" s="253"/>
      <c r="FI188" s="253"/>
      <c r="FJ188" s="253"/>
      <c r="FK188" s="253"/>
      <c r="FL188" s="253"/>
      <c r="FM188" s="253"/>
      <c r="FN188" s="253"/>
      <c r="FO188" s="253"/>
      <c r="FP188" s="253"/>
      <c r="FQ188" s="253"/>
      <c r="FR188" s="253"/>
      <c r="FS188" s="253"/>
      <c r="FT188" s="253"/>
      <c r="FU188" s="253"/>
      <c r="FV188" s="253"/>
      <c r="FW188" s="253"/>
      <c r="FX188" s="253"/>
      <c r="FY188" s="253"/>
      <c r="FZ188" s="253"/>
      <c r="GA188" s="253"/>
      <c r="GB188" s="253"/>
      <c r="GC188" s="253"/>
      <c r="GD188" s="253"/>
      <c r="GE188" s="253"/>
      <c r="GF188" s="253"/>
      <c r="GG188" s="253"/>
      <c r="GH188" s="253"/>
      <c r="GI188" s="253"/>
      <c r="GJ188" s="253"/>
      <c r="GK188" s="253"/>
      <c r="GL188" s="253"/>
      <c r="GM188" s="253"/>
      <c r="GN188" s="253"/>
      <c r="GO188" s="253"/>
      <c r="GP188" s="253"/>
      <c r="GQ188" s="253"/>
      <c r="GR188" s="253"/>
      <c r="GS188" s="253"/>
      <c r="GT188" s="253"/>
      <c r="GU188" s="253"/>
      <c r="GV188" s="253"/>
      <c r="GW188" s="253"/>
      <c r="GX188" s="253"/>
      <c r="GY188" s="253"/>
      <c r="GZ188" s="253"/>
      <c r="HA188" s="253"/>
      <c r="HB188" s="253"/>
      <c r="HC188" s="253"/>
      <c r="HD188" s="253"/>
      <c r="HE188" s="253"/>
      <c r="HF188" s="253"/>
      <c r="HG188" s="253"/>
      <c r="HH188" s="253"/>
      <c r="HI188" s="253"/>
      <c r="HJ188" s="253"/>
      <c r="HK188" s="253"/>
      <c r="HL188" s="253"/>
      <c r="HM188" s="253"/>
      <c r="HN188" s="253"/>
      <c r="HO188" s="253"/>
      <c r="HP188" s="253"/>
      <c r="HQ188" s="253"/>
      <c r="HR188" s="253"/>
      <c r="HS188" s="253"/>
      <c r="HT188" s="253"/>
      <c r="HU188" s="253"/>
      <c r="HV188" s="253"/>
      <c r="HW188" s="253"/>
      <c r="HX188" s="253"/>
      <c r="HY188" s="253"/>
      <c r="HZ188" s="253"/>
      <c r="IA188" s="253"/>
      <c r="IB188" s="253"/>
      <c r="IC188" s="253"/>
      <c r="ID188" s="253"/>
      <c r="IE188" s="253"/>
      <c r="IF188" s="253"/>
      <c r="IG188" s="253"/>
      <c r="IH188" s="253"/>
      <c r="II188" s="253"/>
      <c r="IJ188" s="253"/>
      <c r="IK188" s="253"/>
      <c r="IL188" s="253"/>
      <c r="IM188" s="253"/>
      <c r="IN188" s="253"/>
      <c r="IO188" s="253"/>
      <c r="IP188" s="253"/>
      <c r="IQ188" s="253"/>
      <c r="IR188" s="253"/>
      <c r="IS188" s="253"/>
      <c r="IT188" s="253"/>
      <c r="IU188" s="253"/>
      <c r="IV188" s="253"/>
    </row>
    <row r="189" spans="1:256" ht="18">
      <c r="A189" s="263" t="s">
        <v>221</v>
      </c>
      <c r="B189" s="273">
        <f>SUM(B188:B188)</f>
        <v>26830.44</v>
      </c>
      <c r="C189" s="273">
        <f>SUM(C188:C188)</f>
        <v>38437.38</v>
      </c>
      <c r="D189" s="273">
        <f>C189-B189</f>
        <v>11606.939999999999</v>
      </c>
      <c r="E189" s="274">
        <f>D189/B189</f>
        <v>0.4326034161198996</v>
      </c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  <c r="EG189" s="253"/>
      <c r="EH189" s="253"/>
      <c r="EI189" s="253"/>
      <c r="EJ189" s="253"/>
      <c r="EK189" s="253"/>
      <c r="EL189" s="253"/>
      <c r="EM189" s="253"/>
      <c r="EN189" s="253"/>
      <c r="EO189" s="253"/>
      <c r="EP189" s="253"/>
      <c r="EQ189" s="253"/>
      <c r="ER189" s="253"/>
      <c r="ES189" s="253"/>
      <c r="ET189" s="253"/>
      <c r="EU189" s="253"/>
      <c r="EV189" s="253"/>
      <c r="EW189" s="253"/>
      <c r="EX189" s="253"/>
      <c r="EY189" s="253"/>
      <c r="EZ189" s="253"/>
      <c r="FA189" s="253"/>
      <c r="FB189" s="253"/>
      <c r="FC189" s="253"/>
      <c r="FD189" s="253"/>
      <c r="FE189" s="253"/>
      <c r="FF189" s="253"/>
      <c r="FG189" s="253"/>
      <c r="FH189" s="253"/>
      <c r="FI189" s="253"/>
      <c r="FJ189" s="253"/>
      <c r="FK189" s="253"/>
      <c r="FL189" s="253"/>
      <c r="FM189" s="253"/>
      <c r="FN189" s="253"/>
      <c r="FO189" s="253"/>
      <c r="FP189" s="253"/>
      <c r="FQ189" s="253"/>
      <c r="FR189" s="253"/>
      <c r="FS189" s="253"/>
      <c r="FT189" s="253"/>
      <c r="FU189" s="253"/>
      <c r="FV189" s="253"/>
      <c r="FW189" s="253"/>
      <c r="FX189" s="253"/>
      <c r="FY189" s="253"/>
      <c r="FZ189" s="253"/>
      <c r="GA189" s="253"/>
      <c r="GB189" s="253"/>
      <c r="GC189" s="253"/>
      <c r="GD189" s="253"/>
      <c r="GE189" s="253"/>
      <c r="GF189" s="253"/>
      <c r="GG189" s="253"/>
      <c r="GH189" s="253"/>
      <c r="GI189" s="253"/>
      <c r="GJ189" s="253"/>
      <c r="GK189" s="253"/>
      <c r="GL189" s="253"/>
      <c r="GM189" s="253"/>
      <c r="GN189" s="253"/>
      <c r="GO189" s="253"/>
      <c r="GP189" s="253"/>
      <c r="GQ189" s="253"/>
      <c r="GR189" s="253"/>
      <c r="GS189" s="253"/>
      <c r="GT189" s="253"/>
      <c r="GU189" s="253"/>
      <c r="GV189" s="253"/>
      <c r="GW189" s="253"/>
      <c r="GX189" s="253"/>
      <c r="GY189" s="253"/>
      <c r="GZ189" s="253"/>
      <c r="HA189" s="253"/>
      <c r="HB189" s="253"/>
      <c r="HC189" s="253"/>
      <c r="HD189" s="253"/>
      <c r="HE189" s="253"/>
      <c r="HF189" s="253"/>
      <c r="HG189" s="253"/>
      <c r="HH189" s="253"/>
      <c r="HI189" s="253"/>
      <c r="HJ189" s="253"/>
      <c r="HK189" s="253"/>
      <c r="HL189" s="253"/>
      <c r="HM189" s="253"/>
      <c r="HN189" s="253"/>
      <c r="HO189" s="253"/>
      <c r="HP189" s="253"/>
      <c r="HQ189" s="253"/>
      <c r="HR189" s="253"/>
      <c r="HS189" s="253"/>
      <c r="HT189" s="253"/>
      <c r="HU189" s="253"/>
      <c r="HV189" s="253"/>
      <c r="HW189" s="253"/>
      <c r="HX189" s="253"/>
      <c r="HY189" s="253"/>
      <c r="HZ189" s="253"/>
      <c r="IA189" s="253"/>
      <c r="IB189" s="253"/>
      <c r="IC189" s="253"/>
      <c r="ID189" s="253"/>
      <c r="IE189" s="253"/>
      <c r="IF189" s="253"/>
      <c r="IG189" s="253"/>
      <c r="IH189" s="253"/>
      <c r="II189" s="253"/>
      <c r="IJ189" s="253"/>
      <c r="IK189" s="253"/>
      <c r="IL189" s="253"/>
      <c r="IM189" s="253"/>
      <c r="IN189" s="253"/>
      <c r="IO189" s="253"/>
      <c r="IP189" s="253"/>
      <c r="IQ189" s="253"/>
      <c r="IR189" s="253"/>
      <c r="IS189" s="253"/>
      <c r="IT189" s="253"/>
      <c r="IU189" s="253"/>
      <c r="IV189" s="253"/>
    </row>
    <row r="190" spans="1:256" ht="18">
      <c r="A190" s="286" t="s">
        <v>402</v>
      </c>
      <c r="B190" s="286">
        <f>B7+B10+B15+B24+B33+B38+B48+B62+B80+B82+B86+B93+B123+B140+B143+B164+B169+B175+B185+B187+B189</f>
        <v>556658262.08</v>
      </c>
      <c r="C190" s="286">
        <f>C7+C10+C15+C24+C33+C38+C48+C62+C80+C82+C86+C93+C123+C140+C143+C164+C169+C175+C185+C187+C189</f>
        <v>599902420.38</v>
      </c>
      <c r="D190" s="286">
        <f>C190-B190</f>
        <v>43244158.29999995</v>
      </c>
      <c r="E190" s="287">
        <f>D190/B190</f>
        <v>0.07768528960374099</v>
      </c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  <c r="EG190" s="253"/>
      <c r="EH190" s="253"/>
      <c r="EI190" s="253"/>
      <c r="EJ190" s="253"/>
      <c r="EK190" s="253"/>
      <c r="EL190" s="253"/>
      <c r="EM190" s="253"/>
      <c r="EN190" s="253"/>
      <c r="EO190" s="253"/>
      <c r="EP190" s="253"/>
      <c r="EQ190" s="253"/>
      <c r="ER190" s="253"/>
      <c r="ES190" s="253"/>
      <c r="ET190" s="253"/>
      <c r="EU190" s="253"/>
      <c r="EV190" s="253"/>
      <c r="EW190" s="253"/>
      <c r="EX190" s="253"/>
      <c r="EY190" s="253"/>
      <c r="EZ190" s="253"/>
      <c r="FA190" s="253"/>
      <c r="FB190" s="253"/>
      <c r="FC190" s="253"/>
      <c r="FD190" s="253"/>
      <c r="FE190" s="253"/>
      <c r="FF190" s="253"/>
      <c r="FG190" s="253"/>
      <c r="FH190" s="253"/>
      <c r="FI190" s="253"/>
      <c r="FJ190" s="253"/>
      <c r="FK190" s="253"/>
      <c r="FL190" s="253"/>
      <c r="FM190" s="253"/>
      <c r="FN190" s="253"/>
      <c r="FO190" s="253"/>
      <c r="FP190" s="253"/>
      <c r="FQ190" s="253"/>
      <c r="FR190" s="253"/>
      <c r="FS190" s="253"/>
      <c r="FT190" s="253"/>
      <c r="FU190" s="253"/>
      <c r="FV190" s="253"/>
      <c r="FW190" s="253"/>
      <c r="FX190" s="253"/>
      <c r="FY190" s="253"/>
      <c r="FZ190" s="253"/>
      <c r="GA190" s="253"/>
      <c r="GB190" s="253"/>
      <c r="GC190" s="253"/>
      <c r="GD190" s="253"/>
      <c r="GE190" s="253"/>
      <c r="GF190" s="253"/>
      <c r="GG190" s="253"/>
      <c r="GH190" s="253"/>
      <c r="GI190" s="253"/>
      <c r="GJ190" s="253"/>
      <c r="GK190" s="253"/>
      <c r="GL190" s="253"/>
      <c r="GM190" s="253"/>
      <c r="GN190" s="253"/>
      <c r="GO190" s="253"/>
      <c r="GP190" s="253"/>
      <c r="GQ190" s="253"/>
      <c r="GR190" s="253"/>
      <c r="GS190" s="253"/>
      <c r="GT190" s="253"/>
      <c r="GU190" s="253"/>
      <c r="GV190" s="253"/>
      <c r="GW190" s="253"/>
      <c r="GX190" s="253"/>
      <c r="GY190" s="253"/>
      <c r="GZ190" s="253"/>
      <c r="HA190" s="253"/>
      <c r="HB190" s="253"/>
      <c r="HC190" s="253"/>
      <c r="HD190" s="253"/>
      <c r="HE190" s="253"/>
      <c r="HF190" s="253"/>
      <c r="HG190" s="253"/>
      <c r="HH190" s="253"/>
      <c r="HI190" s="253"/>
      <c r="HJ190" s="253"/>
      <c r="HK190" s="253"/>
      <c r="HL190" s="253"/>
      <c r="HM190" s="253"/>
      <c r="HN190" s="253"/>
      <c r="HO190" s="253"/>
      <c r="HP190" s="253"/>
      <c r="HQ190" s="253"/>
      <c r="HR190" s="253"/>
      <c r="HS190" s="253"/>
      <c r="HT190" s="253"/>
      <c r="HU190" s="253"/>
      <c r="HV190" s="253"/>
      <c r="HW190" s="253"/>
      <c r="HX190" s="253"/>
      <c r="HY190" s="253"/>
      <c r="HZ190" s="253"/>
      <c r="IA190" s="253"/>
      <c r="IB190" s="253"/>
      <c r="IC190" s="253"/>
      <c r="ID190" s="253"/>
      <c r="IE190" s="253"/>
      <c r="IF190" s="253"/>
      <c r="IG190" s="253"/>
      <c r="IH190" s="253"/>
      <c r="II190" s="253"/>
      <c r="IJ190" s="253"/>
      <c r="IK190" s="253"/>
      <c r="IL190" s="253"/>
      <c r="IM190" s="253"/>
      <c r="IN190" s="253"/>
      <c r="IO190" s="253"/>
      <c r="IP190" s="253"/>
      <c r="IQ190" s="253"/>
      <c r="IR190" s="253"/>
      <c r="IS190" s="253"/>
      <c r="IT190" s="253"/>
      <c r="IU190" s="253"/>
      <c r="IV190" s="253"/>
    </row>
    <row r="191" ht="12.75">
      <c r="C191" s="288"/>
    </row>
    <row r="197" ht="12.75">
      <c r="A197" s="250" t="s">
        <v>211</v>
      </c>
    </row>
    <row r="198" ht="12.75">
      <c r="A198" s="250" t="s">
        <v>403</v>
      </c>
    </row>
    <row r="199" ht="12.75">
      <c r="A199" s="250" t="s">
        <v>404</v>
      </c>
    </row>
    <row r="200" ht="12.75">
      <c r="A200" s="250" t="s">
        <v>405</v>
      </c>
    </row>
    <row r="201" ht="12.75">
      <c r="A201" s="250" t="s">
        <v>406</v>
      </c>
    </row>
    <row r="202" ht="12.75">
      <c r="A202" s="250" t="s">
        <v>407</v>
      </c>
    </row>
    <row r="203" ht="12.75">
      <c r="A203" s="250" t="s">
        <v>408</v>
      </c>
    </row>
    <row r="204" ht="12.75">
      <c r="A204" s="250" t="s">
        <v>409</v>
      </c>
    </row>
    <row r="205" ht="12.75">
      <c r="A205" s="250" t="s">
        <v>410</v>
      </c>
    </row>
    <row r="206" ht="12.75">
      <c r="A206" s="250" t="s">
        <v>411</v>
      </c>
    </row>
    <row r="208" ht="12.75">
      <c r="A208" s="250" t="s">
        <v>412</v>
      </c>
    </row>
    <row r="209" ht="12.75">
      <c r="A209" s="250" t="s">
        <v>413</v>
      </c>
    </row>
    <row r="210" ht="12.75">
      <c r="A210" s="250" t="s">
        <v>414</v>
      </c>
    </row>
    <row r="211" ht="12.75">
      <c r="A211" s="250" t="s">
        <v>415</v>
      </c>
    </row>
    <row r="212" ht="12.75">
      <c r="A212" s="250" t="s">
        <v>416</v>
      </c>
    </row>
    <row r="213" ht="12.75">
      <c r="A213" s="250" t="s">
        <v>417</v>
      </c>
    </row>
    <row r="214" ht="12.75">
      <c r="A214" s="250" t="s">
        <v>418</v>
      </c>
    </row>
    <row r="215" ht="12.75">
      <c r="A215" s="250" t="s">
        <v>419</v>
      </c>
    </row>
    <row r="216" ht="12.75">
      <c r="A216" s="250" t="s">
        <v>420</v>
      </c>
    </row>
    <row r="217" ht="12.75">
      <c r="A217" s="250" t="s">
        <v>421</v>
      </c>
    </row>
    <row r="218" ht="12.75">
      <c r="A218" s="250" t="s">
        <v>422</v>
      </c>
    </row>
    <row r="219" ht="12.75">
      <c r="A219" s="250" t="s">
        <v>423</v>
      </c>
    </row>
    <row r="220" ht="12.75">
      <c r="A220" s="250" t="s">
        <v>424</v>
      </c>
    </row>
    <row r="221" ht="12.75">
      <c r="A221" s="250" t="s">
        <v>425</v>
      </c>
    </row>
    <row r="222" ht="12.75">
      <c r="A222" s="250" t="s">
        <v>426</v>
      </c>
    </row>
    <row r="223" ht="12.75">
      <c r="A223" s="250" t="s">
        <v>427</v>
      </c>
    </row>
    <row r="224" ht="12.75">
      <c r="A224" s="289" t="s">
        <v>428</v>
      </c>
    </row>
    <row r="225" ht="12.75">
      <c r="A225" s="289" t="s">
        <v>429</v>
      </c>
    </row>
    <row r="226" ht="12.75">
      <c r="A226" s="250" t="s">
        <v>430</v>
      </c>
    </row>
    <row r="227" ht="12.75">
      <c r="A227" s="250" t="s">
        <v>431</v>
      </c>
    </row>
    <row r="228" ht="12.75">
      <c r="A228" s="250" t="s">
        <v>432</v>
      </c>
    </row>
    <row r="229" ht="12.75">
      <c r="A229" s="250" t="s">
        <v>433</v>
      </c>
    </row>
    <row r="230" ht="12.75">
      <c r="A230" s="250" t="s">
        <v>434</v>
      </c>
    </row>
    <row r="231" ht="12.75">
      <c r="A231" s="250" t="s">
        <v>435</v>
      </c>
    </row>
    <row r="232" ht="12.75">
      <c r="A232" s="250" t="s">
        <v>436</v>
      </c>
    </row>
    <row r="233" ht="12.75">
      <c r="A233" s="250" t="s">
        <v>437</v>
      </c>
    </row>
    <row r="234" ht="12.75">
      <c r="A234" s="250" t="s">
        <v>438</v>
      </c>
    </row>
    <row r="235" ht="12.75">
      <c r="A235" s="250" t="s">
        <v>439</v>
      </c>
    </row>
    <row r="236" ht="12.75">
      <c r="A236" s="250" t="s">
        <v>440</v>
      </c>
    </row>
    <row r="237" ht="12.75">
      <c r="A237" s="250" t="s">
        <v>441</v>
      </c>
    </row>
    <row r="238" ht="12.75">
      <c r="A238" s="250" t="s">
        <v>442</v>
      </c>
    </row>
    <row r="239" ht="12.75">
      <c r="A239" s="250" t="s">
        <v>443</v>
      </c>
    </row>
    <row r="240" ht="12.75">
      <c r="A240" s="250" t="s">
        <v>444</v>
      </c>
    </row>
    <row r="241" ht="12.75">
      <c r="A241" s="250" t="s">
        <v>445</v>
      </c>
    </row>
    <row r="242" ht="12.75">
      <c r="A242" s="250" t="s">
        <v>446</v>
      </c>
    </row>
    <row r="243" ht="12.75">
      <c r="A243" s="250" t="s">
        <v>447</v>
      </c>
    </row>
    <row r="246" ht="12.75">
      <c r="A246" s="289"/>
    </row>
  </sheetData>
  <printOptions horizontalCentered="1"/>
  <pageMargins left="0.31" right="0.29" top="0.18" bottom="0.29" header="0.18" footer="0.18"/>
  <pageSetup horizontalDpi="600" verticalDpi="600" orientation="portrait" scale="60" r:id="rId1"/>
  <rowBreaks count="1" manualBreakCount="1">
    <brk id="4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6"/>
  <sheetViews>
    <sheetView showOutlineSymbols="0" view="pageBreakPreview" zoomScale="87" zoomScaleNormal="87" zoomScaleSheetLayoutView="87" workbookViewId="0" topLeftCell="A1">
      <selection activeCell="B6" sqref="B6"/>
    </sheetView>
  </sheetViews>
  <sheetFormatPr defaultColWidth="12.21484375" defaultRowHeight="15"/>
  <cols>
    <col min="1" max="1" width="38.4453125" style="209" customWidth="1"/>
    <col min="2" max="3" width="21.10546875" style="209" customWidth="1"/>
    <col min="4" max="4" width="16.5546875" style="209" customWidth="1"/>
    <col min="5" max="5" width="11.99609375" style="209" customWidth="1"/>
    <col min="6" max="16384" width="12.21484375" style="209" customWidth="1"/>
  </cols>
  <sheetData>
    <row r="1" spans="2:256" ht="18">
      <c r="B1" s="210" t="s">
        <v>0</v>
      </c>
      <c r="C1" s="210"/>
      <c r="D1" s="210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ht="18">
      <c r="A2" s="211"/>
      <c r="B2" s="210" t="s">
        <v>241</v>
      </c>
      <c r="C2" s="210"/>
      <c r="D2" s="210"/>
      <c r="E2" s="211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pans="1:256" ht="18">
      <c r="A3" s="213" t="s">
        <v>242</v>
      </c>
      <c r="B3" s="210" t="s">
        <v>107</v>
      </c>
      <c r="C3" s="210"/>
      <c r="D3" s="210"/>
      <c r="E3" s="214" t="s">
        <v>243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pans="1:256" ht="18">
      <c r="A4" s="215" t="s">
        <v>244</v>
      </c>
      <c r="B4" s="215" t="s">
        <v>245</v>
      </c>
      <c r="C4" s="216" t="s">
        <v>246</v>
      </c>
      <c r="D4" s="215" t="s">
        <v>247</v>
      </c>
      <c r="E4" s="215" t="s">
        <v>248</v>
      </c>
      <c r="F4" s="217"/>
      <c r="G4" s="217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</row>
    <row r="5" spans="1:256" ht="18">
      <c r="A5" s="218" t="s">
        <v>249</v>
      </c>
      <c r="B5" s="219"/>
      <c r="C5" s="219"/>
      <c r="D5" s="219"/>
      <c r="E5" s="220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</row>
    <row r="6" spans="1:256" ht="18">
      <c r="A6" s="219" t="s">
        <v>250</v>
      </c>
      <c r="B6" s="221">
        <v>143186095.31</v>
      </c>
      <c r="C6" s="221">
        <v>174639786.45</v>
      </c>
      <c r="D6" s="219"/>
      <c r="E6" s="220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pans="1:256" ht="18">
      <c r="A7" s="222" t="s">
        <v>221</v>
      </c>
      <c r="B7" s="223">
        <f>B6</f>
        <v>143186095.31</v>
      </c>
      <c r="C7" s="223">
        <f>C6</f>
        <v>174639786.45</v>
      </c>
      <c r="D7" s="223">
        <f>C7-B7</f>
        <v>31453691.139999986</v>
      </c>
      <c r="E7" s="224">
        <f>D7/B7</f>
        <v>0.21967001105730471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pans="1:256" ht="18">
      <c r="A8" s="218" t="s">
        <v>251</v>
      </c>
      <c r="B8" s="219"/>
      <c r="C8" s="219"/>
      <c r="D8" s="219"/>
      <c r="E8" s="225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ht="18">
      <c r="A9" s="219" t="s">
        <v>252</v>
      </c>
      <c r="B9" s="221">
        <v>80507134.11</v>
      </c>
      <c r="C9" s="221">
        <v>91241120.35</v>
      </c>
      <c r="D9" s="219"/>
      <c r="E9" s="225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8">
      <c r="A10" s="222" t="s">
        <v>221</v>
      </c>
      <c r="B10" s="223">
        <f>SUM(B8:B9)</f>
        <v>80507134.11</v>
      </c>
      <c r="C10" s="223">
        <f>SUM(C8:C9)</f>
        <v>91241120.35</v>
      </c>
      <c r="D10" s="223">
        <f>C10-B10</f>
        <v>10733986.239999995</v>
      </c>
      <c r="E10" s="224">
        <f>D10/B10</f>
        <v>0.13332962797227058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8">
      <c r="A11" s="218" t="s">
        <v>253</v>
      </c>
      <c r="B11" s="219"/>
      <c r="C11" s="219"/>
      <c r="D11" s="219"/>
      <c r="E11" s="225" t="s">
        <v>108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8">
      <c r="A12" s="219" t="s">
        <v>254</v>
      </c>
      <c r="B12" s="226">
        <v>-31574330.17</v>
      </c>
      <c r="C12" s="226">
        <v>-34569331.53</v>
      </c>
      <c r="D12" s="219"/>
      <c r="E12" s="225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8">
      <c r="A13" s="219" t="s">
        <v>255</v>
      </c>
      <c r="B13" s="226">
        <v>38142836.42</v>
      </c>
      <c r="C13" s="226">
        <v>35527094.28</v>
      </c>
      <c r="D13" s="227"/>
      <c r="E13" s="228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8">
      <c r="A14" s="219" t="s">
        <v>256</v>
      </c>
      <c r="B14" s="221">
        <v>849080.16</v>
      </c>
      <c r="C14" s="221">
        <v>625299.75</v>
      </c>
      <c r="D14" s="227"/>
      <c r="E14" s="228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8">
      <c r="A15" s="222" t="s">
        <v>221</v>
      </c>
      <c r="B15" s="223">
        <f>SUM(B12:B14)</f>
        <v>7417586.41</v>
      </c>
      <c r="C15" s="223">
        <f>SUM(C12:C14)</f>
        <v>1583062.5</v>
      </c>
      <c r="D15" s="223">
        <f>C15-B15</f>
        <v>-5834523.91</v>
      </c>
      <c r="E15" s="224">
        <f>D15/B15</f>
        <v>-0.7865798370928584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8">
      <c r="A16" s="218" t="s">
        <v>257</v>
      </c>
      <c r="B16" s="219"/>
      <c r="C16" s="219"/>
      <c r="D16" s="219"/>
      <c r="E16" s="225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8">
      <c r="A17" s="219" t="s">
        <v>258</v>
      </c>
      <c r="B17" s="226">
        <v>30899986.04</v>
      </c>
      <c r="C17" s="226">
        <v>27865146.62</v>
      </c>
      <c r="D17" s="219"/>
      <c r="E17" s="225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8">
      <c r="A18" s="219" t="s">
        <v>259</v>
      </c>
      <c r="B18" s="226">
        <v>4202659.99</v>
      </c>
      <c r="C18" s="226">
        <v>2612027.56</v>
      </c>
      <c r="D18" s="227"/>
      <c r="E18" s="228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8">
      <c r="A19" s="219" t="s">
        <v>260</v>
      </c>
      <c r="B19" s="226">
        <v>6647068.23</v>
      </c>
      <c r="C19" s="226">
        <v>5197650.71</v>
      </c>
      <c r="D19" s="227"/>
      <c r="E19" s="228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8">
      <c r="A20" s="219" t="s">
        <v>261</v>
      </c>
      <c r="B20" s="226">
        <v>-3988.93</v>
      </c>
      <c r="C20" s="226">
        <v>41311.59</v>
      </c>
      <c r="D20" s="227"/>
      <c r="E20" s="228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8">
      <c r="A21" s="219" t="s">
        <v>262</v>
      </c>
      <c r="B21" s="226">
        <v>352326.59</v>
      </c>
      <c r="C21" s="226">
        <v>560720.75</v>
      </c>
      <c r="D21" s="227"/>
      <c r="E21" s="228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8">
      <c r="A22" s="219" t="s">
        <v>263</v>
      </c>
      <c r="B22" s="226">
        <v>-2794641.23</v>
      </c>
      <c r="C22" s="226">
        <v>-2045578.15</v>
      </c>
      <c r="D22" s="227"/>
      <c r="E22" s="228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8">
      <c r="A23" s="219" t="s">
        <v>264</v>
      </c>
      <c r="B23" s="226">
        <v>532420.1</v>
      </c>
      <c r="C23" s="226">
        <v>6400847.82</v>
      </c>
      <c r="D23" s="227"/>
      <c r="E23" s="228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8">
      <c r="A24" s="222" t="s">
        <v>221</v>
      </c>
      <c r="B24" s="223">
        <f>SUM(B17:B23)</f>
        <v>39835830.790000014</v>
      </c>
      <c r="C24" s="223">
        <f>SUM(C17:C23)</f>
        <v>40632126.900000006</v>
      </c>
      <c r="D24" s="223">
        <f>C24-B24</f>
        <v>796296.109999992</v>
      </c>
      <c r="E24" s="224">
        <f>D24/B24</f>
        <v>0.019989444030871977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8">
      <c r="A25" s="218" t="s">
        <v>265</v>
      </c>
      <c r="B25" s="219"/>
      <c r="C25" s="219"/>
      <c r="D25" s="219"/>
      <c r="E25" s="225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8">
      <c r="A26" s="219" t="s">
        <v>266</v>
      </c>
      <c r="B26" s="226">
        <v>245414639.89</v>
      </c>
      <c r="C26" s="226">
        <v>258433560.3</v>
      </c>
      <c r="D26" s="219"/>
      <c r="E26" s="225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8">
      <c r="A27" s="219" t="s">
        <v>267</v>
      </c>
      <c r="B27" s="226">
        <v>0</v>
      </c>
      <c r="C27" s="226">
        <v>0</v>
      </c>
      <c r="D27" s="227"/>
      <c r="E27" s="228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8">
      <c r="A28" s="219" t="s">
        <v>268</v>
      </c>
      <c r="B28" s="226">
        <v>75000</v>
      </c>
      <c r="C28" s="226">
        <v>45100</v>
      </c>
      <c r="D28" s="227"/>
      <c r="E28" s="228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8">
      <c r="A29" s="219" t="s">
        <v>269</v>
      </c>
      <c r="B29" s="226">
        <v>0</v>
      </c>
      <c r="C29" s="226">
        <v>0</v>
      </c>
      <c r="D29" s="227"/>
      <c r="E29" s="228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8">
      <c r="A30" s="219" t="s">
        <v>270</v>
      </c>
      <c r="B30" s="226">
        <v>89906.08</v>
      </c>
      <c r="C30" s="226">
        <v>216001.26</v>
      </c>
      <c r="D30" s="227"/>
      <c r="E30" s="228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8">
      <c r="A31" s="219" t="s">
        <v>271</v>
      </c>
      <c r="B31" s="226">
        <v>0</v>
      </c>
      <c r="C31" s="226">
        <v>0</v>
      </c>
      <c r="D31" s="227"/>
      <c r="E31" s="228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8">
      <c r="A32" s="219" t="s">
        <v>272</v>
      </c>
      <c r="B32" s="226">
        <v>0</v>
      </c>
      <c r="C32" s="226">
        <v>0</v>
      </c>
      <c r="D32" s="227"/>
      <c r="E32" s="228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8">
      <c r="A33" s="222" t="s">
        <v>221</v>
      </c>
      <c r="B33" s="223">
        <f>SUM(B26:B32)</f>
        <v>245579545.97</v>
      </c>
      <c r="C33" s="223">
        <f>SUM(C26:C32)</f>
        <v>258694661.56</v>
      </c>
      <c r="D33" s="223">
        <f>C33-B33</f>
        <v>13115115.590000004</v>
      </c>
      <c r="E33" s="224">
        <f>D33/B33</f>
        <v>0.05340475542536489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</row>
    <row r="34" spans="1:256" ht="18">
      <c r="A34" s="218" t="s">
        <v>273</v>
      </c>
      <c r="B34" s="219"/>
      <c r="C34" s="219"/>
      <c r="D34" s="219"/>
      <c r="E34" s="22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spans="1:256" ht="18">
      <c r="A35" s="219" t="s">
        <v>274</v>
      </c>
      <c r="B35" s="226">
        <v>19546523.28</v>
      </c>
      <c r="C35" s="226">
        <v>18859294.51</v>
      </c>
      <c r="D35" s="219"/>
      <c r="E35" s="225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spans="1:256" ht="18">
      <c r="A36" s="219" t="s">
        <v>275</v>
      </c>
      <c r="B36" s="226">
        <v>7114.47</v>
      </c>
      <c r="C36" s="226">
        <v>17333.62</v>
      </c>
      <c r="D36" s="227"/>
      <c r="E36" s="228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spans="1:256" ht="18">
      <c r="A37" s="219" t="s">
        <v>276</v>
      </c>
      <c r="B37" s="226">
        <v>7598196.83</v>
      </c>
      <c r="C37" s="226">
        <v>7340809.88</v>
      </c>
      <c r="D37" s="227"/>
      <c r="E37" s="228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spans="1:256" ht="18">
      <c r="A38" s="222" t="s">
        <v>221</v>
      </c>
      <c r="B38" s="223">
        <f>SUM(B35:B37)</f>
        <v>27151834.58</v>
      </c>
      <c r="C38" s="223">
        <f>SUM(C35:C37)</f>
        <v>26217438.01</v>
      </c>
      <c r="D38" s="223">
        <f>C38-B38</f>
        <v>-934396.5699999966</v>
      </c>
      <c r="E38" s="224">
        <f>D38/B38</f>
        <v>-0.034413754519861124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spans="1:256" ht="18">
      <c r="A39" s="218" t="s">
        <v>277</v>
      </c>
      <c r="B39" s="219"/>
      <c r="C39" s="219"/>
      <c r="D39" s="219"/>
      <c r="E39" s="225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spans="1:256" ht="18">
      <c r="A40" s="219" t="s">
        <v>278</v>
      </c>
      <c r="B40" s="226">
        <v>32137660.31</v>
      </c>
      <c r="C40" s="226">
        <v>41596240.74</v>
      </c>
      <c r="D40" s="219"/>
      <c r="E40" s="225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spans="1:256" ht="18">
      <c r="A41" s="219" t="s">
        <v>279</v>
      </c>
      <c r="B41" s="226">
        <v>3200874.46</v>
      </c>
      <c r="C41" s="226">
        <v>3515921.27</v>
      </c>
      <c r="D41" s="227"/>
      <c r="E41" s="228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spans="1:256" ht="18">
      <c r="A42" s="219" t="s">
        <v>280</v>
      </c>
      <c r="B42" s="226">
        <v>127485.03</v>
      </c>
      <c r="C42" s="226">
        <v>129024.19</v>
      </c>
      <c r="D42" s="227"/>
      <c r="E42" s="228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spans="1:256" ht="18">
      <c r="A43" s="219" t="s">
        <v>281</v>
      </c>
      <c r="B43" s="226">
        <v>1010</v>
      </c>
      <c r="C43" s="226">
        <v>640</v>
      </c>
      <c r="D43" s="227"/>
      <c r="E43" s="228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spans="1:256" ht="18">
      <c r="A44" s="219" t="s">
        <v>282</v>
      </c>
      <c r="B44" s="226">
        <v>60</v>
      </c>
      <c r="C44" s="226">
        <v>65</v>
      </c>
      <c r="D44" s="227"/>
      <c r="E44" s="228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spans="1:256" ht="18">
      <c r="A45" s="219" t="s">
        <v>283</v>
      </c>
      <c r="B45" s="226">
        <v>1348.05</v>
      </c>
      <c r="C45" s="226">
        <v>1474.8</v>
      </c>
      <c r="D45" s="227"/>
      <c r="E45" s="228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spans="1:256" ht="18">
      <c r="A46" s="219" t="s">
        <v>284</v>
      </c>
      <c r="B46" s="226">
        <v>1348.06</v>
      </c>
      <c r="C46" s="226">
        <v>0</v>
      </c>
      <c r="D46" s="227"/>
      <c r="E46" s="228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</row>
    <row r="47" spans="1:256" ht="18">
      <c r="A47" s="219" t="s">
        <v>285</v>
      </c>
      <c r="B47" s="226">
        <v>34917.01</v>
      </c>
      <c r="C47" s="226">
        <v>15405.06</v>
      </c>
      <c r="D47" s="227"/>
      <c r="E47" s="228" t="s">
        <v>108</v>
      </c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</row>
    <row r="48" spans="1:256" ht="18.75" thickBot="1">
      <c r="A48" s="222" t="s">
        <v>221</v>
      </c>
      <c r="B48" s="223">
        <f>SUM(B40:B47)</f>
        <v>35504702.919999994</v>
      </c>
      <c r="C48" s="223">
        <f>SUM(C40:C47)</f>
        <v>45258771.06</v>
      </c>
      <c r="D48" s="223">
        <f>C48-B48</f>
        <v>9754068.140000008</v>
      </c>
      <c r="E48" s="224">
        <f>D48/B48</f>
        <v>0.2747260880334106</v>
      </c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  <c r="IR48" s="212"/>
      <c r="IS48" s="212"/>
      <c r="IT48" s="212"/>
      <c r="IU48" s="212"/>
      <c r="IV48" s="212"/>
    </row>
    <row r="49" spans="1:256" ht="18.75" thickTop="1">
      <c r="A49" s="211"/>
      <c r="B49" s="210" t="s">
        <v>0</v>
      </c>
      <c r="C49" s="229"/>
      <c r="D49" s="210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2"/>
      <c r="IT49" s="212"/>
      <c r="IU49" s="212"/>
      <c r="IV49" s="212"/>
    </row>
    <row r="50" spans="1:256" ht="18">
      <c r="A50" s="211"/>
      <c r="B50" s="210" t="s">
        <v>286</v>
      </c>
      <c r="C50" s="229"/>
      <c r="D50" s="210"/>
      <c r="E50" s="211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2"/>
      <c r="IT50" s="212"/>
      <c r="IU50" s="212"/>
      <c r="IV50" s="212"/>
    </row>
    <row r="51" spans="1:256" ht="18">
      <c r="A51" s="230" t="str">
        <f>+A3</f>
        <v>July-November 2002</v>
      </c>
      <c r="B51" s="210" t="s">
        <v>107</v>
      </c>
      <c r="C51" s="229"/>
      <c r="D51" s="210"/>
      <c r="E51" s="214" t="s">
        <v>287</v>
      </c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2"/>
      <c r="IT51" s="212"/>
      <c r="IU51" s="212"/>
      <c r="IV51" s="212"/>
    </row>
    <row r="52" spans="1:256" ht="18">
      <c r="A52" s="215" t="s">
        <v>244</v>
      </c>
      <c r="B52" s="215" t="s">
        <v>245</v>
      </c>
      <c r="C52" s="216" t="s">
        <v>246</v>
      </c>
      <c r="D52" s="215" t="s">
        <v>247</v>
      </c>
      <c r="E52" s="215" t="s">
        <v>248</v>
      </c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  <c r="IR52" s="212"/>
      <c r="IS52" s="212"/>
      <c r="IT52" s="212"/>
      <c r="IU52" s="212"/>
      <c r="IV52" s="212"/>
    </row>
    <row r="53" spans="1:256" ht="18">
      <c r="A53" s="218" t="s">
        <v>288</v>
      </c>
      <c r="B53" s="219" t="s">
        <v>108</v>
      </c>
      <c r="C53" s="219" t="s">
        <v>108</v>
      </c>
      <c r="D53" s="219"/>
      <c r="E53" s="220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</row>
    <row r="54" spans="1:256" ht="18">
      <c r="A54" s="219" t="s">
        <v>289</v>
      </c>
      <c r="B54" s="226">
        <v>6633784.89</v>
      </c>
      <c r="C54" s="226">
        <v>5805820.91</v>
      </c>
      <c r="D54" s="231"/>
      <c r="E54" s="23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2"/>
      <c r="IT54" s="212"/>
      <c r="IU54" s="212"/>
      <c r="IV54" s="212"/>
    </row>
    <row r="55" spans="1:256" ht="18">
      <c r="A55" s="219" t="s">
        <v>290</v>
      </c>
      <c r="B55" s="226">
        <v>1755.24</v>
      </c>
      <c r="C55" s="226">
        <v>1754.29</v>
      </c>
      <c r="D55" s="231"/>
      <c r="E55" s="23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  <c r="IR55" s="212"/>
      <c r="IS55" s="212"/>
      <c r="IT55" s="212"/>
      <c r="IU55" s="212"/>
      <c r="IV55" s="212"/>
    </row>
    <row r="56" spans="1:256" ht="18">
      <c r="A56" s="219" t="s">
        <v>291</v>
      </c>
      <c r="B56" s="226">
        <v>0</v>
      </c>
      <c r="C56" s="226">
        <v>0</v>
      </c>
      <c r="D56" s="231"/>
      <c r="E56" s="23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  <c r="IQ56" s="212"/>
      <c r="IR56" s="212"/>
      <c r="IS56" s="212"/>
      <c r="IT56" s="212"/>
      <c r="IU56" s="212"/>
      <c r="IV56" s="212"/>
    </row>
    <row r="57" spans="1:256" ht="18">
      <c r="A57" s="219" t="s">
        <v>292</v>
      </c>
      <c r="B57" s="226">
        <v>0</v>
      </c>
      <c r="C57" s="226">
        <v>0</v>
      </c>
      <c r="D57" s="231"/>
      <c r="E57" s="23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</row>
    <row r="58" spans="1:256" ht="18">
      <c r="A58" s="219" t="s">
        <v>293</v>
      </c>
      <c r="B58" s="226">
        <v>38413.67</v>
      </c>
      <c r="C58" s="226">
        <v>1396764.6</v>
      </c>
      <c r="D58" s="231"/>
      <c r="E58" s="23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</row>
    <row r="59" spans="1:256" ht="18">
      <c r="A59" s="219" t="s">
        <v>294</v>
      </c>
      <c r="B59" s="226">
        <v>282467.38</v>
      </c>
      <c r="C59" s="226">
        <v>246687.72</v>
      </c>
      <c r="D59" s="231"/>
      <c r="E59" s="23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  <c r="IR59" s="212"/>
      <c r="IS59" s="212"/>
      <c r="IT59" s="212"/>
      <c r="IU59" s="212"/>
      <c r="IV59" s="212"/>
    </row>
    <row r="60" spans="1:256" ht="18">
      <c r="A60" s="219" t="s">
        <v>295</v>
      </c>
      <c r="B60" s="226">
        <v>0</v>
      </c>
      <c r="C60" s="226">
        <v>0</v>
      </c>
      <c r="D60" s="231"/>
      <c r="E60" s="23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  <c r="IQ60" s="212"/>
      <c r="IR60" s="212"/>
      <c r="IS60" s="212"/>
      <c r="IT60" s="212"/>
      <c r="IU60" s="212"/>
      <c r="IV60" s="212"/>
    </row>
    <row r="61" spans="1:256" ht="18">
      <c r="A61" s="219" t="s">
        <v>296</v>
      </c>
      <c r="B61" s="226">
        <v>474.97</v>
      </c>
      <c r="C61" s="226">
        <v>486.24</v>
      </c>
      <c r="D61" s="231"/>
      <c r="E61" s="23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  <c r="IR61" s="212"/>
      <c r="IS61" s="212"/>
      <c r="IT61" s="212"/>
      <c r="IU61" s="212"/>
      <c r="IV61" s="212"/>
    </row>
    <row r="62" spans="1:256" ht="18">
      <c r="A62" s="222" t="s">
        <v>221</v>
      </c>
      <c r="B62" s="233">
        <f>SUM(B54:B61)</f>
        <v>6956896.149999999</v>
      </c>
      <c r="C62" s="233">
        <f>SUM(C54:C61)</f>
        <v>7451513.760000001</v>
      </c>
      <c r="D62" s="233">
        <f>C62-B62</f>
        <v>494617.61000000127</v>
      </c>
      <c r="E62" s="234">
        <f>D62/B62</f>
        <v>0.07109745486138977</v>
      </c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212"/>
      <c r="GV62" s="212"/>
      <c r="GW62" s="212"/>
      <c r="GX62" s="212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12"/>
      <c r="HM62" s="212"/>
      <c r="HN62" s="212"/>
      <c r="HO62" s="212"/>
      <c r="HP62" s="212"/>
      <c r="HQ62" s="212"/>
      <c r="HR62" s="212"/>
      <c r="HS62" s="212"/>
      <c r="HT62" s="212"/>
      <c r="HU62" s="212"/>
      <c r="HV62" s="212"/>
      <c r="HW62" s="212"/>
      <c r="HX62" s="212"/>
      <c r="HY62" s="212"/>
      <c r="HZ62" s="212"/>
      <c r="IA62" s="212"/>
      <c r="IB62" s="212"/>
      <c r="IC62" s="212"/>
      <c r="ID62" s="212"/>
      <c r="IE62" s="212"/>
      <c r="IF62" s="212"/>
      <c r="IG62" s="212"/>
      <c r="IH62" s="212"/>
      <c r="II62" s="212"/>
      <c r="IJ62" s="212"/>
      <c r="IK62" s="212"/>
      <c r="IL62" s="212"/>
      <c r="IM62" s="212"/>
      <c r="IN62" s="212"/>
      <c r="IO62" s="212"/>
      <c r="IP62" s="212"/>
      <c r="IQ62" s="212"/>
      <c r="IR62" s="212"/>
      <c r="IS62" s="212"/>
      <c r="IT62" s="212"/>
      <c r="IU62" s="212"/>
      <c r="IV62" s="212"/>
    </row>
    <row r="63" spans="1:256" ht="18">
      <c r="A63" s="218" t="s">
        <v>297</v>
      </c>
      <c r="B63" s="219" t="s">
        <v>108</v>
      </c>
      <c r="C63" s="219" t="s">
        <v>108</v>
      </c>
      <c r="D63" s="219"/>
      <c r="E63" s="220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  <c r="IK63" s="212"/>
      <c r="IL63" s="212"/>
      <c r="IM63" s="212"/>
      <c r="IN63" s="212"/>
      <c r="IO63" s="212"/>
      <c r="IP63" s="212"/>
      <c r="IQ63" s="212"/>
      <c r="IR63" s="212"/>
      <c r="IS63" s="212"/>
      <c r="IT63" s="212"/>
      <c r="IU63" s="212"/>
      <c r="IV63" s="212"/>
    </row>
    <row r="64" spans="1:256" ht="18">
      <c r="A64" s="219" t="s">
        <v>298</v>
      </c>
      <c r="B64" s="226">
        <v>55918419.69</v>
      </c>
      <c r="C64" s="226">
        <v>59188071.77</v>
      </c>
      <c r="D64" s="231" t="s">
        <v>108</v>
      </c>
      <c r="E64" s="23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212"/>
      <c r="GV64" s="212"/>
      <c r="GW64" s="212"/>
      <c r="GX64" s="212"/>
      <c r="GY64" s="212"/>
      <c r="GZ64" s="212"/>
      <c r="HA64" s="212"/>
      <c r="HB64" s="212"/>
      <c r="HC64" s="212"/>
      <c r="HD64" s="212"/>
      <c r="HE64" s="212"/>
      <c r="HF64" s="212"/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12"/>
      <c r="HS64" s="212"/>
      <c r="HT64" s="212"/>
      <c r="HU64" s="212"/>
      <c r="HV64" s="212"/>
      <c r="HW64" s="212"/>
      <c r="HX64" s="212"/>
      <c r="HY64" s="212"/>
      <c r="HZ64" s="212"/>
      <c r="IA64" s="212"/>
      <c r="IB64" s="212"/>
      <c r="IC64" s="212"/>
      <c r="ID64" s="212"/>
      <c r="IE64" s="212"/>
      <c r="IF64" s="212"/>
      <c r="IG64" s="212"/>
      <c r="IH64" s="212"/>
      <c r="II64" s="212"/>
      <c r="IJ64" s="212"/>
      <c r="IK64" s="212"/>
      <c r="IL64" s="212"/>
      <c r="IM64" s="212"/>
      <c r="IN64" s="212"/>
      <c r="IO64" s="212"/>
      <c r="IP64" s="212"/>
      <c r="IQ64" s="212"/>
      <c r="IR64" s="212"/>
      <c r="IS64" s="212"/>
      <c r="IT64" s="212"/>
      <c r="IU64" s="212"/>
      <c r="IV64" s="212"/>
    </row>
    <row r="65" spans="1:256" ht="18">
      <c r="A65" s="219" t="s">
        <v>299</v>
      </c>
      <c r="B65" s="226">
        <v>1779216.42</v>
      </c>
      <c r="C65" s="226">
        <v>2004052</v>
      </c>
      <c r="D65" s="231"/>
      <c r="E65" s="23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212"/>
      <c r="GV65" s="212"/>
      <c r="GW65" s="212"/>
      <c r="GX65" s="212"/>
      <c r="GY65" s="212"/>
      <c r="GZ65" s="212"/>
      <c r="HA65" s="212"/>
      <c r="HB65" s="212"/>
      <c r="HC65" s="212"/>
      <c r="HD65" s="212"/>
      <c r="HE65" s="212"/>
      <c r="HF65" s="212"/>
      <c r="HG65" s="212"/>
      <c r="HH65" s="212"/>
      <c r="HI65" s="212"/>
      <c r="HJ65" s="212"/>
      <c r="HK65" s="212"/>
      <c r="HL65" s="212"/>
      <c r="HM65" s="212"/>
      <c r="HN65" s="212"/>
      <c r="HO65" s="212"/>
      <c r="HP65" s="212"/>
      <c r="HQ65" s="212"/>
      <c r="HR65" s="212"/>
      <c r="HS65" s="212"/>
      <c r="HT65" s="212"/>
      <c r="HU65" s="212"/>
      <c r="HV65" s="212"/>
      <c r="HW65" s="212"/>
      <c r="HX65" s="212"/>
      <c r="HY65" s="212"/>
      <c r="HZ65" s="212"/>
      <c r="IA65" s="212"/>
      <c r="IB65" s="212"/>
      <c r="IC65" s="212"/>
      <c r="ID65" s="212"/>
      <c r="IE65" s="212"/>
      <c r="IF65" s="212"/>
      <c r="IG65" s="212"/>
      <c r="IH65" s="212"/>
      <c r="II65" s="212"/>
      <c r="IJ65" s="212"/>
      <c r="IK65" s="212"/>
      <c r="IL65" s="212"/>
      <c r="IM65" s="212"/>
      <c r="IN65" s="212"/>
      <c r="IO65" s="212"/>
      <c r="IP65" s="212"/>
      <c r="IQ65" s="212"/>
      <c r="IR65" s="212"/>
      <c r="IS65" s="212"/>
      <c r="IT65" s="212"/>
      <c r="IU65" s="212"/>
      <c r="IV65" s="212"/>
    </row>
    <row r="66" spans="1:256" ht="18">
      <c r="A66" s="219" t="s">
        <v>300</v>
      </c>
      <c r="B66" s="226">
        <v>13915</v>
      </c>
      <c r="C66" s="226">
        <v>14133.45</v>
      </c>
      <c r="D66" s="231"/>
      <c r="E66" s="23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</row>
    <row r="67" spans="1:256" ht="18">
      <c r="A67" s="219" t="s">
        <v>301</v>
      </c>
      <c r="B67" s="226">
        <v>113038.29</v>
      </c>
      <c r="C67" s="226">
        <v>97569.23</v>
      </c>
      <c r="D67" s="231"/>
      <c r="E67" s="23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212"/>
      <c r="GV67" s="212"/>
      <c r="GW67" s="212"/>
      <c r="GX67" s="212"/>
      <c r="GY67" s="212"/>
      <c r="GZ67" s="212"/>
      <c r="HA67" s="212"/>
      <c r="HB67" s="212"/>
      <c r="HC67" s="212"/>
      <c r="HD67" s="212"/>
      <c r="HE67" s="212"/>
      <c r="HF67" s="212"/>
      <c r="HG67" s="212"/>
      <c r="HH67" s="212"/>
      <c r="HI67" s="212"/>
      <c r="HJ67" s="212"/>
      <c r="HK67" s="212"/>
      <c r="HL67" s="212"/>
      <c r="HM67" s="212"/>
      <c r="HN67" s="212"/>
      <c r="HO67" s="212"/>
      <c r="HP67" s="212"/>
      <c r="HQ67" s="212"/>
      <c r="HR67" s="212"/>
      <c r="HS67" s="212"/>
      <c r="HT67" s="212"/>
      <c r="HU67" s="212"/>
      <c r="HV67" s="212"/>
      <c r="HW67" s="212"/>
      <c r="HX67" s="212"/>
      <c r="HY67" s="212"/>
      <c r="HZ67" s="212"/>
      <c r="IA67" s="212"/>
      <c r="IB67" s="212"/>
      <c r="IC67" s="212"/>
      <c r="ID67" s="212"/>
      <c r="IE67" s="212"/>
      <c r="IF67" s="212"/>
      <c r="IG67" s="212"/>
      <c r="IH67" s="212"/>
      <c r="II67" s="212"/>
      <c r="IJ67" s="212"/>
      <c r="IK67" s="212"/>
      <c r="IL67" s="212"/>
      <c r="IM67" s="212"/>
      <c r="IN67" s="212"/>
      <c r="IO67" s="212"/>
      <c r="IP67" s="212"/>
      <c r="IQ67" s="212"/>
      <c r="IR67" s="212"/>
      <c r="IS67" s="212"/>
      <c r="IT67" s="212"/>
      <c r="IU67" s="212"/>
      <c r="IV67" s="212"/>
    </row>
    <row r="68" spans="1:256" ht="18">
      <c r="A68" s="219" t="s">
        <v>302</v>
      </c>
      <c r="B68" s="226">
        <v>59332.28</v>
      </c>
      <c r="C68" s="226">
        <v>66636.07</v>
      </c>
      <c r="D68" s="231"/>
      <c r="E68" s="23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12"/>
      <c r="HB68" s="212"/>
      <c r="HC68" s="212"/>
      <c r="HD68" s="212"/>
      <c r="HE68" s="212"/>
      <c r="HF68" s="212"/>
      <c r="HG68" s="212"/>
      <c r="HH68" s="212"/>
      <c r="HI68" s="212"/>
      <c r="HJ68" s="212"/>
      <c r="HK68" s="212"/>
      <c r="HL68" s="212"/>
      <c r="HM68" s="212"/>
      <c r="HN68" s="212"/>
      <c r="HO68" s="212"/>
      <c r="HP68" s="212"/>
      <c r="HQ68" s="212"/>
      <c r="HR68" s="212"/>
      <c r="HS68" s="212"/>
      <c r="HT68" s="212"/>
      <c r="HU68" s="212"/>
      <c r="HV68" s="212"/>
      <c r="HW68" s="212"/>
      <c r="HX68" s="212"/>
      <c r="HY68" s="212"/>
      <c r="HZ68" s="212"/>
      <c r="IA68" s="212"/>
      <c r="IB68" s="212"/>
      <c r="IC68" s="212"/>
      <c r="ID68" s="212"/>
      <c r="IE68" s="212"/>
      <c r="IF68" s="212"/>
      <c r="IG68" s="212"/>
      <c r="IH68" s="212"/>
      <c r="II68" s="212"/>
      <c r="IJ68" s="212"/>
      <c r="IK68" s="212"/>
      <c r="IL68" s="212"/>
      <c r="IM68" s="212"/>
      <c r="IN68" s="212"/>
      <c r="IO68" s="212"/>
      <c r="IP68" s="212"/>
      <c r="IQ68" s="212"/>
      <c r="IR68" s="212"/>
      <c r="IS68" s="212"/>
      <c r="IT68" s="212"/>
      <c r="IU68" s="212"/>
      <c r="IV68" s="212"/>
    </row>
    <row r="69" spans="1:256" ht="18">
      <c r="A69" s="219" t="s">
        <v>303</v>
      </c>
      <c r="B69" s="226">
        <v>19613490.96</v>
      </c>
      <c r="C69" s="226">
        <v>17418582.38</v>
      </c>
      <c r="D69" s="231"/>
      <c r="E69" s="23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  <c r="IQ69" s="212"/>
      <c r="IR69" s="212"/>
      <c r="IS69" s="212"/>
      <c r="IT69" s="212"/>
      <c r="IU69" s="212"/>
      <c r="IV69" s="212"/>
    </row>
    <row r="70" spans="1:256" ht="18">
      <c r="A70" s="219" t="s">
        <v>304</v>
      </c>
      <c r="B70" s="226">
        <v>128559.25</v>
      </c>
      <c r="C70" s="226">
        <v>128361</v>
      </c>
      <c r="D70" s="231"/>
      <c r="E70" s="23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ht="18">
      <c r="A71" s="219" t="s">
        <v>305</v>
      </c>
      <c r="B71" s="226">
        <v>41307.1</v>
      </c>
      <c r="C71" s="226">
        <v>41082.25</v>
      </c>
      <c r="D71" s="231"/>
      <c r="E71" s="23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</row>
    <row r="72" spans="1:256" ht="18">
      <c r="A72" s="219" t="s">
        <v>306</v>
      </c>
      <c r="B72" s="226">
        <v>502104.12</v>
      </c>
      <c r="C72" s="226">
        <v>434093.13</v>
      </c>
      <c r="D72" s="231"/>
      <c r="E72" s="23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  <c r="IQ72" s="212"/>
      <c r="IR72" s="212"/>
      <c r="IS72" s="212"/>
      <c r="IT72" s="212"/>
      <c r="IU72" s="212"/>
      <c r="IV72" s="212"/>
    </row>
    <row r="73" spans="1:256" ht="18">
      <c r="A73" s="219" t="s">
        <v>307</v>
      </c>
      <c r="B73" s="226">
        <v>4181.5</v>
      </c>
      <c r="C73" s="226">
        <v>8137.6</v>
      </c>
      <c r="D73" s="231"/>
      <c r="E73" s="23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  <c r="IR73" s="212"/>
      <c r="IS73" s="212"/>
      <c r="IT73" s="212"/>
      <c r="IU73" s="212"/>
      <c r="IV73" s="212"/>
    </row>
    <row r="74" spans="1:256" ht="18">
      <c r="A74" s="219" t="s">
        <v>308</v>
      </c>
      <c r="B74" s="226">
        <v>-21944.39</v>
      </c>
      <c r="C74" s="226">
        <v>-57278.14</v>
      </c>
      <c r="D74" s="231"/>
      <c r="E74" s="23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  <c r="IR74" s="212"/>
      <c r="IS74" s="212"/>
      <c r="IT74" s="212"/>
      <c r="IU74" s="212"/>
      <c r="IV74" s="212"/>
    </row>
    <row r="75" spans="1:256" ht="18">
      <c r="A75" s="219" t="s">
        <v>309</v>
      </c>
      <c r="B75" s="226">
        <v>105000</v>
      </c>
      <c r="C75" s="226">
        <v>84000</v>
      </c>
      <c r="D75" s="231"/>
      <c r="E75" s="23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12"/>
      <c r="IT75" s="212"/>
      <c r="IU75" s="212"/>
      <c r="IV75" s="212"/>
    </row>
    <row r="76" spans="1:256" ht="18">
      <c r="A76" s="219" t="s">
        <v>310</v>
      </c>
      <c r="B76" s="226">
        <v>490213.51</v>
      </c>
      <c r="C76" s="226">
        <v>304076.37</v>
      </c>
      <c r="D76" s="231"/>
      <c r="E76" s="23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  <c r="IQ76" s="212"/>
      <c r="IR76" s="212"/>
      <c r="IS76" s="212"/>
      <c r="IT76" s="212"/>
      <c r="IU76" s="212"/>
      <c r="IV76" s="212"/>
    </row>
    <row r="77" spans="1:256" ht="18">
      <c r="A77" s="219" t="s">
        <v>311</v>
      </c>
      <c r="B77" s="226">
        <v>500104.37</v>
      </c>
      <c r="C77" s="226">
        <v>442289.16</v>
      </c>
      <c r="D77" s="231"/>
      <c r="E77" s="23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  <c r="IQ77" s="212"/>
      <c r="IR77" s="212"/>
      <c r="IS77" s="212"/>
      <c r="IT77" s="212"/>
      <c r="IU77" s="212"/>
      <c r="IV77" s="212"/>
    </row>
    <row r="78" spans="1:256" ht="18">
      <c r="A78" s="219" t="s">
        <v>312</v>
      </c>
      <c r="B78" s="226">
        <v>5151.45</v>
      </c>
      <c r="C78" s="226">
        <v>3195.41</v>
      </c>
      <c r="D78" s="231"/>
      <c r="E78" s="23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  <c r="IR78" s="212"/>
      <c r="IS78" s="212"/>
      <c r="IT78" s="212"/>
      <c r="IU78" s="212"/>
      <c r="IV78" s="212"/>
    </row>
    <row r="79" spans="1:256" ht="18">
      <c r="A79" s="219" t="s">
        <v>313</v>
      </c>
      <c r="B79" s="226">
        <v>32.75</v>
      </c>
      <c r="C79" s="226">
        <v>2.75</v>
      </c>
      <c r="D79" s="231"/>
      <c r="E79" s="23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  <c r="IQ79" s="212"/>
      <c r="IR79" s="212"/>
      <c r="IS79" s="212"/>
      <c r="IT79" s="212"/>
      <c r="IU79" s="212"/>
      <c r="IV79" s="212"/>
    </row>
    <row r="80" spans="1:256" ht="18.75" thickBot="1">
      <c r="A80" s="222" t="s">
        <v>221</v>
      </c>
      <c r="B80" s="235">
        <f>SUM(B64:B79)</f>
        <v>79252122.30000001</v>
      </c>
      <c r="C80" s="235">
        <f>SUM(C64:C79)</f>
        <v>80177004.42999999</v>
      </c>
      <c r="D80" s="233">
        <f>C80-B80</f>
        <v>924882.1299999803</v>
      </c>
      <c r="E80" s="234">
        <f>D80/B80</f>
        <v>0.011670124447884725</v>
      </c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  <c r="IQ80" s="212"/>
      <c r="IR80" s="212"/>
      <c r="IS80" s="212"/>
      <c r="IT80" s="212"/>
      <c r="IU80" s="212"/>
      <c r="IV80" s="212"/>
    </row>
    <row r="81" spans="1:256" ht="18.75" thickTop="1">
      <c r="A81" s="218" t="s">
        <v>314</v>
      </c>
      <c r="B81" s="226">
        <v>4401295.87</v>
      </c>
      <c r="C81" s="226">
        <v>4585490.23</v>
      </c>
      <c r="D81" s="231"/>
      <c r="E81" s="23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  <c r="IQ81" s="212"/>
      <c r="IR81" s="212"/>
      <c r="IS81" s="212"/>
      <c r="IT81" s="212"/>
      <c r="IU81" s="212"/>
      <c r="IV81" s="212"/>
    </row>
    <row r="82" spans="1:256" ht="18.75" thickBot="1">
      <c r="A82" s="222" t="s">
        <v>221</v>
      </c>
      <c r="B82" s="233">
        <f>B81</f>
        <v>4401295.87</v>
      </c>
      <c r="C82" s="233">
        <f>C81</f>
        <v>4585490.23</v>
      </c>
      <c r="D82" s="233">
        <f>C82-B82</f>
        <v>184194.36000000034</v>
      </c>
      <c r="E82" s="234">
        <f>D82/B82</f>
        <v>0.041850029046104624</v>
      </c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  <c r="IQ82" s="212"/>
      <c r="IR82" s="212"/>
      <c r="IS82" s="212"/>
      <c r="IT82" s="212"/>
      <c r="IU82" s="212"/>
      <c r="IV82" s="212"/>
    </row>
    <row r="83" spans="1:256" ht="18.75" thickTop="1">
      <c r="A83" s="218" t="s">
        <v>315</v>
      </c>
      <c r="B83" s="219"/>
      <c r="C83" s="219"/>
      <c r="D83" s="219"/>
      <c r="E83" s="220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  <c r="IR83" s="212"/>
      <c r="IS83" s="212"/>
      <c r="IT83" s="212"/>
      <c r="IU83" s="212"/>
      <c r="IV83" s="212"/>
    </row>
    <row r="84" spans="1:256" ht="18">
      <c r="A84" s="219" t="s">
        <v>316</v>
      </c>
      <c r="B84" s="226">
        <v>13988092.21</v>
      </c>
      <c r="C84" s="226">
        <v>14688234.33</v>
      </c>
      <c r="D84" s="231" t="s">
        <v>108</v>
      </c>
      <c r="E84" s="23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  <c r="IQ84" s="212"/>
      <c r="IR84" s="212"/>
      <c r="IS84" s="212"/>
      <c r="IT84" s="212"/>
      <c r="IU84" s="212"/>
      <c r="IV84" s="212"/>
    </row>
    <row r="85" spans="1:256" ht="18">
      <c r="A85" s="219" t="s">
        <v>317</v>
      </c>
      <c r="B85" s="226">
        <v>342375</v>
      </c>
      <c r="C85" s="226">
        <v>503780</v>
      </c>
      <c r="D85" s="231"/>
      <c r="E85" s="23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  <c r="IR85" s="212"/>
      <c r="IS85" s="212"/>
      <c r="IT85" s="212"/>
      <c r="IU85" s="212"/>
      <c r="IV85" s="212"/>
    </row>
    <row r="86" spans="1:256" ht="18.75" thickBot="1">
      <c r="A86" s="222" t="s">
        <v>221</v>
      </c>
      <c r="B86" s="235">
        <f>SUM(B84:B85)</f>
        <v>14330467.21</v>
      </c>
      <c r="C86" s="235">
        <f>SUM(C84:C85)</f>
        <v>15192014.33</v>
      </c>
      <c r="D86" s="233">
        <f>C86-B86</f>
        <v>861547.1199999992</v>
      </c>
      <c r="E86" s="234">
        <f>D86/B86</f>
        <v>0.060119960317748716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  <c r="IR86" s="212"/>
      <c r="IS86" s="212"/>
      <c r="IT86" s="212"/>
      <c r="IU86" s="212"/>
      <c r="IV86" s="212"/>
    </row>
    <row r="87" spans="1:256" ht="18.75" thickTop="1">
      <c r="A87" s="218" t="s">
        <v>318</v>
      </c>
      <c r="B87" s="219"/>
      <c r="C87" s="219"/>
      <c r="D87" s="219"/>
      <c r="E87" s="220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  <c r="IQ87" s="212"/>
      <c r="IR87" s="212"/>
      <c r="IS87" s="212"/>
      <c r="IT87" s="212"/>
      <c r="IU87" s="212"/>
      <c r="IV87" s="212"/>
    </row>
    <row r="88" spans="1:256" ht="18">
      <c r="A88" s="219" t="s">
        <v>319</v>
      </c>
      <c r="B88" s="226">
        <v>1157093.42</v>
      </c>
      <c r="C88" s="226">
        <v>1004645.08</v>
      </c>
      <c r="D88" s="231"/>
      <c r="E88" s="23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  <c r="IQ88" s="212"/>
      <c r="IR88" s="212"/>
      <c r="IS88" s="212"/>
      <c r="IT88" s="212"/>
      <c r="IU88" s="212"/>
      <c r="IV88" s="212"/>
    </row>
    <row r="89" spans="1:256" ht="18">
      <c r="A89" s="219" t="s">
        <v>320</v>
      </c>
      <c r="B89" s="226">
        <v>121616.67</v>
      </c>
      <c r="C89" s="226">
        <v>73805.16</v>
      </c>
      <c r="D89" s="231"/>
      <c r="E89" s="23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  <c r="IQ89" s="212"/>
      <c r="IR89" s="212"/>
      <c r="IS89" s="212"/>
      <c r="IT89" s="212"/>
      <c r="IU89" s="212"/>
      <c r="IV89" s="212"/>
    </row>
    <row r="90" spans="1:256" ht="18">
      <c r="A90" s="219" t="s">
        <v>321</v>
      </c>
      <c r="B90" s="226">
        <v>0</v>
      </c>
      <c r="C90" s="226">
        <v>12442.12</v>
      </c>
      <c r="D90" s="231" t="s">
        <v>108</v>
      </c>
      <c r="E90" s="236" t="s">
        <v>108</v>
      </c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  <c r="IQ90" s="212"/>
      <c r="IR90" s="212"/>
      <c r="IS90" s="212"/>
      <c r="IT90" s="212"/>
      <c r="IU90" s="212"/>
      <c r="IV90" s="212"/>
    </row>
    <row r="91" spans="1:256" ht="18">
      <c r="A91" s="219" t="s">
        <v>322</v>
      </c>
      <c r="B91" s="226">
        <v>383457.3</v>
      </c>
      <c r="C91" s="226">
        <v>-266653.36</v>
      </c>
      <c r="D91" s="231"/>
      <c r="E91" s="23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  <c r="IQ91" s="212"/>
      <c r="IR91" s="212"/>
      <c r="IS91" s="212"/>
      <c r="IT91" s="212"/>
      <c r="IU91" s="212"/>
      <c r="IV91" s="212"/>
    </row>
    <row r="92" spans="1:256" ht="18">
      <c r="A92" s="219" t="s">
        <v>323</v>
      </c>
      <c r="B92" s="226">
        <v>345248.92</v>
      </c>
      <c r="C92" s="226">
        <v>-107274.63</v>
      </c>
      <c r="D92" s="231"/>
      <c r="E92" s="23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  <c r="IL92" s="212"/>
      <c r="IM92" s="212"/>
      <c r="IN92" s="212"/>
      <c r="IO92" s="212"/>
      <c r="IP92" s="212"/>
      <c r="IQ92" s="212"/>
      <c r="IR92" s="212"/>
      <c r="IS92" s="212"/>
      <c r="IT92" s="212"/>
      <c r="IU92" s="212"/>
      <c r="IV92" s="212"/>
    </row>
    <row r="93" spans="1:256" ht="18.75" thickBot="1">
      <c r="A93" s="222" t="s">
        <v>221</v>
      </c>
      <c r="B93" s="233">
        <f>SUM(B88:B92)</f>
        <v>2007416.3099999998</v>
      </c>
      <c r="C93" s="233">
        <f>SUM(C88:C92)</f>
        <v>716964.3700000001</v>
      </c>
      <c r="D93" s="233">
        <f>C93-B93</f>
        <v>-1290451.9399999997</v>
      </c>
      <c r="E93" s="234">
        <f>D93/B93</f>
        <v>-0.6428422114394396</v>
      </c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  <c r="IQ93" s="212"/>
      <c r="IR93" s="212"/>
      <c r="IS93" s="212"/>
      <c r="IT93" s="212"/>
      <c r="IU93" s="212"/>
      <c r="IV93" s="212"/>
    </row>
    <row r="94" spans="1:256" ht="18.75" thickTop="1">
      <c r="A94" s="218" t="s">
        <v>324</v>
      </c>
      <c r="B94" s="219"/>
      <c r="C94" s="219"/>
      <c r="D94" s="219"/>
      <c r="E94" s="220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  <c r="IQ94" s="212"/>
      <c r="IR94" s="212"/>
      <c r="IS94" s="212"/>
      <c r="IT94" s="212"/>
      <c r="IU94" s="212"/>
      <c r="IV94" s="212"/>
    </row>
    <row r="95" spans="1:256" ht="18">
      <c r="A95" s="219" t="s">
        <v>325</v>
      </c>
      <c r="B95" s="226">
        <v>34400683.01</v>
      </c>
      <c r="C95" s="226">
        <v>37710714.61</v>
      </c>
      <c r="D95" s="231"/>
      <c r="E95" s="23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  <c r="IQ95" s="212"/>
      <c r="IR95" s="212"/>
      <c r="IS95" s="212"/>
      <c r="IT95" s="212"/>
      <c r="IU95" s="212"/>
      <c r="IV95" s="212"/>
    </row>
    <row r="96" spans="1:256" ht="18">
      <c r="A96" s="219" t="s">
        <v>326</v>
      </c>
      <c r="B96" s="226">
        <v>395225.5</v>
      </c>
      <c r="C96" s="226">
        <v>414321</v>
      </c>
      <c r="D96" s="231"/>
      <c r="E96" s="23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  <c r="IQ96" s="212"/>
      <c r="IR96" s="212"/>
      <c r="IS96" s="212"/>
      <c r="IT96" s="212"/>
      <c r="IU96" s="212"/>
      <c r="IV96" s="212"/>
    </row>
    <row r="97" spans="1:256" ht="18">
      <c r="A97" s="219" t="s">
        <v>327</v>
      </c>
      <c r="B97" s="226">
        <v>1222901.52</v>
      </c>
      <c r="C97" s="226">
        <v>1319275.76</v>
      </c>
      <c r="D97" s="231"/>
      <c r="E97" s="23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  <c r="IQ97" s="212"/>
      <c r="IR97" s="212"/>
      <c r="IS97" s="212"/>
      <c r="IT97" s="212"/>
      <c r="IU97" s="212"/>
      <c r="IV97" s="212"/>
    </row>
    <row r="98" spans="1:256" ht="18">
      <c r="A98" s="219" t="s">
        <v>328</v>
      </c>
      <c r="B98" s="226">
        <v>2738296.84</v>
      </c>
      <c r="C98" s="226">
        <v>2411999.11</v>
      </c>
      <c r="D98" s="231" t="s">
        <v>108</v>
      </c>
      <c r="E98" s="236" t="s">
        <v>108</v>
      </c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  <c r="IQ98" s="212"/>
      <c r="IR98" s="212"/>
      <c r="IS98" s="212"/>
      <c r="IT98" s="212"/>
      <c r="IU98" s="212"/>
      <c r="IV98" s="212"/>
    </row>
    <row r="99" spans="1:256" ht="18">
      <c r="A99" s="219" t="s">
        <v>329</v>
      </c>
      <c r="B99" s="226">
        <v>341252.9</v>
      </c>
      <c r="C99" s="226">
        <v>301336.31</v>
      </c>
      <c r="D99" s="231"/>
      <c r="E99" s="23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  <c r="IQ99" s="212"/>
      <c r="IR99" s="212"/>
      <c r="IS99" s="212"/>
      <c r="IT99" s="212"/>
      <c r="IU99" s="212"/>
      <c r="IV99" s="212"/>
    </row>
    <row r="100" spans="1:256" ht="18">
      <c r="A100" s="219" t="s">
        <v>330</v>
      </c>
      <c r="B100" s="226">
        <v>1722699.73</v>
      </c>
      <c r="C100" s="226">
        <v>1212215.25</v>
      </c>
      <c r="D100" s="231"/>
      <c r="E100" s="23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  <c r="IQ100" s="212"/>
      <c r="IR100" s="212"/>
      <c r="IS100" s="212"/>
      <c r="IT100" s="212"/>
      <c r="IU100" s="212"/>
      <c r="IV100" s="212"/>
    </row>
    <row r="101" spans="1:256" ht="18">
      <c r="A101" s="219" t="s">
        <v>331</v>
      </c>
      <c r="B101" s="226">
        <v>687400.97</v>
      </c>
      <c r="C101" s="226">
        <v>579648.46</v>
      </c>
      <c r="D101" s="231"/>
      <c r="E101" s="23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  <c r="IQ101" s="212"/>
      <c r="IR101" s="212"/>
      <c r="IS101" s="212"/>
      <c r="IT101" s="212"/>
      <c r="IU101" s="212"/>
      <c r="IV101" s="212"/>
    </row>
    <row r="102" spans="1:256" ht="18">
      <c r="A102" s="219" t="s">
        <v>332</v>
      </c>
      <c r="B102" s="226">
        <v>469224.03</v>
      </c>
      <c r="C102" s="226">
        <v>414336.86</v>
      </c>
      <c r="D102" s="231"/>
      <c r="E102" s="23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  <c r="IQ102" s="212"/>
      <c r="IR102" s="212"/>
      <c r="IS102" s="212"/>
      <c r="IT102" s="212"/>
      <c r="IU102" s="212"/>
      <c r="IV102" s="212"/>
    </row>
    <row r="103" spans="1:256" ht="18">
      <c r="A103" s="219" t="s">
        <v>333</v>
      </c>
      <c r="B103" s="226">
        <v>528061.02</v>
      </c>
      <c r="C103" s="226">
        <v>496716.9</v>
      </c>
      <c r="D103" s="231"/>
      <c r="E103" s="23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  <c r="IQ103" s="212"/>
      <c r="IR103" s="212"/>
      <c r="IS103" s="212"/>
      <c r="IT103" s="212"/>
      <c r="IU103" s="212"/>
      <c r="IV103" s="212"/>
    </row>
    <row r="104" spans="1:256" ht="18">
      <c r="A104" s="219" t="s">
        <v>334</v>
      </c>
      <c r="B104" s="226">
        <v>2293805.53</v>
      </c>
      <c r="C104" s="226">
        <v>2209792.27</v>
      </c>
      <c r="D104" s="219"/>
      <c r="E104" s="220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  <c r="IQ104" s="212"/>
      <c r="IR104" s="212"/>
      <c r="IS104" s="212"/>
      <c r="IT104" s="212"/>
      <c r="IU104" s="212"/>
      <c r="IV104" s="212"/>
    </row>
    <row r="105" spans="1:256" ht="18">
      <c r="A105" s="220" t="s">
        <v>335</v>
      </c>
      <c r="B105" s="226">
        <v>102647.7</v>
      </c>
      <c r="C105" s="226">
        <v>123274.77</v>
      </c>
      <c r="D105" s="227"/>
      <c r="E105" s="227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  <c r="IR105" s="212"/>
      <c r="IS105" s="212"/>
      <c r="IT105" s="212"/>
      <c r="IU105" s="212"/>
      <c r="IV105" s="212"/>
    </row>
    <row r="106" spans="1:256" ht="18">
      <c r="A106" s="220" t="s">
        <v>336</v>
      </c>
      <c r="B106" s="226">
        <v>967.6</v>
      </c>
      <c r="C106" s="226">
        <v>274.9</v>
      </c>
      <c r="D106" s="227"/>
      <c r="E106" s="227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  <c r="IQ106" s="212"/>
      <c r="IR106" s="212"/>
      <c r="IS106" s="212"/>
      <c r="IT106" s="212"/>
      <c r="IU106" s="212"/>
      <c r="IV106" s="212"/>
    </row>
    <row r="107" spans="1:256" ht="18">
      <c r="A107" s="219" t="s">
        <v>337</v>
      </c>
      <c r="B107" s="226">
        <v>2186406.32</v>
      </c>
      <c r="C107" s="226">
        <v>1356222.86</v>
      </c>
      <c r="D107" s="227"/>
      <c r="E107" s="227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  <c r="IQ107" s="212"/>
      <c r="IR107" s="212"/>
      <c r="IS107" s="212"/>
      <c r="IT107" s="212"/>
      <c r="IU107" s="212"/>
      <c r="IV107" s="212"/>
    </row>
    <row r="108" spans="1:256" ht="18">
      <c r="A108" s="220" t="s">
        <v>338</v>
      </c>
      <c r="B108" s="226">
        <v>667214.22</v>
      </c>
      <c r="C108" s="226">
        <v>656430.56</v>
      </c>
      <c r="D108" s="227"/>
      <c r="E108" s="227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  <c r="IQ108" s="212"/>
      <c r="IR108" s="212"/>
      <c r="IS108" s="212"/>
      <c r="IT108" s="212"/>
      <c r="IU108" s="212"/>
      <c r="IV108" s="212"/>
    </row>
    <row r="109" spans="1:256" ht="18">
      <c r="A109" s="219" t="s">
        <v>339</v>
      </c>
      <c r="B109" s="226">
        <v>5013874.48</v>
      </c>
      <c r="C109" s="226">
        <v>3714111.52</v>
      </c>
      <c r="D109" s="227"/>
      <c r="E109" s="227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  <c r="IR109" s="212"/>
      <c r="IS109" s="212"/>
      <c r="IT109" s="212"/>
      <c r="IU109" s="212"/>
      <c r="IV109" s="212"/>
    </row>
    <row r="110" spans="1:256" ht="18">
      <c r="A110" s="219" t="s">
        <v>340</v>
      </c>
      <c r="B110" s="226">
        <v>20579535.45</v>
      </c>
      <c r="C110" s="226">
        <v>21966333.69</v>
      </c>
      <c r="D110" s="227"/>
      <c r="E110" s="227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  <c r="IQ110" s="212"/>
      <c r="IR110" s="212"/>
      <c r="IS110" s="212"/>
      <c r="IT110" s="212"/>
      <c r="IU110" s="212"/>
      <c r="IV110" s="212"/>
    </row>
    <row r="111" spans="1:256" ht="18">
      <c r="A111" s="219" t="s">
        <v>341</v>
      </c>
      <c r="B111" s="226">
        <v>2240850.9</v>
      </c>
      <c r="C111" s="226">
        <v>2053703.23</v>
      </c>
      <c r="D111" s="227"/>
      <c r="E111" s="227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  <c r="IQ111" s="212"/>
      <c r="IR111" s="212"/>
      <c r="IS111" s="212"/>
      <c r="IT111" s="212"/>
      <c r="IU111" s="212"/>
      <c r="IV111" s="212"/>
    </row>
    <row r="112" spans="1:256" ht="18">
      <c r="A112" s="219" t="s">
        <v>342</v>
      </c>
      <c r="B112" s="226">
        <v>341636.28</v>
      </c>
      <c r="C112" s="226">
        <v>397464</v>
      </c>
      <c r="D112" s="227"/>
      <c r="E112" s="227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  <c r="IQ112" s="212"/>
      <c r="IR112" s="212"/>
      <c r="IS112" s="212"/>
      <c r="IT112" s="212"/>
      <c r="IU112" s="212"/>
      <c r="IV112" s="212"/>
    </row>
    <row r="113" spans="1:256" ht="18">
      <c r="A113" s="219" t="s">
        <v>343</v>
      </c>
      <c r="B113" s="226">
        <v>256568.31</v>
      </c>
      <c r="C113" s="226">
        <v>212100.79</v>
      </c>
      <c r="D113" s="227"/>
      <c r="E113" s="227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  <c r="IQ113" s="212"/>
      <c r="IR113" s="212"/>
      <c r="IS113" s="212"/>
      <c r="IT113" s="212"/>
      <c r="IU113" s="212"/>
      <c r="IV113" s="212"/>
    </row>
    <row r="114" spans="1:256" ht="18">
      <c r="A114" s="219" t="s">
        <v>344</v>
      </c>
      <c r="B114" s="226">
        <v>32320.46</v>
      </c>
      <c r="C114" s="226">
        <v>60956.35</v>
      </c>
      <c r="D114" s="227"/>
      <c r="E114" s="227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  <c r="IQ114" s="212"/>
      <c r="IR114" s="212"/>
      <c r="IS114" s="212"/>
      <c r="IT114" s="212"/>
      <c r="IU114" s="212"/>
      <c r="IV114" s="212"/>
    </row>
    <row r="115" spans="1:256" ht="18">
      <c r="A115" s="219" t="s">
        <v>345</v>
      </c>
      <c r="B115" s="226">
        <v>9667.87</v>
      </c>
      <c r="C115" s="226">
        <v>12712.52</v>
      </c>
      <c r="D115" s="227"/>
      <c r="E115" s="227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  <c r="IQ115" s="212"/>
      <c r="IR115" s="212"/>
      <c r="IS115" s="212"/>
      <c r="IT115" s="212"/>
      <c r="IU115" s="212"/>
      <c r="IV115" s="212"/>
    </row>
    <row r="116" spans="1:256" ht="18">
      <c r="A116" s="219" t="s">
        <v>346</v>
      </c>
      <c r="B116" s="226">
        <v>818719.44</v>
      </c>
      <c r="C116" s="226">
        <v>817613.76</v>
      </c>
      <c r="D116" s="227"/>
      <c r="E116" s="227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  <c r="IL116" s="212"/>
      <c r="IM116" s="212"/>
      <c r="IN116" s="212"/>
      <c r="IO116" s="212"/>
      <c r="IP116" s="212"/>
      <c r="IQ116" s="212"/>
      <c r="IR116" s="212"/>
      <c r="IS116" s="212"/>
      <c r="IT116" s="212"/>
      <c r="IU116" s="212"/>
      <c r="IV116" s="212"/>
    </row>
    <row r="117" spans="1:256" ht="18">
      <c r="A117" s="219" t="s">
        <v>347</v>
      </c>
      <c r="B117" s="226">
        <v>265629.94</v>
      </c>
      <c r="C117" s="226">
        <v>264395.2</v>
      </c>
      <c r="D117" s="227"/>
      <c r="E117" s="227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  <c r="IL117" s="212"/>
      <c r="IM117" s="212"/>
      <c r="IN117" s="212"/>
      <c r="IO117" s="212"/>
      <c r="IP117" s="212"/>
      <c r="IQ117" s="212"/>
      <c r="IR117" s="212"/>
      <c r="IS117" s="212"/>
      <c r="IT117" s="212"/>
      <c r="IU117" s="212"/>
      <c r="IV117" s="212"/>
    </row>
    <row r="118" spans="1:256" ht="18">
      <c r="A118" s="219" t="s">
        <v>348</v>
      </c>
      <c r="B118" s="226">
        <v>2111076.04</v>
      </c>
      <c r="C118" s="226">
        <v>2004902</v>
      </c>
      <c r="D118" s="227"/>
      <c r="E118" s="227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212"/>
      <c r="EF118" s="212"/>
      <c r="EG118" s="212"/>
      <c r="EH118" s="212"/>
      <c r="EI118" s="212"/>
      <c r="EJ118" s="212"/>
      <c r="EK118" s="212"/>
      <c r="EL118" s="212"/>
      <c r="EM118" s="212"/>
      <c r="EN118" s="212"/>
      <c r="EO118" s="212"/>
      <c r="EP118" s="212"/>
      <c r="EQ118" s="212"/>
      <c r="ER118" s="212"/>
      <c r="ES118" s="212"/>
      <c r="ET118" s="212"/>
      <c r="EU118" s="212"/>
      <c r="EV118" s="212"/>
      <c r="EW118" s="212"/>
      <c r="EX118" s="212"/>
      <c r="EY118" s="212"/>
      <c r="EZ118" s="212"/>
      <c r="FA118" s="212"/>
      <c r="FB118" s="212"/>
      <c r="FC118" s="212"/>
      <c r="FD118" s="212"/>
      <c r="FE118" s="212"/>
      <c r="FF118" s="212"/>
      <c r="FG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  <c r="FX118" s="212"/>
      <c r="FY118" s="212"/>
      <c r="FZ118" s="212"/>
      <c r="GA118" s="212"/>
      <c r="GB118" s="212"/>
      <c r="GC118" s="212"/>
      <c r="GD118" s="212"/>
      <c r="GE118" s="212"/>
      <c r="GF118" s="212"/>
      <c r="GG118" s="212"/>
      <c r="GH118" s="212"/>
      <c r="GI118" s="212"/>
      <c r="GJ118" s="212"/>
      <c r="GK118" s="212"/>
      <c r="GL118" s="212"/>
      <c r="GM118" s="212"/>
      <c r="GN118" s="212"/>
      <c r="GO118" s="212"/>
      <c r="GP118" s="212"/>
      <c r="GQ118" s="212"/>
      <c r="GR118" s="212"/>
      <c r="GS118" s="212"/>
      <c r="GT118" s="212"/>
      <c r="GU118" s="212"/>
      <c r="GV118" s="212"/>
      <c r="GW118" s="212"/>
      <c r="GX118" s="212"/>
      <c r="GY118" s="212"/>
      <c r="GZ118" s="212"/>
      <c r="HA118" s="212"/>
      <c r="HB118" s="212"/>
      <c r="HC118" s="212"/>
      <c r="HD118" s="212"/>
      <c r="HE118" s="212"/>
      <c r="HF118" s="212"/>
      <c r="HG118" s="212"/>
      <c r="HH118" s="212"/>
      <c r="HI118" s="212"/>
      <c r="HJ118" s="212"/>
      <c r="HK118" s="212"/>
      <c r="HL118" s="212"/>
      <c r="HM118" s="212"/>
      <c r="HN118" s="212"/>
      <c r="HO118" s="212"/>
      <c r="HP118" s="212"/>
      <c r="HQ118" s="212"/>
      <c r="HR118" s="212"/>
      <c r="HS118" s="212"/>
      <c r="HT118" s="212"/>
      <c r="HU118" s="212"/>
      <c r="HV118" s="212"/>
      <c r="HW118" s="212"/>
      <c r="HX118" s="212"/>
      <c r="HY118" s="212"/>
      <c r="HZ118" s="212"/>
      <c r="IA118" s="212"/>
      <c r="IB118" s="212"/>
      <c r="IC118" s="212"/>
      <c r="ID118" s="212"/>
      <c r="IE118" s="212"/>
      <c r="IF118" s="212"/>
      <c r="IG118" s="212"/>
      <c r="IH118" s="212"/>
      <c r="II118" s="212"/>
      <c r="IJ118" s="212"/>
      <c r="IK118" s="212"/>
      <c r="IL118" s="212"/>
      <c r="IM118" s="212"/>
      <c r="IN118" s="212"/>
      <c r="IO118" s="212"/>
      <c r="IP118" s="212"/>
      <c r="IQ118" s="212"/>
      <c r="IR118" s="212"/>
      <c r="IS118" s="212"/>
      <c r="IT118" s="212"/>
      <c r="IU118" s="212"/>
      <c r="IV118" s="212"/>
    </row>
    <row r="119" spans="1:256" ht="18">
      <c r="A119" s="219" t="s">
        <v>349</v>
      </c>
      <c r="B119" s="226">
        <v>879747.89</v>
      </c>
      <c r="C119" s="226">
        <v>835374.44</v>
      </c>
      <c r="D119" s="227"/>
      <c r="E119" s="227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2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212"/>
      <c r="DW119" s="212"/>
      <c r="DX119" s="212"/>
      <c r="DY119" s="212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2"/>
      <c r="EW119" s="212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  <c r="FX119" s="212"/>
      <c r="FY119" s="212"/>
      <c r="FZ119" s="212"/>
      <c r="GA119" s="212"/>
      <c r="GB119" s="212"/>
      <c r="GC119" s="212"/>
      <c r="GD119" s="212"/>
      <c r="GE119" s="212"/>
      <c r="GF119" s="212"/>
      <c r="GG119" s="212"/>
      <c r="GH119" s="212"/>
      <c r="GI119" s="212"/>
      <c r="GJ119" s="212"/>
      <c r="GK119" s="212"/>
      <c r="GL119" s="212"/>
      <c r="GM119" s="212"/>
      <c r="GN119" s="212"/>
      <c r="GO119" s="212"/>
      <c r="GP119" s="212"/>
      <c r="GQ119" s="212"/>
      <c r="GR119" s="212"/>
      <c r="GS119" s="212"/>
      <c r="GT119" s="212"/>
      <c r="GU119" s="212"/>
      <c r="GV119" s="212"/>
      <c r="GW119" s="212"/>
      <c r="GX119" s="212"/>
      <c r="GY119" s="212"/>
      <c r="GZ119" s="212"/>
      <c r="HA119" s="212"/>
      <c r="HB119" s="212"/>
      <c r="HC119" s="212"/>
      <c r="HD119" s="212"/>
      <c r="HE119" s="212"/>
      <c r="HF119" s="212"/>
      <c r="HG119" s="212"/>
      <c r="HH119" s="212"/>
      <c r="HI119" s="212"/>
      <c r="HJ119" s="212"/>
      <c r="HK119" s="212"/>
      <c r="HL119" s="212"/>
      <c r="HM119" s="212"/>
      <c r="HN119" s="212"/>
      <c r="HO119" s="212"/>
      <c r="HP119" s="212"/>
      <c r="HQ119" s="212"/>
      <c r="HR119" s="212"/>
      <c r="HS119" s="212"/>
      <c r="HT119" s="212"/>
      <c r="HU119" s="212"/>
      <c r="HV119" s="212"/>
      <c r="HW119" s="212"/>
      <c r="HX119" s="212"/>
      <c r="HY119" s="212"/>
      <c r="HZ119" s="212"/>
      <c r="IA119" s="212"/>
      <c r="IB119" s="212"/>
      <c r="IC119" s="212"/>
      <c r="ID119" s="212"/>
      <c r="IE119" s="212"/>
      <c r="IF119" s="212"/>
      <c r="IG119" s="212"/>
      <c r="IH119" s="212"/>
      <c r="II119" s="212"/>
      <c r="IJ119" s="212"/>
      <c r="IK119" s="212"/>
      <c r="IL119" s="212"/>
      <c r="IM119" s="212"/>
      <c r="IN119" s="212"/>
      <c r="IO119" s="212"/>
      <c r="IP119" s="212"/>
      <c r="IQ119" s="212"/>
      <c r="IR119" s="212"/>
      <c r="IS119" s="212"/>
      <c r="IT119" s="212"/>
      <c r="IU119" s="212"/>
      <c r="IV119" s="212"/>
    </row>
    <row r="120" spans="1:256" ht="18">
      <c r="A120" s="219" t="s">
        <v>350</v>
      </c>
      <c r="B120" s="226">
        <v>318854</v>
      </c>
      <c r="C120" s="226">
        <v>782598.29</v>
      </c>
      <c r="D120" s="227"/>
      <c r="E120" s="227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/>
      <c r="DE120" s="212"/>
      <c r="DF120" s="212"/>
      <c r="DG120" s="212"/>
      <c r="DH120" s="212"/>
      <c r="DI120" s="212"/>
      <c r="DJ120" s="212"/>
      <c r="DK120" s="212"/>
      <c r="DL120" s="212"/>
      <c r="DM120" s="212"/>
      <c r="DN120" s="212"/>
      <c r="DO120" s="212"/>
      <c r="DP120" s="212"/>
      <c r="DQ120" s="212"/>
      <c r="DR120" s="212"/>
      <c r="DS120" s="212"/>
      <c r="DT120" s="212"/>
      <c r="DU120" s="212"/>
      <c r="DV120" s="212"/>
      <c r="DW120" s="212"/>
      <c r="DX120" s="212"/>
      <c r="DY120" s="212"/>
      <c r="DZ120" s="212"/>
      <c r="EA120" s="212"/>
      <c r="EB120" s="212"/>
      <c r="EC120" s="212"/>
      <c r="ED120" s="212"/>
      <c r="EE120" s="212"/>
      <c r="EF120" s="212"/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/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  <c r="FX120" s="212"/>
      <c r="FY120" s="212"/>
      <c r="FZ120" s="212"/>
      <c r="GA120" s="212"/>
      <c r="GB120" s="212"/>
      <c r="GC120" s="212"/>
      <c r="GD120" s="212"/>
      <c r="GE120" s="212"/>
      <c r="GF120" s="212"/>
      <c r="GG120" s="212"/>
      <c r="GH120" s="212"/>
      <c r="GI120" s="212"/>
      <c r="GJ120" s="212"/>
      <c r="GK120" s="212"/>
      <c r="GL120" s="212"/>
      <c r="GM120" s="212"/>
      <c r="GN120" s="212"/>
      <c r="GO120" s="212"/>
      <c r="GP120" s="212"/>
      <c r="GQ120" s="212"/>
      <c r="GR120" s="212"/>
      <c r="GS120" s="212"/>
      <c r="GT120" s="212"/>
      <c r="GU120" s="212"/>
      <c r="GV120" s="212"/>
      <c r="GW120" s="212"/>
      <c r="GX120" s="212"/>
      <c r="GY120" s="212"/>
      <c r="GZ120" s="212"/>
      <c r="HA120" s="212"/>
      <c r="HB120" s="212"/>
      <c r="HC120" s="212"/>
      <c r="HD120" s="212"/>
      <c r="HE120" s="212"/>
      <c r="HF120" s="212"/>
      <c r="HG120" s="212"/>
      <c r="HH120" s="212"/>
      <c r="HI120" s="212"/>
      <c r="HJ120" s="212"/>
      <c r="HK120" s="212"/>
      <c r="HL120" s="212"/>
      <c r="HM120" s="212"/>
      <c r="HN120" s="212"/>
      <c r="HO120" s="212"/>
      <c r="HP120" s="212"/>
      <c r="HQ120" s="212"/>
      <c r="HR120" s="212"/>
      <c r="HS120" s="212"/>
      <c r="HT120" s="212"/>
      <c r="HU120" s="212"/>
      <c r="HV120" s="212"/>
      <c r="HW120" s="212"/>
      <c r="HX120" s="212"/>
      <c r="HY120" s="212"/>
      <c r="HZ120" s="212"/>
      <c r="IA120" s="212"/>
      <c r="IB120" s="212"/>
      <c r="IC120" s="212"/>
      <c r="ID120" s="212"/>
      <c r="IE120" s="212"/>
      <c r="IF120" s="212"/>
      <c r="IG120" s="212"/>
      <c r="IH120" s="212"/>
      <c r="II120" s="212"/>
      <c r="IJ120" s="212"/>
      <c r="IK120" s="212"/>
      <c r="IL120" s="212"/>
      <c r="IM120" s="212"/>
      <c r="IN120" s="212"/>
      <c r="IO120" s="212"/>
      <c r="IP120" s="212"/>
      <c r="IQ120" s="212"/>
      <c r="IR120" s="212"/>
      <c r="IS120" s="212"/>
      <c r="IT120" s="212"/>
      <c r="IU120" s="212"/>
      <c r="IV120" s="212"/>
    </row>
    <row r="121" spans="1:256" ht="18">
      <c r="A121" s="219" t="s">
        <v>351</v>
      </c>
      <c r="B121" s="226">
        <v>0</v>
      </c>
      <c r="C121" s="226">
        <v>661.7</v>
      </c>
      <c r="D121" s="227"/>
      <c r="E121" s="227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2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2"/>
      <c r="GP121" s="212"/>
      <c r="GQ121" s="212"/>
      <c r="GR121" s="212"/>
      <c r="GS121" s="212"/>
      <c r="GT121" s="212"/>
      <c r="GU121" s="212"/>
      <c r="GV121" s="212"/>
      <c r="GW121" s="212"/>
      <c r="GX121" s="212"/>
      <c r="GY121" s="212"/>
      <c r="GZ121" s="212"/>
      <c r="HA121" s="212"/>
      <c r="HB121" s="212"/>
      <c r="HC121" s="212"/>
      <c r="HD121" s="212"/>
      <c r="HE121" s="212"/>
      <c r="HF121" s="212"/>
      <c r="HG121" s="212"/>
      <c r="HH121" s="212"/>
      <c r="HI121" s="212"/>
      <c r="HJ121" s="212"/>
      <c r="HK121" s="212"/>
      <c r="HL121" s="212"/>
      <c r="HM121" s="212"/>
      <c r="HN121" s="212"/>
      <c r="HO121" s="212"/>
      <c r="HP121" s="212"/>
      <c r="HQ121" s="212"/>
      <c r="HR121" s="212"/>
      <c r="HS121" s="212"/>
      <c r="HT121" s="212"/>
      <c r="HU121" s="212"/>
      <c r="HV121" s="212"/>
      <c r="HW121" s="212"/>
      <c r="HX121" s="212"/>
      <c r="HY121" s="212"/>
      <c r="HZ121" s="212"/>
      <c r="IA121" s="212"/>
      <c r="IB121" s="212"/>
      <c r="IC121" s="212"/>
      <c r="ID121" s="212"/>
      <c r="IE121" s="212"/>
      <c r="IF121" s="212"/>
      <c r="IG121" s="212"/>
      <c r="IH121" s="212"/>
      <c r="II121" s="212"/>
      <c r="IJ121" s="212"/>
      <c r="IK121" s="212"/>
      <c r="IL121" s="212"/>
      <c r="IM121" s="212"/>
      <c r="IN121" s="212"/>
      <c r="IO121" s="212"/>
      <c r="IP121" s="212"/>
      <c r="IQ121" s="212"/>
      <c r="IR121" s="212"/>
      <c r="IS121" s="212"/>
      <c r="IT121" s="212"/>
      <c r="IU121" s="212"/>
      <c r="IV121" s="212"/>
    </row>
    <row r="122" spans="1:256" ht="18">
      <c r="A122" s="219" t="s">
        <v>352</v>
      </c>
      <c r="B122" s="226">
        <v>0</v>
      </c>
      <c r="C122" s="226">
        <v>559010.33</v>
      </c>
      <c r="D122" s="227"/>
      <c r="E122" s="227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2"/>
      <c r="DB122" s="212"/>
      <c r="DC122" s="212"/>
      <c r="DD122" s="212"/>
      <c r="DE122" s="212"/>
      <c r="DF122" s="212"/>
      <c r="DG122" s="212"/>
      <c r="DH122" s="212"/>
      <c r="DI122" s="212"/>
      <c r="DJ122" s="212"/>
      <c r="DK122" s="212"/>
      <c r="DL122" s="212"/>
      <c r="DM122" s="212"/>
      <c r="DN122" s="212"/>
      <c r="DO122" s="212"/>
      <c r="DP122" s="212"/>
      <c r="DQ122" s="212"/>
      <c r="DR122" s="212"/>
      <c r="DS122" s="212"/>
      <c r="DT122" s="212"/>
      <c r="DU122" s="212"/>
      <c r="DV122" s="212"/>
      <c r="DW122" s="212"/>
      <c r="DX122" s="212"/>
      <c r="DY122" s="212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12"/>
      <c r="FG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  <c r="FX122" s="212"/>
      <c r="FY122" s="212"/>
      <c r="FZ122" s="212"/>
      <c r="GA122" s="212"/>
      <c r="GB122" s="212"/>
      <c r="GC122" s="212"/>
      <c r="GD122" s="212"/>
      <c r="GE122" s="212"/>
      <c r="GF122" s="212"/>
      <c r="GG122" s="212"/>
      <c r="GH122" s="212"/>
      <c r="GI122" s="212"/>
      <c r="GJ122" s="212"/>
      <c r="GK122" s="212"/>
      <c r="GL122" s="212"/>
      <c r="GM122" s="212"/>
      <c r="GN122" s="212"/>
      <c r="GO122" s="212"/>
      <c r="GP122" s="212"/>
      <c r="GQ122" s="212"/>
      <c r="GR122" s="212"/>
      <c r="GS122" s="212"/>
      <c r="GT122" s="212"/>
      <c r="GU122" s="212"/>
      <c r="GV122" s="212"/>
      <c r="GW122" s="212"/>
      <c r="GX122" s="212"/>
      <c r="GY122" s="212"/>
      <c r="GZ122" s="212"/>
      <c r="HA122" s="212"/>
      <c r="HB122" s="212"/>
      <c r="HC122" s="212"/>
      <c r="HD122" s="212"/>
      <c r="HE122" s="212"/>
      <c r="HF122" s="212"/>
      <c r="HG122" s="212"/>
      <c r="HH122" s="212"/>
      <c r="HI122" s="212"/>
      <c r="HJ122" s="212"/>
      <c r="HK122" s="212"/>
      <c r="HL122" s="212"/>
      <c r="HM122" s="212"/>
      <c r="HN122" s="212"/>
      <c r="HO122" s="212"/>
      <c r="HP122" s="212"/>
      <c r="HQ122" s="212"/>
      <c r="HR122" s="212"/>
      <c r="HS122" s="212"/>
      <c r="HT122" s="212"/>
      <c r="HU122" s="212"/>
      <c r="HV122" s="212"/>
      <c r="HW122" s="212"/>
      <c r="HX122" s="212"/>
      <c r="HY122" s="212"/>
      <c r="HZ122" s="212"/>
      <c r="IA122" s="212"/>
      <c r="IB122" s="212"/>
      <c r="IC122" s="212"/>
      <c r="ID122" s="212"/>
      <c r="IE122" s="212"/>
      <c r="IF122" s="212"/>
      <c r="IG122" s="212"/>
      <c r="IH122" s="212"/>
      <c r="II122" s="212"/>
      <c r="IJ122" s="212"/>
      <c r="IK122" s="212"/>
      <c r="IL122" s="212"/>
      <c r="IM122" s="212"/>
      <c r="IN122" s="212"/>
      <c r="IO122" s="212"/>
      <c r="IP122" s="212"/>
      <c r="IQ122" s="212"/>
      <c r="IR122" s="212"/>
      <c r="IS122" s="212"/>
      <c r="IT122" s="212"/>
      <c r="IU122" s="212"/>
      <c r="IV122" s="212"/>
    </row>
    <row r="123" spans="1:256" ht="18.75" thickBot="1">
      <c r="A123" s="222" t="s">
        <v>221</v>
      </c>
      <c r="B123" s="233">
        <f>SUM(B95:B122)</f>
        <v>80625267.95000002</v>
      </c>
      <c r="C123" s="233">
        <f>SUM(C95:C122)</f>
        <v>82888497.44000003</v>
      </c>
      <c r="D123" s="237">
        <f>C123-B123</f>
        <v>2263229.4900000095</v>
      </c>
      <c r="E123" s="238">
        <f>D123/B123</f>
        <v>0.028070970150493733</v>
      </c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12"/>
      <c r="CV123" s="212"/>
      <c r="CW123" s="212"/>
      <c r="CX123" s="212"/>
      <c r="CY123" s="212"/>
      <c r="CZ123" s="212"/>
      <c r="DA123" s="212"/>
      <c r="DB123" s="212"/>
      <c r="DC123" s="212"/>
      <c r="DD123" s="212"/>
      <c r="DE123" s="212"/>
      <c r="DF123" s="212"/>
      <c r="DG123" s="212"/>
      <c r="DH123" s="212"/>
      <c r="DI123" s="212"/>
      <c r="DJ123" s="212"/>
      <c r="DK123" s="212"/>
      <c r="DL123" s="212"/>
      <c r="DM123" s="212"/>
      <c r="DN123" s="212"/>
      <c r="DO123" s="212"/>
      <c r="DP123" s="212"/>
      <c r="DQ123" s="212"/>
      <c r="DR123" s="212"/>
      <c r="DS123" s="212"/>
      <c r="DT123" s="212"/>
      <c r="DU123" s="212"/>
      <c r="DV123" s="212"/>
      <c r="DW123" s="212"/>
      <c r="DX123" s="212"/>
      <c r="DY123" s="212"/>
      <c r="DZ123" s="212"/>
      <c r="EA123" s="212"/>
      <c r="EB123" s="212"/>
      <c r="EC123" s="212"/>
      <c r="ED123" s="212"/>
      <c r="EE123" s="212"/>
      <c r="EF123" s="212"/>
      <c r="EG123" s="212"/>
      <c r="EH123" s="212"/>
      <c r="EI123" s="212"/>
      <c r="EJ123" s="212"/>
      <c r="EK123" s="212"/>
      <c r="EL123" s="212"/>
      <c r="EM123" s="212"/>
      <c r="EN123" s="212"/>
      <c r="EO123" s="212"/>
      <c r="EP123" s="212"/>
      <c r="EQ123" s="212"/>
      <c r="ER123" s="212"/>
      <c r="ES123" s="212"/>
      <c r="ET123" s="212"/>
      <c r="EU123" s="212"/>
      <c r="EV123" s="212"/>
      <c r="EW123" s="212"/>
      <c r="EX123" s="212"/>
      <c r="EY123" s="212"/>
      <c r="EZ123" s="212"/>
      <c r="FA123" s="212"/>
      <c r="FB123" s="212"/>
      <c r="FC123" s="212"/>
      <c r="FD123" s="212"/>
      <c r="FE123" s="212"/>
      <c r="FF123" s="212"/>
      <c r="FG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  <c r="FX123" s="212"/>
      <c r="FY123" s="212"/>
      <c r="FZ123" s="212"/>
      <c r="GA123" s="212"/>
      <c r="GB123" s="212"/>
      <c r="GC123" s="212"/>
      <c r="GD123" s="212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2"/>
      <c r="GP123" s="212"/>
      <c r="GQ123" s="212"/>
      <c r="GR123" s="212"/>
      <c r="GS123" s="212"/>
      <c r="GT123" s="212"/>
      <c r="GU123" s="212"/>
      <c r="GV123" s="212"/>
      <c r="GW123" s="212"/>
      <c r="GX123" s="212"/>
      <c r="GY123" s="212"/>
      <c r="GZ123" s="212"/>
      <c r="HA123" s="212"/>
      <c r="HB123" s="212"/>
      <c r="HC123" s="212"/>
      <c r="HD123" s="212"/>
      <c r="HE123" s="212"/>
      <c r="HF123" s="212"/>
      <c r="HG123" s="212"/>
      <c r="HH123" s="212"/>
      <c r="HI123" s="212"/>
      <c r="HJ123" s="212"/>
      <c r="HK123" s="212"/>
      <c r="HL123" s="212"/>
      <c r="HM123" s="212"/>
      <c r="HN123" s="212"/>
      <c r="HO123" s="212"/>
      <c r="HP123" s="212"/>
      <c r="HQ123" s="212"/>
      <c r="HR123" s="212"/>
      <c r="HS123" s="212"/>
      <c r="HT123" s="212"/>
      <c r="HU123" s="212"/>
      <c r="HV123" s="212"/>
      <c r="HW123" s="212"/>
      <c r="HX123" s="212"/>
      <c r="HY123" s="212"/>
      <c r="HZ123" s="212"/>
      <c r="IA123" s="212"/>
      <c r="IB123" s="212"/>
      <c r="IC123" s="212"/>
      <c r="ID123" s="212"/>
      <c r="IE123" s="212"/>
      <c r="IF123" s="212"/>
      <c r="IG123" s="212"/>
      <c r="IH123" s="212"/>
      <c r="II123" s="212"/>
      <c r="IJ123" s="212"/>
      <c r="IK123" s="212"/>
      <c r="IL123" s="212"/>
      <c r="IM123" s="212"/>
      <c r="IN123" s="212"/>
      <c r="IO123" s="212"/>
      <c r="IP123" s="212"/>
      <c r="IQ123" s="212"/>
      <c r="IR123" s="212"/>
      <c r="IS123" s="212"/>
      <c r="IT123" s="212"/>
      <c r="IU123" s="212"/>
      <c r="IV123" s="212"/>
    </row>
    <row r="124" spans="1:256" ht="18.75" thickTop="1">
      <c r="A124" s="211"/>
      <c r="B124" s="210" t="s">
        <v>0</v>
      </c>
      <c r="C124" s="229"/>
      <c r="D124" s="210"/>
      <c r="E124" s="211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12"/>
      <c r="CV124" s="212"/>
      <c r="CW124" s="212"/>
      <c r="CX124" s="212"/>
      <c r="CY124" s="212"/>
      <c r="CZ124" s="212"/>
      <c r="DA124" s="212"/>
      <c r="DB124" s="212"/>
      <c r="DC124" s="212"/>
      <c r="DD124" s="212"/>
      <c r="DE124" s="212"/>
      <c r="DF124" s="212"/>
      <c r="DG124" s="212"/>
      <c r="DH124" s="212"/>
      <c r="DI124" s="212"/>
      <c r="DJ124" s="212"/>
      <c r="DK124" s="212"/>
      <c r="DL124" s="212"/>
      <c r="DM124" s="212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2"/>
      <c r="DX124" s="212"/>
      <c r="DY124" s="212"/>
      <c r="DZ124" s="212"/>
      <c r="EA124" s="212"/>
      <c r="EB124" s="212"/>
      <c r="EC124" s="212"/>
      <c r="ED124" s="212"/>
      <c r="EE124" s="212"/>
      <c r="EF124" s="212"/>
      <c r="EG124" s="212"/>
      <c r="EH124" s="212"/>
      <c r="EI124" s="212"/>
      <c r="EJ124" s="212"/>
      <c r="EK124" s="212"/>
      <c r="EL124" s="212"/>
      <c r="EM124" s="212"/>
      <c r="EN124" s="212"/>
      <c r="EO124" s="212"/>
      <c r="EP124" s="212"/>
      <c r="EQ124" s="212"/>
      <c r="ER124" s="212"/>
      <c r="ES124" s="212"/>
      <c r="ET124" s="212"/>
      <c r="EU124" s="212"/>
      <c r="EV124" s="212"/>
      <c r="EW124" s="212"/>
      <c r="EX124" s="212"/>
      <c r="EY124" s="212"/>
      <c r="EZ124" s="212"/>
      <c r="FA124" s="212"/>
      <c r="FB124" s="212"/>
      <c r="FC124" s="212"/>
      <c r="FD124" s="212"/>
      <c r="FE124" s="212"/>
      <c r="FF124" s="212"/>
      <c r="FG124" s="212"/>
      <c r="FH124" s="212"/>
      <c r="FI124" s="212"/>
      <c r="FJ124" s="212"/>
      <c r="FK124" s="212"/>
      <c r="FL124" s="212"/>
      <c r="FM124" s="212"/>
      <c r="FN124" s="212"/>
      <c r="FO124" s="212"/>
      <c r="FP124" s="212"/>
      <c r="FQ124" s="212"/>
      <c r="FR124" s="212"/>
      <c r="FS124" s="212"/>
      <c r="FT124" s="212"/>
      <c r="FU124" s="212"/>
      <c r="FV124" s="212"/>
      <c r="FW124" s="212"/>
      <c r="FX124" s="212"/>
      <c r="FY124" s="212"/>
      <c r="FZ124" s="212"/>
      <c r="GA124" s="212"/>
      <c r="GB124" s="212"/>
      <c r="GC124" s="212"/>
      <c r="GD124" s="212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2"/>
      <c r="GP124" s="212"/>
      <c r="GQ124" s="212"/>
      <c r="GR124" s="212"/>
      <c r="GS124" s="212"/>
      <c r="GT124" s="212"/>
      <c r="GU124" s="212"/>
      <c r="GV124" s="212"/>
      <c r="GW124" s="212"/>
      <c r="GX124" s="212"/>
      <c r="GY124" s="212"/>
      <c r="GZ124" s="212"/>
      <c r="HA124" s="212"/>
      <c r="HB124" s="212"/>
      <c r="HC124" s="212"/>
      <c r="HD124" s="212"/>
      <c r="HE124" s="212"/>
      <c r="HF124" s="212"/>
      <c r="HG124" s="212"/>
      <c r="HH124" s="212"/>
      <c r="HI124" s="212"/>
      <c r="HJ124" s="212"/>
      <c r="HK124" s="212"/>
      <c r="HL124" s="212"/>
      <c r="HM124" s="212"/>
      <c r="HN124" s="212"/>
      <c r="HO124" s="212"/>
      <c r="HP124" s="212"/>
      <c r="HQ124" s="212"/>
      <c r="HR124" s="212"/>
      <c r="HS124" s="212"/>
      <c r="HT124" s="212"/>
      <c r="HU124" s="212"/>
      <c r="HV124" s="212"/>
      <c r="HW124" s="212"/>
      <c r="HX124" s="212"/>
      <c r="HY124" s="212"/>
      <c r="HZ124" s="212"/>
      <c r="IA124" s="212"/>
      <c r="IB124" s="212"/>
      <c r="IC124" s="212"/>
      <c r="ID124" s="212"/>
      <c r="IE124" s="212"/>
      <c r="IF124" s="212"/>
      <c r="IG124" s="212"/>
      <c r="IH124" s="212"/>
      <c r="II124" s="212"/>
      <c r="IJ124" s="212"/>
      <c r="IK124" s="212"/>
      <c r="IL124" s="212"/>
      <c r="IM124" s="212"/>
      <c r="IN124" s="212"/>
      <c r="IO124" s="212"/>
      <c r="IP124" s="212"/>
      <c r="IQ124" s="212"/>
      <c r="IR124" s="212"/>
      <c r="IS124" s="212"/>
      <c r="IT124" s="212"/>
      <c r="IU124" s="212"/>
      <c r="IV124" s="212"/>
    </row>
    <row r="125" spans="1:256" ht="18">
      <c r="A125" s="211" t="s">
        <v>107</v>
      </c>
      <c r="B125" s="210" t="s">
        <v>286</v>
      </c>
      <c r="C125" s="229"/>
      <c r="D125" s="210"/>
      <c r="E125" s="211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2"/>
      <c r="DB125" s="212"/>
      <c r="DC125" s="212"/>
      <c r="DD125" s="212"/>
      <c r="DE125" s="212"/>
      <c r="DF125" s="212"/>
      <c r="DG125" s="212"/>
      <c r="DH125" s="212"/>
      <c r="DI125" s="212"/>
      <c r="DJ125" s="212"/>
      <c r="DK125" s="212"/>
      <c r="DL125" s="212"/>
      <c r="DM125" s="212"/>
      <c r="DN125" s="212"/>
      <c r="DO125" s="212"/>
      <c r="DP125" s="212"/>
      <c r="DQ125" s="212"/>
      <c r="DR125" s="212"/>
      <c r="DS125" s="212"/>
      <c r="DT125" s="212"/>
      <c r="DU125" s="212"/>
      <c r="DV125" s="212"/>
      <c r="DW125" s="212"/>
      <c r="DX125" s="212"/>
      <c r="DY125" s="212"/>
      <c r="DZ125" s="212"/>
      <c r="EA125" s="212"/>
      <c r="EB125" s="212"/>
      <c r="EC125" s="212"/>
      <c r="ED125" s="212"/>
      <c r="EE125" s="212"/>
      <c r="EF125" s="212"/>
      <c r="EG125" s="212"/>
      <c r="EH125" s="212"/>
      <c r="EI125" s="212"/>
      <c r="EJ125" s="212"/>
      <c r="EK125" s="212"/>
      <c r="EL125" s="212"/>
      <c r="EM125" s="212"/>
      <c r="EN125" s="212"/>
      <c r="EO125" s="212"/>
      <c r="EP125" s="212"/>
      <c r="EQ125" s="212"/>
      <c r="ER125" s="212"/>
      <c r="ES125" s="212"/>
      <c r="ET125" s="212"/>
      <c r="EU125" s="212"/>
      <c r="EV125" s="212"/>
      <c r="EW125" s="212"/>
      <c r="EX125" s="212"/>
      <c r="EY125" s="212"/>
      <c r="EZ125" s="212"/>
      <c r="FA125" s="212"/>
      <c r="FB125" s="212"/>
      <c r="FC125" s="212"/>
      <c r="FD125" s="212"/>
      <c r="FE125" s="212"/>
      <c r="FF125" s="212"/>
      <c r="FG125" s="212"/>
      <c r="FH125" s="212"/>
      <c r="FI125" s="212"/>
      <c r="FJ125" s="212"/>
      <c r="FK125" s="212"/>
      <c r="FL125" s="212"/>
      <c r="FM125" s="212"/>
      <c r="FN125" s="212"/>
      <c r="FO125" s="212"/>
      <c r="FP125" s="212"/>
      <c r="FQ125" s="212"/>
      <c r="FR125" s="212"/>
      <c r="FS125" s="212"/>
      <c r="FT125" s="212"/>
      <c r="FU125" s="212"/>
      <c r="FV125" s="212"/>
      <c r="FW125" s="212"/>
      <c r="FX125" s="212"/>
      <c r="FY125" s="212"/>
      <c r="FZ125" s="212"/>
      <c r="GA125" s="212"/>
      <c r="GB125" s="212"/>
      <c r="GC125" s="212"/>
      <c r="GD125" s="212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2"/>
      <c r="GP125" s="212"/>
      <c r="GQ125" s="212"/>
      <c r="GR125" s="212"/>
      <c r="GS125" s="212"/>
      <c r="GT125" s="212"/>
      <c r="GU125" s="212"/>
      <c r="GV125" s="212"/>
      <c r="GW125" s="212"/>
      <c r="GX125" s="212"/>
      <c r="GY125" s="212"/>
      <c r="GZ125" s="212"/>
      <c r="HA125" s="212"/>
      <c r="HB125" s="212"/>
      <c r="HC125" s="212"/>
      <c r="HD125" s="212"/>
      <c r="HE125" s="212"/>
      <c r="HF125" s="212"/>
      <c r="HG125" s="212"/>
      <c r="HH125" s="212"/>
      <c r="HI125" s="212"/>
      <c r="HJ125" s="212"/>
      <c r="HK125" s="212"/>
      <c r="HL125" s="212"/>
      <c r="HM125" s="212"/>
      <c r="HN125" s="212"/>
      <c r="HO125" s="212"/>
      <c r="HP125" s="212"/>
      <c r="HQ125" s="212"/>
      <c r="HR125" s="212"/>
      <c r="HS125" s="212"/>
      <c r="HT125" s="212"/>
      <c r="HU125" s="212"/>
      <c r="HV125" s="212"/>
      <c r="HW125" s="212"/>
      <c r="HX125" s="212"/>
      <c r="HY125" s="212"/>
      <c r="HZ125" s="212"/>
      <c r="IA125" s="212"/>
      <c r="IB125" s="212"/>
      <c r="IC125" s="212"/>
      <c r="ID125" s="212"/>
      <c r="IE125" s="212"/>
      <c r="IF125" s="212"/>
      <c r="IG125" s="212"/>
      <c r="IH125" s="212"/>
      <c r="II125" s="212"/>
      <c r="IJ125" s="212"/>
      <c r="IK125" s="212"/>
      <c r="IL125" s="212"/>
      <c r="IM125" s="212"/>
      <c r="IN125" s="212"/>
      <c r="IO125" s="212"/>
      <c r="IP125" s="212"/>
      <c r="IQ125" s="212"/>
      <c r="IR125" s="212"/>
      <c r="IS125" s="212"/>
      <c r="IT125" s="212"/>
      <c r="IU125" s="212"/>
      <c r="IV125" s="212"/>
    </row>
    <row r="126" spans="1:256" ht="18">
      <c r="A126" s="230" t="str">
        <f>+A3</f>
        <v>July-November 2002</v>
      </c>
      <c r="B126" s="210" t="s">
        <v>107</v>
      </c>
      <c r="C126" s="229"/>
      <c r="D126" s="210"/>
      <c r="E126" s="214" t="s">
        <v>353</v>
      </c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2"/>
      <c r="CT126" s="212"/>
      <c r="CU126" s="212"/>
      <c r="CV126" s="212"/>
      <c r="CW126" s="212"/>
      <c r="CX126" s="212"/>
      <c r="CY126" s="212"/>
      <c r="CZ126" s="212"/>
      <c r="DA126" s="212"/>
      <c r="DB126" s="212"/>
      <c r="DC126" s="212"/>
      <c r="DD126" s="212"/>
      <c r="DE126" s="212"/>
      <c r="DF126" s="212"/>
      <c r="DG126" s="212"/>
      <c r="DH126" s="212"/>
      <c r="DI126" s="212"/>
      <c r="DJ126" s="212"/>
      <c r="DK126" s="212"/>
      <c r="DL126" s="212"/>
      <c r="DM126" s="212"/>
      <c r="DN126" s="212"/>
      <c r="DO126" s="212"/>
      <c r="DP126" s="212"/>
      <c r="DQ126" s="212"/>
      <c r="DR126" s="212"/>
      <c r="DS126" s="212"/>
      <c r="DT126" s="212"/>
      <c r="DU126" s="212"/>
      <c r="DV126" s="212"/>
      <c r="DW126" s="212"/>
      <c r="DX126" s="212"/>
      <c r="DY126" s="212"/>
      <c r="DZ126" s="212"/>
      <c r="EA126" s="212"/>
      <c r="EB126" s="212"/>
      <c r="EC126" s="212"/>
      <c r="ED126" s="212"/>
      <c r="EE126" s="212"/>
      <c r="EF126" s="212"/>
      <c r="EG126" s="212"/>
      <c r="EH126" s="212"/>
      <c r="EI126" s="212"/>
      <c r="EJ126" s="212"/>
      <c r="EK126" s="212"/>
      <c r="EL126" s="212"/>
      <c r="EM126" s="212"/>
      <c r="EN126" s="212"/>
      <c r="EO126" s="212"/>
      <c r="EP126" s="212"/>
      <c r="EQ126" s="212"/>
      <c r="ER126" s="212"/>
      <c r="ES126" s="212"/>
      <c r="ET126" s="212"/>
      <c r="EU126" s="212"/>
      <c r="EV126" s="212"/>
      <c r="EW126" s="212"/>
      <c r="EX126" s="212"/>
      <c r="EY126" s="212"/>
      <c r="EZ126" s="212"/>
      <c r="FA126" s="212"/>
      <c r="FB126" s="212"/>
      <c r="FC126" s="212"/>
      <c r="FD126" s="212"/>
      <c r="FE126" s="212"/>
      <c r="FF126" s="212"/>
      <c r="FG126" s="212"/>
      <c r="FH126" s="212"/>
      <c r="FI126" s="212"/>
      <c r="FJ126" s="212"/>
      <c r="FK126" s="212"/>
      <c r="FL126" s="212"/>
      <c r="FM126" s="212"/>
      <c r="FN126" s="212"/>
      <c r="FO126" s="212"/>
      <c r="FP126" s="212"/>
      <c r="FQ126" s="212"/>
      <c r="FR126" s="212"/>
      <c r="FS126" s="212"/>
      <c r="FT126" s="212"/>
      <c r="FU126" s="212"/>
      <c r="FV126" s="212"/>
      <c r="FW126" s="212"/>
      <c r="FX126" s="212"/>
      <c r="FY126" s="212"/>
      <c r="FZ126" s="212"/>
      <c r="GA126" s="212"/>
      <c r="GB126" s="212"/>
      <c r="GC126" s="212"/>
      <c r="GD126" s="212"/>
      <c r="GE126" s="212"/>
      <c r="GF126" s="212"/>
      <c r="GG126" s="212"/>
      <c r="GH126" s="212"/>
      <c r="GI126" s="212"/>
      <c r="GJ126" s="212"/>
      <c r="GK126" s="212"/>
      <c r="GL126" s="212"/>
      <c r="GM126" s="212"/>
      <c r="GN126" s="212"/>
      <c r="GO126" s="212"/>
      <c r="GP126" s="212"/>
      <c r="GQ126" s="212"/>
      <c r="GR126" s="212"/>
      <c r="GS126" s="212"/>
      <c r="GT126" s="212"/>
      <c r="GU126" s="212"/>
      <c r="GV126" s="212"/>
      <c r="GW126" s="212"/>
      <c r="GX126" s="212"/>
      <c r="GY126" s="212"/>
      <c r="GZ126" s="212"/>
      <c r="HA126" s="212"/>
      <c r="HB126" s="212"/>
      <c r="HC126" s="212"/>
      <c r="HD126" s="212"/>
      <c r="HE126" s="212"/>
      <c r="HF126" s="212"/>
      <c r="HG126" s="212"/>
      <c r="HH126" s="212"/>
      <c r="HI126" s="212"/>
      <c r="HJ126" s="212"/>
      <c r="HK126" s="212"/>
      <c r="HL126" s="212"/>
      <c r="HM126" s="212"/>
      <c r="HN126" s="212"/>
      <c r="HO126" s="212"/>
      <c r="HP126" s="212"/>
      <c r="HQ126" s="212"/>
      <c r="HR126" s="212"/>
      <c r="HS126" s="212"/>
      <c r="HT126" s="212"/>
      <c r="HU126" s="212"/>
      <c r="HV126" s="212"/>
      <c r="HW126" s="212"/>
      <c r="HX126" s="212"/>
      <c r="HY126" s="212"/>
      <c r="HZ126" s="212"/>
      <c r="IA126" s="212"/>
      <c r="IB126" s="212"/>
      <c r="IC126" s="212"/>
      <c r="ID126" s="212"/>
      <c r="IE126" s="212"/>
      <c r="IF126" s="212"/>
      <c r="IG126" s="212"/>
      <c r="IH126" s="212"/>
      <c r="II126" s="212"/>
      <c r="IJ126" s="212"/>
      <c r="IK126" s="212"/>
      <c r="IL126" s="212"/>
      <c r="IM126" s="212"/>
      <c r="IN126" s="212"/>
      <c r="IO126" s="212"/>
      <c r="IP126" s="212"/>
      <c r="IQ126" s="212"/>
      <c r="IR126" s="212"/>
      <c r="IS126" s="212"/>
      <c r="IT126" s="212"/>
      <c r="IU126" s="212"/>
      <c r="IV126" s="212"/>
    </row>
    <row r="127" spans="1:256" ht="18">
      <c r="A127" s="215" t="s">
        <v>244</v>
      </c>
      <c r="B127" s="215" t="s">
        <v>245</v>
      </c>
      <c r="C127" s="216" t="s">
        <v>246</v>
      </c>
      <c r="D127" s="215" t="s">
        <v>247</v>
      </c>
      <c r="E127" s="215" t="s">
        <v>248</v>
      </c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2"/>
      <c r="CT127" s="212"/>
      <c r="CU127" s="212"/>
      <c r="CV127" s="212"/>
      <c r="CW127" s="212"/>
      <c r="CX127" s="212"/>
      <c r="CY127" s="212"/>
      <c r="CZ127" s="212"/>
      <c r="DA127" s="212"/>
      <c r="DB127" s="212"/>
      <c r="DC127" s="212"/>
      <c r="DD127" s="212"/>
      <c r="DE127" s="212"/>
      <c r="DF127" s="212"/>
      <c r="DG127" s="212"/>
      <c r="DH127" s="212"/>
      <c r="DI127" s="212"/>
      <c r="DJ127" s="212"/>
      <c r="DK127" s="212"/>
      <c r="DL127" s="212"/>
      <c r="DM127" s="212"/>
      <c r="DN127" s="212"/>
      <c r="DO127" s="212"/>
      <c r="DP127" s="212"/>
      <c r="DQ127" s="212"/>
      <c r="DR127" s="212"/>
      <c r="DS127" s="212"/>
      <c r="DT127" s="212"/>
      <c r="DU127" s="212"/>
      <c r="DV127" s="212"/>
      <c r="DW127" s="212"/>
      <c r="DX127" s="212"/>
      <c r="DY127" s="212"/>
      <c r="DZ127" s="212"/>
      <c r="EA127" s="212"/>
      <c r="EB127" s="212"/>
      <c r="EC127" s="212"/>
      <c r="ED127" s="212"/>
      <c r="EE127" s="212"/>
      <c r="EF127" s="212"/>
      <c r="EG127" s="212"/>
      <c r="EH127" s="212"/>
      <c r="EI127" s="212"/>
      <c r="EJ127" s="212"/>
      <c r="EK127" s="212"/>
      <c r="EL127" s="212"/>
      <c r="EM127" s="212"/>
      <c r="EN127" s="212"/>
      <c r="EO127" s="212"/>
      <c r="EP127" s="212"/>
      <c r="EQ127" s="212"/>
      <c r="ER127" s="212"/>
      <c r="ES127" s="212"/>
      <c r="ET127" s="212"/>
      <c r="EU127" s="212"/>
      <c r="EV127" s="212"/>
      <c r="EW127" s="212"/>
      <c r="EX127" s="212"/>
      <c r="EY127" s="212"/>
      <c r="EZ127" s="212"/>
      <c r="FA127" s="212"/>
      <c r="FB127" s="212"/>
      <c r="FC127" s="212"/>
      <c r="FD127" s="212"/>
      <c r="FE127" s="212"/>
      <c r="FF127" s="212"/>
      <c r="FG127" s="212"/>
      <c r="FH127" s="212"/>
      <c r="FI127" s="212"/>
      <c r="FJ127" s="212"/>
      <c r="FK127" s="212"/>
      <c r="FL127" s="212"/>
      <c r="FM127" s="212"/>
      <c r="FN127" s="212"/>
      <c r="FO127" s="212"/>
      <c r="FP127" s="212"/>
      <c r="FQ127" s="212"/>
      <c r="FR127" s="212"/>
      <c r="FS127" s="212"/>
      <c r="FT127" s="212"/>
      <c r="FU127" s="212"/>
      <c r="FV127" s="212"/>
      <c r="FW127" s="212"/>
      <c r="FX127" s="212"/>
      <c r="FY127" s="212"/>
      <c r="FZ127" s="212"/>
      <c r="GA127" s="212"/>
      <c r="GB127" s="212"/>
      <c r="GC127" s="212"/>
      <c r="GD127" s="212"/>
      <c r="GE127" s="212"/>
      <c r="GF127" s="212"/>
      <c r="GG127" s="212"/>
      <c r="GH127" s="212"/>
      <c r="GI127" s="212"/>
      <c r="GJ127" s="212"/>
      <c r="GK127" s="212"/>
      <c r="GL127" s="212"/>
      <c r="GM127" s="212"/>
      <c r="GN127" s="212"/>
      <c r="GO127" s="212"/>
      <c r="GP127" s="212"/>
      <c r="GQ127" s="212"/>
      <c r="GR127" s="212"/>
      <c r="GS127" s="212"/>
      <c r="GT127" s="212"/>
      <c r="GU127" s="212"/>
      <c r="GV127" s="212"/>
      <c r="GW127" s="212"/>
      <c r="GX127" s="212"/>
      <c r="GY127" s="212"/>
      <c r="GZ127" s="212"/>
      <c r="HA127" s="212"/>
      <c r="HB127" s="212"/>
      <c r="HC127" s="212"/>
      <c r="HD127" s="212"/>
      <c r="HE127" s="212"/>
      <c r="HF127" s="212"/>
      <c r="HG127" s="212"/>
      <c r="HH127" s="212"/>
      <c r="HI127" s="212"/>
      <c r="HJ127" s="212"/>
      <c r="HK127" s="212"/>
      <c r="HL127" s="212"/>
      <c r="HM127" s="212"/>
      <c r="HN127" s="212"/>
      <c r="HO127" s="212"/>
      <c r="HP127" s="212"/>
      <c r="HQ127" s="212"/>
      <c r="HR127" s="212"/>
      <c r="HS127" s="212"/>
      <c r="HT127" s="212"/>
      <c r="HU127" s="212"/>
      <c r="HV127" s="212"/>
      <c r="HW127" s="212"/>
      <c r="HX127" s="212"/>
      <c r="HY127" s="212"/>
      <c r="HZ127" s="212"/>
      <c r="IA127" s="212"/>
      <c r="IB127" s="212"/>
      <c r="IC127" s="212"/>
      <c r="ID127" s="212"/>
      <c r="IE127" s="212"/>
      <c r="IF127" s="212"/>
      <c r="IG127" s="212"/>
      <c r="IH127" s="212"/>
      <c r="II127" s="212"/>
      <c r="IJ127" s="212"/>
      <c r="IK127" s="212"/>
      <c r="IL127" s="212"/>
      <c r="IM127" s="212"/>
      <c r="IN127" s="212"/>
      <c r="IO127" s="212"/>
      <c r="IP127" s="212"/>
      <c r="IQ127" s="212"/>
      <c r="IR127" s="212"/>
      <c r="IS127" s="212"/>
      <c r="IT127" s="212"/>
      <c r="IU127" s="212"/>
      <c r="IV127" s="212"/>
    </row>
    <row r="128" spans="1:256" ht="18">
      <c r="A128" s="218" t="s">
        <v>354</v>
      </c>
      <c r="B128" s="219" t="s">
        <v>108</v>
      </c>
      <c r="C128" s="219" t="s">
        <v>108</v>
      </c>
      <c r="D128" s="219"/>
      <c r="E128" s="220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12"/>
      <c r="DE128" s="212"/>
      <c r="DF128" s="212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2"/>
      <c r="FH128" s="212"/>
      <c r="FI128" s="212"/>
      <c r="FJ128" s="212"/>
      <c r="FK128" s="212"/>
      <c r="FL128" s="212"/>
      <c r="FM128" s="212"/>
      <c r="FN128" s="212"/>
      <c r="FO128" s="212"/>
      <c r="FP128" s="212"/>
      <c r="FQ128" s="212"/>
      <c r="FR128" s="212"/>
      <c r="FS128" s="212"/>
      <c r="FT128" s="212"/>
      <c r="FU128" s="212"/>
      <c r="FV128" s="212"/>
      <c r="FW128" s="212"/>
      <c r="FX128" s="212"/>
      <c r="FY128" s="212"/>
      <c r="FZ128" s="212"/>
      <c r="GA128" s="212"/>
      <c r="GB128" s="212"/>
      <c r="GC128" s="212"/>
      <c r="GD128" s="212"/>
      <c r="GE128" s="212"/>
      <c r="GF128" s="212"/>
      <c r="GG128" s="212"/>
      <c r="GH128" s="212"/>
      <c r="GI128" s="212"/>
      <c r="GJ128" s="212"/>
      <c r="GK128" s="212"/>
      <c r="GL128" s="212"/>
      <c r="GM128" s="212"/>
      <c r="GN128" s="212"/>
      <c r="GO128" s="212"/>
      <c r="GP128" s="212"/>
      <c r="GQ128" s="212"/>
      <c r="GR128" s="212"/>
      <c r="GS128" s="212"/>
      <c r="GT128" s="212"/>
      <c r="GU128" s="212"/>
      <c r="GV128" s="212"/>
      <c r="GW128" s="212"/>
      <c r="GX128" s="212"/>
      <c r="GY128" s="212"/>
      <c r="GZ128" s="212"/>
      <c r="HA128" s="212"/>
      <c r="HB128" s="212"/>
      <c r="HC128" s="212"/>
      <c r="HD128" s="212"/>
      <c r="HE128" s="212"/>
      <c r="HF128" s="212"/>
      <c r="HG128" s="212"/>
      <c r="HH128" s="212"/>
      <c r="HI128" s="212"/>
      <c r="HJ128" s="212"/>
      <c r="HK128" s="212"/>
      <c r="HL128" s="212"/>
      <c r="HM128" s="212"/>
      <c r="HN128" s="212"/>
      <c r="HO128" s="212"/>
      <c r="HP128" s="212"/>
      <c r="HQ128" s="212"/>
      <c r="HR128" s="212"/>
      <c r="HS128" s="212"/>
      <c r="HT128" s="212"/>
      <c r="HU128" s="212"/>
      <c r="HV128" s="212"/>
      <c r="HW128" s="212"/>
      <c r="HX128" s="212"/>
      <c r="HY128" s="212"/>
      <c r="HZ128" s="212"/>
      <c r="IA128" s="212"/>
      <c r="IB128" s="212"/>
      <c r="IC128" s="212"/>
      <c r="ID128" s="212"/>
      <c r="IE128" s="212"/>
      <c r="IF128" s="212"/>
      <c r="IG128" s="212"/>
      <c r="IH128" s="212"/>
      <c r="II128" s="212"/>
      <c r="IJ128" s="212"/>
      <c r="IK128" s="212"/>
      <c r="IL128" s="212"/>
      <c r="IM128" s="212"/>
      <c r="IN128" s="212"/>
      <c r="IO128" s="212"/>
      <c r="IP128" s="212"/>
      <c r="IQ128" s="212"/>
      <c r="IR128" s="212"/>
      <c r="IS128" s="212"/>
      <c r="IT128" s="212"/>
      <c r="IU128" s="212"/>
      <c r="IV128" s="212"/>
    </row>
    <row r="129" spans="1:256" ht="18">
      <c r="A129" s="219" t="s">
        <v>355</v>
      </c>
      <c r="B129" s="226">
        <v>8482331.84</v>
      </c>
      <c r="C129" s="226">
        <v>9066833.64</v>
      </c>
      <c r="D129" s="231"/>
      <c r="E129" s="23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12"/>
      <c r="CV129" s="212"/>
      <c r="CW129" s="212"/>
      <c r="CX129" s="212"/>
      <c r="CY129" s="212"/>
      <c r="CZ129" s="212"/>
      <c r="DA129" s="212"/>
      <c r="DB129" s="212"/>
      <c r="DC129" s="212"/>
      <c r="DD129" s="212"/>
      <c r="DE129" s="212"/>
      <c r="DF129" s="212"/>
      <c r="DG129" s="212"/>
      <c r="DH129" s="212"/>
      <c r="DI129" s="212"/>
      <c r="DJ129" s="212"/>
      <c r="DK129" s="212"/>
      <c r="DL129" s="212"/>
      <c r="DM129" s="212"/>
      <c r="DN129" s="212"/>
      <c r="DO129" s="212"/>
      <c r="DP129" s="212"/>
      <c r="DQ129" s="212"/>
      <c r="DR129" s="212"/>
      <c r="DS129" s="212"/>
      <c r="DT129" s="212"/>
      <c r="DU129" s="212"/>
      <c r="DV129" s="212"/>
      <c r="DW129" s="212"/>
      <c r="DX129" s="212"/>
      <c r="DY129" s="212"/>
      <c r="DZ129" s="212"/>
      <c r="EA129" s="212"/>
      <c r="EB129" s="212"/>
      <c r="EC129" s="212"/>
      <c r="ED129" s="212"/>
      <c r="EE129" s="212"/>
      <c r="EF129" s="212"/>
      <c r="EG129" s="212"/>
      <c r="EH129" s="212"/>
      <c r="EI129" s="212"/>
      <c r="EJ129" s="212"/>
      <c r="EK129" s="212"/>
      <c r="EL129" s="212"/>
      <c r="EM129" s="212"/>
      <c r="EN129" s="212"/>
      <c r="EO129" s="212"/>
      <c r="EP129" s="212"/>
      <c r="EQ129" s="212"/>
      <c r="ER129" s="212"/>
      <c r="ES129" s="212"/>
      <c r="ET129" s="212"/>
      <c r="EU129" s="212"/>
      <c r="EV129" s="212"/>
      <c r="EW129" s="212"/>
      <c r="EX129" s="212"/>
      <c r="EY129" s="212"/>
      <c r="EZ129" s="212"/>
      <c r="FA129" s="212"/>
      <c r="FB129" s="212"/>
      <c r="FC129" s="212"/>
      <c r="FD129" s="212"/>
      <c r="FE129" s="212"/>
      <c r="FF129" s="212"/>
      <c r="FG129" s="212"/>
      <c r="FH129" s="212"/>
      <c r="FI129" s="212"/>
      <c r="FJ129" s="212"/>
      <c r="FK129" s="212"/>
      <c r="FL129" s="212"/>
      <c r="FM129" s="212"/>
      <c r="FN129" s="212"/>
      <c r="FO129" s="212"/>
      <c r="FP129" s="212"/>
      <c r="FQ129" s="212"/>
      <c r="FR129" s="212"/>
      <c r="FS129" s="212"/>
      <c r="FT129" s="212"/>
      <c r="FU129" s="212"/>
      <c r="FV129" s="212"/>
      <c r="FW129" s="212"/>
      <c r="FX129" s="212"/>
      <c r="FY129" s="212"/>
      <c r="FZ129" s="212"/>
      <c r="GA129" s="212"/>
      <c r="GB129" s="212"/>
      <c r="GC129" s="212"/>
      <c r="GD129" s="212"/>
      <c r="GE129" s="212"/>
      <c r="GF129" s="212"/>
      <c r="GG129" s="212"/>
      <c r="GH129" s="212"/>
      <c r="GI129" s="212"/>
      <c r="GJ129" s="212"/>
      <c r="GK129" s="212"/>
      <c r="GL129" s="212"/>
      <c r="GM129" s="212"/>
      <c r="GN129" s="212"/>
      <c r="GO129" s="212"/>
      <c r="GP129" s="212"/>
      <c r="GQ129" s="212"/>
      <c r="GR129" s="212"/>
      <c r="GS129" s="212"/>
      <c r="GT129" s="212"/>
      <c r="GU129" s="212"/>
      <c r="GV129" s="212"/>
      <c r="GW129" s="212"/>
      <c r="GX129" s="212"/>
      <c r="GY129" s="212"/>
      <c r="GZ129" s="212"/>
      <c r="HA129" s="212"/>
      <c r="HB129" s="212"/>
      <c r="HC129" s="212"/>
      <c r="HD129" s="212"/>
      <c r="HE129" s="212"/>
      <c r="HF129" s="212"/>
      <c r="HG129" s="212"/>
      <c r="HH129" s="212"/>
      <c r="HI129" s="212"/>
      <c r="HJ129" s="212"/>
      <c r="HK129" s="212"/>
      <c r="HL129" s="212"/>
      <c r="HM129" s="212"/>
      <c r="HN129" s="212"/>
      <c r="HO129" s="212"/>
      <c r="HP129" s="212"/>
      <c r="HQ129" s="212"/>
      <c r="HR129" s="212"/>
      <c r="HS129" s="212"/>
      <c r="HT129" s="212"/>
      <c r="HU129" s="212"/>
      <c r="HV129" s="212"/>
      <c r="HW129" s="212"/>
      <c r="HX129" s="212"/>
      <c r="HY129" s="212"/>
      <c r="HZ129" s="212"/>
      <c r="IA129" s="212"/>
      <c r="IB129" s="212"/>
      <c r="IC129" s="212"/>
      <c r="ID129" s="212"/>
      <c r="IE129" s="212"/>
      <c r="IF129" s="212"/>
      <c r="IG129" s="212"/>
      <c r="IH129" s="212"/>
      <c r="II129" s="212"/>
      <c r="IJ129" s="212"/>
      <c r="IK129" s="212"/>
      <c r="IL129" s="212"/>
      <c r="IM129" s="212"/>
      <c r="IN129" s="212"/>
      <c r="IO129" s="212"/>
      <c r="IP129" s="212"/>
      <c r="IQ129" s="212"/>
      <c r="IR129" s="212"/>
      <c r="IS129" s="212"/>
      <c r="IT129" s="212"/>
      <c r="IU129" s="212"/>
      <c r="IV129" s="212"/>
    </row>
    <row r="130" spans="1:256" ht="18">
      <c r="A130" s="219" t="s">
        <v>356</v>
      </c>
      <c r="B130" s="226">
        <v>4723536.5</v>
      </c>
      <c r="C130" s="226">
        <v>6079541.25</v>
      </c>
      <c r="D130" s="231"/>
      <c r="E130" s="23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12"/>
      <c r="DE130" s="212"/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212"/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/>
      <c r="EI130" s="212"/>
      <c r="EJ130" s="212"/>
      <c r="EK130" s="212"/>
      <c r="EL130" s="212"/>
      <c r="EM130" s="212"/>
      <c r="EN130" s="212"/>
      <c r="EO130" s="212"/>
      <c r="EP130" s="212"/>
      <c r="EQ130" s="212"/>
      <c r="ER130" s="212"/>
      <c r="ES130" s="212"/>
      <c r="ET130" s="212"/>
      <c r="EU130" s="212"/>
      <c r="EV130" s="212"/>
      <c r="EW130" s="212"/>
      <c r="EX130" s="212"/>
      <c r="EY130" s="212"/>
      <c r="EZ130" s="212"/>
      <c r="FA130" s="212"/>
      <c r="FB130" s="212"/>
      <c r="FC130" s="212"/>
      <c r="FD130" s="212"/>
      <c r="FE130" s="212"/>
      <c r="FF130" s="212"/>
      <c r="FG130" s="212"/>
      <c r="FH130" s="212"/>
      <c r="FI130" s="212"/>
      <c r="FJ130" s="212"/>
      <c r="FK130" s="212"/>
      <c r="FL130" s="212"/>
      <c r="FM130" s="212"/>
      <c r="FN130" s="212"/>
      <c r="FO130" s="212"/>
      <c r="FP130" s="212"/>
      <c r="FQ130" s="212"/>
      <c r="FR130" s="212"/>
      <c r="FS130" s="212"/>
      <c r="FT130" s="212"/>
      <c r="FU130" s="212"/>
      <c r="FV130" s="212"/>
      <c r="FW130" s="212"/>
      <c r="FX130" s="212"/>
      <c r="FY130" s="212"/>
      <c r="FZ130" s="212"/>
      <c r="GA130" s="212"/>
      <c r="GB130" s="212"/>
      <c r="GC130" s="212"/>
      <c r="GD130" s="212"/>
      <c r="GE130" s="212"/>
      <c r="GF130" s="212"/>
      <c r="GG130" s="212"/>
      <c r="GH130" s="212"/>
      <c r="GI130" s="212"/>
      <c r="GJ130" s="212"/>
      <c r="GK130" s="212"/>
      <c r="GL130" s="212"/>
      <c r="GM130" s="212"/>
      <c r="GN130" s="212"/>
      <c r="GO130" s="212"/>
      <c r="GP130" s="212"/>
      <c r="GQ130" s="212"/>
      <c r="GR130" s="212"/>
      <c r="GS130" s="212"/>
      <c r="GT130" s="212"/>
      <c r="GU130" s="212"/>
      <c r="GV130" s="212"/>
      <c r="GW130" s="212"/>
      <c r="GX130" s="212"/>
      <c r="GY130" s="212"/>
      <c r="GZ130" s="212"/>
      <c r="HA130" s="212"/>
      <c r="HB130" s="212"/>
      <c r="HC130" s="212"/>
      <c r="HD130" s="212"/>
      <c r="HE130" s="212"/>
      <c r="HF130" s="212"/>
      <c r="HG130" s="212"/>
      <c r="HH130" s="212"/>
      <c r="HI130" s="212"/>
      <c r="HJ130" s="212"/>
      <c r="HK130" s="212"/>
      <c r="HL130" s="212"/>
      <c r="HM130" s="212"/>
      <c r="HN130" s="212"/>
      <c r="HO130" s="212"/>
      <c r="HP130" s="212"/>
      <c r="HQ130" s="212"/>
      <c r="HR130" s="212"/>
      <c r="HS130" s="212"/>
      <c r="HT130" s="212"/>
      <c r="HU130" s="212"/>
      <c r="HV130" s="212"/>
      <c r="HW130" s="212"/>
      <c r="HX130" s="212"/>
      <c r="HY130" s="212"/>
      <c r="HZ130" s="212"/>
      <c r="IA130" s="212"/>
      <c r="IB130" s="212"/>
      <c r="IC130" s="212"/>
      <c r="ID130" s="212"/>
      <c r="IE130" s="212"/>
      <c r="IF130" s="212"/>
      <c r="IG130" s="212"/>
      <c r="IH130" s="212"/>
      <c r="II130" s="212"/>
      <c r="IJ130" s="212"/>
      <c r="IK130" s="212"/>
      <c r="IL130" s="212"/>
      <c r="IM130" s="212"/>
      <c r="IN130" s="212"/>
      <c r="IO130" s="212"/>
      <c r="IP130" s="212"/>
      <c r="IQ130" s="212"/>
      <c r="IR130" s="212"/>
      <c r="IS130" s="212"/>
      <c r="IT130" s="212"/>
      <c r="IU130" s="212"/>
      <c r="IV130" s="212"/>
    </row>
    <row r="131" spans="1:256" ht="18">
      <c r="A131" s="219" t="s">
        <v>357</v>
      </c>
      <c r="B131" s="226">
        <v>79432.46</v>
      </c>
      <c r="C131" s="226">
        <v>101526.93</v>
      </c>
      <c r="D131" s="231"/>
      <c r="E131" s="23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2"/>
      <c r="DE131" s="212"/>
      <c r="DF131" s="212"/>
      <c r="DG131" s="212"/>
      <c r="DH131" s="212"/>
      <c r="DI131" s="212"/>
      <c r="DJ131" s="212"/>
      <c r="DK131" s="212"/>
      <c r="DL131" s="212"/>
      <c r="DM131" s="212"/>
      <c r="DN131" s="212"/>
      <c r="DO131" s="212"/>
      <c r="DP131" s="212"/>
      <c r="DQ131" s="212"/>
      <c r="DR131" s="212"/>
      <c r="DS131" s="212"/>
      <c r="DT131" s="212"/>
      <c r="DU131" s="212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212"/>
      <c r="FG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  <c r="FX131" s="212"/>
      <c r="FY131" s="212"/>
      <c r="FZ131" s="212"/>
      <c r="GA131" s="212"/>
      <c r="GB131" s="212"/>
      <c r="GC131" s="212"/>
      <c r="GD131" s="212"/>
      <c r="GE131" s="212"/>
      <c r="GF131" s="212"/>
      <c r="GG131" s="212"/>
      <c r="GH131" s="212"/>
      <c r="GI131" s="212"/>
      <c r="GJ131" s="212"/>
      <c r="GK131" s="212"/>
      <c r="GL131" s="212"/>
      <c r="GM131" s="212"/>
      <c r="GN131" s="212"/>
      <c r="GO131" s="212"/>
      <c r="GP131" s="212"/>
      <c r="GQ131" s="212"/>
      <c r="GR131" s="212"/>
      <c r="GS131" s="212"/>
      <c r="GT131" s="212"/>
      <c r="GU131" s="212"/>
      <c r="GV131" s="212"/>
      <c r="GW131" s="212"/>
      <c r="GX131" s="212"/>
      <c r="GY131" s="212"/>
      <c r="GZ131" s="212"/>
      <c r="HA131" s="212"/>
      <c r="HB131" s="212"/>
      <c r="HC131" s="212"/>
      <c r="HD131" s="212"/>
      <c r="HE131" s="212"/>
      <c r="HF131" s="212"/>
      <c r="HG131" s="212"/>
      <c r="HH131" s="212"/>
      <c r="HI131" s="212"/>
      <c r="HJ131" s="212"/>
      <c r="HK131" s="212"/>
      <c r="HL131" s="212"/>
      <c r="HM131" s="212"/>
      <c r="HN131" s="212"/>
      <c r="HO131" s="212"/>
      <c r="HP131" s="212"/>
      <c r="HQ131" s="212"/>
      <c r="HR131" s="212"/>
      <c r="HS131" s="212"/>
      <c r="HT131" s="212"/>
      <c r="HU131" s="212"/>
      <c r="HV131" s="212"/>
      <c r="HW131" s="212"/>
      <c r="HX131" s="212"/>
      <c r="HY131" s="212"/>
      <c r="HZ131" s="212"/>
      <c r="IA131" s="212"/>
      <c r="IB131" s="212"/>
      <c r="IC131" s="212"/>
      <c r="ID131" s="212"/>
      <c r="IE131" s="212"/>
      <c r="IF131" s="212"/>
      <c r="IG131" s="212"/>
      <c r="IH131" s="212"/>
      <c r="II131" s="212"/>
      <c r="IJ131" s="212"/>
      <c r="IK131" s="212"/>
      <c r="IL131" s="212"/>
      <c r="IM131" s="212"/>
      <c r="IN131" s="212"/>
      <c r="IO131" s="212"/>
      <c r="IP131" s="212"/>
      <c r="IQ131" s="212"/>
      <c r="IR131" s="212"/>
      <c r="IS131" s="212"/>
      <c r="IT131" s="212"/>
      <c r="IU131" s="212"/>
      <c r="IV131" s="212"/>
    </row>
    <row r="132" spans="1:256" ht="18">
      <c r="A132" s="219" t="s">
        <v>358</v>
      </c>
      <c r="B132" s="226">
        <v>0</v>
      </c>
      <c r="C132" s="226">
        <v>0</v>
      </c>
      <c r="D132" s="231"/>
      <c r="E132" s="23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2"/>
      <c r="CU132" s="212"/>
      <c r="CV132" s="212"/>
      <c r="CW132" s="212"/>
      <c r="CX132" s="212"/>
      <c r="CY132" s="212"/>
      <c r="CZ132" s="212"/>
      <c r="DA132" s="212"/>
      <c r="DB132" s="212"/>
      <c r="DC132" s="212"/>
      <c r="DD132" s="212"/>
      <c r="DE132" s="212"/>
      <c r="DF132" s="212"/>
      <c r="DG132" s="212"/>
      <c r="DH132" s="212"/>
      <c r="DI132" s="212"/>
      <c r="DJ132" s="212"/>
      <c r="DK132" s="212"/>
      <c r="DL132" s="212"/>
      <c r="DM132" s="212"/>
      <c r="DN132" s="212"/>
      <c r="DO132" s="212"/>
      <c r="DP132" s="212"/>
      <c r="DQ132" s="212"/>
      <c r="DR132" s="212"/>
      <c r="DS132" s="212"/>
      <c r="DT132" s="212"/>
      <c r="DU132" s="212"/>
      <c r="DV132" s="212"/>
      <c r="DW132" s="212"/>
      <c r="DX132" s="212"/>
      <c r="DY132" s="212"/>
      <c r="DZ132" s="212"/>
      <c r="EA132" s="212"/>
      <c r="EB132" s="212"/>
      <c r="EC132" s="212"/>
      <c r="ED132" s="212"/>
      <c r="EE132" s="212"/>
      <c r="EF132" s="212"/>
      <c r="EG132" s="212"/>
      <c r="EH132" s="212"/>
      <c r="EI132" s="212"/>
      <c r="EJ132" s="212"/>
      <c r="EK132" s="212"/>
      <c r="EL132" s="212"/>
      <c r="EM132" s="212"/>
      <c r="EN132" s="212"/>
      <c r="EO132" s="212"/>
      <c r="EP132" s="212"/>
      <c r="EQ132" s="212"/>
      <c r="ER132" s="212"/>
      <c r="ES132" s="212"/>
      <c r="ET132" s="212"/>
      <c r="EU132" s="212"/>
      <c r="EV132" s="212"/>
      <c r="EW132" s="212"/>
      <c r="EX132" s="212"/>
      <c r="EY132" s="212"/>
      <c r="EZ132" s="212"/>
      <c r="FA132" s="212"/>
      <c r="FB132" s="212"/>
      <c r="FC132" s="212"/>
      <c r="FD132" s="212"/>
      <c r="FE132" s="212"/>
      <c r="FF132" s="212"/>
      <c r="FG132" s="212"/>
      <c r="FH132" s="212"/>
      <c r="FI132" s="212"/>
      <c r="FJ132" s="212"/>
      <c r="FK132" s="212"/>
      <c r="FL132" s="212"/>
      <c r="FM132" s="212"/>
      <c r="FN132" s="212"/>
      <c r="FO132" s="212"/>
      <c r="FP132" s="212"/>
      <c r="FQ132" s="212"/>
      <c r="FR132" s="212"/>
      <c r="FS132" s="212"/>
      <c r="FT132" s="212"/>
      <c r="FU132" s="212"/>
      <c r="FV132" s="212"/>
      <c r="FW132" s="212"/>
      <c r="FX132" s="212"/>
      <c r="FY132" s="212"/>
      <c r="FZ132" s="212"/>
      <c r="GA132" s="212"/>
      <c r="GB132" s="212"/>
      <c r="GC132" s="212"/>
      <c r="GD132" s="212"/>
      <c r="GE132" s="212"/>
      <c r="GF132" s="212"/>
      <c r="GG132" s="212"/>
      <c r="GH132" s="212"/>
      <c r="GI132" s="212"/>
      <c r="GJ132" s="212"/>
      <c r="GK132" s="212"/>
      <c r="GL132" s="212"/>
      <c r="GM132" s="212"/>
      <c r="GN132" s="212"/>
      <c r="GO132" s="212"/>
      <c r="GP132" s="212"/>
      <c r="GQ132" s="212"/>
      <c r="GR132" s="212"/>
      <c r="GS132" s="212"/>
      <c r="GT132" s="212"/>
      <c r="GU132" s="212"/>
      <c r="GV132" s="212"/>
      <c r="GW132" s="212"/>
      <c r="GX132" s="212"/>
      <c r="GY132" s="212"/>
      <c r="GZ132" s="212"/>
      <c r="HA132" s="212"/>
      <c r="HB132" s="212"/>
      <c r="HC132" s="212"/>
      <c r="HD132" s="212"/>
      <c r="HE132" s="212"/>
      <c r="HF132" s="212"/>
      <c r="HG132" s="212"/>
      <c r="HH132" s="212"/>
      <c r="HI132" s="212"/>
      <c r="HJ132" s="212"/>
      <c r="HK132" s="212"/>
      <c r="HL132" s="212"/>
      <c r="HM132" s="212"/>
      <c r="HN132" s="212"/>
      <c r="HO132" s="212"/>
      <c r="HP132" s="212"/>
      <c r="HQ132" s="212"/>
      <c r="HR132" s="212"/>
      <c r="HS132" s="212"/>
      <c r="HT132" s="212"/>
      <c r="HU132" s="212"/>
      <c r="HV132" s="212"/>
      <c r="HW132" s="212"/>
      <c r="HX132" s="212"/>
      <c r="HY132" s="212"/>
      <c r="HZ132" s="212"/>
      <c r="IA132" s="212"/>
      <c r="IB132" s="212"/>
      <c r="IC132" s="212"/>
      <c r="ID132" s="212"/>
      <c r="IE132" s="212"/>
      <c r="IF132" s="212"/>
      <c r="IG132" s="212"/>
      <c r="IH132" s="212"/>
      <c r="II132" s="212"/>
      <c r="IJ132" s="212"/>
      <c r="IK132" s="212"/>
      <c r="IL132" s="212"/>
      <c r="IM132" s="212"/>
      <c r="IN132" s="212"/>
      <c r="IO132" s="212"/>
      <c r="IP132" s="212"/>
      <c r="IQ132" s="212"/>
      <c r="IR132" s="212"/>
      <c r="IS132" s="212"/>
      <c r="IT132" s="212"/>
      <c r="IU132" s="212"/>
      <c r="IV132" s="212"/>
    </row>
    <row r="133" spans="1:256" ht="18">
      <c r="A133" s="219" t="s">
        <v>359</v>
      </c>
      <c r="B133" s="226">
        <v>0</v>
      </c>
      <c r="C133" s="226">
        <v>0</v>
      </c>
      <c r="D133" s="231"/>
      <c r="E133" s="23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2"/>
      <c r="DE133" s="212"/>
      <c r="DF133" s="212"/>
      <c r="DG133" s="212"/>
      <c r="DH133" s="212"/>
      <c r="DI133" s="212"/>
      <c r="DJ133" s="212"/>
      <c r="DK133" s="212"/>
      <c r="DL133" s="212"/>
      <c r="DM133" s="212"/>
      <c r="DN133" s="212"/>
      <c r="DO133" s="212"/>
      <c r="DP133" s="212"/>
      <c r="DQ133" s="212"/>
      <c r="DR133" s="212"/>
      <c r="DS133" s="212"/>
      <c r="DT133" s="212"/>
      <c r="DU133" s="212"/>
      <c r="DV133" s="212"/>
      <c r="DW133" s="212"/>
      <c r="DX133" s="212"/>
      <c r="DY133" s="212"/>
      <c r="DZ133" s="212"/>
      <c r="EA133" s="212"/>
      <c r="EB133" s="212"/>
      <c r="EC133" s="212"/>
      <c r="ED133" s="212"/>
      <c r="EE133" s="212"/>
      <c r="EF133" s="212"/>
      <c r="EG133" s="212"/>
      <c r="EH133" s="212"/>
      <c r="EI133" s="212"/>
      <c r="EJ133" s="212"/>
      <c r="EK133" s="212"/>
      <c r="EL133" s="212"/>
      <c r="EM133" s="212"/>
      <c r="EN133" s="212"/>
      <c r="EO133" s="212"/>
      <c r="EP133" s="212"/>
      <c r="EQ133" s="212"/>
      <c r="ER133" s="212"/>
      <c r="ES133" s="212"/>
      <c r="ET133" s="212"/>
      <c r="EU133" s="212"/>
      <c r="EV133" s="212"/>
      <c r="EW133" s="212"/>
      <c r="EX133" s="212"/>
      <c r="EY133" s="212"/>
      <c r="EZ133" s="212"/>
      <c r="FA133" s="212"/>
      <c r="FB133" s="212"/>
      <c r="FC133" s="212"/>
      <c r="FD133" s="212"/>
      <c r="FE133" s="212"/>
      <c r="FF133" s="212"/>
      <c r="FG133" s="212"/>
      <c r="FH133" s="212"/>
      <c r="FI133" s="212"/>
      <c r="FJ133" s="212"/>
      <c r="FK133" s="212"/>
      <c r="FL133" s="212"/>
      <c r="FM133" s="212"/>
      <c r="FN133" s="212"/>
      <c r="FO133" s="212"/>
      <c r="FP133" s="212"/>
      <c r="FQ133" s="212"/>
      <c r="FR133" s="212"/>
      <c r="FS133" s="212"/>
      <c r="FT133" s="212"/>
      <c r="FU133" s="212"/>
      <c r="FV133" s="212"/>
      <c r="FW133" s="212"/>
      <c r="FX133" s="212"/>
      <c r="FY133" s="212"/>
      <c r="FZ133" s="212"/>
      <c r="GA133" s="212"/>
      <c r="GB133" s="212"/>
      <c r="GC133" s="212"/>
      <c r="GD133" s="212"/>
      <c r="GE133" s="212"/>
      <c r="GF133" s="212"/>
      <c r="GG133" s="212"/>
      <c r="GH133" s="212"/>
      <c r="GI133" s="212"/>
      <c r="GJ133" s="212"/>
      <c r="GK133" s="212"/>
      <c r="GL133" s="212"/>
      <c r="GM133" s="212"/>
      <c r="GN133" s="212"/>
      <c r="GO133" s="212"/>
      <c r="GP133" s="212"/>
      <c r="GQ133" s="212"/>
      <c r="GR133" s="212"/>
      <c r="GS133" s="212"/>
      <c r="GT133" s="212"/>
      <c r="GU133" s="212"/>
      <c r="GV133" s="212"/>
      <c r="GW133" s="212"/>
      <c r="GX133" s="212"/>
      <c r="GY133" s="212"/>
      <c r="GZ133" s="212"/>
      <c r="HA133" s="212"/>
      <c r="HB133" s="212"/>
      <c r="HC133" s="212"/>
      <c r="HD133" s="212"/>
      <c r="HE133" s="212"/>
      <c r="HF133" s="212"/>
      <c r="HG133" s="212"/>
      <c r="HH133" s="212"/>
      <c r="HI133" s="212"/>
      <c r="HJ133" s="212"/>
      <c r="HK133" s="212"/>
      <c r="HL133" s="212"/>
      <c r="HM133" s="212"/>
      <c r="HN133" s="212"/>
      <c r="HO133" s="212"/>
      <c r="HP133" s="212"/>
      <c r="HQ133" s="212"/>
      <c r="HR133" s="212"/>
      <c r="HS133" s="212"/>
      <c r="HT133" s="212"/>
      <c r="HU133" s="212"/>
      <c r="HV133" s="212"/>
      <c r="HW133" s="212"/>
      <c r="HX133" s="212"/>
      <c r="HY133" s="212"/>
      <c r="HZ133" s="212"/>
      <c r="IA133" s="212"/>
      <c r="IB133" s="212"/>
      <c r="IC133" s="212"/>
      <c r="ID133" s="212"/>
      <c r="IE133" s="212"/>
      <c r="IF133" s="212"/>
      <c r="IG133" s="212"/>
      <c r="IH133" s="212"/>
      <c r="II133" s="212"/>
      <c r="IJ133" s="212"/>
      <c r="IK133" s="212"/>
      <c r="IL133" s="212"/>
      <c r="IM133" s="212"/>
      <c r="IN133" s="212"/>
      <c r="IO133" s="212"/>
      <c r="IP133" s="212"/>
      <c r="IQ133" s="212"/>
      <c r="IR133" s="212"/>
      <c r="IS133" s="212"/>
      <c r="IT133" s="212"/>
      <c r="IU133" s="212"/>
      <c r="IV133" s="212"/>
    </row>
    <row r="134" spans="1:256" ht="18">
      <c r="A134" s="219" t="s">
        <v>360</v>
      </c>
      <c r="B134" s="226">
        <v>0</v>
      </c>
      <c r="C134" s="226">
        <v>0</v>
      </c>
      <c r="D134" s="231"/>
      <c r="E134" s="23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  <c r="BI134" s="212"/>
      <c r="BJ134" s="212"/>
      <c r="BK134" s="212"/>
      <c r="BL134" s="212"/>
      <c r="BM134" s="212"/>
      <c r="BN134" s="212"/>
      <c r="BO134" s="212"/>
      <c r="BP134" s="212"/>
      <c r="BQ134" s="212"/>
      <c r="BR134" s="212"/>
      <c r="BS134" s="212"/>
      <c r="BT134" s="212"/>
      <c r="BU134" s="212"/>
      <c r="BV134" s="212"/>
      <c r="BW134" s="212"/>
      <c r="BX134" s="212"/>
      <c r="BY134" s="212"/>
      <c r="BZ134" s="212"/>
      <c r="CA134" s="212"/>
      <c r="CB134" s="212"/>
      <c r="CC134" s="212"/>
      <c r="CD134" s="212"/>
      <c r="CE134" s="212"/>
      <c r="CF134" s="212"/>
      <c r="CG134" s="212"/>
      <c r="CH134" s="212"/>
      <c r="CI134" s="212"/>
      <c r="CJ134" s="212"/>
      <c r="CK134" s="212"/>
      <c r="CL134" s="212"/>
      <c r="CM134" s="212"/>
      <c r="CN134" s="212"/>
      <c r="CO134" s="212"/>
      <c r="CP134" s="212"/>
      <c r="CQ134" s="212"/>
      <c r="CR134" s="212"/>
      <c r="CS134" s="212"/>
      <c r="CT134" s="212"/>
      <c r="CU134" s="212"/>
      <c r="CV134" s="212"/>
      <c r="CW134" s="212"/>
      <c r="CX134" s="212"/>
      <c r="CY134" s="212"/>
      <c r="CZ134" s="212"/>
      <c r="DA134" s="212"/>
      <c r="DB134" s="212"/>
      <c r="DC134" s="212"/>
      <c r="DD134" s="212"/>
      <c r="DE134" s="212"/>
      <c r="DF134" s="212"/>
      <c r="DG134" s="212"/>
      <c r="DH134" s="212"/>
      <c r="DI134" s="212"/>
      <c r="DJ134" s="212"/>
      <c r="DK134" s="212"/>
      <c r="DL134" s="212"/>
      <c r="DM134" s="212"/>
      <c r="DN134" s="212"/>
      <c r="DO134" s="212"/>
      <c r="DP134" s="212"/>
      <c r="DQ134" s="212"/>
      <c r="DR134" s="212"/>
      <c r="DS134" s="212"/>
      <c r="DT134" s="212"/>
      <c r="DU134" s="212"/>
      <c r="DV134" s="212"/>
      <c r="DW134" s="212"/>
      <c r="DX134" s="212"/>
      <c r="DY134" s="212"/>
      <c r="DZ134" s="212"/>
      <c r="EA134" s="212"/>
      <c r="EB134" s="212"/>
      <c r="EC134" s="212"/>
      <c r="ED134" s="212"/>
      <c r="EE134" s="212"/>
      <c r="EF134" s="212"/>
      <c r="EG134" s="212"/>
      <c r="EH134" s="212"/>
      <c r="EI134" s="212"/>
      <c r="EJ134" s="212"/>
      <c r="EK134" s="212"/>
      <c r="EL134" s="212"/>
      <c r="EM134" s="212"/>
      <c r="EN134" s="212"/>
      <c r="EO134" s="212"/>
      <c r="EP134" s="212"/>
      <c r="EQ134" s="212"/>
      <c r="ER134" s="212"/>
      <c r="ES134" s="212"/>
      <c r="ET134" s="212"/>
      <c r="EU134" s="212"/>
      <c r="EV134" s="212"/>
      <c r="EW134" s="212"/>
      <c r="EX134" s="212"/>
      <c r="EY134" s="212"/>
      <c r="EZ134" s="212"/>
      <c r="FA134" s="212"/>
      <c r="FB134" s="212"/>
      <c r="FC134" s="212"/>
      <c r="FD134" s="212"/>
      <c r="FE134" s="212"/>
      <c r="FF134" s="212"/>
      <c r="FG134" s="212"/>
      <c r="FH134" s="212"/>
      <c r="FI134" s="212"/>
      <c r="FJ134" s="212"/>
      <c r="FK134" s="212"/>
      <c r="FL134" s="212"/>
      <c r="FM134" s="212"/>
      <c r="FN134" s="212"/>
      <c r="FO134" s="212"/>
      <c r="FP134" s="212"/>
      <c r="FQ134" s="212"/>
      <c r="FR134" s="212"/>
      <c r="FS134" s="212"/>
      <c r="FT134" s="212"/>
      <c r="FU134" s="212"/>
      <c r="FV134" s="212"/>
      <c r="FW134" s="212"/>
      <c r="FX134" s="212"/>
      <c r="FY134" s="212"/>
      <c r="FZ134" s="212"/>
      <c r="GA134" s="212"/>
      <c r="GB134" s="212"/>
      <c r="GC134" s="212"/>
      <c r="GD134" s="212"/>
      <c r="GE134" s="212"/>
      <c r="GF134" s="212"/>
      <c r="GG134" s="212"/>
      <c r="GH134" s="212"/>
      <c r="GI134" s="212"/>
      <c r="GJ134" s="212"/>
      <c r="GK134" s="212"/>
      <c r="GL134" s="212"/>
      <c r="GM134" s="212"/>
      <c r="GN134" s="212"/>
      <c r="GO134" s="212"/>
      <c r="GP134" s="212"/>
      <c r="GQ134" s="212"/>
      <c r="GR134" s="212"/>
      <c r="GS134" s="212"/>
      <c r="GT134" s="212"/>
      <c r="GU134" s="212"/>
      <c r="GV134" s="212"/>
      <c r="GW134" s="212"/>
      <c r="GX134" s="212"/>
      <c r="GY134" s="212"/>
      <c r="GZ134" s="212"/>
      <c r="HA134" s="212"/>
      <c r="HB134" s="212"/>
      <c r="HC134" s="212"/>
      <c r="HD134" s="212"/>
      <c r="HE134" s="212"/>
      <c r="HF134" s="212"/>
      <c r="HG134" s="212"/>
      <c r="HH134" s="212"/>
      <c r="HI134" s="212"/>
      <c r="HJ134" s="212"/>
      <c r="HK134" s="212"/>
      <c r="HL134" s="212"/>
      <c r="HM134" s="212"/>
      <c r="HN134" s="212"/>
      <c r="HO134" s="212"/>
      <c r="HP134" s="212"/>
      <c r="HQ134" s="212"/>
      <c r="HR134" s="212"/>
      <c r="HS134" s="212"/>
      <c r="HT134" s="212"/>
      <c r="HU134" s="212"/>
      <c r="HV134" s="212"/>
      <c r="HW134" s="212"/>
      <c r="HX134" s="212"/>
      <c r="HY134" s="212"/>
      <c r="HZ134" s="212"/>
      <c r="IA134" s="212"/>
      <c r="IB134" s="212"/>
      <c r="IC134" s="212"/>
      <c r="ID134" s="212"/>
      <c r="IE134" s="212"/>
      <c r="IF134" s="212"/>
      <c r="IG134" s="212"/>
      <c r="IH134" s="212"/>
      <c r="II134" s="212"/>
      <c r="IJ134" s="212"/>
      <c r="IK134" s="212"/>
      <c r="IL134" s="212"/>
      <c r="IM134" s="212"/>
      <c r="IN134" s="212"/>
      <c r="IO134" s="212"/>
      <c r="IP134" s="212"/>
      <c r="IQ134" s="212"/>
      <c r="IR134" s="212"/>
      <c r="IS134" s="212"/>
      <c r="IT134" s="212"/>
      <c r="IU134" s="212"/>
      <c r="IV134" s="212"/>
    </row>
    <row r="135" spans="1:256" ht="18">
      <c r="A135" s="219" t="s">
        <v>361</v>
      </c>
      <c r="B135" s="226">
        <v>0</v>
      </c>
      <c r="C135" s="226">
        <v>0</v>
      </c>
      <c r="D135" s="231"/>
      <c r="E135" s="23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2"/>
      <c r="DB135" s="212"/>
      <c r="DC135" s="212"/>
      <c r="DD135" s="212"/>
      <c r="DE135" s="212"/>
      <c r="DF135" s="212"/>
      <c r="DG135" s="212"/>
      <c r="DH135" s="212"/>
      <c r="DI135" s="212"/>
      <c r="DJ135" s="212"/>
      <c r="DK135" s="212"/>
      <c r="DL135" s="212"/>
      <c r="DM135" s="212"/>
      <c r="DN135" s="212"/>
      <c r="DO135" s="212"/>
      <c r="DP135" s="212"/>
      <c r="DQ135" s="212"/>
      <c r="DR135" s="212"/>
      <c r="DS135" s="212"/>
      <c r="DT135" s="212"/>
      <c r="DU135" s="212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212"/>
      <c r="FG135" s="212"/>
      <c r="FH135" s="212"/>
      <c r="FI135" s="212"/>
      <c r="FJ135" s="212"/>
      <c r="FK135" s="212"/>
      <c r="FL135" s="212"/>
      <c r="FM135" s="212"/>
      <c r="FN135" s="212"/>
      <c r="FO135" s="212"/>
      <c r="FP135" s="212"/>
      <c r="FQ135" s="212"/>
      <c r="FR135" s="212"/>
      <c r="FS135" s="212"/>
      <c r="FT135" s="212"/>
      <c r="FU135" s="212"/>
      <c r="FV135" s="212"/>
      <c r="FW135" s="212"/>
      <c r="FX135" s="212"/>
      <c r="FY135" s="212"/>
      <c r="FZ135" s="212"/>
      <c r="GA135" s="212"/>
      <c r="GB135" s="212"/>
      <c r="GC135" s="212"/>
      <c r="GD135" s="212"/>
      <c r="GE135" s="212"/>
      <c r="GF135" s="212"/>
      <c r="GG135" s="212"/>
      <c r="GH135" s="212"/>
      <c r="GI135" s="212"/>
      <c r="GJ135" s="212"/>
      <c r="GK135" s="212"/>
      <c r="GL135" s="212"/>
      <c r="GM135" s="212"/>
      <c r="GN135" s="212"/>
      <c r="GO135" s="212"/>
      <c r="GP135" s="212"/>
      <c r="GQ135" s="212"/>
      <c r="GR135" s="212"/>
      <c r="GS135" s="212"/>
      <c r="GT135" s="212"/>
      <c r="GU135" s="212"/>
      <c r="GV135" s="212"/>
      <c r="GW135" s="212"/>
      <c r="GX135" s="212"/>
      <c r="GY135" s="212"/>
      <c r="GZ135" s="212"/>
      <c r="HA135" s="212"/>
      <c r="HB135" s="212"/>
      <c r="HC135" s="212"/>
      <c r="HD135" s="212"/>
      <c r="HE135" s="212"/>
      <c r="HF135" s="212"/>
      <c r="HG135" s="212"/>
      <c r="HH135" s="212"/>
      <c r="HI135" s="212"/>
      <c r="HJ135" s="212"/>
      <c r="HK135" s="212"/>
      <c r="HL135" s="212"/>
      <c r="HM135" s="212"/>
      <c r="HN135" s="212"/>
      <c r="HO135" s="212"/>
      <c r="HP135" s="212"/>
      <c r="HQ135" s="212"/>
      <c r="HR135" s="212"/>
      <c r="HS135" s="212"/>
      <c r="HT135" s="212"/>
      <c r="HU135" s="212"/>
      <c r="HV135" s="212"/>
      <c r="HW135" s="212"/>
      <c r="HX135" s="212"/>
      <c r="HY135" s="212"/>
      <c r="HZ135" s="212"/>
      <c r="IA135" s="212"/>
      <c r="IB135" s="212"/>
      <c r="IC135" s="212"/>
      <c r="ID135" s="212"/>
      <c r="IE135" s="212"/>
      <c r="IF135" s="212"/>
      <c r="IG135" s="212"/>
      <c r="IH135" s="212"/>
      <c r="II135" s="212"/>
      <c r="IJ135" s="212"/>
      <c r="IK135" s="212"/>
      <c r="IL135" s="212"/>
      <c r="IM135" s="212"/>
      <c r="IN135" s="212"/>
      <c r="IO135" s="212"/>
      <c r="IP135" s="212"/>
      <c r="IQ135" s="212"/>
      <c r="IR135" s="212"/>
      <c r="IS135" s="212"/>
      <c r="IT135" s="212"/>
      <c r="IU135" s="212"/>
      <c r="IV135" s="212"/>
    </row>
    <row r="136" spans="1:256" ht="18">
      <c r="A136" s="219" t="s">
        <v>362</v>
      </c>
      <c r="B136" s="226">
        <v>3782749.76</v>
      </c>
      <c r="C136" s="226">
        <v>95516.44</v>
      </c>
      <c r="D136" s="231"/>
      <c r="E136" s="23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2"/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2"/>
      <c r="DB136" s="212"/>
      <c r="DC136" s="212"/>
      <c r="DD136" s="212"/>
      <c r="DE136" s="212"/>
      <c r="DF136" s="212"/>
      <c r="DG136" s="212"/>
      <c r="DH136" s="212"/>
      <c r="DI136" s="212"/>
      <c r="DJ136" s="212"/>
      <c r="DK136" s="212"/>
      <c r="DL136" s="212"/>
      <c r="DM136" s="212"/>
      <c r="DN136" s="212"/>
      <c r="DO136" s="212"/>
      <c r="DP136" s="212"/>
      <c r="DQ136" s="212"/>
      <c r="DR136" s="212"/>
      <c r="DS136" s="212"/>
      <c r="DT136" s="212"/>
      <c r="DU136" s="212"/>
      <c r="DV136" s="212"/>
      <c r="DW136" s="212"/>
      <c r="DX136" s="212"/>
      <c r="DY136" s="212"/>
      <c r="DZ136" s="212"/>
      <c r="EA136" s="212"/>
      <c r="EB136" s="212"/>
      <c r="EC136" s="212"/>
      <c r="ED136" s="212"/>
      <c r="EE136" s="212"/>
      <c r="EF136" s="212"/>
      <c r="EG136" s="212"/>
      <c r="EH136" s="212"/>
      <c r="EI136" s="212"/>
      <c r="EJ136" s="212"/>
      <c r="EK136" s="212"/>
      <c r="EL136" s="212"/>
      <c r="EM136" s="212"/>
      <c r="EN136" s="212"/>
      <c r="EO136" s="212"/>
      <c r="EP136" s="212"/>
      <c r="EQ136" s="212"/>
      <c r="ER136" s="212"/>
      <c r="ES136" s="212"/>
      <c r="ET136" s="212"/>
      <c r="EU136" s="212"/>
      <c r="EV136" s="212"/>
      <c r="EW136" s="212"/>
      <c r="EX136" s="212"/>
      <c r="EY136" s="212"/>
      <c r="EZ136" s="212"/>
      <c r="FA136" s="212"/>
      <c r="FB136" s="212"/>
      <c r="FC136" s="212"/>
      <c r="FD136" s="212"/>
      <c r="FE136" s="212"/>
      <c r="FF136" s="212"/>
      <c r="FG136" s="212"/>
      <c r="FH136" s="212"/>
      <c r="FI136" s="212"/>
      <c r="FJ136" s="212"/>
      <c r="FK136" s="212"/>
      <c r="FL136" s="212"/>
      <c r="FM136" s="212"/>
      <c r="FN136" s="212"/>
      <c r="FO136" s="212"/>
      <c r="FP136" s="212"/>
      <c r="FQ136" s="212"/>
      <c r="FR136" s="212"/>
      <c r="FS136" s="212"/>
      <c r="FT136" s="212"/>
      <c r="FU136" s="212"/>
      <c r="FV136" s="212"/>
      <c r="FW136" s="212"/>
      <c r="FX136" s="212"/>
      <c r="FY136" s="212"/>
      <c r="FZ136" s="212"/>
      <c r="GA136" s="212"/>
      <c r="GB136" s="212"/>
      <c r="GC136" s="212"/>
      <c r="GD136" s="212"/>
      <c r="GE136" s="212"/>
      <c r="GF136" s="212"/>
      <c r="GG136" s="212"/>
      <c r="GH136" s="212"/>
      <c r="GI136" s="212"/>
      <c r="GJ136" s="212"/>
      <c r="GK136" s="212"/>
      <c r="GL136" s="212"/>
      <c r="GM136" s="212"/>
      <c r="GN136" s="212"/>
      <c r="GO136" s="212"/>
      <c r="GP136" s="212"/>
      <c r="GQ136" s="212"/>
      <c r="GR136" s="212"/>
      <c r="GS136" s="212"/>
      <c r="GT136" s="212"/>
      <c r="GU136" s="212"/>
      <c r="GV136" s="212"/>
      <c r="GW136" s="212"/>
      <c r="GX136" s="212"/>
      <c r="GY136" s="212"/>
      <c r="GZ136" s="212"/>
      <c r="HA136" s="212"/>
      <c r="HB136" s="212"/>
      <c r="HC136" s="212"/>
      <c r="HD136" s="212"/>
      <c r="HE136" s="212"/>
      <c r="HF136" s="212"/>
      <c r="HG136" s="212"/>
      <c r="HH136" s="212"/>
      <c r="HI136" s="212"/>
      <c r="HJ136" s="212"/>
      <c r="HK136" s="212"/>
      <c r="HL136" s="212"/>
      <c r="HM136" s="212"/>
      <c r="HN136" s="212"/>
      <c r="HO136" s="212"/>
      <c r="HP136" s="212"/>
      <c r="HQ136" s="212"/>
      <c r="HR136" s="212"/>
      <c r="HS136" s="212"/>
      <c r="HT136" s="212"/>
      <c r="HU136" s="212"/>
      <c r="HV136" s="212"/>
      <c r="HW136" s="212"/>
      <c r="HX136" s="212"/>
      <c r="HY136" s="212"/>
      <c r="HZ136" s="212"/>
      <c r="IA136" s="212"/>
      <c r="IB136" s="212"/>
      <c r="IC136" s="212"/>
      <c r="ID136" s="212"/>
      <c r="IE136" s="212"/>
      <c r="IF136" s="212"/>
      <c r="IG136" s="212"/>
      <c r="IH136" s="212"/>
      <c r="II136" s="212"/>
      <c r="IJ136" s="212"/>
      <c r="IK136" s="212"/>
      <c r="IL136" s="212"/>
      <c r="IM136" s="212"/>
      <c r="IN136" s="212"/>
      <c r="IO136" s="212"/>
      <c r="IP136" s="212"/>
      <c r="IQ136" s="212"/>
      <c r="IR136" s="212"/>
      <c r="IS136" s="212"/>
      <c r="IT136" s="212"/>
      <c r="IU136" s="212"/>
      <c r="IV136" s="212"/>
    </row>
    <row r="137" spans="1:256" ht="18">
      <c r="A137" s="219" t="s">
        <v>363</v>
      </c>
      <c r="B137" s="226">
        <v>2351633.19</v>
      </c>
      <c r="C137" s="226">
        <v>2415072.58</v>
      </c>
      <c r="D137" s="231"/>
      <c r="E137" s="23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2"/>
      <c r="DB137" s="212"/>
      <c r="DC137" s="212"/>
      <c r="DD137" s="212"/>
      <c r="DE137" s="212"/>
      <c r="DF137" s="212"/>
      <c r="DG137" s="212"/>
      <c r="DH137" s="212"/>
      <c r="DI137" s="212"/>
      <c r="DJ137" s="212"/>
      <c r="DK137" s="212"/>
      <c r="DL137" s="212"/>
      <c r="DM137" s="212"/>
      <c r="DN137" s="212"/>
      <c r="DO137" s="212"/>
      <c r="DP137" s="212"/>
      <c r="DQ137" s="212"/>
      <c r="DR137" s="212"/>
      <c r="DS137" s="212"/>
      <c r="DT137" s="212"/>
      <c r="DU137" s="212"/>
      <c r="DV137" s="212"/>
      <c r="DW137" s="212"/>
      <c r="DX137" s="212"/>
      <c r="DY137" s="212"/>
      <c r="DZ137" s="212"/>
      <c r="EA137" s="212"/>
      <c r="EB137" s="212"/>
      <c r="EC137" s="212"/>
      <c r="ED137" s="212"/>
      <c r="EE137" s="212"/>
      <c r="EF137" s="212"/>
      <c r="EG137" s="212"/>
      <c r="EH137" s="212"/>
      <c r="EI137" s="212"/>
      <c r="EJ137" s="212"/>
      <c r="EK137" s="212"/>
      <c r="EL137" s="212"/>
      <c r="EM137" s="212"/>
      <c r="EN137" s="212"/>
      <c r="EO137" s="212"/>
      <c r="EP137" s="212"/>
      <c r="EQ137" s="212"/>
      <c r="ER137" s="212"/>
      <c r="ES137" s="212"/>
      <c r="ET137" s="212"/>
      <c r="EU137" s="212"/>
      <c r="EV137" s="212"/>
      <c r="EW137" s="212"/>
      <c r="EX137" s="212"/>
      <c r="EY137" s="212"/>
      <c r="EZ137" s="212"/>
      <c r="FA137" s="212"/>
      <c r="FB137" s="212"/>
      <c r="FC137" s="212"/>
      <c r="FD137" s="212"/>
      <c r="FE137" s="212"/>
      <c r="FF137" s="212"/>
      <c r="FG137" s="212"/>
      <c r="FH137" s="212"/>
      <c r="FI137" s="212"/>
      <c r="FJ137" s="212"/>
      <c r="FK137" s="212"/>
      <c r="FL137" s="212"/>
      <c r="FM137" s="212"/>
      <c r="FN137" s="212"/>
      <c r="FO137" s="212"/>
      <c r="FP137" s="212"/>
      <c r="FQ137" s="212"/>
      <c r="FR137" s="212"/>
      <c r="FS137" s="212"/>
      <c r="FT137" s="212"/>
      <c r="FU137" s="212"/>
      <c r="FV137" s="212"/>
      <c r="FW137" s="212"/>
      <c r="FX137" s="212"/>
      <c r="FY137" s="212"/>
      <c r="FZ137" s="212"/>
      <c r="GA137" s="212"/>
      <c r="GB137" s="212"/>
      <c r="GC137" s="212"/>
      <c r="GD137" s="212"/>
      <c r="GE137" s="212"/>
      <c r="GF137" s="212"/>
      <c r="GG137" s="212"/>
      <c r="GH137" s="212"/>
      <c r="GI137" s="212"/>
      <c r="GJ137" s="212"/>
      <c r="GK137" s="212"/>
      <c r="GL137" s="212"/>
      <c r="GM137" s="212"/>
      <c r="GN137" s="212"/>
      <c r="GO137" s="212"/>
      <c r="GP137" s="212"/>
      <c r="GQ137" s="212"/>
      <c r="GR137" s="212"/>
      <c r="GS137" s="212"/>
      <c r="GT137" s="212"/>
      <c r="GU137" s="212"/>
      <c r="GV137" s="212"/>
      <c r="GW137" s="212"/>
      <c r="GX137" s="212"/>
      <c r="GY137" s="212"/>
      <c r="GZ137" s="212"/>
      <c r="HA137" s="212"/>
      <c r="HB137" s="212"/>
      <c r="HC137" s="212"/>
      <c r="HD137" s="212"/>
      <c r="HE137" s="212"/>
      <c r="HF137" s="212"/>
      <c r="HG137" s="212"/>
      <c r="HH137" s="212"/>
      <c r="HI137" s="212"/>
      <c r="HJ137" s="212"/>
      <c r="HK137" s="212"/>
      <c r="HL137" s="212"/>
      <c r="HM137" s="212"/>
      <c r="HN137" s="212"/>
      <c r="HO137" s="212"/>
      <c r="HP137" s="212"/>
      <c r="HQ137" s="212"/>
      <c r="HR137" s="212"/>
      <c r="HS137" s="212"/>
      <c r="HT137" s="212"/>
      <c r="HU137" s="212"/>
      <c r="HV137" s="212"/>
      <c r="HW137" s="212"/>
      <c r="HX137" s="212"/>
      <c r="HY137" s="212"/>
      <c r="HZ137" s="212"/>
      <c r="IA137" s="212"/>
      <c r="IB137" s="212"/>
      <c r="IC137" s="212"/>
      <c r="ID137" s="212"/>
      <c r="IE137" s="212"/>
      <c r="IF137" s="212"/>
      <c r="IG137" s="212"/>
      <c r="IH137" s="212"/>
      <c r="II137" s="212"/>
      <c r="IJ137" s="212"/>
      <c r="IK137" s="212"/>
      <c r="IL137" s="212"/>
      <c r="IM137" s="212"/>
      <c r="IN137" s="212"/>
      <c r="IO137" s="212"/>
      <c r="IP137" s="212"/>
      <c r="IQ137" s="212"/>
      <c r="IR137" s="212"/>
      <c r="IS137" s="212"/>
      <c r="IT137" s="212"/>
      <c r="IU137" s="212"/>
      <c r="IV137" s="212"/>
    </row>
    <row r="138" spans="1:256" ht="18">
      <c r="A138" s="219" t="s">
        <v>364</v>
      </c>
      <c r="B138" s="226">
        <v>180</v>
      </c>
      <c r="C138" s="226">
        <v>16</v>
      </c>
      <c r="D138" s="231"/>
      <c r="E138" s="23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2"/>
      <c r="DB138" s="212"/>
      <c r="DC138" s="212"/>
      <c r="DD138" s="212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212"/>
      <c r="EJ138" s="212"/>
      <c r="EK138" s="212"/>
      <c r="EL138" s="212"/>
      <c r="EM138" s="212"/>
      <c r="EN138" s="212"/>
      <c r="EO138" s="212"/>
      <c r="EP138" s="212"/>
      <c r="EQ138" s="212"/>
      <c r="ER138" s="212"/>
      <c r="ES138" s="212"/>
      <c r="ET138" s="212"/>
      <c r="EU138" s="212"/>
      <c r="EV138" s="212"/>
      <c r="EW138" s="212"/>
      <c r="EX138" s="212"/>
      <c r="EY138" s="212"/>
      <c r="EZ138" s="212"/>
      <c r="FA138" s="212"/>
      <c r="FB138" s="212"/>
      <c r="FC138" s="212"/>
      <c r="FD138" s="212"/>
      <c r="FE138" s="212"/>
      <c r="FF138" s="212"/>
      <c r="FG138" s="212"/>
      <c r="FH138" s="212"/>
      <c r="FI138" s="212"/>
      <c r="FJ138" s="212"/>
      <c r="FK138" s="212"/>
      <c r="FL138" s="212"/>
      <c r="FM138" s="212"/>
      <c r="FN138" s="212"/>
      <c r="FO138" s="212"/>
      <c r="FP138" s="212"/>
      <c r="FQ138" s="212"/>
      <c r="FR138" s="212"/>
      <c r="FS138" s="212"/>
      <c r="FT138" s="212"/>
      <c r="FU138" s="212"/>
      <c r="FV138" s="212"/>
      <c r="FW138" s="212"/>
      <c r="FX138" s="212"/>
      <c r="FY138" s="212"/>
      <c r="FZ138" s="212"/>
      <c r="GA138" s="212"/>
      <c r="GB138" s="212"/>
      <c r="GC138" s="212"/>
      <c r="GD138" s="212"/>
      <c r="GE138" s="212"/>
      <c r="GF138" s="212"/>
      <c r="GG138" s="212"/>
      <c r="GH138" s="212"/>
      <c r="GI138" s="212"/>
      <c r="GJ138" s="212"/>
      <c r="GK138" s="212"/>
      <c r="GL138" s="212"/>
      <c r="GM138" s="212"/>
      <c r="GN138" s="212"/>
      <c r="GO138" s="212"/>
      <c r="GP138" s="212"/>
      <c r="GQ138" s="212"/>
      <c r="GR138" s="212"/>
      <c r="GS138" s="212"/>
      <c r="GT138" s="212"/>
      <c r="GU138" s="212"/>
      <c r="GV138" s="212"/>
      <c r="GW138" s="212"/>
      <c r="GX138" s="212"/>
      <c r="GY138" s="212"/>
      <c r="GZ138" s="212"/>
      <c r="HA138" s="212"/>
      <c r="HB138" s="212"/>
      <c r="HC138" s="212"/>
      <c r="HD138" s="212"/>
      <c r="HE138" s="212"/>
      <c r="HF138" s="212"/>
      <c r="HG138" s="212"/>
      <c r="HH138" s="212"/>
      <c r="HI138" s="212"/>
      <c r="HJ138" s="212"/>
      <c r="HK138" s="212"/>
      <c r="HL138" s="212"/>
      <c r="HM138" s="212"/>
      <c r="HN138" s="212"/>
      <c r="HO138" s="212"/>
      <c r="HP138" s="212"/>
      <c r="HQ138" s="212"/>
      <c r="HR138" s="212"/>
      <c r="HS138" s="212"/>
      <c r="HT138" s="212"/>
      <c r="HU138" s="212"/>
      <c r="HV138" s="212"/>
      <c r="HW138" s="212"/>
      <c r="HX138" s="212"/>
      <c r="HY138" s="212"/>
      <c r="HZ138" s="212"/>
      <c r="IA138" s="212"/>
      <c r="IB138" s="212"/>
      <c r="IC138" s="212"/>
      <c r="ID138" s="212"/>
      <c r="IE138" s="212"/>
      <c r="IF138" s="212"/>
      <c r="IG138" s="212"/>
      <c r="IH138" s="212"/>
      <c r="II138" s="212"/>
      <c r="IJ138" s="212"/>
      <c r="IK138" s="212"/>
      <c r="IL138" s="212"/>
      <c r="IM138" s="212"/>
      <c r="IN138" s="212"/>
      <c r="IO138" s="212"/>
      <c r="IP138" s="212"/>
      <c r="IQ138" s="212"/>
      <c r="IR138" s="212"/>
      <c r="IS138" s="212"/>
      <c r="IT138" s="212"/>
      <c r="IU138" s="212"/>
      <c r="IV138" s="212"/>
    </row>
    <row r="139" spans="1:256" ht="18">
      <c r="A139" s="219" t="s">
        <v>365</v>
      </c>
      <c r="B139" s="226">
        <v>2740</v>
      </c>
      <c r="C139" s="226">
        <v>90</v>
      </c>
      <c r="D139" s="231"/>
      <c r="E139" s="23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2"/>
      <c r="DB139" s="212"/>
      <c r="DC139" s="212"/>
      <c r="DD139" s="212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212"/>
      <c r="EP139" s="212"/>
      <c r="EQ139" s="212"/>
      <c r="ER139" s="212"/>
      <c r="ES139" s="212"/>
      <c r="ET139" s="212"/>
      <c r="EU139" s="212"/>
      <c r="EV139" s="212"/>
      <c r="EW139" s="212"/>
      <c r="EX139" s="212"/>
      <c r="EY139" s="212"/>
      <c r="EZ139" s="212"/>
      <c r="FA139" s="212"/>
      <c r="FB139" s="212"/>
      <c r="FC139" s="212"/>
      <c r="FD139" s="212"/>
      <c r="FE139" s="212"/>
      <c r="FF139" s="212"/>
      <c r="FG139" s="212"/>
      <c r="FH139" s="212"/>
      <c r="FI139" s="212"/>
      <c r="FJ139" s="212"/>
      <c r="FK139" s="212"/>
      <c r="FL139" s="212"/>
      <c r="FM139" s="212"/>
      <c r="FN139" s="212"/>
      <c r="FO139" s="212"/>
      <c r="FP139" s="212"/>
      <c r="FQ139" s="212"/>
      <c r="FR139" s="212"/>
      <c r="FS139" s="212"/>
      <c r="FT139" s="212"/>
      <c r="FU139" s="212"/>
      <c r="FV139" s="212"/>
      <c r="FW139" s="212"/>
      <c r="FX139" s="212"/>
      <c r="FY139" s="212"/>
      <c r="FZ139" s="212"/>
      <c r="GA139" s="212"/>
      <c r="GB139" s="212"/>
      <c r="GC139" s="212"/>
      <c r="GD139" s="212"/>
      <c r="GE139" s="212"/>
      <c r="GF139" s="212"/>
      <c r="GG139" s="212"/>
      <c r="GH139" s="212"/>
      <c r="GI139" s="212"/>
      <c r="GJ139" s="212"/>
      <c r="GK139" s="212"/>
      <c r="GL139" s="212"/>
      <c r="GM139" s="212"/>
      <c r="GN139" s="212"/>
      <c r="GO139" s="212"/>
      <c r="GP139" s="212"/>
      <c r="GQ139" s="212"/>
      <c r="GR139" s="212"/>
      <c r="GS139" s="212"/>
      <c r="GT139" s="212"/>
      <c r="GU139" s="212"/>
      <c r="GV139" s="212"/>
      <c r="GW139" s="212"/>
      <c r="GX139" s="212"/>
      <c r="GY139" s="212"/>
      <c r="GZ139" s="212"/>
      <c r="HA139" s="212"/>
      <c r="HB139" s="212"/>
      <c r="HC139" s="212"/>
      <c r="HD139" s="212"/>
      <c r="HE139" s="212"/>
      <c r="HF139" s="212"/>
      <c r="HG139" s="212"/>
      <c r="HH139" s="212"/>
      <c r="HI139" s="212"/>
      <c r="HJ139" s="212"/>
      <c r="HK139" s="212"/>
      <c r="HL139" s="212"/>
      <c r="HM139" s="212"/>
      <c r="HN139" s="212"/>
      <c r="HO139" s="212"/>
      <c r="HP139" s="212"/>
      <c r="HQ139" s="212"/>
      <c r="HR139" s="212"/>
      <c r="HS139" s="212"/>
      <c r="HT139" s="212"/>
      <c r="HU139" s="212"/>
      <c r="HV139" s="212"/>
      <c r="HW139" s="212"/>
      <c r="HX139" s="212"/>
      <c r="HY139" s="212"/>
      <c r="HZ139" s="212"/>
      <c r="IA139" s="212"/>
      <c r="IB139" s="212"/>
      <c r="IC139" s="212"/>
      <c r="ID139" s="212"/>
      <c r="IE139" s="212"/>
      <c r="IF139" s="212"/>
      <c r="IG139" s="212"/>
      <c r="IH139" s="212"/>
      <c r="II139" s="212"/>
      <c r="IJ139" s="212"/>
      <c r="IK139" s="212"/>
      <c r="IL139" s="212"/>
      <c r="IM139" s="212"/>
      <c r="IN139" s="212"/>
      <c r="IO139" s="212"/>
      <c r="IP139" s="212"/>
      <c r="IQ139" s="212"/>
      <c r="IR139" s="212"/>
      <c r="IS139" s="212"/>
      <c r="IT139" s="212"/>
      <c r="IU139" s="212"/>
      <c r="IV139" s="212"/>
    </row>
    <row r="140" spans="1:256" ht="18">
      <c r="A140" s="222" t="s">
        <v>221</v>
      </c>
      <c r="B140" s="239">
        <f>SUM(B129:B139)</f>
        <v>19422603.750000004</v>
      </c>
      <c r="C140" s="239">
        <f>SUM(C129:C139)</f>
        <v>17758596.84</v>
      </c>
      <c r="D140" s="239">
        <f>C140-B140</f>
        <v>-1664006.9100000039</v>
      </c>
      <c r="E140" s="240">
        <f>D140/B140</f>
        <v>-0.08567373002190828</v>
      </c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212"/>
      <c r="EZ140" s="212"/>
      <c r="FA140" s="212"/>
      <c r="FB140" s="212"/>
      <c r="FC140" s="212"/>
      <c r="FD140" s="212"/>
      <c r="FE140" s="212"/>
      <c r="FF140" s="212"/>
      <c r="FG140" s="212"/>
      <c r="FH140" s="212"/>
      <c r="FI140" s="212"/>
      <c r="FJ140" s="212"/>
      <c r="FK140" s="212"/>
      <c r="FL140" s="212"/>
      <c r="FM140" s="212"/>
      <c r="FN140" s="212"/>
      <c r="FO140" s="212"/>
      <c r="FP140" s="212"/>
      <c r="FQ140" s="212"/>
      <c r="FR140" s="212"/>
      <c r="FS140" s="212"/>
      <c r="FT140" s="212"/>
      <c r="FU140" s="212"/>
      <c r="FV140" s="212"/>
      <c r="FW140" s="212"/>
      <c r="FX140" s="212"/>
      <c r="FY140" s="212"/>
      <c r="FZ140" s="212"/>
      <c r="GA140" s="212"/>
      <c r="GB140" s="212"/>
      <c r="GC140" s="212"/>
      <c r="GD140" s="212"/>
      <c r="GE140" s="212"/>
      <c r="GF140" s="212"/>
      <c r="GG140" s="212"/>
      <c r="GH140" s="212"/>
      <c r="GI140" s="212"/>
      <c r="GJ140" s="212"/>
      <c r="GK140" s="212"/>
      <c r="GL140" s="212"/>
      <c r="GM140" s="212"/>
      <c r="GN140" s="212"/>
      <c r="GO140" s="212"/>
      <c r="GP140" s="212"/>
      <c r="GQ140" s="212"/>
      <c r="GR140" s="212"/>
      <c r="GS140" s="212"/>
      <c r="GT140" s="212"/>
      <c r="GU140" s="212"/>
      <c r="GV140" s="212"/>
      <c r="GW140" s="212"/>
      <c r="GX140" s="212"/>
      <c r="GY140" s="212"/>
      <c r="GZ140" s="212"/>
      <c r="HA140" s="212"/>
      <c r="HB140" s="212"/>
      <c r="HC140" s="212"/>
      <c r="HD140" s="212"/>
      <c r="HE140" s="212"/>
      <c r="HF140" s="212"/>
      <c r="HG140" s="212"/>
      <c r="HH140" s="212"/>
      <c r="HI140" s="212"/>
      <c r="HJ140" s="212"/>
      <c r="HK140" s="212"/>
      <c r="HL140" s="212"/>
      <c r="HM140" s="212"/>
      <c r="HN140" s="212"/>
      <c r="HO140" s="212"/>
      <c r="HP140" s="212"/>
      <c r="HQ140" s="212"/>
      <c r="HR140" s="212"/>
      <c r="HS140" s="212"/>
      <c r="HT140" s="212"/>
      <c r="HU140" s="212"/>
      <c r="HV140" s="212"/>
      <c r="HW140" s="212"/>
      <c r="HX140" s="212"/>
      <c r="HY140" s="212"/>
      <c r="HZ140" s="212"/>
      <c r="IA140" s="212"/>
      <c r="IB140" s="212"/>
      <c r="IC140" s="212"/>
      <c r="ID140" s="212"/>
      <c r="IE140" s="212"/>
      <c r="IF140" s="212"/>
      <c r="IG140" s="212"/>
      <c r="IH140" s="212"/>
      <c r="II140" s="212"/>
      <c r="IJ140" s="212"/>
      <c r="IK140" s="212"/>
      <c r="IL140" s="212"/>
      <c r="IM140" s="212"/>
      <c r="IN140" s="212"/>
      <c r="IO140" s="212"/>
      <c r="IP140" s="212"/>
      <c r="IQ140" s="212"/>
      <c r="IR140" s="212"/>
      <c r="IS140" s="212"/>
      <c r="IT140" s="212"/>
      <c r="IU140" s="212"/>
      <c r="IV140" s="212"/>
    </row>
    <row r="141" spans="1:256" ht="18">
      <c r="A141" s="218"/>
      <c r="B141" s="219"/>
      <c r="C141" s="219"/>
      <c r="D141" s="219"/>
      <c r="E141" s="225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2"/>
      <c r="EZ141" s="212"/>
      <c r="FA141" s="212"/>
      <c r="FB141" s="212"/>
      <c r="FC141" s="212"/>
      <c r="FD141" s="212"/>
      <c r="FE141" s="212"/>
      <c r="FF141" s="212"/>
      <c r="FG141" s="212"/>
      <c r="FH141" s="212"/>
      <c r="FI141" s="212"/>
      <c r="FJ141" s="212"/>
      <c r="FK141" s="212"/>
      <c r="FL141" s="212"/>
      <c r="FM141" s="212"/>
      <c r="FN141" s="212"/>
      <c r="FO141" s="212"/>
      <c r="FP141" s="212"/>
      <c r="FQ141" s="212"/>
      <c r="FR141" s="212"/>
      <c r="FS141" s="212"/>
      <c r="FT141" s="212"/>
      <c r="FU141" s="212"/>
      <c r="FV141" s="212"/>
      <c r="FW141" s="212"/>
      <c r="FX141" s="212"/>
      <c r="FY141" s="212"/>
      <c r="FZ141" s="212"/>
      <c r="GA141" s="212"/>
      <c r="GB141" s="212"/>
      <c r="GC141" s="212"/>
      <c r="GD141" s="212"/>
      <c r="GE141" s="212"/>
      <c r="GF141" s="212"/>
      <c r="GG141" s="212"/>
      <c r="GH141" s="212"/>
      <c r="GI141" s="212"/>
      <c r="GJ141" s="212"/>
      <c r="GK141" s="212"/>
      <c r="GL141" s="212"/>
      <c r="GM141" s="212"/>
      <c r="GN141" s="212"/>
      <c r="GO141" s="212"/>
      <c r="GP141" s="212"/>
      <c r="GQ141" s="212"/>
      <c r="GR141" s="212"/>
      <c r="GS141" s="212"/>
      <c r="GT141" s="212"/>
      <c r="GU141" s="212"/>
      <c r="GV141" s="212"/>
      <c r="GW141" s="212"/>
      <c r="GX141" s="212"/>
      <c r="GY141" s="212"/>
      <c r="GZ141" s="212"/>
      <c r="HA141" s="212"/>
      <c r="HB141" s="212"/>
      <c r="HC141" s="212"/>
      <c r="HD141" s="212"/>
      <c r="HE141" s="212"/>
      <c r="HF141" s="212"/>
      <c r="HG141" s="212"/>
      <c r="HH141" s="212"/>
      <c r="HI141" s="212"/>
      <c r="HJ141" s="212"/>
      <c r="HK141" s="212"/>
      <c r="HL141" s="212"/>
      <c r="HM141" s="212"/>
      <c r="HN141" s="212"/>
      <c r="HO141" s="212"/>
      <c r="HP141" s="212"/>
      <c r="HQ141" s="212"/>
      <c r="HR141" s="212"/>
      <c r="HS141" s="212"/>
      <c r="HT141" s="212"/>
      <c r="HU141" s="212"/>
      <c r="HV141" s="212"/>
      <c r="HW141" s="212"/>
      <c r="HX141" s="212"/>
      <c r="HY141" s="212"/>
      <c r="HZ141" s="212"/>
      <c r="IA141" s="212"/>
      <c r="IB141" s="212"/>
      <c r="IC141" s="212"/>
      <c r="ID141" s="212"/>
      <c r="IE141" s="212"/>
      <c r="IF141" s="212"/>
      <c r="IG141" s="212"/>
      <c r="IH141" s="212"/>
      <c r="II141" s="212"/>
      <c r="IJ141" s="212"/>
      <c r="IK141" s="212"/>
      <c r="IL141" s="212"/>
      <c r="IM141" s="212"/>
      <c r="IN141" s="212"/>
      <c r="IO141" s="212"/>
      <c r="IP141" s="212"/>
      <c r="IQ141" s="212"/>
      <c r="IR141" s="212"/>
      <c r="IS141" s="212"/>
      <c r="IT141" s="212"/>
      <c r="IU141" s="212"/>
      <c r="IV141" s="212"/>
    </row>
    <row r="142" spans="1:256" ht="18">
      <c r="A142" s="218" t="s">
        <v>366</v>
      </c>
      <c r="B142" s="226">
        <v>83664909.14</v>
      </c>
      <c r="C142" s="226">
        <v>83924134.47</v>
      </c>
      <c r="D142" s="231"/>
      <c r="E142" s="23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12"/>
      <c r="GH142" s="212"/>
      <c r="GI142" s="212"/>
      <c r="GJ142" s="212"/>
      <c r="GK142" s="212"/>
      <c r="GL142" s="212"/>
      <c r="GM142" s="212"/>
      <c r="GN142" s="212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12"/>
      <c r="GY142" s="212"/>
      <c r="GZ142" s="212"/>
      <c r="HA142" s="212"/>
      <c r="HB142" s="212"/>
      <c r="HC142" s="212"/>
      <c r="HD142" s="212"/>
      <c r="HE142" s="212"/>
      <c r="HF142" s="212"/>
      <c r="HG142" s="212"/>
      <c r="HH142" s="212"/>
      <c r="HI142" s="212"/>
      <c r="HJ142" s="212"/>
      <c r="HK142" s="212"/>
      <c r="HL142" s="212"/>
      <c r="HM142" s="212"/>
      <c r="HN142" s="212"/>
      <c r="HO142" s="212"/>
      <c r="HP142" s="212"/>
      <c r="HQ142" s="212"/>
      <c r="HR142" s="212"/>
      <c r="HS142" s="212"/>
      <c r="HT142" s="212"/>
      <c r="HU142" s="212"/>
      <c r="HV142" s="212"/>
      <c r="HW142" s="212"/>
      <c r="HX142" s="212"/>
      <c r="HY142" s="212"/>
      <c r="HZ142" s="212"/>
      <c r="IA142" s="212"/>
      <c r="IB142" s="212"/>
      <c r="IC142" s="212"/>
      <c r="ID142" s="212"/>
      <c r="IE142" s="212"/>
      <c r="IF142" s="212"/>
      <c r="IG142" s="212"/>
      <c r="IH142" s="212"/>
      <c r="II142" s="212"/>
      <c r="IJ142" s="212"/>
      <c r="IK142" s="212"/>
      <c r="IL142" s="212"/>
      <c r="IM142" s="212"/>
      <c r="IN142" s="212"/>
      <c r="IO142" s="212"/>
      <c r="IP142" s="212"/>
      <c r="IQ142" s="212"/>
      <c r="IR142" s="212"/>
      <c r="IS142" s="212"/>
      <c r="IT142" s="212"/>
      <c r="IU142" s="212"/>
      <c r="IV142" s="212"/>
    </row>
    <row r="143" spans="1:256" ht="18.75" thickBot="1">
      <c r="A143" s="222" t="s">
        <v>221</v>
      </c>
      <c r="B143" s="233">
        <f>SUM(B142)</f>
        <v>83664909.14</v>
      </c>
      <c r="C143" s="233">
        <f>SUM(C142)</f>
        <v>83924134.47</v>
      </c>
      <c r="D143" s="233">
        <f>C143-B143</f>
        <v>259225.3299999982</v>
      </c>
      <c r="E143" s="234">
        <f>D143/B143</f>
        <v>0.003098375802527026</v>
      </c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212"/>
      <c r="FG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  <c r="FX143" s="212"/>
      <c r="FY143" s="212"/>
      <c r="FZ143" s="212"/>
      <c r="GA143" s="212"/>
      <c r="GB143" s="212"/>
      <c r="GC143" s="212"/>
      <c r="GD143" s="212"/>
      <c r="GE143" s="212"/>
      <c r="GF143" s="212"/>
      <c r="GG143" s="212"/>
      <c r="GH143" s="212"/>
      <c r="GI143" s="212"/>
      <c r="GJ143" s="212"/>
      <c r="GK143" s="212"/>
      <c r="GL143" s="212"/>
      <c r="GM143" s="212"/>
      <c r="GN143" s="212"/>
      <c r="GO143" s="212"/>
      <c r="GP143" s="212"/>
      <c r="GQ143" s="212"/>
      <c r="GR143" s="212"/>
      <c r="GS143" s="212"/>
      <c r="GT143" s="212"/>
      <c r="GU143" s="212"/>
      <c r="GV143" s="212"/>
      <c r="GW143" s="212"/>
      <c r="GX143" s="212"/>
      <c r="GY143" s="212"/>
      <c r="GZ143" s="212"/>
      <c r="HA143" s="212"/>
      <c r="HB143" s="212"/>
      <c r="HC143" s="212"/>
      <c r="HD143" s="212"/>
      <c r="HE143" s="212"/>
      <c r="HF143" s="212"/>
      <c r="HG143" s="212"/>
      <c r="HH143" s="212"/>
      <c r="HI143" s="212"/>
      <c r="HJ143" s="212"/>
      <c r="HK143" s="212"/>
      <c r="HL143" s="212"/>
      <c r="HM143" s="212"/>
      <c r="HN143" s="212"/>
      <c r="HO143" s="212"/>
      <c r="HP143" s="212"/>
      <c r="HQ143" s="212"/>
      <c r="HR143" s="212"/>
      <c r="HS143" s="212"/>
      <c r="HT143" s="212"/>
      <c r="HU143" s="212"/>
      <c r="HV143" s="212"/>
      <c r="HW143" s="212"/>
      <c r="HX143" s="212"/>
      <c r="HY143" s="212"/>
      <c r="HZ143" s="212"/>
      <c r="IA143" s="212"/>
      <c r="IB143" s="212"/>
      <c r="IC143" s="212"/>
      <c r="ID143" s="212"/>
      <c r="IE143" s="212"/>
      <c r="IF143" s="212"/>
      <c r="IG143" s="212"/>
      <c r="IH143" s="212"/>
      <c r="II143" s="212"/>
      <c r="IJ143" s="212"/>
      <c r="IK143" s="212"/>
      <c r="IL143" s="212"/>
      <c r="IM143" s="212"/>
      <c r="IN143" s="212"/>
      <c r="IO143" s="212"/>
      <c r="IP143" s="212"/>
      <c r="IQ143" s="212"/>
      <c r="IR143" s="212"/>
      <c r="IS143" s="212"/>
      <c r="IT143" s="212"/>
      <c r="IU143" s="212"/>
      <c r="IV143" s="212"/>
    </row>
    <row r="144" spans="1:256" ht="18.75" thickTop="1">
      <c r="A144" s="241"/>
      <c r="B144" s="219"/>
      <c r="C144" s="219"/>
      <c r="D144" s="219"/>
      <c r="E144" s="225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2"/>
      <c r="BN144" s="212"/>
      <c r="BO144" s="212"/>
      <c r="BP144" s="212"/>
      <c r="BQ144" s="212"/>
      <c r="BR144" s="212"/>
      <c r="BS144" s="212"/>
      <c r="BT144" s="212"/>
      <c r="BU144" s="212"/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212"/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212"/>
      <c r="DC144" s="212"/>
      <c r="DD144" s="212"/>
      <c r="DE144" s="212"/>
      <c r="DF144" s="212"/>
      <c r="DG144" s="212"/>
      <c r="DH144" s="212"/>
      <c r="DI144" s="212"/>
      <c r="DJ144" s="212"/>
      <c r="DK144" s="212"/>
      <c r="DL144" s="212"/>
      <c r="DM144" s="212"/>
      <c r="DN144" s="212"/>
      <c r="DO144" s="212"/>
      <c r="DP144" s="212"/>
      <c r="DQ144" s="212"/>
      <c r="DR144" s="212"/>
      <c r="DS144" s="212"/>
      <c r="DT144" s="212"/>
      <c r="DU144" s="212"/>
      <c r="DV144" s="212"/>
      <c r="DW144" s="212"/>
      <c r="DX144" s="212"/>
      <c r="DY144" s="212"/>
      <c r="DZ144" s="212"/>
      <c r="EA144" s="212"/>
      <c r="EB144" s="212"/>
      <c r="EC144" s="212"/>
      <c r="ED144" s="212"/>
      <c r="EE144" s="212"/>
      <c r="EF144" s="212"/>
      <c r="EG144" s="212"/>
      <c r="EH144" s="212"/>
      <c r="EI144" s="212"/>
      <c r="EJ144" s="212"/>
      <c r="EK144" s="212"/>
      <c r="EL144" s="212"/>
      <c r="EM144" s="212"/>
      <c r="EN144" s="212"/>
      <c r="EO144" s="212"/>
      <c r="EP144" s="212"/>
      <c r="EQ144" s="212"/>
      <c r="ER144" s="212"/>
      <c r="ES144" s="212"/>
      <c r="ET144" s="212"/>
      <c r="EU144" s="212"/>
      <c r="EV144" s="212"/>
      <c r="EW144" s="212"/>
      <c r="EX144" s="212"/>
      <c r="EY144" s="212"/>
      <c r="EZ144" s="212"/>
      <c r="FA144" s="212"/>
      <c r="FB144" s="212"/>
      <c r="FC144" s="212"/>
      <c r="FD144" s="212"/>
      <c r="FE144" s="212"/>
      <c r="FF144" s="212"/>
      <c r="FG144" s="212"/>
      <c r="FH144" s="212"/>
      <c r="FI144" s="212"/>
      <c r="FJ144" s="212"/>
      <c r="FK144" s="212"/>
      <c r="FL144" s="212"/>
      <c r="FM144" s="212"/>
      <c r="FN144" s="212"/>
      <c r="FO144" s="212"/>
      <c r="FP144" s="212"/>
      <c r="FQ144" s="212"/>
      <c r="FR144" s="212"/>
      <c r="FS144" s="212"/>
      <c r="FT144" s="212"/>
      <c r="FU144" s="212"/>
      <c r="FV144" s="212"/>
      <c r="FW144" s="212"/>
      <c r="FX144" s="212"/>
      <c r="FY144" s="212"/>
      <c r="FZ144" s="212"/>
      <c r="GA144" s="212"/>
      <c r="GB144" s="212"/>
      <c r="GC144" s="212"/>
      <c r="GD144" s="212"/>
      <c r="GE144" s="212"/>
      <c r="GF144" s="212"/>
      <c r="GG144" s="212"/>
      <c r="GH144" s="212"/>
      <c r="GI144" s="212"/>
      <c r="GJ144" s="212"/>
      <c r="GK144" s="212"/>
      <c r="GL144" s="212"/>
      <c r="GM144" s="212"/>
      <c r="GN144" s="212"/>
      <c r="GO144" s="212"/>
      <c r="GP144" s="212"/>
      <c r="GQ144" s="212"/>
      <c r="GR144" s="212"/>
      <c r="GS144" s="212"/>
      <c r="GT144" s="212"/>
      <c r="GU144" s="212"/>
      <c r="GV144" s="212"/>
      <c r="GW144" s="212"/>
      <c r="GX144" s="212"/>
      <c r="GY144" s="212"/>
      <c r="GZ144" s="212"/>
      <c r="HA144" s="212"/>
      <c r="HB144" s="212"/>
      <c r="HC144" s="212"/>
      <c r="HD144" s="212"/>
      <c r="HE144" s="212"/>
      <c r="HF144" s="212"/>
      <c r="HG144" s="212"/>
      <c r="HH144" s="212"/>
      <c r="HI144" s="212"/>
      <c r="HJ144" s="212"/>
      <c r="HK144" s="212"/>
      <c r="HL144" s="212"/>
      <c r="HM144" s="212"/>
      <c r="HN144" s="212"/>
      <c r="HO144" s="212"/>
      <c r="HP144" s="212"/>
      <c r="HQ144" s="212"/>
      <c r="HR144" s="212"/>
      <c r="HS144" s="212"/>
      <c r="HT144" s="212"/>
      <c r="HU144" s="212"/>
      <c r="HV144" s="212"/>
      <c r="HW144" s="212"/>
      <c r="HX144" s="212"/>
      <c r="HY144" s="212"/>
      <c r="HZ144" s="212"/>
      <c r="IA144" s="212"/>
      <c r="IB144" s="212"/>
      <c r="IC144" s="212"/>
      <c r="ID144" s="212"/>
      <c r="IE144" s="212"/>
      <c r="IF144" s="212"/>
      <c r="IG144" s="212"/>
      <c r="IH144" s="212"/>
      <c r="II144" s="212"/>
      <c r="IJ144" s="212"/>
      <c r="IK144" s="212"/>
      <c r="IL144" s="212"/>
      <c r="IM144" s="212"/>
      <c r="IN144" s="212"/>
      <c r="IO144" s="212"/>
      <c r="IP144" s="212"/>
      <c r="IQ144" s="212"/>
      <c r="IR144" s="212"/>
      <c r="IS144" s="212"/>
      <c r="IT144" s="212"/>
      <c r="IU144" s="212"/>
      <c r="IV144" s="212"/>
    </row>
    <row r="145" spans="1:256" ht="18">
      <c r="A145" s="218" t="s">
        <v>367</v>
      </c>
      <c r="B145" s="219"/>
      <c r="C145" s="219"/>
      <c r="D145" s="219"/>
      <c r="E145" s="220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/>
      <c r="DE145" s="212"/>
      <c r="DF145" s="212"/>
      <c r="DG145" s="212"/>
      <c r="DH145" s="212"/>
      <c r="DI145" s="212"/>
      <c r="DJ145" s="212"/>
      <c r="DK145" s="212"/>
      <c r="DL145" s="212"/>
      <c r="DM145" s="212"/>
      <c r="DN145" s="212"/>
      <c r="DO145" s="212"/>
      <c r="DP145" s="212"/>
      <c r="DQ145" s="212"/>
      <c r="DR145" s="212"/>
      <c r="DS145" s="212"/>
      <c r="DT145" s="212"/>
      <c r="DU145" s="212"/>
      <c r="DV145" s="212"/>
      <c r="DW145" s="212"/>
      <c r="DX145" s="212"/>
      <c r="DY145" s="212"/>
      <c r="DZ145" s="212"/>
      <c r="EA145" s="212"/>
      <c r="EB145" s="212"/>
      <c r="EC145" s="212"/>
      <c r="ED145" s="212"/>
      <c r="EE145" s="212"/>
      <c r="EF145" s="212"/>
      <c r="EG145" s="212"/>
      <c r="EH145" s="212"/>
      <c r="EI145" s="212"/>
      <c r="EJ145" s="212"/>
      <c r="EK145" s="212"/>
      <c r="EL145" s="212"/>
      <c r="EM145" s="212"/>
      <c r="EN145" s="212"/>
      <c r="EO145" s="212"/>
      <c r="EP145" s="212"/>
      <c r="EQ145" s="212"/>
      <c r="ER145" s="212"/>
      <c r="ES145" s="212"/>
      <c r="ET145" s="212"/>
      <c r="EU145" s="212"/>
      <c r="EV145" s="212"/>
      <c r="EW145" s="212"/>
      <c r="EX145" s="212"/>
      <c r="EY145" s="212"/>
      <c r="EZ145" s="212"/>
      <c r="FA145" s="212"/>
      <c r="FB145" s="212"/>
      <c r="FC145" s="212"/>
      <c r="FD145" s="212"/>
      <c r="FE145" s="212"/>
      <c r="FF145" s="212"/>
      <c r="FG145" s="212"/>
      <c r="FH145" s="212"/>
      <c r="FI145" s="212"/>
      <c r="FJ145" s="212"/>
      <c r="FK145" s="212"/>
      <c r="FL145" s="212"/>
      <c r="FM145" s="212"/>
      <c r="FN145" s="212"/>
      <c r="FO145" s="212"/>
      <c r="FP145" s="212"/>
      <c r="FQ145" s="212"/>
      <c r="FR145" s="212"/>
      <c r="FS145" s="212"/>
      <c r="FT145" s="212"/>
      <c r="FU145" s="212"/>
      <c r="FV145" s="212"/>
      <c r="FW145" s="212"/>
      <c r="FX145" s="212"/>
      <c r="FY145" s="212"/>
      <c r="FZ145" s="212"/>
      <c r="GA145" s="212"/>
      <c r="GB145" s="212"/>
      <c r="GC145" s="212"/>
      <c r="GD145" s="212"/>
      <c r="GE145" s="212"/>
      <c r="GF145" s="212"/>
      <c r="GG145" s="212"/>
      <c r="GH145" s="212"/>
      <c r="GI145" s="212"/>
      <c r="GJ145" s="212"/>
      <c r="GK145" s="212"/>
      <c r="GL145" s="212"/>
      <c r="GM145" s="212"/>
      <c r="GN145" s="212"/>
      <c r="GO145" s="212"/>
      <c r="GP145" s="212"/>
      <c r="GQ145" s="212"/>
      <c r="GR145" s="212"/>
      <c r="GS145" s="212"/>
      <c r="GT145" s="212"/>
      <c r="GU145" s="212"/>
      <c r="GV145" s="212"/>
      <c r="GW145" s="212"/>
      <c r="GX145" s="212"/>
      <c r="GY145" s="212"/>
      <c r="GZ145" s="212"/>
      <c r="HA145" s="212"/>
      <c r="HB145" s="212"/>
      <c r="HC145" s="212"/>
      <c r="HD145" s="212"/>
      <c r="HE145" s="212"/>
      <c r="HF145" s="212"/>
      <c r="HG145" s="212"/>
      <c r="HH145" s="212"/>
      <c r="HI145" s="212"/>
      <c r="HJ145" s="212"/>
      <c r="HK145" s="212"/>
      <c r="HL145" s="212"/>
      <c r="HM145" s="212"/>
      <c r="HN145" s="212"/>
      <c r="HO145" s="212"/>
      <c r="HP145" s="212"/>
      <c r="HQ145" s="212"/>
      <c r="HR145" s="212"/>
      <c r="HS145" s="212"/>
      <c r="HT145" s="212"/>
      <c r="HU145" s="212"/>
      <c r="HV145" s="212"/>
      <c r="HW145" s="212"/>
      <c r="HX145" s="212"/>
      <c r="HY145" s="212"/>
      <c r="HZ145" s="212"/>
      <c r="IA145" s="212"/>
      <c r="IB145" s="212"/>
      <c r="IC145" s="212"/>
      <c r="ID145" s="212"/>
      <c r="IE145" s="212"/>
      <c r="IF145" s="212"/>
      <c r="IG145" s="212"/>
      <c r="IH145" s="212"/>
      <c r="II145" s="212"/>
      <c r="IJ145" s="212"/>
      <c r="IK145" s="212"/>
      <c r="IL145" s="212"/>
      <c r="IM145" s="212"/>
      <c r="IN145" s="212"/>
      <c r="IO145" s="212"/>
      <c r="IP145" s="212"/>
      <c r="IQ145" s="212"/>
      <c r="IR145" s="212"/>
      <c r="IS145" s="212"/>
      <c r="IT145" s="212"/>
      <c r="IU145" s="212"/>
      <c r="IV145" s="212"/>
    </row>
    <row r="146" spans="1:256" ht="18">
      <c r="A146" s="219" t="s">
        <v>368</v>
      </c>
      <c r="B146" s="226">
        <v>9110997.52</v>
      </c>
      <c r="C146" s="226">
        <v>9682273.25</v>
      </c>
      <c r="D146" s="231"/>
      <c r="E146" s="23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2"/>
      <c r="ET146" s="212"/>
      <c r="EU146" s="212"/>
      <c r="EV146" s="212"/>
      <c r="EW146" s="212"/>
      <c r="EX146" s="212"/>
      <c r="EY146" s="212"/>
      <c r="EZ146" s="212"/>
      <c r="FA146" s="212"/>
      <c r="FB146" s="212"/>
      <c r="FC146" s="212"/>
      <c r="FD146" s="212"/>
      <c r="FE146" s="212"/>
      <c r="FF146" s="212"/>
      <c r="FG146" s="212"/>
      <c r="FH146" s="212"/>
      <c r="FI146" s="212"/>
      <c r="FJ146" s="212"/>
      <c r="FK146" s="212"/>
      <c r="FL146" s="212"/>
      <c r="FM146" s="212"/>
      <c r="FN146" s="212"/>
      <c r="FO146" s="212"/>
      <c r="FP146" s="212"/>
      <c r="FQ146" s="212"/>
      <c r="FR146" s="212"/>
      <c r="FS146" s="212"/>
      <c r="FT146" s="212"/>
      <c r="FU146" s="212"/>
      <c r="FV146" s="212"/>
      <c r="FW146" s="212"/>
      <c r="FX146" s="212"/>
      <c r="FY146" s="212"/>
      <c r="FZ146" s="212"/>
      <c r="GA146" s="212"/>
      <c r="GB146" s="212"/>
      <c r="GC146" s="212"/>
      <c r="GD146" s="212"/>
      <c r="GE146" s="212"/>
      <c r="GF146" s="212"/>
      <c r="GG146" s="212"/>
      <c r="GH146" s="212"/>
      <c r="GI146" s="212"/>
      <c r="GJ146" s="212"/>
      <c r="GK146" s="212"/>
      <c r="GL146" s="212"/>
      <c r="GM146" s="212"/>
      <c r="GN146" s="212"/>
      <c r="GO146" s="212"/>
      <c r="GP146" s="212"/>
      <c r="GQ146" s="212"/>
      <c r="GR146" s="212"/>
      <c r="GS146" s="212"/>
      <c r="GT146" s="212"/>
      <c r="GU146" s="212"/>
      <c r="GV146" s="212"/>
      <c r="GW146" s="212"/>
      <c r="GX146" s="212"/>
      <c r="GY146" s="212"/>
      <c r="GZ146" s="212"/>
      <c r="HA146" s="212"/>
      <c r="HB146" s="212"/>
      <c r="HC146" s="212"/>
      <c r="HD146" s="212"/>
      <c r="HE146" s="212"/>
      <c r="HF146" s="212"/>
      <c r="HG146" s="212"/>
      <c r="HH146" s="212"/>
      <c r="HI146" s="212"/>
      <c r="HJ146" s="212"/>
      <c r="HK146" s="212"/>
      <c r="HL146" s="212"/>
      <c r="HM146" s="212"/>
      <c r="HN146" s="212"/>
      <c r="HO146" s="212"/>
      <c r="HP146" s="212"/>
      <c r="HQ146" s="212"/>
      <c r="HR146" s="212"/>
      <c r="HS146" s="212"/>
      <c r="HT146" s="212"/>
      <c r="HU146" s="212"/>
      <c r="HV146" s="212"/>
      <c r="HW146" s="212"/>
      <c r="HX146" s="212"/>
      <c r="HY146" s="212"/>
      <c r="HZ146" s="212"/>
      <c r="IA146" s="212"/>
      <c r="IB146" s="212"/>
      <c r="IC146" s="212"/>
      <c r="ID146" s="212"/>
      <c r="IE146" s="212"/>
      <c r="IF146" s="212"/>
      <c r="IG146" s="212"/>
      <c r="IH146" s="212"/>
      <c r="II146" s="212"/>
      <c r="IJ146" s="212"/>
      <c r="IK146" s="212"/>
      <c r="IL146" s="212"/>
      <c r="IM146" s="212"/>
      <c r="IN146" s="212"/>
      <c r="IO146" s="212"/>
      <c r="IP146" s="212"/>
      <c r="IQ146" s="212"/>
      <c r="IR146" s="212"/>
      <c r="IS146" s="212"/>
      <c r="IT146" s="212"/>
      <c r="IU146" s="212"/>
      <c r="IV146" s="212"/>
    </row>
    <row r="147" spans="1:256" ht="18">
      <c r="A147" s="219" t="s">
        <v>369</v>
      </c>
      <c r="B147" s="226">
        <v>2452044.49</v>
      </c>
      <c r="C147" s="226">
        <v>2850733.9</v>
      </c>
      <c r="D147" s="231"/>
      <c r="E147" s="23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212"/>
      <c r="DC147" s="212"/>
      <c r="DD147" s="212"/>
      <c r="DE147" s="212"/>
      <c r="DF147" s="212"/>
      <c r="DG147" s="212"/>
      <c r="DH147" s="212"/>
      <c r="DI147" s="212"/>
      <c r="DJ147" s="212"/>
      <c r="DK147" s="212"/>
      <c r="DL147" s="212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  <c r="FH147" s="212"/>
      <c r="FI147" s="212"/>
      <c r="FJ147" s="212"/>
      <c r="FK147" s="212"/>
      <c r="FL147" s="212"/>
      <c r="FM147" s="212"/>
      <c r="FN147" s="212"/>
      <c r="FO147" s="212"/>
      <c r="FP147" s="212"/>
      <c r="FQ147" s="212"/>
      <c r="FR147" s="212"/>
      <c r="FS147" s="212"/>
      <c r="FT147" s="212"/>
      <c r="FU147" s="212"/>
      <c r="FV147" s="212"/>
      <c r="FW147" s="212"/>
      <c r="FX147" s="212"/>
      <c r="FY147" s="212"/>
      <c r="FZ147" s="212"/>
      <c r="GA147" s="212"/>
      <c r="GB147" s="212"/>
      <c r="GC147" s="212"/>
      <c r="GD147" s="212"/>
      <c r="GE147" s="212"/>
      <c r="GF147" s="212"/>
      <c r="GG147" s="212"/>
      <c r="GH147" s="212"/>
      <c r="GI147" s="212"/>
      <c r="GJ147" s="212"/>
      <c r="GK147" s="212"/>
      <c r="GL147" s="212"/>
      <c r="GM147" s="212"/>
      <c r="GN147" s="212"/>
      <c r="GO147" s="212"/>
      <c r="GP147" s="212"/>
      <c r="GQ147" s="212"/>
      <c r="GR147" s="212"/>
      <c r="GS147" s="212"/>
      <c r="GT147" s="212"/>
      <c r="GU147" s="212"/>
      <c r="GV147" s="212"/>
      <c r="GW147" s="212"/>
      <c r="GX147" s="212"/>
      <c r="GY147" s="212"/>
      <c r="GZ147" s="212"/>
      <c r="HA147" s="212"/>
      <c r="HB147" s="212"/>
      <c r="HC147" s="212"/>
      <c r="HD147" s="212"/>
      <c r="HE147" s="212"/>
      <c r="HF147" s="212"/>
      <c r="HG147" s="212"/>
      <c r="HH147" s="212"/>
      <c r="HI147" s="212"/>
      <c r="HJ147" s="212"/>
      <c r="HK147" s="212"/>
      <c r="HL147" s="212"/>
      <c r="HM147" s="212"/>
      <c r="HN147" s="212"/>
      <c r="HO147" s="212"/>
      <c r="HP147" s="212"/>
      <c r="HQ147" s="212"/>
      <c r="HR147" s="212"/>
      <c r="HS147" s="212"/>
      <c r="HT147" s="212"/>
      <c r="HU147" s="212"/>
      <c r="HV147" s="212"/>
      <c r="HW147" s="212"/>
      <c r="HX147" s="212"/>
      <c r="HY147" s="212"/>
      <c r="HZ147" s="212"/>
      <c r="IA147" s="212"/>
      <c r="IB147" s="212"/>
      <c r="IC147" s="212"/>
      <c r="ID147" s="212"/>
      <c r="IE147" s="212"/>
      <c r="IF147" s="212"/>
      <c r="IG147" s="212"/>
      <c r="IH147" s="212"/>
      <c r="II147" s="212"/>
      <c r="IJ147" s="212"/>
      <c r="IK147" s="212"/>
      <c r="IL147" s="212"/>
      <c r="IM147" s="212"/>
      <c r="IN147" s="212"/>
      <c r="IO147" s="212"/>
      <c r="IP147" s="212"/>
      <c r="IQ147" s="212"/>
      <c r="IR147" s="212"/>
      <c r="IS147" s="212"/>
      <c r="IT147" s="212"/>
      <c r="IU147" s="212"/>
      <c r="IV147" s="212"/>
    </row>
    <row r="148" spans="1:256" ht="18">
      <c r="A148" s="219" t="s">
        <v>370</v>
      </c>
      <c r="B148" s="226">
        <v>294705</v>
      </c>
      <c r="C148" s="226">
        <v>132295</v>
      </c>
      <c r="D148" s="231"/>
      <c r="E148" s="23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  <c r="FH148" s="212"/>
      <c r="FI148" s="212"/>
      <c r="FJ148" s="212"/>
      <c r="FK148" s="212"/>
      <c r="FL148" s="212"/>
      <c r="FM148" s="212"/>
      <c r="FN148" s="212"/>
      <c r="FO148" s="212"/>
      <c r="FP148" s="212"/>
      <c r="FQ148" s="212"/>
      <c r="FR148" s="212"/>
      <c r="FS148" s="212"/>
      <c r="FT148" s="212"/>
      <c r="FU148" s="212"/>
      <c r="FV148" s="212"/>
      <c r="FW148" s="212"/>
      <c r="FX148" s="212"/>
      <c r="FY148" s="212"/>
      <c r="FZ148" s="212"/>
      <c r="GA148" s="212"/>
      <c r="GB148" s="212"/>
      <c r="GC148" s="212"/>
      <c r="GD148" s="212"/>
      <c r="GE148" s="212"/>
      <c r="GF148" s="212"/>
      <c r="GG148" s="212"/>
      <c r="GH148" s="212"/>
      <c r="GI148" s="212"/>
      <c r="GJ148" s="212"/>
      <c r="GK148" s="212"/>
      <c r="GL148" s="212"/>
      <c r="GM148" s="212"/>
      <c r="GN148" s="212"/>
      <c r="GO148" s="212"/>
      <c r="GP148" s="212"/>
      <c r="GQ148" s="212"/>
      <c r="GR148" s="212"/>
      <c r="GS148" s="212"/>
      <c r="GT148" s="212"/>
      <c r="GU148" s="212"/>
      <c r="GV148" s="212"/>
      <c r="GW148" s="212"/>
      <c r="GX148" s="212"/>
      <c r="GY148" s="212"/>
      <c r="GZ148" s="212"/>
      <c r="HA148" s="212"/>
      <c r="HB148" s="212"/>
      <c r="HC148" s="212"/>
      <c r="HD148" s="212"/>
      <c r="HE148" s="212"/>
      <c r="HF148" s="212"/>
      <c r="HG148" s="212"/>
      <c r="HH148" s="212"/>
      <c r="HI148" s="212"/>
      <c r="HJ148" s="212"/>
      <c r="HK148" s="212"/>
      <c r="HL148" s="212"/>
      <c r="HM148" s="212"/>
      <c r="HN148" s="212"/>
      <c r="HO148" s="212"/>
      <c r="HP148" s="212"/>
      <c r="HQ148" s="212"/>
      <c r="HR148" s="212"/>
      <c r="HS148" s="212"/>
      <c r="HT148" s="212"/>
      <c r="HU148" s="212"/>
      <c r="HV148" s="212"/>
      <c r="HW148" s="212"/>
      <c r="HX148" s="212"/>
      <c r="HY148" s="212"/>
      <c r="HZ148" s="212"/>
      <c r="IA148" s="212"/>
      <c r="IB148" s="212"/>
      <c r="IC148" s="212"/>
      <c r="ID148" s="212"/>
      <c r="IE148" s="212"/>
      <c r="IF148" s="212"/>
      <c r="IG148" s="212"/>
      <c r="IH148" s="212"/>
      <c r="II148" s="212"/>
      <c r="IJ148" s="212"/>
      <c r="IK148" s="212"/>
      <c r="IL148" s="212"/>
      <c r="IM148" s="212"/>
      <c r="IN148" s="212"/>
      <c r="IO148" s="212"/>
      <c r="IP148" s="212"/>
      <c r="IQ148" s="212"/>
      <c r="IR148" s="212"/>
      <c r="IS148" s="212"/>
      <c r="IT148" s="212"/>
      <c r="IU148" s="212"/>
      <c r="IV148" s="212"/>
    </row>
    <row r="149" spans="1:256" ht="18">
      <c r="A149" s="219" t="s">
        <v>371</v>
      </c>
      <c r="B149" s="226">
        <v>0</v>
      </c>
      <c r="C149" s="226">
        <v>0</v>
      </c>
      <c r="D149" s="231"/>
      <c r="E149" s="23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212"/>
      <c r="CV149" s="212"/>
      <c r="CW149" s="212"/>
      <c r="CX149" s="212"/>
      <c r="CY149" s="212"/>
      <c r="CZ149" s="212"/>
      <c r="DA149" s="212"/>
      <c r="DB149" s="212"/>
      <c r="DC149" s="212"/>
      <c r="DD149" s="212"/>
      <c r="DE149" s="212"/>
      <c r="DF149" s="212"/>
      <c r="DG149" s="212"/>
      <c r="DH149" s="212"/>
      <c r="DI149" s="212"/>
      <c r="DJ149" s="212"/>
      <c r="DK149" s="212"/>
      <c r="DL149" s="212"/>
      <c r="DM149" s="212"/>
      <c r="DN149" s="212"/>
      <c r="DO149" s="212"/>
      <c r="DP149" s="212"/>
      <c r="DQ149" s="212"/>
      <c r="DR149" s="212"/>
      <c r="DS149" s="212"/>
      <c r="DT149" s="212"/>
      <c r="DU149" s="212"/>
      <c r="DV149" s="212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2"/>
      <c r="EH149" s="212"/>
      <c r="EI149" s="212"/>
      <c r="EJ149" s="212"/>
      <c r="EK149" s="212"/>
      <c r="EL149" s="212"/>
      <c r="EM149" s="212"/>
      <c r="EN149" s="212"/>
      <c r="EO149" s="212"/>
      <c r="EP149" s="212"/>
      <c r="EQ149" s="212"/>
      <c r="ER149" s="212"/>
      <c r="ES149" s="212"/>
      <c r="ET149" s="212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2"/>
      <c r="FF149" s="212"/>
      <c r="FG149" s="212"/>
      <c r="FH149" s="212"/>
      <c r="FI149" s="212"/>
      <c r="FJ149" s="212"/>
      <c r="FK149" s="212"/>
      <c r="FL149" s="212"/>
      <c r="FM149" s="212"/>
      <c r="FN149" s="212"/>
      <c r="FO149" s="212"/>
      <c r="FP149" s="212"/>
      <c r="FQ149" s="212"/>
      <c r="FR149" s="212"/>
      <c r="FS149" s="212"/>
      <c r="FT149" s="212"/>
      <c r="FU149" s="212"/>
      <c r="FV149" s="212"/>
      <c r="FW149" s="212"/>
      <c r="FX149" s="212"/>
      <c r="FY149" s="212"/>
      <c r="FZ149" s="212"/>
      <c r="GA149" s="212"/>
      <c r="GB149" s="212"/>
      <c r="GC149" s="212"/>
      <c r="GD149" s="212"/>
      <c r="GE149" s="212"/>
      <c r="GF149" s="212"/>
      <c r="GG149" s="212"/>
      <c r="GH149" s="212"/>
      <c r="GI149" s="212"/>
      <c r="GJ149" s="212"/>
      <c r="GK149" s="212"/>
      <c r="GL149" s="212"/>
      <c r="GM149" s="212"/>
      <c r="GN149" s="212"/>
      <c r="GO149" s="212"/>
      <c r="GP149" s="212"/>
      <c r="GQ149" s="212"/>
      <c r="GR149" s="212"/>
      <c r="GS149" s="212"/>
      <c r="GT149" s="212"/>
      <c r="GU149" s="212"/>
      <c r="GV149" s="212"/>
      <c r="GW149" s="212"/>
      <c r="GX149" s="212"/>
      <c r="GY149" s="212"/>
      <c r="GZ149" s="212"/>
      <c r="HA149" s="212"/>
      <c r="HB149" s="212"/>
      <c r="HC149" s="212"/>
      <c r="HD149" s="212"/>
      <c r="HE149" s="212"/>
      <c r="HF149" s="212"/>
      <c r="HG149" s="212"/>
      <c r="HH149" s="212"/>
      <c r="HI149" s="212"/>
      <c r="HJ149" s="212"/>
      <c r="HK149" s="212"/>
      <c r="HL149" s="212"/>
      <c r="HM149" s="212"/>
      <c r="HN149" s="212"/>
      <c r="HO149" s="212"/>
      <c r="HP149" s="212"/>
      <c r="HQ149" s="212"/>
      <c r="HR149" s="212"/>
      <c r="HS149" s="212"/>
      <c r="HT149" s="212"/>
      <c r="HU149" s="212"/>
      <c r="HV149" s="212"/>
      <c r="HW149" s="212"/>
      <c r="HX149" s="212"/>
      <c r="HY149" s="212"/>
      <c r="HZ149" s="212"/>
      <c r="IA149" s="212"/>
      <c r="IB149" s="212"/>
      <c r="IC149" s="212"/>
      <c r="ID149" s="212"/>
      <c r="IE149" s="212"/>
      <c r="IF149" s="212"/>
      <c r="IG149" s="212"/>
      <c r="IH149" s="212"/>
      <c r="II149" s="212"/>
      <c r="IJ149" s="212"/>
      <c r="IK149" s="212"/>
      <c r="IL149" s="212"/>
      <c r="IM149" s="212"/>
      <c r="IN149" s="212"/>
      <c r="IO149" s="212"/>
      <c r="IP149" s="212"/>
      <c r="IQ149" s="212"/>
      <c r="IR149" s="212"/>
      <c r="IS149" s="212"/>
      <c r="IT149" s="212"/>
      <c r="IU149" s="212"/>
      <c r="IV149" s="212"/>
    </row>
    <row r="150" spans="1:256" ht="18">
      <c r="A150" s="219" t="s">
        <v>372</v>
      </c>
      <c r="B150" s="226">
        <v>0</v>
      </c>
      <c r="C150" s="226">
        <v>0</v>
      </c>
      <c r="D150" s="231"/>
      <c r="E150" s="23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2"/>
      <c r="DC150" s="212"/>
      <c r="DD150" s="212"/>
      <c r="DE150" s="212"/>
      <c r="DF150" s="212"/>
      <c r="DG150" s="212"/>
      <c r="DH150" s="212"/>
      <c r="DI150" s="212"/>
      <c r="DJ150" s="212"/>
      <c r="DK150" s="212"/>
      <c r="DL150" s="212"/>
      <c r="DM150" s="212"/>
      <c r="DN150" s="212"/>
      <c r="DO150" s="212"/>
      <c r="DP150" s="212"/>
      <c r="DQ150" s="212"/>
      <c r="DR150" s="212"/>
      <c r="DS150" s="212"/>
      <c r="DT150" s="212"/>
      <c r="DU150" s="212"/>
      <c r="DV150" s="212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2"/>
      <c r="EH150" s="212"/>
      <c r="EI150" s="212"/>
      <c r="EJ150" s="212"/>
      <c r="EK150" s="212"/>
      <c r="EL150" s="212"/>
      <c r="EM150" s="212"/>
      <c r="EN150" s="212"/>
      <c r="EO150" s="212"/>
      <c r="EP150" s="212"/>
      <c r="EQ150" s="212"/>
      <c r="ER150" s="212"/>
      <c r="ES150" s="212"/>
      <c r="ET150" s="212"/>
      <c r="EU150" s="212"/>
      <c r="EV150" s="212"/>
      <c r="EW150" s="212"/>
      <c r="EX150" s="212"/>
      <c r="EY150" s="212"/>
      <c r="EZ150" s="212"/>
      <c r="FA150" s="212"/>
      <c r="FB150" s="212"/>
      <c r="FC150" s="212"/>
      <c r="FD150" s="212"/>
      <c r="FE150" s="212"/>
      <c r="FF150" s="212"/>
      <c r="FG150" s="212"/>
      <c r="FH150" s="212"/>
      <c r="FI150" s="212"/>
      <c r="FJ150" s="212"/>
      <c r="FK150" s="212"/>
      <c r="FL150" s="212"/>
      <c r="FM150" s="212"/>
      <c r="FN150" s="212"/>
      <c r="FO150" s="212"/>
      <c r="FP150" s="212"/>
      <c r="FQ150" s="212"/>
      <c r="FR150" s="212"/>
      <c r="FS150" s="212"/>
      <c r="FT150" s="212"/>
      <c r="FU150" s="212"/>
      <c r="FV150" s="212"/>
      <c r="FW150" s="212"/>
      <c r="FX150" s="212"/>
      <c r="FY150" s="212"/>
      <c r="FZ150" s="212"/>
      <c r="GA150" s="212"/>
      <c r="GB150" s="212"/>
      <c r="GC150" s="212"/>
      <c r="GD150" s="212"/>
      <c r="GE150" s="212"/>
      <c r="GF150" s="212"/>
      <c r="GG150" s="212"/>
      <c r="GH150" s="212"/>
      <c r="GI150" s="212"/>
      <c r="GJ150" s="212"/>
      <c r="GK150" s="212"/>
      <c r="GL150" s="212"/>
      <c r="GM150" s="212"/>
      <c r="GN150" s="212"/>
      <c r="GO150" s="212"/>
      <c r="GP150" s="212"/>
      <c r="GQ150" s="212"/>
      <c r="GR150" s="212"/>
      <c r="GS150" s="212"/>
      <c r="GT150" s="212"/>
      <c r="GU150" s="212"/>
      <c r="GV150" s="212"/>
      <c r="GW150" s="212"/>
      <c r="GX150" s="212"/>
      <c r="GY150" s="212"/>
      <c r="GZ150" s="212"/>
      <c r="HA150" s="212"/>
      <c r="HB150" s="212"/>
      <c r="HC150" s="212"/>
      <c r="HD150" s="212"/>
      <c r="HE150" s="212"/>
      <c r="HF150" s="212"/>
      <c r="HG150" s="212"/>
      <c r="HH150" s="212"/>
      <c r="HI150" s="212"/>
      <c r="HJ150" s="212"/>
      <c r="HK150" s="212"/>
      <c r="HL150" s="212"/>
      <c r="HM150" s="212"/>
      <c r="HN150" s="212"/>
      <c r="HO150" s="212"/>
      <c r="HP150" s="212"/>
      <c r="HQ150" s="212"/>
      <c r="HR150" s="212"/>
      <c r="HS150" s="212"/>
      <c r="HT150" s="212"/>
      <c r="HU150" s="212"/>
      <c r="HV150" s="212"/>
      <c r="HW150" s="212"/>
      <c r="HX150" s="212"/>
      <c r="HY150" s="212"/>
      <c r="HZ150" s="212"/>
      <c r="IA150" s="212"/>
      <c r="IB150" s="212"/>
      <c r="IC150" s="212"/>
      <c r="ID150" s="212"/>
      <c r="IE150" s="212"/>
      <c r="IF150" s="212"/>
      <c r="IG150" s="212"/>
      <c r="IH150" s="212"/>
      <c r="II150" s="212"/>
      <c r="IJ150" s="212"/>
      <c r="IK150" s="212"/>
      <c r="IL150" s="212"/>
      <c r="IM150" s="212"/>
      <c r="IN150" s="212"/>
      <c r="IO150" s="212"/>
      <c r="IP150" s="212"/>
      <c r="IQ150" s="212"/>
      <c r="IR150" s="212"/>
      <c r="IS150" s="212"/>
      <c r="IT150" s="212"/>
      <c r="IU150" s="212"/>
      <c r="IV150" s="212"/>
    </row>
    <row r="151" spans="1:256" ht="18">
      <c r="A151" s="219" t="s">
        <v>373</v>
      </c>
      <c r="B151" s="226">
        <v>0</v>
      </c>
      <c r="C151" s="226">
        <v>0</v>
      </c>
      <c r="D151" s="231"/>
      <c r="E151" s="23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2"/>
      <c r="DB151" s="212"/>
      <c r="DC151" s="212"/>
      <c r="DD151" s="212"/>
      <c r="DE151" s="212"/>
      <c r="DF151" s="212"/>
      <c r="DG151" s="212"/>
      <c r="DH151" s="212"/>
      <c r="DI151" s="212"/>
      <c r="DJ151" s="212"/>
      <c r="DK151" s="212"/>
      <c r="DL151" s="212"/>
      <c r="DM151" s="212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12"/>
      <c r="EJ151" s="212"/>
      <c r="EK151" s="212"/>
      <c r="EL151" s="212"/>
      <c r="EM151" s="212"/>
      <c r="EN151" s="212"/>
      <c r="EO151" s="212"/>
      <c r="EP151" s="212"/>
      <c r="EQ151" s="212"/>
      <c r="ER151" s="212"/>
      <c r="ES151" s="212"/>
      <c r="ET151" s="212"/>
      <c r="EU151" s="212"/>
      <c r="EV151" s="212"/>
      <c r="EW151" s="212"/>
      <c r="EX151" s="212"/>
      <c r="EY151" s="212"/>
      <c r="EZ151" s="212"/>
      <c r="FA151" s="212"/>
      <c r="FB151" s="212"/>
      <c r="FC151" s="212"/>
      <c r="FD151" s="212"/>
      <c r="FE151" s="212"/>
      <c r="FF151" s="212"/>
      <c r="FG151" s="212"/>
      <c r="FH151" s="212"/>
      <c r="FI151" s="212"/>
      <c r="FJ151" s="212"/>
      <c r="FK151" s="212"/>
      <c r="FL151" s="212"/>
      <c r="FM151" s="212"/>
      <c r="FN151" s="212"/>
      <c r="FO151" s="212"/>
      <c r="FP151" s="212"/>
      <c r="FQ151" s="212"/>
      <c r="FR151" s="212"/>
      <c r="FS151" s="212"/>
      <c r="FT151" s="212"/>
      <c r="FU151" s="212"/>
      <c r="FV151" s="212"/>
      <c r="FW151" s="212"/>
      <c r="FX151" s="212"/>
      <c r="FY151" s="212"/>
      <c r="FZ151" s="212"/>
      <c r="GA151" s="212"/>
      <c r="GB151" s="212"/>
      <c r="GC151" s="212"/>
      <c r="GD151" s="212"/>
      <c r="GE151" s="212"/>
      <c r="GF151" s="212"/>
      <c r="GG151" s="212"/>
      <c r="GH151" s="212"/>
      <c r="GI151" s="212"/>
      <c r="GJ151" s="212"/>
      <c r="GK151" s="212"/>
      <c r="GL151" s="212"/>
      <c r="GM151" s="212"/>
      <c r="GN151" s="212"/>
      <c r="GO151" s="212"/>
      <c r="GP151" s="212"/>
      <c r="GQ151" s="212"/>
      <c r="GR151" s="212"/>
      <c r="GS151" s="212"/>
      <c r="GT151" s="212"/>
      <c r="GU151" s="212"/>
      <c r="GV151" s="212"/>
      <c r="GW151" s="212"/>
      <c r="GX151" s="212"/>
      <c r="GY151" s="212"/>
      <c r="GZ151" s="212"/>
      <c r="HA151" s="212"/>
      <c r="HB151" s="212"/>
      <c r="HC151" s="212"/>
      <c r="HD151" s="212"/>
      <c r="HE151" s="212"/>
      <c r="HF151" s="212"/>
      <c r="HG151" s="212"/>
      <c r="HH151" s="212"/>
      <c r="HI151" s="212"/>
      <c r="HJ151" s="212"/>
      <c r="HK151" s="212"/>
      <c r="HL151" s="212"/>
      <c r="HM151" s="212"/>
      <c r="HN151" s="212"/>
      <c r="HO151" s="212"/>
      <c r="HP151" s="212"/>
      <c r="HQ151" s="212"/>
      <c r="HR151" s="212"/>
      <c r="HS151" s="212"/>
      <c r="HT151" s="212"/>
      <c r="HU151" s="212"/>
      <c r="HV151" s="212"/>
      <c r="HW151" s="212"/>
      <c r="HX151" s="212"/>
      <c r="HY151" s="212"/>
      <c r="HZ151" s="212"/>
      <c r="IA151" s="212"/>
      <c r="IB151" s="212"/>
      <c r="IC151" s="212"/>
      <c r="ID151" s="212"/>
      <c r="IE151" s="212"/>
      <c r="IF151" s="212"/>
      <c r="IG151" s="212"/>
      <c r="IH151" s="212"/>
      <c r="II151" s="212"/>
      <c r="IJ151" s="212"/>
      <c r="IK151" s="212"/>
      <c r="IL151" s="212"/>
      <c r="IM151" s="212"/>
      <c r="IN151" s="212"/>
      <c r="IO151" s="212"/>
      <c r="IP151" s="212"/>
      <c r="IQ151" s="212"/>
      <c r="IR151" s="212"/>
      <c r="IS151" s="212"/>
      <c r="IT151" s="212"/>
      <c r="IU151" s="212"/>
      <c r="IV151" s="212"/>
    </row>
    <row r="152" spans="1:256" ht="18">
      <c r="A152" s="219" t="s">
        <v>374</v>
      </c>
      <c r="B152" s="226">
        <v>0</v>
      </c>
      <c r="C152" s="226">
        <v>0</v>
      </c>
      <c r="D152" s="231"/>
      <c r="E152" s="23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2"/>
      <c r="CT152" s="212"/>
      <c r="CU152" s="212"/>
      <c r="CV152" s="212"/>
      <c r="CW152" s="212"/>
      <c r="CX152" s="212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12"/>
      <c r="EJ152" s="212"/>
      <c r="EK152" s="212"/>
      <c r="EL152" s="212"/>
      <c r="EM152" s="212"/>
      <c r="EN152" s="212"/>
      <c r="EO152" s="212"/>
      <c r="EP152" s="212"/>
      <c r="EQ152" s="212"/>
      <c r="ER152" s="212"/>
      <c r="ES152" s="212"/>
      <c r="ET152" s="212"/>
      <c r="EU152" s="212"/>
      <c r="EV152" s="212"/>
      <c r="EW152" s="212"/>
      <c r="EX152" s="212"/>
      <c r="EY152" s="212"/>
      <c r="EZ152" s="212"/>
      <c r="FA152" s="212"/>
      <c r="FB152" s="212"/>
      <c r="FC152" s="212"/>
      <c r="FD152" s="212"/>
      <c r="FE152" s="212"/>
      <c r="FF152" s="212"/>
      <c r="FG152" s="212"/>
      <c r="FH152" s="212"/>
      <c r="FI152" s="212"/>
      <c r="FJ152" s="212"/>
      <c r="FK152" s="212"/>
      <c r="FL152" s="212"/>
      <c r="FM152" s="212"/>
      <c r="FN152" s="212"/>
      <c r="FO152" s="212"/>
      <c r="FP152" s="212"/>
      <c r="FQ152" s="212"/>
      <c r="FR152" s="212"/>
      <c r="FS152" s="212"/>
      <c r="FT152" s="212"/>
      <c r="FU152" s="212"/>
      <c r="FV152" s="212"/>
      <c r="FW152" s="212"/>
      <c r="FX152" s="212"/>
      <c r="FY152" s="212"/>
      <c r="FZ152" s="212"/>
      <c r="GA152" s="212"/>
      <c r="GB152" s="212"/>
      <c r="GC152" s="212"/>
      <c r="GD152" s="212"/>
      <c r="GE152" s="212"/>
      <c r="GF152" s="212"/>
      <c r="GG152" s="212"/>
      <c r="GH152" s="212"/>
      <c r="GI152" s="212"/>
      <c r="GJ152" s="212"/>
      <c r="GK152" s="212"/>
      <c r="GL152" s="212"/>
      <c r="GM152" s="212"/>
      <c r="GN152" s="212"/>
      <c r="GO152" s="212"/>
      <c r="GP152" s="212"/>
      <c r="GQ152" s="212"/>
      <c r="GR152" s="212"/>
      <c r="GS152" s="212"/>
      <c r="GT152" s="212"/>
      <c r="GU152" s="212"/>
      <c r="GV152" s="212"/>
      <c r="GW152" s="212"/>
      <c r="GX152" s="212"/>
      <c r="GY152" s="212"/>
      <c r="GZ152" s="212"/>
      <c r="HA152" s="212"/>
      <c r="HB152" s="212"/>
      <c r="HC152" s="212"/>
      <c r="HD152" s="212"/>
      <c r="HE152" s="212"/>
      <c r="HF152" s="212"/>
      <c r="HG152" s="212"/>
      <c r="HH152" s="212"/>
      <c r="HI152" s="212"/>
      <c r="HJ152" s="212"/>
      <c r="HK152" s="212"/>
      <c r="HL152" s="212"/>
      <c r="HM152" s="212"/>
      <c r="HN152" s="212"/>
      <c r="HO152" s="212"/>
      <c r="HP152" s="212"/>
      <c r="HQ152" s="212"/>
      <c r="HR152" s="212"/>
      <c r="HS152" s="212"/>
      <c r="HT152" s="212"/>
      <c r="HU152" s="212"/>
      <c r="HV152" s="212"/>
      <c r="HW152" s="212"/>
      <c r="HX152" s="212"/>
      <c r="HY152" s="212"/>
      <c r="HZ152" s="212"/>
      <c r="IA152" s="212"/>
      <c r="IB152" s="212"/>
      <c r="IC152" s="212"/>
      <c r="ID152" s="212"/>
      <c r="IE152" s="212"/>
      <c r="IF152" s="212"/>
      <c r="IG152" s="212"/>
      <c r="IH152" s="212"/>
      <c r="II152" s="212"/>
      <c r="IJ152" s="212"/>
      <c r="IK152" s="212"/>
      <c r="IL152" s="212"/>
      <c r="IM152" s="212"/>
      <c r="IN152" s="212"/>
      <c r="IO152" s="212"/>
      <c r="IP152" s="212"/>
      <c r="IQ152" s="212"/>
      <c r="IR152" s="212"/>
      <c r="IS152" s="212"/>
      <c r="IT152" s="212"/>
      <c r="IU152" s="212"/>
      <c r="IV152" s="212"/>
    </row>
    <row r="153" spans="1:256" ht="18">
      <c r="A153" s="219" t="s">
        <v>375</v>
      </c>
      <c r="B153" s="226">
        <v>0</v>
      </c>
      <c r="C153" s="226">
        <v>0</v>
      </c>
      <c r="D153" s="231"/>
      <c r="E153" s="23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2"/>
      <c r="DB153" s="212"/>
      <c r="DC153" s="212"/>
      <c r="DD153" s="212"/>
      <c r="DE153" s="212"/>
      <c r="DF153" s="212"/>
      <c r="DG153" s="212"/>
      <c r="DH153" s="212"/>
      <c r="DI153" s="212"/>
      <c r="DJ153" s="212"/>
      <c r="DK153" s="212"/>
      <c r="DL153" s="212"/>
      <c r="DM153" s="212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12"/>
      <c r="EJ153" s="212"/>
      <c r="EK153" s="212"/>
      <c r="EL153" s="212"/>
      <c r="EM153" s="212"/>
      <c r="EN153" s="212"/>
      <c r="EO153" s="212"/>
      <c r="EP153" s="212"/>
      <c r="EQ153" s="212"/>
      <c r="ER153" s="212"/>
      <c r="ES153" s="212"/>
      <c r="ET153" s="212"/>
      <c r="EU153" s="212"/>
      <c r="EV153" s="212"/>
      <c r="EW153" s="212"/>
      <c r="EX153" s="212"/>
      <c r="EY153" s="212"/>
      <c r="EZ153" s="212"/>
      <c r="FA153" s="212"/>
      <c r="FB153" s="212"/>
      <c r="FC153" s="212"/>
      <c r="FD153" s="212"/>
      <c r="FE153" s="212"/>
      <c r="FF153" s="212"/>
      <c r="FG153" s="212"/>
      <c r="FH153" s="212"/>
      <c r="FI153" s="212"/>
      <c r="FJ153" s="212"/>
      <c r="FK153" s="212"/>
      <c r="FL153" s="212"/>
      <c r="FM153" s="212"/>
      <c r="FN153" s="212"/>
      <c r="FO153" s="212"/>
      <c r="FP153" s="212"/>
      <c r="FQ153" s="212"/>
      <c r="FR153" s="212"/>
      <c r="FS153" s="212"/>
      <c r="FT153" s="212"/>
      <c r="FU153" s="212"/>
      <c r="FV153" s="212"/>
      <c r="FW153" s="212"/>
      <c r="FX153" s="212"/>
      <c r="FY153" s="212"/>
      <c r="FZ153" s="212"/>
      <c r="GA153" s="212"/>
      <c r="GB153" s="212"/>
      <c r="GC153" s="212"/>
      <c r="GD153" s="212"/>
      <c r="GE153" s="212"/>
      <c r="GF153" s="212"/>
      <c r="GG153" s="212"/>
      <c r="GH153" s="212"/>
      <c r="GI153" s="212"/>
      <c r="GJ153" s="212"/>
      <c r="GK153" s="212"/>
      <c r="GL153" s="212"/>
      <c r="GM153" s="212"/>
      <c r="GN153" s="212"/>
      <c r="GO153" s="212"/>
      <c r="GP153" s="212"/>
      <c r="GQ153" s="212"/>
      <c r="GR153" s="212"/>
      <c r="GS153" s="212"/>
      <c r="GT153" s="212"/>
      <c r="GU153" s="212"/>
      <c r="GV153" s="212"/>
      <c r="GW153" s="212"/>
      <c r="GX153" s="212"/>
      <c r="GY153" s="212"/>
      <c r="GZ153" s="212"/>
      <c r="HA153" s="212"/>
      <c r="HB153" s="212"/>
      <c r="HC153" s="212"/>
      <c r="HD153" s="212"/>
      <c r="HE153" s="212"/>
      <c r="HF153" s="212"/>
      <c r="HG153" s="212"/>
      <c r="HH153" s="212"/>
      <c r="HI153" s="212"/>
      <c r="HJ153" s="212"/>
      <c r="HK153" s="212"/>
      <c r="HL153" s="212"/>
      <c r="HM153" s="212"/>
      <c r="HN153" s="212"/>
      <c r="HO153" s="212"/>
      <c r="HP153" s="212"/>
      <c r="HQ153" s="212"/>
      <c r="HR153" s="212"/>
      <c r="HS153" s="212"/>
      <c r="HT153" s="212"/>
      <c r="HU153" s="212"/>
      <c r="HV153" s="212"/>
      <c r="HW153" s="212"/>
      <c r="HX153" s="212"/>
      <c r="HY153" s="212"/>
      <c r="HZ153" s="212"/>
      <c r="IA153" s="212"/>
      <c r="IB153" s="212"/>
      <c r="IC153" s="212"/>
      <c r="ID153" s="212"/>
      <c r="IE153" s="212"/>
      <c r="IF153" s="212"/>
      <c r="IG153" s="212"/>
      <c r="IH153" s="212"/>
      <c r="II153" s="212"/>
      <c r="IJ153" s="212"/>
      <c r="IK153" s="212"/>
      <c r="IL153" s="212"/>
      <c r="IM153" s="212"/>
      <c r="IN153" s="212"/>
      <c r="IO153" s="212"/>
      <c r="IP153" s="212"/>
      <c r="IQ153" s="212"/>
      <c r="IR153" s="212"/>
      <c r="IS153" s="212"/>
      <c r="IT153" s="212"/>
      <c r="IU153" s="212"/>
      <c r="IV153" s="212"/>
    </row>
    <row r="154" spans="1:256" ht="18">
      <c r="A154" s="219" t="s">
        <v>376</v>
      </c>
      <c r="B154" s="226">
        <v>0</v>
      </c>
      <c r="C154" s="226">
        <v>0</v>
      </c>
      <c r="D154" s="231"/>
      <c r="E154" s="23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2"/>
      <c r="DA154" s="212"/>
      <c r="DB154" s="212"/>
      <c r="DC154" s="212"/>
      <c r="DD154" s="212"/>
      <c r="DE154" s="212"/>
      <c r="DF154" s="212"/>
      <c r="DG154" s="212"/>
      <c r="DH154" s="212"/>
      <c r="DI154" s="212"/>
      <c r="DJ154" s="212"/>
      <c r="DK154" s="212"/>
      <c r="DL154" s="212"/>
      <c r="DM154" s="212"/>
      <c r="DN154" s="212"/>
      <c r="DO154" s="212"/>
      <c r="DP154" s="212"/>
      <c r="DQ154" s="212"/>
      <c r="DR154" s="212"/>
      <c r="DS154" s="212"/>
      <c r="DT154" s="212"/>
      <c r="DU154" s="212"/>
      <c r="DV154" s="212"/>
      <c r="DW154" s="212"/>
      <c r="DX154" s="212"/>
      <c r="DY154" s="212"/>
      <c r="DZ154" s="212"/>
      <c r="EA154" s="212"/>
      <c r="EB154" s="212"/>
      <c r="EC154" s="212"/>
      <c r="ED154" s="212"/>
      <c r="EE154" s="212"/>
      <c r="EF154" s="212"/>
      <c r="EG154" s="212"/>
      <c r="EH154" s="212"/>
      <c r="EI154" s="212"/>
      <c r="EJ154" s="212"/>
      <c r="EK154" s="212"/>
      <c r="EL154" s="212"/>
      <c r="EM154" s="212"/>
      <c r="EN154" s="212"/>
      <c r="EO154" s="212"/>
      <c r="EP154" s="212"/>
      <c r="EQ154" s="212"/>
      <c r="ER154" s="212"/>
      <c r="ES154" s="212"/>
      <c r="ET154" s="212"/>
      <c r="EU154" s="212"/>
      <c r="EV154" s="212"/>
      <c r="EW154" s="212"/>
      <c r="EX154" s="212"/>
      <c r="EY154" s="212"/>
      <c r="EZ154" s="212"/>
      <c r="FA154" s="212"/>
      <c r="FB154" s="212"/>
      <c r="FC154" s="212"/>
      <c r="FD154" s="212"/>
      <c r="FE154" s="212"/>
      <c r="FF154" s="212"/>
      <c r="FG154" s="212"/>
      <c r="FH154" s="212"/>
      <c r="FI154" s="212"/>
      <c r="FJ154" s="212"/>
      <c r="FK154" s="212"/>
      <c r="FL154" s="212"/>
      <c r="FM154" s="212"/>
      <c r="FN154" s="212"/>
      <c r="FO154" s="212"/>
      <c r="FP154" s="212"/>
      <c r="FQ154" s="212"/>
      <c r="FR154" s="212"/>
      <c r="FS154" s="212"/>
      <c r="FT154" s="212"/>
      <c r="FU154" s="212"/>
      <c r="FV154" s="212"/>
      <c r="FW154" s="212"/>
      <c r="FX154" s="212"/>
      <c r="FY154" s="212"/>
      <c r="FZ154" s="212"/>
      <c r="GA154" s="212"/>
      <c r="GB154" s="212"/>
      <c r="GC154" s="212"/>
      <c r="GD154" s="212"/>
      <c r="GE154" s="212"/>
      <c r="GF154" s="212"/>
      <c r="GG154" s="212"/>
      <c r="GH154" s="212"/>
      <c r="GI154" s="212"/>
      <c r="GJ154" s="212"/>
      <c r="GK154" s="212"/>
      <c r="GL154" s="212"/>
      <c r="GM154" s="212"/>
      <c r="GN154" s="212"/>
      <c r="GO154" s="212"/>
      <c r="GP154" s="212"/>
      <c r="GQ154" s="212"/>
      <c r="GR154" s="212"/>
      <c r="GS154" s="212"/>
      <c r="GT154" s="212"/>
      <c r="GU154" s="212"/>
      <c r="GV154" s="212"/>
      <c r="GW154" s="212"/>
      <c r="GX154" s="212"/>
      <c r="GY154" s="212"/>
      <c r="GZ154" s="212"/>
      <c r="HA154" s="212"/>
      <c r="HB154" s="212"/>
      <c r="HC154" s="212"/>
      <c r="HD154" s="212"/>
      <c r="HE154" s="212"/>
      <c r="HF154" s="212"/>
      <c r="HG154" s="212"/>
      <c r="HH154" s="212"/>
      <c r="HI154" s="212"/>
      <c r="HJ154" s="212"/>
      <c r="HK154" s="212"/>
      <c r="HL154" s="212"/>
      <c r="HM154" s="212"/>
      <c r="HN154" s="212"/>
      <c r="HO154" s="212"/>
      <c r="HP154" s="212"/>
      <c r="HQ154" s="212"/>
      <c r="HR154" s="212"/>
      <c r="HS154" s="212"/>
      <c r="HT154" s="212"/>
      <c r="HU154" s="212"/>
      <c r="HV154" s="212"/>
      <c r="HW154" s="212"/>
      <c r="HX154" s="212"/>
      <c r="HY154" s="212"/>
      <c r="HZ154" s="212"/>
      <c r="IA154" s="212"/>
      <c r="IB154" s="212"/>
      <c r="IC154" s="212"/>
      <c r="ID154" s="212"/>
      <c r="IE154" s="212"/>
      <c r="IF154" s="212"/>
      <c r="IG154" s="212"/>
      <c r="IH154" s="212"/>
      <c r="II154" s="212"/>
      <c r="IJ154" s="212"/>
      <c r="IK154" s="212"/>
      <c r="IL154" s="212"/>
      <c r="IM154" s="212"/>
      <c r="IN154" s="212"/>
      <c r="IO154" s="212"/>
      <c r="IP154" s="212"/>
      <c r="IQ154" s="212"/>
      <c r="IR154" s="212"/>
      <c r="IS154" s="212"/>
      <c r="IT154" s="212"/>
      <c r="IU154" s="212"/>
      <c r="IV154" s="212"/>
    </row>
    <row r="155" spans="1:256" ht="18">
      <c r="A155" s="219" t="s">
        <v>377</v>
      </c>
      <c r="B155" s="226">
        <v>0</v>
      </c>
      <c r="C155" s="226">
        <v>0</v>
      </c>
      <c r="D155" s="231"/>
      <c r="E155" s="23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/>
      <c r="DE155" s="212"/>
      <c r="DF155" s="212"/>
      <c r="DG155" s="212"/>
      <c r="DH155" s="212"/>
      <c r="DI155" s="212"/>
      <c r="DJ155" s="212"/>
      <c r="DK155" s="212"/>
      <c r="DL155" s="212"/>
      <c r="DM155" s="212"/>
      <c r="DN155" s="212"/>
      <c r="DO155" s="212"/>
      <c r="DP155" s="212"/>
      <c r="DQ155" s="212"/>
      <c r="DR155" s="212"/>
      <c r="DS155" s="212"/>
      <c r="DT155" s="212"/>
      <c r="DU155" s="212"/>
      <c r="DV155" s="212"/>
      <c r="DW155" s="212"/>
      <c r="DX155" s="212"/>
      <c r="DY155" s="212"/>
      <c r="DZ155" s="212"/>
      <c r="EA155" s="212"/>
      <c r="EB155" s="212"/>
      <c r="EC155" s="212"/>
      <c r="ED155" s="212"/>
      <c r="EE155" s="212"/>
      <c r="EF155" s="212"/>
      <c r="EG155" s="212"/>
      <c r="EH155" s="212"/>
      <c r="EI155" s="212"/>
      <c r="EJ155" s="212"/>
      <c r="EK155" s="212"/>
      <c r="EL155" s="212"/>
      <c r="EM155" s="212"/>
      <c r="EN155" s="212"/>
      <c r="EO155" s="212"/>
      <c r="EP155" s="212"/>
      <c r="EQ155" s="212"/>
      <c r="ER155" s="212"/>
      <c r="ES155" s="212"/>
      <c r="ET155" s="212"/>
      <c r="EU155" s="212"/>
      <c r="EV155" s="212"/>
      <c r="EW155" s="212"/>
      <c r="EX155" s="212"/>
      <c r="EY155" s="212"/>
      <c r="EZ155" s="212"/>
      <c r="FA155" s="212"/>
      <c r="FB155" s="212"/>
      <c r="FC155" s="212"/>
      <c r="FD155" s="212"/>
      <c r="FE155" s="212"/>
      <c r="FF155" s="212"/>
      <c r="FG155" s="212"/>
      <c r="FH155" s="212"/>
      <c r="FI155" s="212"/>
      <c r="FJ155" s="212"/>
      <c r="FK155" s="212"/>
      <c r="FL155" s="212"/>
      <c r="FM155" s="212"/>
      <c r="FN155" s="212"/>
      <c r="FO155" s="212"/>
      <c r="FP155" s="212"/>
      <c r="FQ155" s="212"/>
      <c r="FR155" s="212"/>
      <c r="FS155" s="212"/>
      <c r="FT155" s="212"/>
      <c r="FU155" s="212"/>
      <c r="FV155" s="212"/>
      <c r="FW155" s="212"/>
      <c r="FX155" s="212"/>
      <c r="FY155" s="212"/>
      <c r="FZ155" s="212"/>
      <c r="GA155" s="212"/>
      <c r="GB155" s="212"/>
      <c r="GC155" s="212"/>
      <c r="GD155" s="212"/>
      <c r="GE155" s="212"/>
      <c r="GF155" s="212"/>
      <c r="GG155" s="212"/>
      <c r="GH155" s="212"/>
      <c r="GI155" s="212"/>
      <c r="GJ155" s="212"/>
      <c r="GK155" s="212"/>
      <c r="GL155" s="212"/>
      <c r="GM155" s="212"/>
      <c r="GN155" s="212"/>
      <c r="GO155" s="212"/>
      <c r="GP155" s="212"/>
      <c r="GQ155" s="212"/>
      <c r="GR155" s="212"/>
      <c r="GS155" s="212"/>
      <c r="GT155" s="212"/>
      <c r="GU155" s="212"/>
      <c r="GV155" s="212"/>
      <c r="GW155" s="212"/>
      <c r="GX155" s="212"/>
      <c r="GY155" s="212"/>
      <c r="GZ155" s="212"/>
      <c r="HA155" s="212"/>
      <c r="HB155" s="212"/>
      <c r="HC155" s="212"/>
      <c r="HD155" s="212"/>
      <c r="HE155" s="212"/>
      <c r="HF155" s="212"/>
      <c r="HG155" s="212"/>
      <c r="HH155" s="212"/>
      <c r="HI155" s="212"/>
      <c r="HJ155" s="212"/>
      <c r="HK155" s="212"/>
      <c r="HL155" s="212"/>
      <c r="HM155" s="212"/>
      <c r="HN155" s="212"/>
      <c r="HO155" s="212"/>
      <c r="HP155" s="212"/>
      <c r="HQ155" s="212"/>
      <c r="HR155" s="212"/>
      <c r="HS155" s="212"/>
      <c r="HT155" s="212"/>
      <c r="HU155" s="212"/>
      <c r="HV155" s="212"/>
      <c r="HW155" s="212"/>
      <c r="HX155" s="212"/>
      <c r="HY155" s="212"/>
      <c r="HZ155" s="212"/>
      <c r="IA155" s="212"/>
      <c r="IB155" s="212"/>
      <c r="IC155" s="212"/>
      <c r="ID155" s="212"/>
      <c r="IE155" s="212"/>
      <c r="IF155" s="212"/>
      <c r="IG155" s="212"/>
      <c r="IH155" s="212"/>
      <c r="II155" s="212"/>
      <c r="IJ155" s="212"/>
      <c r="IK155" s="212"/>
      <c r="IL155" s="212"/>
      <c r="IM155" s="212"/>
      <c r="IN155" s="212"/>
      <c r="IO155" s="212"/>
      <c r="IP155" s="212"/>
      <c r="IQ155" s="212"/>
      <c r="IR155" s="212"/>
      <c r="IS155" s="212"/>
      <c r="IT155" s="212"/>
      <c r="IU155" s="212"/>
      <c r="IV155" s="212"/>
    </row>
    <row r="156" spans="1:256" ht="18">
      <c r="A156" s="219" t="s">
        <v>378</v>
      </c>
      <c r="B156" s="226">
        <v>39805.01</v>
      </c>
      <c r="C156" s="226">
        <v>23055.02</v>
      </c>
      <c r="D156" s="231"/>
      <c r="E156" s="23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2"/>
      <c r="DB156" s="212"/>
      <c r="DC156" s="212"/>
      <c r="DD156" s="212"/>
      <c r="DE156" s="212"/>
      <c r="DF156" s="212"/>
      <c r="DG156" s="212"/>
      <c r="DH156" s="212"/>
      <c r="DI156" s="212"/>
      <c r="DJ156" s="212"/>
      <c r="DK156" s="212"/>
      <c r="DL156" s="212"/>
      <c r="DM156" s="212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2"/>
      <c r="ED156" s="212"/>
      <c r="EE156" s="212"/>
      <c r="EF156" s="212"/>
      <c r="EG156" s="212"/>
      <c r="EH156" s="212"/>
      <c r="EI156" s="212"/>
      <c r="EJ156" s="212"/>
      <c r="EK156" s="212"/>
      <c r="EL156" s="212"/>
      <c r="EM156" s="212"/>
      <c r="EN156" s="212"/>
      <c r="EO156" s="212"/>
      <c r="EP156" s="212"/>
      <c r="EQ156" s="212"/>
      <c r="ER156" s="212"/>
      <c r="ES156" s="212"/>
      <c r="ET156" s="212"/>
      <c r="EU156" s="212"/>
      <c r="EV156" s="212"/>
      <c r="EW156" s="212"/>
      <c r="EX156" s="212"/>
      <c r="EY156" s="212"/>
      <c r="EZ156" s="212"/>
      <c r="FA156" s="212"/>
      <c r="FB156" s="212"/>
      <c r="FC156" s="212"/>
      <c r="FD156" s="212"/>
      <c r="FE156" s="212"/>
      <c r="FF156" s="212"/>
      <c r="FG156" s="212"/>
      <c r="FH156" s="212"/>
      <c r="FI156" s="212"/>
      <c r="FJ156" s="212"/>
      <c r="FK156" s="212"/>
      <c r="FL156" s="212"/>
      <c r="FM156" s="212"/>
      <c r="FN156" s="212"/>
      <c r="FO156" s="212"/>
      <c r="FP156" s="212"/>
      <c r="FQ156" s="212"/>
      <c r="FR156" s="212"/>
      <c r="FS156" s="212"/>
      <c r="FT156" s="212"/>
      <c r="FU156" s="212"/>
      <c r="FV156" s="212"/>
      <c r="FW156" s="212"/>
      <c r="FX156" s="212"/>
      <c r="FY156" s="212"/>
      <c r="FZ156" s="212"/>
      <c r="GA156" s="212"/>
      <c r="GB156" s="212"/>
      <c r="GC156" s="212"/>
      <c r="GD156" s="212"/>
      <c r="GE156" s="212"/>
      <c r="GF156" s="212"/>
      <c r="GG156" s="212"/>
      <c r="GH156" s="212"/>
      <c r="GI156" s="212"/>
      <c r="GJ156" s="212"/>
      <c r="GK156" s="212"/>
      <c r="GL156" s="212"/>
      <c r="GM156" s="212"/>
      <c r="GN156" s="212"/>
      <c r="GO156" s="212"/>
      <c r="GP156" s="212"/>
      <c r="GQ156" s="212"/>
      <c r="GR156" s="212"/>
      <c r="GS156" s="212"/>
      <c r="GT156" s="212"/>
      <c r="GU156" s="212"/>
      <c r="GV156" s="212"/>
      <c r="GW156" s="212"/>
      <c r="GX156" s="212"/>
      <c r="GY156" s="212"/>
      <c r="GZ156" s="212"/>
      <c r="HA156" s="212"/>
      <c r="HB156" s="212"/>
      <c r="HC156" s="212"/>
      <c r="HD156" s="212"/>
      <c r="HE156" s="212"/>
      <c r="HF156" s="212"/>
      <c r="HG156" s="212"/>
      <c r="HH156" s="212"/>
      <c r="HI156" s="212"/>
      <c r="HJ156" s="212"/>
      <c r="HK156" s="212"/>
      <c r="HL156" s="212"/>
      <c r="HM156" s="212"/>
      <c r="HN156" s="212"/>
      <c r="HO156" s="212"/>
      <c r="HP156" s="212"/>
      <c r="HQ156" s="212"/>
      <c r="HR156" s="212"/>
      <c r="HS156" s="212"/>
      <c r="HT156" s="212"/>
      <c r="HU156" s="212"/>
      <c r="HV156" s="212"/>
      <c r="HW156" s="212"/>
      <c r="HX156" s="212"/>
      <c r="HY156" s="212"/>
      <c r="HZ156" s="212"/>
      <c r="IA156" s="212"/>
      <c r="IB156" s="212"/>
      <c r="IC156" s="212"/>
      <c r="ID156" s="212"/>
      <c r="IE156" s="212"/>
      <c r="IF156" s="212"/>
      <c r="IG156" s="212"/>
      <c r="IH156" s="212"/>
      <c r="II156" s="212"/>
      <c r="IJ156" s="212"/>
      <c r="IK156" s="212"/>
      <c r="IL156" s="212"/>
      <c r="IM156" s="212"/>
      <c r="IN156" s="212"/>
      <c r="IO156" s="212"/>
      <c r="IP156" s="212"/>
      <c r="IQ156" s="212"/>
      <c r="IR156" s="212"/>
      <c r="IS156" s="212"/>
      <c r="IT156" s="212"/>
      <c r="IU156" s="212"/>
      <c r="IV156" s="212"/>
    </row>
    <row r="157" spans="1:256" ht="18">
      <c r="A157" s="219" t="s">
        <v>379</v>
      </c>
      <c r="B157" s="226">
        <v>0</v>
      </c>
      <c r="C157" s="226">
        <v>0</v>
      </c>
      <c r="D157" s="231"/>
      <c r="E157" s="23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2"/>
      <c r="DB157" s="212"/>
      <c r="DC157" s="212"/>
      <c r="DD157" s="212"/>
      <c r="DE157" s="212"/>
      <c r="DF157" s="212"/>
      <c r="DG157" s="212"/>
      <c r="DH157" s="212"/>
      <c r="DI157" s="212"/>
      <c r="DJ157" s="212"/>
      <c r="DK157" s="212"/>
      <c r="DL157" s="212"/>
      <c r="DM157" s="212"/>
      <c r="DN157" s="212"/>
      <c r="DO157" s="212"/>
      <c r="DP157" s="212"/>
      <c r="DQ157" s="212"/>
      <c r="DR157" s="212"/>
      <c r="DS157" s="212"/>
      <c r="DT157" s="212"/>
      <c r="DU157" s="212"/>
      <c r="DV157" s="212"/>
      <c r="DW157" s="212"/>
      <c r="DX157" s="212"/>
      <c r="DY157" s="212"/>
      <c r="DZ157" s="212"/>
      <c r="EA157" s="212"/>
      <c r="EB157" s="212"/>
      <c r="EC157" s="212"/>
      <c r="ED157" s="212"/>
      <c r="EE157" s="212"/>
      <c r="EF157" s="212"/>
      <c r="EG157" s="212"/>
      <c r="EH157" s="212"/>
      <c r="EI157" s="212"/>
      <c r="EJ157" s="212"/>
      <c r="EK157" s="212"/>
      <c r="EL157" s="212"/>
      <c r="EM157" s="212"/>
      <c r="EN157" s="212"/>
      <c r="EO157" s="212"/>
      <c r="EP157" s="212"/>
      <c r="EQ157" s="212"/>
      <c r="ER157" s="212"/>
      <c r="ES157" s="212"/>
      <c r="ET157" s="212"/>
      <c r="EU157" s="212"/>
      <c r="EV157" s="212"/>
      <c r="EW157" s="212"/>
      <c r="EX157" s="212"/>
      <c r="EY157" s="212"/>
      <c r="EZ157" s="212"/>
      <c r="FA157" s="212"/>
      <c r="FB157" s="212"/>
      <c r="FC157" s="212"/>
      <c r="FD157" s="212"/>
      <c r="FE157" s="212"/>
      <c r="FF157" s="212"/>
      <c r="FG157" s="212"/>
      <c r="FH157" s="212"/>
      <c r="FI157" s="212"/>
      <c r="FJ157" s="212"/>
      <c r="FK157" s="212"/>
      <c r="FL157" s="212"/>
      <c r="FM157" s="212"/>
      <c r="FN157" s="212"/>
      <c r="FO157" s="212"/>
      <c r="FP157" s="212"/>
      <c r="FQ157" s="212"/>
      <c r="FR157" s="212"/>
      <c r="FS157" s="212"/>
      <c r="FT157" s="212"/>
      <c r="FU157" s="212"/>
      <c r="FV157" s="212"/>
      <c r="FW157" s="212"/>
      <c r="FX157" s="212"/>
      <c r="FY157" s="212"/>
      <c r="FZ157" s="212"/>
      <c r="GA157" s="212"/>
      <c r="GB157" s="212"/>
      <c r="GC157" s="212"/>
      <c r="GD157" s="212"/>
      <c r="GE157" s="212"/>
      <c r="GF157" s="212"/>
      <c r="GG157" s="212"/>
      <c r="GH157" s="212"/>
      <c r="GI157" s="212"/>
      <c r="GJ157" s="212"/>
      <c r="GK157" s="212"/>
      <c r="GL157" s="212"/>
      <c r="GM157" s="212"/>
      <c r="GN157" s="212"/>
      <c r="GO157" s="212"/>
      <c r="GP157" s="212"/>
      <c r="GQ157" s="212"/>
      <c r="GR157" s="212"/>
      <c r="GS157" s="212"/>
      <c r="GT157" s="212"/>
      <c r="GU157" s="212"/>
      <c r="GV157" s="212"/>
      <c r="GW157" s="212"/>
      <c r="GX157" s="212"/>
      <c r="GY157" s="212"/>
      <c r="GZ157" s="212"/>
      <c r="HA157" s="212"/>
      <c r="HB157" s="212"/>
      <c r="HC157" s="212"/>
      <c r="HD157" s="212"/>
      <c r="HE157" s="212"/>
      <c r="HF157" s="212"/>
      <c r="HG157" s="212"/>
      <c r="HH157" s="212"/>
      <c r="HI157" s="212"/>
      <c r="HJ157" s="212"/>
      <c r="HK157" s="212"/>
      <c r="HL157" s="212"/>
      <c r="HM157" s="212"/>
      <c r="HN157" s="212"/>
      <c r="HO157" s="212"/>
      <c r="HP157" s="212"/>
      <c r="HQ157" s="212"/>
      <c r="HR157" s="212"/>
      <c r="HS157" s="212"/>
      <c r="HT157" s="212"/>
      <c r="HU157" s="212"/>
      <c r="HV157" s="212"/>
      <c r="HW157" s="212"/>
      <c r="HX157" s="212"/>
      <c r="HY157" s="212"/>
      <c r="HZ157" s="212"/>
      <c r="IA157" s="212"/>
      <c r="IB157" s="212"/>
      <c r="IC157" s="212"/>
      <c r="ID157" s="212"/>
      <c r="IE157" s="212"/>
      <c r="IF157" s="212"/>
      <c r="IG157" s="212"/>
      <c r="IH157" s="212"/>
      <c r="II157" s="212"/>
      <c r="IJ157" s="212"/>
      <c r="IK157" s="212"/>
      <c r="IL157" s="212"/>
      <c r="IM157" s="212"/>
      <c r="IN157" s="212"/>
      <c r="IO157" s="212"/>
      <c r="IP157" s="212"/>
      <c r="IQ157" s="212"/>
      <c r="IR157" s="212"/>
      <c r="IS157" s="212"/>
      <c r="IT157" s="212"/>
      <c r="IU157" s="212"/>
      <c r="IV157" s="212"/>
    </row>
    <row r="158" spans="1:256" ht="18">
      <c r="A158" s="219" t="s">
        <v>380</v>
      </c>
      <c r="B158" s="226">
        <v>71059.99</v>
      </c>
      <c r="C158" s="226">
        <v>90124.32</v>
      </c>
      <c r="D158" s="231"/>
      <c r="E158" s="23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2"/>
      <c r="DB158" s="212"/>
      <c r="DC158" s="212"/>
      <c r="DD158" s="212"/>
      <c r="DE158" s="212"/>
      <c r="DF158" s="212"/>
      <c r="DG158" s="212"/>
      <c r="DH158" s="212"/>
      <c r="DI158" s="212"/>
      <c r="DJ158" s="212"/>
      <c r="DK158" s="212"/>
      <c r="DL158" s="212"/>
      <c r="DM158" s="212"/>
      <c r="DN158" s="212"/>
      <c r="DO158" s="212"/>
      <c r="DP158" s="212"/>
      <c r="DQ158" s="212"/>
      <c r="DR158" s="212"/>
      <c r="DS158" s="212"/>
      <c r="DT158" s="212"/>
      <c r="DU158" s="212"/>
      <c r="DV158" s="212"/>
      <c r="DW158" s="212"/>
      <c r="DX158" s="212"/>
      <c r="DY158" s="212"/>
      <c r="DZ158" s="212"/>
      <c r="EA158" s="212"/>
      <c r="EB158" s="212"/>
      <c r="EC158" s="212"/>
      <c r="ED158" s="212"/>
      <c r="EE158" s="212"/>
      <c r="EF158" s="212"/>
      <c r="EG158" s="212"/>
      <c r="EH158" s="212"/>
      <c r="EI158" s="212"/>
      <c r="EJ158" s="212"/>
      <c r="EK158" s="212"/>
      <c r="EL158" s="212"/>
      <c r="EM158" s="212"/>
      <c r="EN158" s="212"/>
      <c r="EO158" s="212"/>
      <c r="EP158" s="212"/>
      <c r="EQ158" s="212"/>
      <c r="ER158" s="212"/>
      <c r="ES158" s="212"/>
      <c r="ET158" s="212"/>
      <c r="EU158" s="212"/>
      <c r="EV158" s="212"/>
      <c r="EW158" s="212"/>
      <c r="EX158" s="212"/>
      <c r="EY158" s="212"/>
      <c r="EZ158" s="212"/>
      <c r="FA158" s="212"/>
      <c r="FB158" s="212"/>
      <c r="FC158" s="212"/>
      <c r="FD158" s="212"/>
      <c r="FE158" s="212"/>
      <c r="FF158" s="212"/>
      <c r="FG158" s="212"/>
      <c r="FH158" s="212"/>
      <c r="FI158" s="212"/>
      <c r="FJ158" s="212"/>
      <c r="FK158" s="212"/>
      <c r="FL158" s="212"/>
      <c r="FM158" s="212"/>
      <c r="FN158" s="212"/>
      <c r="FO158" s="212"/>
      <c r="FP158" s="212"/>
      <c r="FQ158" s="212"/>
      <c r="FR158" s="212"/>
      <c r="FS158" s="212"/>
      <c r="FT158" s="212"/>
      <c r="FU158" s="212"/>
      <c r="FV158" s="212"/>
      <c r="FW158" s="212"/>
      <c r="FX158" s="212"/>
      <c r="FY158" s="212"/>
      <c r="FZ158" s="212"/>
      <c r="GA158" s="212"/>
      <c r="GB158" s="212"/>
      <c r="GC158" s="212"/>
      <c r="GD158" s="212"/>
      <c r="GE158" s="212"/>
      <c r="GF158" s="212"/>
      <c r="GG158" s="212"/>
      <c r="GH158" s="212"/>
      <c r="GI158" s="212"/>
      <c r="GJ158" s="212"/>
      <c r="GK158" s="212"/>
      <c r="GL158" s="212"/>
      <c r="GM158" s="212"/>
      <c r="GN158" s="212"/>
      <c r="GO158" s="212"/>
      <c r="GP158" s="212"/>
      <c r="GQ158" s="212"/>
      <c r="GR158" s="212"/>
      <c r="GS158" s="212"/>
      <c r="GT158" s="212"/>
      <c r="GU158" s="212"/>
      <c r="GV158" s="212"/>
      <c r="GW158" s="212"/>
      <c r="GX158" s="212"/>
      <c r="GY158" s="212"/>
      <c r="GZ158" s="212"/>
      <c r="HA158" s="212"/>
      <c r="HB158" s="212"/>
      <c r="HC158" s="212"/>
      <c r="HD158" s="212"/>
      <c r="HE158" s="212"/>
      <c r="HF158" s="212"/>
      <c r="HG158" s="212"/>
      <c r="HH158" s="212"/>
      <c r="HI158" s="212"/>
      <c r="HJ158" s="212"/>
      <c r="HK158" s="212"/>
      <c r="HL158" s="212"/>
      <c r="HM158" s="212"/>
      <c r="HN158" s="212"/>
      <c r="HO158" s="212"/>
      <c r="HP158" s="212"/>
      <c r="HQ158" s="212"/>
      <c r="HR158" s="212"/>
      <c r="HS158" s="212"/>
      <c r="HT158" s="212"/>
      <c r="HU158" s="212"/>
      <c r="HV158" s="212"/>
      <c r="HW158" s="212"/>
      <c r="HX158" s="212"/>
      <c r="HY158" s="212"/>
      <c r="HZ158" s="212"/>
      <c r="IA158" s="212"/>
      <c r="IB158" s="212"/>
      <c r="IC158" s="212"/>
      <c r="ID158" s="212"/>
      <c r="IE158" s="212"/>
      <c r="IF158" s="212"/>
      <c r="IG158" s="212"/>
      <c r="IH158" s="212"/>
      <c r="II158" s="212"/>
      <c r="IJ158" s="212"/>
      <c r="IK158" s="212"/>
      <c r="IL158" s="212"/>
      <c r="IM158" s="212"/>
      <c r="IN158" s="212"/>
      <c r="IO158" s="212"/>
      <c r="IP158" s="212"/>
      <c r="IQ158" s="212"/>
      <c r="IR158" s="212"/>
      <c r="IS158" s="212"/>
      <c r="IT158" s="212"/>
      <c r="IU158" s="212"/>
      <c r="IV158" s="212"/>
    </row>
    <row r="159" spans="1:256" ht="18">
      <c r="A159" s="219" t="s">
        <v>381</v>
      </c>
      <c r="B159" s="226">
        <v>3345.2</v>
      </c>
      <c r="C159" s="226">
        <v>3188.14</v>
      </c>
      <c r="D159" s="231"/>
      <c r="E159" s="23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  <c r="BI159" s="212"/>
      <c r="BJ159" s="212"/>
      <c r="BK159" s="212"/>
      <c r="BL159" s="212"/>
      <c r="BM159" s="212"/>
      <c r="BN159" s="212"/>
      <c r="BO159" s="212"/>
      <c r="BP159" s="212"/>
      <c r="BQ159" s="212"/>
      <c r="BR159" s="212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2"/>
      <c r="DB159" s="212"/>
      <c r="DC159" s="212"/>
      <c r="DD159" s="212"/>
      <c r="DE159" s="212"/>
      <c r="DF159" s="212"/>
      <c r="DG159" s="212"/>
      <c r="DH159" s="212"/>
      <c r="DI159" s="212"/>
      <c r="DJ159" s="212"/>
      <c r="DK159" s="212"/>
      <c r="DL159" s="212"/>
      <c r="DM159" s="212"/>
      <c r="DN159" s="212"/>
      <c r="DO159" s="212"/>
      <c r="DP159" s="212"/>
      <c r="DQ159" s="212"/>
      <c r="DR159" s="212"/>
      <c r="DS159" s="212"/>
      <c r="DT159" s="212"/>
      <c r="DU159" s="212"/>
      <c r="DV159" s="212"/>
      <c r="DW159" s="212"/>
      <c r="DX159" s="212"/>
      <c r="DY159" s="212"/>
      <c r="DZ159" s="212"/>
      <c r="EA159" s="212"/>
      <c r="EB159" s="212"/>
      <c r="EC159" s="212"/>
      <c r="ED159" s="212"/>
      <c r="EE159" s="212"/>
      <c r="EF159" s="212"/>
      <c r="EG159" s="212"/>
      <c r="EH159" s="212"/>
      <c r="EI159" s="212"/>
      <c r="EJ159" s="212"/>
      <c r="EK159" s="212"/>
      <c r="EL159" s="212"/>
      <c r="EM159" s="212"/>
      <c r="EN159" s="212"/>
      <c r="EO159" s="212"/>
      <c r="EP159" s="212"/>
      <c r="EQ159" s="212"/>
      <c r="ER159" s="212"/>
      <c r="ES159" s="212"/>
      <c r="ET159" s="212"/>
      <c r="EU159" s="212"/>
      <c r="EV159" s="212"/>
      <c r="EW159" s="212"/>
      <c r="EX159" s="212"/>
      <c r="EY159" s="212"/>
      <c r="EZ159" s="212"/>
      <c r="FA159" s="212"/>
      <c r="FB159" s="212"/>
      <c r="FC159" s="212"/>
      <c r="FD159" s="212"/>
      <c r="FE159" s="212"/>
      <c r="FF159" s="212"/>
      <c r="FG159" s="212"/>
      <c r="FH159" s="212"/>
      <c r="FI159" s="212"/>
      <c r="FJ159" s="212"/>
      <c r="FK159" s="212"/>
      <c r="FL159" s="212"/>
      <c r="FM159" s="212"/>
      <c r="FN159" s="212"/>
      <c r="FO159" s="212"/>
      <c r="FP159" s="212"/>
      <c r="FQ159" s="212"/>
      <c r="FR159" s="212"/>
      <c r="FS159" s="212"/>
      <c r="FT159" s="212"/>
      <c r="FU159" s="212"/>
      <c r="FV159" s="212"/>
      <c r="FW159" s="212"/>
      <c r="FX159" s="212"/>
      <c r="FY159" s="212"/>
      <c r="FZ159" s="212"/>
      <c r="GA159" s="212"/>
      <c r="GB159" s="212"/>
      <c r="GC159" s="212"/>
      <c r="GD159" s="212"/>
      <c r="GE159" s="212"/>
      <c r="GF159" s="212"/>
      <c r="GG159" s="212"/>
      <c r="GH159" s="212"/>
      <c r="GI159" s="212"/>
      <c r="GJ159" s="212"/>
      <c r="GK159" s="212"/>
      <c r="GL159" s="212"/>
      <c r="GM159" s="212"/>
      <c r="GN159" s="212"/>
      <c r="GO159" s="212"/>
      <c r="GP159" s="212"/>
      <c r="GQ159" s="212"/>
      <c r="GR159" s="212"/>
      <c r="GS159" s="212"/>
      <c r="GT159" s="212"/>
      <c r="GU159" s="212"/>
      <c r="GV159" s="212"/>
      <c r="GW159" s="212"/>
      <c r="GX159" s="212"/>
      <c r="GY159" s="212"/>
      <c r="GZ159" s="212"/>
      <c r="HA159" s="212"/>
      <c r="HB159" s="212"/>
      <c r="HC159" s="212"/>
      <c r="HD159" s="212"/>
      <c r="HE159" s="212"/>
      <c r="HF159" s="212"/>
      <c r="HG159" s="212"/>
      <c r="HH159" s="212"/>
      <c r="HI159" s="212"/>
      <c r="HJ159" s="212"/>
      <c r="HK159" s="212"/>
      <c r="HL159" s="212"/>
      <c r="HM159" s="212"/>
      <c r="HN159" s="212"/>
      <c r="HO159" s="212"/>
      <c r="HP159" s="212"/>
      <c r="HQ159" s="212"/>
      <c r="HR159" s="212"/>
      <c r="HS159" s="212"/>
      <c r="HT159" s="212"/>
      <c r="HU159" s="212"/>
      <c r="HV159" s="212"/>
      <c r="HW159" s="212"/>
      <c r="HX159" s="212"/>
      <c r="HY159" s="212"/>
      <c r="HZ159" s="212"/>
      <c r="IA159" s="212"/>
      <c r="IB159" s="212"/>
      <c r="IC159" s="212"/>
      <c r="ID159" s="212"/>
      <c r="IE159" s="212"/>
      <c r="IF159" s="212"/>
      <c r="IG159" s="212"/>
      <c r="IH159" s="212"/>
      <c r="II159" s="212"/>
      <c r="IJ159" s="212"/>
      <c r="IK159" s="212"/>
      <c r="IL159" s="212"/>
      <c r="IM159" s="212"/>
      <c r="IN159" s="212"/>
      <c r="IO159" s="212"/>
      <c r="IP159" s="212"/>
      <c r="IQ159" s="212"/>
      <c r="IR159" s="212"/>
      <c r="IS159" s="212"/>
      <c r="IT159" s="212"/>
      <c r="IU159" s="212"/>
      <c r="IV159" s="212"/>
    </row>
    <row r="160" spans="1:256" ht="18">
      <c r="A160" s="219" t="s">
        <v>382</v>
      </c>
      <c r="B160" s="226">
        <v>2838.28</v>
      </c>
      <c r="C160" s="226">
        <v>2249.22</v>
      </c>
      <c r="D160" s="231"/>
      <c r="E160" s="23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  <c r="BI160" s="212"/>
      <c r="BJ160" s="212"/>
      <c r="BK160" s="212"/>
      <c r="BL160" s="212"/>
      <c r="BM160" s="212"/>
      <c r="BN160" s="212"/>
      <c r="BO160" s="212"/>
      <c r="BP160" s="212"/>
      <c r="BQ160" s="212"/>
      <c r="BR160" s="212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2"/>
      <c r="DB160" s="212"/>
      <c r="DC160" s="212"/>
      <c r="DD160" s="212"/>
      <c r="DE160" s="212"/>
      <c r="DF160" s="212"/>
      <c r="DG160" s="212"/>
      <c r="DH160" s="212"/>
      <c r="DI160" s="212"/>
      <c r="DJ160" s="212"/>
      <c r="DK160" s="212"/>
      <c r="DL160" s="212"/>
      <c r="DM160" s="212"/>
      <c r="DN160" s="212"/>
      <c r="DO160" s="212"/>
      <c r="DP160" s="212"/>
      <c r="DQ160" s="212"/>
      <c r="DR160" s="212"/>
      <c r="DS160" s="212"/>
      <c r="DT160" s="212"/>
      <c r="DU160" s="212"/>
      <c r="DV160" s="212"/>
      <c r="DW160" s="212"/>
      <c r="DX160" s="212"/>
      <c r="DY160" s="212"/>
      <c r="DZ160" s="212"/>
      <c r="EA160" s="212"/>
      <c r="EB160" s="212"/>
      <c r="EC160" s="212"/>
      <c r="ED160" s="212"/>
      <c r="EE160" s="212"/>
      <c r="EF160" s="212"/>
      <c r="EG160" s="212"/>
      <c r="EH160" s="212"/>
      <c r="EI160" s="212"/>
      <c r="EJ160" s="212"/>
      <c r="EK160" s="212"/>
      <c r="EL160" s="212"/>
      <c r="EM160" s="212"/>
      <c r="EN160" s="212"/>
      <c r="EO160" s="212"/>
      <c r="EP160" s="212"/>
      <c r="EQ160" s="212"/>
      <c r="ER160" s="212"/>
      <c r="ES160" s="212"/>
      <c r="ET160" s="212"/>
      <c r="EU160" s="212"/>
      <c r="EV160" s="212"/>
      <c r="EW160" s="212"/>
      <c r="EX160" s="212"/>
      <c r="EY160" s="212"/>
      <c r="EZ160" s="212"/>
      <c r="FA160" s="212"/>
      <c r="FB160" s="212"/>
      <c r="FC160" s="212"/>
      <c r="FD160" s="212"/>
      <c r="FE160" s="212"/>
      <c r="FF160" s="212"/>
      <c r="FG160" s="212"/>
      <c r="FH160" s="212"/>
      <c r="FI160" s="212"/>
      <c r="FJ160" s="212"/>
      <c r="FK160" s="212"/>
      <c r="FL160" s="212"/>
      <c r="FM160" s="212"/>
      <c r="FN160" s="212"/>
      <c r="FO160" s="212"/>
      <c r="FP160" s="212"/>
      <c r="FQ160" s="212"/>
      <c r="FR160" s="212"/>
      <c r="FS160" s="212"/>
      <c r="FT160" s="212"/>
      <c r="FU160" s="212"/>
      <c r="FV160" s="212"/>
      <c r="FW160" s="212"/>
      <c r="FX160" s="212"/>
      <c r="FY160" s="212"/>
      <c r="FZ160" s="212"/>
      <c r="GA160" s="212"/>
      <c r="GB160" s="212"/>
      <c r="GC160" s="212"/>
      <c r="GD160" s="212"/>
      <c r="GE160" s="212"/>
      <c r="GF160" s="212"/>
      <c r="GG160" s="212"/>
      <c r="GH160" s="212"/>
      <c r="GI160" s="212"/>
      <c r="GJ160" s="212"/>
      <c r="GK160" s="212"/>
      <c r="GL160" s="212"/>
      <c r="GM160" s="212"/>
      <c r="GN160" s="212"/>
      <c r="GO160" s="212"/>
      <c r="GP160" s="212"/>
      <c r="GQ160" s="212"/>
      <c r="GR160" s="212"/>
      <c r="GS160" s="212"/>
      <c r="GT160" s="212"/>
      <c r="GU160" s="212"/>
      <c r="GV160" s="212"/>
      <c r="GW160" s="212"/>
      <c r="GX160" s="212"/>
      <c r="GY160" s="212"/>
      <c r="GZ160" s="212"/>
      <c r="HA160" s="212"/>
      <c r="HB160" s="212"/>
      <c r="HC160" s="212"/>
      <c r="HD160" s="212"/>
      <c r="HE160" s="212"/>
      <c r="HF160" s="212"/>
      <c r="HG160" s="212"/>
      <c r="HH160" s="212"/>
      <c r="HI160" s="212"/>
      <c r="HJ160" s="212"/>
      <c r="HK160" s="212"/>
      <c r="HL160" s="212"/>
      <c r="HM160" s="212"/>
      <c r="HN160" s="212"/>
      <c r="HO160" s="212"/>
      <c r="HP160" s="212"/>
      <c r="HQ160" s="212"/>
      <c r="HR160" s="212"/>
      <c r="HS160" s="212"/>
      <c r="HT160" s="212"/>
      <c r="HU160" s="212"/>
      <c r="HV160" s="212"/>
      <c r="HW160" s="212"/>
      <c r="HX160" s="212"/>
      <c r="HY160" s="212"/>
      <c r="HZ160" s="212"/>
      <c r="IA160" s="212"/>
      <c r="IB160" s="212"/>
      <c r="IC160" s="212"/>
      <c r="ID160" s="212"/>
      <c r="IE160" s="212"/>
      <c r="IF160" s="212"/>
      <c r="IG160" s="212"/>
      <c r="IH160" s="212"/>
      <c r="II160" s="212"/>
      <c r="IJ160" s="212"/>
      <c r="IK160" s="212"/>
      <c r="IL160" s="212"/>
      <c r="IM160" s="212"/>
      <c r="IN160" s="212"/>
      <c r="IO160" s="212"/>
      <c r="IP160" s="212"/>
      <c r="IQ160" s="212"/>
      <c r="IR160" s="212"/>
      <c r="IS160" s="212"/>
      <c r="IT160" s="212"/>
      <c r="IU160" s="212"/>
      <c r="IV160" s="212"/>
    </row>
    <row r="161" spans="1:256" ht="18">
      <c r="A161" s="219" t="s">
        <v>383</v>
      </c>
      <c r="B161" s="226">
        <v>3103.19</v>
      </c>
      <c r="C161" s="226">
        <v>3036.82</v>
      </c>
      <c r="D161" s="231"/>
      <c r="E161" s="23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2"/>
      <c r="DB161" s="212"/>
      <c r="DC161" s="212"/>
      <c r="DD161" s="212"/>
      <c r="DE161" s="212"/>
      <c r="DF161" s="212"/>
      <c r="DG161" s="212"/>
      <c r="DH161" s="212"/>
      <c r="DI161" s="212"/>
      <c r="DJ161" s="212"/>
      <c r="DK161" s="212"/>
      <c r="DL161" s="212"/>
      <c r="DM161" s="212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12"/>
      <c r="EJ161" s="212"/>
      <c r="EK161" s="212"/>
      <c r="EL161" s="212"/>
      <c r="EM161" s="212"/>
      <c r="EN161" s="212"/>
      <c r="EO161" s="212"/>
      <c r="EP161" s="212"/>
      <c r="EQ161" s="212"/>
      <c r="ER161" s="212"/>
      <c r="ES161" s="212"/>
      <c r="ET161" s="212"/>
      <c r="EU161" s="212"/>
      <c r="EV161" s="212"/>
      <c r="EW161" s="212"/>
      <c r="EX161" s="212"/>
      <c r="EY161" s="212"/>
      <c r="EZ161" s="212"/>
      <c r="FA161" s="212"/>
      <c r="FB161" s="212"/>
      <c r="FC161" s="212"/>
      <c r="FD161" s="212"/>
      <c r="FE161" s="212"/>
      <c r="FF161" s="212"/>
      <c r="FG161" s="212"/>
      <c r="FH161" s="212"/>
      <c r="FI161" s="212"/>
      <c r="FJ161" s="212"/>
      <c r="FK161" s="212"/>
      <c r="FL161" s="212"/>
      <c r="FM161" s="212"/>
      <c r="FN161" s="212"/>
      <c r="FO161" s="212"/>
      <c r="FP161" s="212"/>
      <c r="FQ161" s="212"/>
      <c r="FR161" s="212"/>
      <c r="FS161" s="212"/>
      <c r="FT161" s="212"/>
      <c r="FU161" s="212"/>
      <c r="FV161" s="212"/>
      <c r="FW161" s="212"/>
      <c r="FX161" s="212"/>
      <c r="FY161" s="212"/>
      <c r="FZ161" s="212"/>
      <c r="GA161" s="212"/>
      <c r="GB161" s="212"/>
      <c r="GC161" s="212"/>
      <c r="GD161" s="212"/>
      <c r="GE161" s="212"/>
      <c r="GF161" s="212"/>
      <c r="GG161" s="212"/>
      <c r="GH161" s="212"/>
      <c r="GI161" s="212"/>
      <c r="GJ161" s="212"/>
      <c r="GK161" s="212"/>
      <c r="GL161" s="212"/>
      <c r="GM161" s="212"/>
      <c r="GN161" s="212"/>
      <c r="GO161" s="212"/>
      <c r="GP161" s="212"/>
      <c r="GQ161" s="212"/>
      <c r="GR161" s="212"/>
      <c r="GS161" s="212"/>
      <c r="GT161" s="212"/>
      <c r="GU161" s="212"/>
      <c r="GV161" s="212"/>
      <c r="GW161" s="212"/>
      <c r="GX161" s="212"/>
      <c r="GY161" s="212"/>
      <c r="GZ161" s="212"/>
      <c r="HA161" s="212"/>
      <c r="HB161" s="212"/>
      <c r="HC161" s="212"/>
      <c r="HD161" s="212"/>
      <c r="HE161" s="212"/>
      <c r="HF161" s="212"/>
      <c r="HG161" s="212"/>
      <c r="HH161" s="212"/>
      <c r="HI161" s="212"/>
      <c r="HJ161" s="212"/>
      <c r="HK161" s="212"/>
      <c r="HL161" s="212"/>
      <c r="HM161" s="212"/>
      <c r="HN161" s="212"/>
      <c r="HO161" s="212"/>
      <c r="HP161" s="212"/>
      <c r="HQ161" s="212"/>
      <c r="HR161" s="212"/>
      <c r="HS161" s="212"/>
      <c r="HT161" s="212"/>
      <c r="HU161" s="212"/>
      <c r="HV161" s="212"/>
      <c r="HW161" s="212"/>
      <c r="HX161" s="212"/>
      <c r="HY161" s="212"/>
      <c r="HZ161" s="212"/>
      <c r="IA161" s="212"/>
      <c r="IB161" s="212"/>
      <c r="IC161" s="212"/>
      <c r="ID161" s="212"/>
      <c r="IE161" s="212"/>
      <c r="IF161" s="212"/>
      <c r="IG161" s="212"/>
      <c r="IH161" s="212"/>
      <c r="II161" s="212"/>
      <c r="IJ161" s="212"/>
      <c r="IK161" s="212"/>
      <c r="IL161" s="212"/>
      <c r="IM161" s="212"/>
      <c r="IN161" s="212"/>
      <c r="IO161" s="212"/>
      <c r="IP161" s="212"/>
      <c r="IQ161" s="212"/>
      <c r="IR161" s="212"/>
      <c r="IS161" s="212"/>
      <c r="IT161" s="212"/>
      <c r="IU161" s="212"/>
      <c r="IV161" s="212"/>
    </row>
    <row r="162" spans="1:256" ht="18">
      <c r="A162" s="219" t="s">
        <v>384</v>
      </c>
      <c r="B162" s="226">
        <v>129734.08</v>
      </c>
      <c r="C162" s="226">
        <v>131939.55</v>
      </c>
      <c r="D162" s="231"/>
      <c r="E162" s="23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  <c r="DC162" s="212"/>
      <c r="DD162" s="212"/>
      <c r="DE162" s="212"/>
      <c r="DF162" s="212"/>
      <c r="DG162" s="212"/>
      <c r="DH162" s="212"/>
      <c r="DI162" s="212"/>
      <c r="DJ162" s="212"/>
      <c r="DK162" s="212"/>
      <c r="DL162" s="212"/>
      <c r="DM162" s="212"/>
      <c r="DN162" s="212"/>
      <c r="DO162" s="212"/>
      <c r="DP162" s="212"/>
      <c r="DQ162" s="212"/>
      <c r="DR162" s="212"/>
      <c r="DS162" s="212"/>
      <c r="DT162" s="212"/>
      <c r="DU162" s="212"/>
      <c r="DV162" s="212"/>
      <c r="DW162" s="212"/>
      <c r="DX162" s="212"/>
      <c r="DY162" s="212"/>
      <c r="DZ162" s="212"/>
      <c r="EA162" s="212"/>
      <c r="EB162" s="212"/>
      <c r="EC162" s="212"/>
      <c r="ED162" s="212"/>
      <c r="EE162" s="212"/>
      <c r="EF162" s="212"/>
      <c r="EG162" s="212"/>
      <c r="EH162" s="212"/>
      <c r="EI162" s="212"/>
      <c r="EJ162" s="212"/>
      <c r="EK162" s="212"/>
      <c r="EL162" s="212"/>
      <c r="EM162" s="212"/>
      <c r="EN162" s="212"/>
      <c r="EO162" s="212"/>
      <c r="EP162" s="212"/>
      <c r="EQ162" s="212"/>
      <c r="ER162" s="212"/>
      <c r="ES162" s="212"/>
      <c r="ET162" s="212"/>
      <c r="EU162" s="212"/>
      <c r="EV162" s="212"/>
      <c r="EW162" s="212"/>
      <c r="EX162" s="212"/>
      <c r="EY162" s="212"/>
      <c r="EZ162" s="212"/>
      <c r="FA162" s="212"/>
      <c r="FB162" s="212"/>
      <c r="FC162" s="212"/>
      <c r="FD162" s="212"/>
      <c r="FE162" s="212"/>
      <c r="FF162" s="212"/>
      <c r="FG162" s="212"/>
      <c r="FH162" s="212"/>
      <c r="FI162" s="212"/>
      <c r="FJ162" s="212"/>
      <c r="FK162" s="212"/>
      <c r="FL162" s="212"/>
      <c r="FM162" s="212"/>
      <c r="FN162" s="212"/>
      <c r="FO162" s="212"/>
      <c r="FP162" s="212"/>
      <c r="FQ162" s="212"/>
      <c r="FR162" s="212"/>
      <c r="FS162" s="212"/>
      <c r="FT162" s="212"/>
      <c r="FU162" s="212"/>
      <c r="FV162" s="212"/>
      <c r="FW162" s="212"/>
      <c r="FX162" s="212"/>
      <c r="FY162" s="212"/>
      <c r="FZ162" s="212"/>
      <c r="GA162" s="212"/>
      <c r="GB162" s="212"/>
      <c r="GC162" s="212"/>
      <c r="GD162" s="212"/>
      <c r="GE162" s="212"/>
      <c r="GF162" s="212"/>
      <c r="GG162" s="212"/>
      <c r="GH162" s="212"/>
      <c r="GI162" s="212"/>
      <c r="GJ162" s="212"/>
      <c r="GK162" s="212"/>
      <c r="GL162" s="212"/>
      <c r="GM162" s="212"/>
      <c r="GN162" s="212"/>
      <c r="GO162" s="212"/>
      <c r="GP162" s="212"/>
      <c r="GQ162" s="212"/>
      <c r="GR162" s="212"/>
      <c r="GS162" s="212"/>
      <c r="GT162" s="212"/>
      <c r="GU162" s="212"/>
      <c r="GV162" s="212"/>
      <c r="GW162" s="212"/>
      <c r="GX162" s="212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  <c r="HK162" s="212"/>
      <c r="HL162" s="212"/>
      <c r="HM162" s="212"/>
      <c r="HN162" s="212"/>
      <c r="HO162" s="212"/>
      <c r="HP162" s="212"/>
      <c r="HQ162" s="212"/>
      <c r="HR162" s="212"/>
      <c r="HS162" s="212"/>
      <c r="HT162" s="212"/>
      <c r="HU162" s="212"/>
      <c r="HV162" s="212"/>
      <c r="HW162" s="212"/>
      <c r="HX162" s="212"/>
      <c r="HY162" s="212"/>
      <c r="HZ162" s="212"/>
      <c r="IA162" s="212"/>
      <c r="IB162" s="212"/>
      <c r="IC162" s="212"/>
      <c r="ID162" s="212"/>
      <c r="IE162" s="212"/>
      <c r="IF162" s="212"/>
      <c r="IG162" s="212"/>
      <c r="IH162" s="212"/>
      <c r="II162" s="212"/>
      <c r="IJ162" s="212"/>
      <c r="IK162" s="212"/>
      <c r="IL162" s="212"/>
      <c r="IM162" s="212"/>
      <c r="IN162" s="212"/>
      <c r="IO162" s="212"/>
      <c r="IP162" s="212"/>
      <c r="IQ162" s="212"/>
      <c r="IR162" s="212"/>
      <c r="IS162" s="212"/>
      <c r="IT162" s="212"/>
      <c r="IU162" s="212"/>
      <c r="IV162" s="212"/>
    </row>
    <row r="163" spans="1:256" ht="18">
      <c r="A163" s="219" t="s">
        <v>385</v>
      </c>
      <c r="B163" s="226">
        <v>126857.92</v>
      </c>
      <c r="C163" s="226">
        <v>126229.78</v>
      </c>
      <c r="D163" s="231"/>
      <c r="E163" s="23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  <c r="DC163" s="212"/>
      <c r="DD163" s="212"/>
      <c r="DE163" s="212"/>
      <c r="DF163" s="212"/>
      <c r="DG163" s="212"/>
      <c r="DH163" s="212"/>
      <c r="DI163" s="212"/>
      <c r="DJ163" s="212"/>
      <c r="DK163" s="212"/>
      <c r="DL163" s="212"/>
      <c r="DM163" s="212"/>
      <c r="DN163" s="212"/>
      <c r="DO163" s="212"/>
      <c r="DP163" s="212"/>
      <c r="DQ163" s="212"/>
      <c r="DR163" s="212"/>
      <c r="DS163" s="212"/>
      <c r="DT163" s="212"/>
      <c r="DU163" s="212"/>
      <c r="DV163" s="212"/>
      <c r="DW163" s="212"/>
      <c r="DX163" s="212"/>
      <c r="DY163" s="212"/>
      <c r="DZ163" s="212"/>
      <c r="EA163" s="212"/>
      <c r="EB163" s="212"/>
      <c r="EC163" s="212"/>
      <c r="ED163" s="212"/>
      <c r="EE163" s="212"/>
      <c r="EF163" s="212"/>
      <c r="EG163" s="212"/>
      <c r="EH163" s="212"/>
      <c r="EI163" s="212"/>
      <c r="EJ163" s="212"/>
      <c r="EK163" s="212"/>
      <c r="EL163" s="212"/>
      <c r="EM163" s="212"/>
      <c r="EN163" s="212"/>
      <c r="EO163" s="212"/>
      <c r="EP163" s="212"/>
      <c r="EQ163" s="212"/>
      <c r="ER163" s="212"/>
      <c r="ES163" s="212"/>
      <c r="ET163" s="212"/>
      <c r="EU163" s="212"/>
      <c r="EV163" s="212"/>
      <c r="EW163" s="212"/>
      <c r="EX163" s="212"/>
      <c r="EY163" s="212"/>
      <c r="EZ163" s="212"/>
      <c r="FA163" s="212"/>
      <c r="FB163" s="212"/>
      <c r="FC163" s="212"/>
      <c r="FD163" s="212"/>
      <c r="FE163" s="212"/>
      <c r="FF163" s="212"/>
      <c r="FG163" s="212"/>
      <c r="FH163" s="212"/>
      <c r="FI163" s="212"/>
      <c r="FJ163" s="212"/>
      <c r="FK163" s="212"/>
      <c r="FL163" s="212"/>
      <c r="FM163" s="212"/>
      <c r="FN163" s="212"/>
      <c r="FO163" s="212"/>
      <c r="FP163" s="212"/>
      <c r="FQ163" s="212"/>
      <c r="FR163" s="212"/>
      <c r="FS163" s="212"/>
      <c r="FT163" s="212"/>
      <c r="FU163" s="212"/>
      <c r="FV163" s="212"/>
      <c r="FW163" s="212"/>
      <c r="FX163" s="212"/>
      <c r="FY163" s="212"/>
      <c r="FZ163" s="212"/>
      <c r="GA163" s="212"/>
      <c r="GB163" s="212"/>
      <c r="GC163" s="212"/>
      <c r="GD163" s="212"/>
      <c r="GE163" s="212"/>
      <c r="GF163" s="212"/>
      <c r="GG163" s="212"/>
      <c r="GH163" s="212"/>
      <c r="GI163" s="212"/>
      <c r="GJ163" s="212"/>
      <c r="GK163" s="212"/>
      <c r="GL163" s="212"/>
      <c r="GM163" s="212"/>
      <c r="GN163" s="212"/>
      <c r="GO163" s="212"/>
      <c r="GP163" s="212"/>
      <c r="GQ163" s="212"/>
      <c r="GR163" s="212"/>
      <c r="GS163" s="212"/>
      <c r="GT163" s="212"/>
      <c r="GU163" s="212"/>
      <c r="GV163" s="212"/>
      <c r="GW163" s="212"/>
      <c r="GX163" s="212"/>
      <c r="GY163" s="212"/>
      <c r="GZ163" s="212"/>
      <c r="HA163" s="212"/>
      <c r="HB163" s="212"/>
      <c r="HC163" s="212"/>
      <c r="HD163" s="212"/>
      <c r="HE163" s="212"/>
      <c r="HF163" s="212"/>
      <c r="HG163" s="212"/>
      <c r="HH163" s="212"/>
      <c r="HI163" s="212"/>
      <c r="HJ163" s="212"/>
      <c r="HK163" s="212"/>
      <c r="HL163" s="212"/>
      <c r="HM163" s="212"/>
      <c r="HN163" s="212"/>
      <c r="HO163" s="212"/>
      <c r="HP163" s="212"/>
      <c r="HQ163" s="212"/>
      <c r="HR163" s="212"/>
      <c r="HS163" s="212"/>
      <c r="HT163" s="212"/>
      <c r="HU163" s="212"/>
      <c r="HV163" s="212"/>
      <c r="HW163" s="212"/>
      <c r="HX163" s="212"/>
      <c r="HY163" s="212"/>
      <c r="HZ163" s="212"/>
      <c r="IA163" s="212"/>
      <c r="IB163" s="212"/>
      <c r="IC163" s="212"/>
      <c r="ID163" s="212"/>
      <c r="IE163" s="212"/>
      <c r="IF163" s="212"/>
      <c r="IG163" s="212"/>
      <c r="IH163" s="212"/>
      <c r="II163" s="212"/>
      <c r="IJ163" s="212"/>
      <c r="IK163" s="212"/>
      <c r="IL163" s="212"/>
      <c r="IM163" s="212"/>
      <c r="IN163" s="212"/>
      <c r="IO163" s="212"/>
      <c r="IP163" s="212"/>
      <c r="IQ163" s="212"/>
      <c r="IR163" s="212"/>
      <c r="IS163" s="212"/>
      <c r="IT163" s="212"/>
      <c r="IU163" s="212"/>
      <c r="IV163" s="212"/>
    </row>
    <row r="164" spans="1:256" ht="18">
      <c r="A164" s="222" t="s">
        <v>221</v>
      </c>
      <c r="B164" s="233">
        <f>SUM(B146:B163)</f>
        <v>12234490.679999998</v>
      </c>
      <c r="C164" s="242">
        <f>SUM(C146:C163)</f>
        <v>13045125.000000002</v>
      </c>
      <c r="D164" s="239">
        <f>C164-B164</f>
        <v>810634.320000004</v>
      </c>
      <c r="E164" s="240">
        <f>D164/B164</f>
        <v>0.06625811741596783</v>
      </c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2"/>
      <c r="DB164" s="212"/>
      <c r="DC164" s="212"/>
      <c r="DD164" s="212"/>
      <c r="DE164" s="212"/>
      <c r="DF164" s="212"/>
      <c r="DG164" s="212"/>
      <c r="DH164" s="212"/>
      <c r="DI164" s="212"/>
      <c r="DJ164" s="212"/>
      <c r="DK164" s="212"/>
      <c r="DL164" s="212"/>
      <c r="DM164" s="212"/>
      <c r="DN164" s="212"/>
      <c r="DO164" s="212"/>
      <c r="DP164" s="212"/>
      <c r="DQ164" s="212"/>
      <c r="DR164" s="212"/>
      <c r="DS164" s="212"/>
      <c r="DT164" s="212"/>
      <c r="DU164" s="212"/>
      <c r="DV164" s="212"/>
      <c r="DW164" s="212"/>
      <c r="DX164" s="212"/>
      <c r="DY164" s="212"/>
      <c r="DZ164" s="212"/>
      <c r="EA164" s="212"/>
      <c r="EB164" s="212"/>
      <c r="EC164" s="212"/>
      <c r="ED164" s="212"/>
      <c r="EE164" s="212"/>
      <c r="EF164" s="212"/>
      <c r="EG164" s="212"/>
      <c r="EH164" s="212"/>
      <c r="EI164" s="212"/>
      <c r="EJ164" s="212"/>
      <c r="EK164" s="212"/>
      <c r="EL164" s="212"/>
      <c r="EM164" s="212"/>
      <c r="EN164" s="212"/>
      <c r="EO164" s="212"/>
      <c r="EP164" s="212"/>
      <c r="EQ164" s="212"/>
      <c r="ER164" s="212"/>
      <c r="ES164" s="212"/>
      <c r="ET164" s="212"/>
      <c r="EU164" s="212"/>
      <c r="EV164" s="212"/>
      <c r="EW164" s="212"/>
      <c r="EX164" s="212"/>
      <c r="EY164" s="212"/>
      <c r="EZ164" s="212"/>
      <c r="FA164" s="212"/>
      <c r="FB164" s="212"/>
      <c r="FC164" s="212"/>
      <c r="FD164" s="212"/>
      <c r="FE164" s="212"/>
      <c r="FF164" s="212"/>
      <c r="FG164" s="212"/>
      <c r="FH164" s="212"/>
      <c r="FI164" s="212"/>
      <c r="FJ164" s="212"/>
      <c r="FK164" s="212"/>
      <c r="FL164" s="212"/>
      <c r="FM164" s="212"/>
      <c r="FN164" s="212"/>
      <c r="FO164" s="212"/>
      <c r="FP164" s="212"/>
      <c r="FQ164" s="212"/>
      <c r="FR164" s="212"/>
      <c r="FS164" s="212"/>
      <c r="FT164" s="212"/>
      <c r="FU164" s="212"/>
      <c r="FV164" s="212"/>
      <c r="FW164" s="212"/>
      <c r="FX164" s="212"/>
      <c r="FY164" s="212"/>
      <c r="FZ164" s="212"/>
      <c r="GA164" s="212"/>
      <c r="GB164" s="212"/>
      <c r="GC164" s="212"/>
      <c r="GD164" s="212"/>
      <c r="GE164" s="212"/>
      <c r="GF164" s="212"/>
      <c r="GG164" s="212"/>
      <c r="GH164" s="212"/>
      <c r="GI164" s="212"/>
      <c r="GJ164" s="212"/>
      <c r="GK164" s="212"/>
      <c r="GL164" s="212"/>
      <c r="GM164" s="212"/>
      <c r="GN164" s="212"/>
      <c r="GO164" s="212"/>
      <c r="GP164" s="212"/>
      <c r="GQ164" s="212"/>
      <c r="GR164" s="212"/>
      <c r="GS164" s="212"/>
      <c r="GT164" s="212"/>
      <c r="GU164" s="212"/>
      <c r="GV164" s="212"/>
      <c r="GW164" s="212"/>
      <c r="GX164" s="212"/>
      <c r="GY164" s="212"/>
      <c r="GZ164" s="212"/>
      <c r="HA164" s="212"/>
      <c r="HB164" s="212"/>
      <c r="HC164" s="212"/>
      <c r="HD164" s="212"/>
      <c r="HE164" s="212"/>
      <c r="HF164" s="212"/>
      <c r="HG164" s="212"/>
      <c r="HH164" s="212"/>
      <c r="HI164" s="212"/>
      <c r="HJ164" s="212"/>
      <c r="HK164" s="212"/>
      <c r="HL164" s="212"/>
      <c r="HM164" s="212"/>
      <c r="HN164" s="212"/>
      <c r="HO164" s="212"/>
      <c r="HP164" s="212"/>
      <c r="HQ164" s="212"/>
      <c r="HR164" s="212"/>
      <c r="HS164" s="212"/>
      <c r="HT164" s="212"/>
      <c r="HU164" s="212"/>
      <c r="HV164" s="212"/>
      <c r="HW164" s="212"/>
      <c r="HX164" s="212"/>
      <c r="HY164" s="212"/>
      <c r="HZ164" s="212"/>
      <c r="IA164" s="212"/>
      <c r="IB164" s="212"/>
      <c r="IC164" s="212"/>
      <c r="ID164" s="212"/>
      <c r="IE164" s="212"/>
      <c r="IF164" s="212"/>
      <c r="IG164" s="212"/>
      <c r="IH164" s="212"/>
      <c r="II164" s="212"/>
      <c r="IJ164" s="212"/>
      <c r="IK164" s="212"/>
      <c r="IL164" s="212"/>
      <c r="IM164" s="212"/>
      <c r="IN164" s="212"/>
      <c r="IO164" s="212"/>
      <c r="IP164" s="212"/>
      <c r="IQ164" s="212"/>
      <c r="IR164" s="212"/>
      <c r="IS164" s="212"/>
      <c r="IT164" s="212"/>
      <c r="IU164" s="212"/>
      <c r="IV164" s="212"/>
    </row>
    <row r="165" spans="1:256" ht="18">
      <c r="A165" s="243" t="s">
        <v>448</v>
      </c>
      <c r="B165" s="226">
        <v>26775</v>
      </c>
      <c r="C165" s="226">
        <v>203920</v>
      </c>
      <c r="D165" s="231" t="s">
        <v>108</v>
      </c>
      <c r="E165" s="236" t="s">
        <v>108</v>
      </c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2"/>
      <c r="DB165" s="212"/>
      <c r="DC165" s="212"/>
      <c r="DD165" s="212"/>
      <c r="DE165" s="212"/>
      <c r="DF165" s="212"/>
      <c r="DG165" s="212"/>
      <c r="DH165" s="212"/>
      <c r="DI165" s="212"/>
      <c r="DJ165" s="212"/>
      <c r="DK165" s="212"/>
      <c r="DL165" s="212"/>
      <c r="DM165" s="212"/>
      <c r="DN165" s="212"/>
      <c r="DO165" s="212"/>
      <c r="DP165" s="212"/>
      <c r="DQ165" s="212"/>
      <c r="DR165" s="212"/>
      <c r="DS165" s="212"/>
      <c r="DT165" s="212"/>
      <c r="DU165" s="212"/>
      <c r="DV165" s="212"/>
      <c r="DW165" s="212"/>
      <c r="DX165" s="212"/>
      <c r="DY165" s="212"/>
      <c r="DZ165" s="212"/>
      <c r="EA165" s="212"/>
      <c r="EB165" s="212"/>
      <c r="EC165" s="212"/>
      <c r="ED165" s="212"/>
      <c r="EE165" s="212"/>
      <c r="EF165" s="212"/>
      <c r="EG165" s="212"/>
      <c r="EH165" s="212"/>
      <c r="EI165" s="212"/>
      <c r="EJ165" s="212"/>
      <c r="EK165" s="212"/>
      <c r="EL165" s="212"/>
      <c r="EM165" s="212"/>
      <c r="EN165" s="212"/>
      <c r="EO165" s="212"/>
      <c r="EP165" s="212"/>
      <c r="EQ165" s="212"/>
      <c r="ER165" s="212"/>
      <c r="ES165" s="212"/>
      <c r="ET165" s="212"/>
      <c r="EU165" s="212"/>
      <c r="EV165" s="212"/>
      <c r="EW165" s="212"/>
      <c r="EX165" s="212"/>
      <c r="EY165" s="212"/>
      <c r="EZ165" s="212"/>
      <c r="FA165" s="212"/>
      <c r="FB165" s="212"/>
      <c r="FC165" s="212"/>
      <c r="FD165" s="212"/>
      <c r="FE165" s="212"/>
      <c r="FF165" s="212"/>
      <c r="FG165" s="212"/>
      <c r="FH165" s="212"/>
      <c r="FI165" s="212"/>
      <c r="FJ165" s="212"/>
      <c r="FK165" s="212"/>
      <c r="FL165" s="212"/>
      <c r="FM165" s="212"/>
      <c r="FN165" s="212"/>
      <c r="FO165" s="212"/>
      <c r="FP165" s="212"/>
      <c r="FQ165" s="212"/>
      <c r="FR165" s="212"/>
      <c r="FS165" s="212"/>
      <c r="FT165" s="212"/>
      <c r="FU165" s="212"/>
      <c r="FV165" s="212"/>
      <c r="FW165" s="212"/>
      <c r="FX165" s="212"/>
      <c r="FY165" s="212"/>
      <c r="FZ165" s="212"/>
      <c r="GA165" s="212"/>
      <c r="GB165" s="212"/>
      <c r="GC165" s="212"/>
      <c r="GD165" s="212"/>
      <c r="GE165" s="212"/>
      <c r="GF165" s="212"/>
      <c r="GG165" s="212"/>
      <c r="GH165" s="212"/>
      <c r="GI165" s="212"/>
      <c r="GJ165" s="212"/>
      <c r="GK165" s="212"/>
      <c r="GL165" s="212"/>
      <c r="GM165" s="212"/>
      <c r="GN165" s="212"/>
      <c r="GO165" s="212"/>
      <c r="GP165" s="212"/>
      <c r="GQ165" s="212"/>
      <c r="GR165" s="212"/>
      <c r="GS165" s="212"/>
      <c r="GT165" s="212"/>
      <c r="GU165" s="212"/>
      <c r="GV165" s="212"/>
      <c r="GW165" s="212"/>
      <c r="GX165" s="212"/>
      <c r="GY165" s="212"/>
      <c r="GZ165" s="212"/>
      <c r="HA165" s="212"/>
      <c r="HB165" s="212"/>
      <c r="HC165" s="212"/>
      <c r="HD165" s="212"/>
      <c r="HE165" s="212"/>
      <c r="HF165" s="212"/>
      <c r="HG165" s="212"/>
      <c r="HH165" s="212"/>
      <c r="HI165" s="212"/>
      <c r="HJ165" s="212"/>
      <c r="HK165" s="212"/>
      <c r="HL165" s="212"/>
      <c r="HM165" s="212"/>
      <c r="HN165" s="212"/>
      <c r="HO165" s="212"/>
      <c r="HP165" s="212"/>
      <c r="HQ165" s="212"/>
      <c r="HR165" s="212"/>
      <c r="HS165" s="212"/>
      <c r="HT165" s="212"/>
      <c r="HU165" s="212"/>
      <c r="HV165" s="212"/>
      <c r="HW165" s="212"/>
      <c r="HX165" s="212"/>
      <c r="HY165" s="212"/>
      <c r="HZ165" s="212"/>
      <c r="IA165" s="212"/>
      <c r="IB165" s="212"/>
      <c r="IC165" s="212"/>
      <c r="ID165" s="212"/>
      <c r="IE165" s="212"/>
      <c r="IF165" s="212"/>
      <c r="IG165" s="212"/>
      <c r="IH165" s="212"/>
      <c r="II165" s="212"/>
      <c r="IJ165" s="212"/>
      <c r="IK165" s="212"/>
      <c r="IL165" s="212"/>
      <c r="IM165" s="212"/>
      <c r="IN165" s="212"/>
      <c r="IO165" s="212"/>
      <c r="IP165" s="212"/>
      <c r="IQ165" s="212"/>
      <c r="IR165" s="212"/>
      <c r="IS165" s="212"/>
      <c r="IT165" s="212"/>
      <c r="IU165" s="212"/>
      <c r="IV165" s="212"/>
    </row>
    <row r="166" spans="1:256" ht="18">
      <c r="A166" s="219" t="s">
        <v>386</v>
      </c>
      <c r="B166" s="226">
        <v>0</v>
      </c>
      <c r="C166" s="226">
        <v>0</v>
      </c>
      <c r="D166" s="231" t="s">
        <v>108</v>
      </c>
      <c r="E166" s="236" t="s">
        <v>107</v>
      </c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2"/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2"/>
      <c r="CU166" s="212"/>
      <c r="CV166" s="212"/>
      <c r="CW166" s="212"/>
      <c r="CX166" s="212"/>
      <c r="CY166" s="212"/>
      <c r="CZ166" s="212"/>
      <c r="DA166" s="212"/>
      <c r="DB166" s="212"/>
      <c r="DC166" s="212"/>
      <c r="DD166" s="212"/>
      <c r="DE166" s="212"/>
      <c r="DF166" s="212"/>
      <c r="DG166" s="212"/>
      <c r="DH166" s="212"/>
      <c r="DI166" s="212"/>
      <c r="DJ166" s="212"/>
      <c r="DK166" s="212"/>
      <c r="DL166" s="212"/>
      <c r="DM166" s="212"/>
      <c r="DN166" s="212"/>
      <c r="DO166" s="212"/>
      <c r="DP166" s="212"/>
      <c r="DQ166" s="212"/>
      <c r="DR166" s="212"/>
      <c r="DS166" s="212"/>
      <c r="DT166" s="212"/>
      <c r="DU166" s="212"/>
      <c r="DV166" s="212"/>
      <c r="DW166" s="212"/>
      <c r="DX166" s="212"/>
      <c r="DY166" s="212"/>
      <c r="DZ166" s="212"/>
      <c r="EA166" s="212"/>
      <c r="EB166" s="212"/>
      <c r="EC166" s="212"/>
      <c r="ED166" s="212"/>
      <c r="EE166" s="212"/>
      <c r="EF166" s="212"/>
      <c r="EG166" s="212"/>
      <c r="EH166" s="212"/>
      <c r="EI166" s="212"/>
      <c r="EJ166" s="212"/>
      <c r="EK166" s="212"/>
      <c r="EL166" s="212"/>
      <c r="EM166" s="212"/>
      <c r="EN166" s="212"/>
      <c r="EO166" s="212"/>
      <c r="EP166" s="212"/>
      <c r="EQ166" s="212"/>
      <c r="ER166" s="212"/>
      <c r="ES166" s="212"/>
      <c r="ET166" s="212"/>
      <c r="EU166" s="212"/>
      <c r="EV166" s="212"/>
      <c r="EW166" s="212"/>
      <c r="EX166" s="212"/>
      <c r="EY166" s="212"/>
      <c r="EZ166" s="212"/>
      <c r="FA166" s="212"/>
      <c r="FB166" s="212"/>
      <c r="FC166" s="212"/>
      <c r="FD166" s="212"/>
      <c r="FE166" s="212"/>
      <c r="FF166" s="212"/>
      <c r="FG166" s="212"/>
      <c r="FH166" s="212"/>
      <c r="FI166" s="212"/>
      <c r="FJ166" s="212"/>
      <c r="FK166" s="212"/>
      <c r="FL166" s="212"/>
      <c r="FM166" s="212"/>
      <c r="FN166" s="212"/>
      <c r="FO166" s="212"/>
      <c r="FP166" s="212"/>
      <c r="FQ166" s="212"/>
      <c r="FR166" s="212"/>
      <c r="FS166" s="212"/>
      <c r="FT166" s="212"/>
      <c r="FU166" s="212"/>
      <c r="FV166" s="212"/>
      <c r="FW166" s="212"/>
      <c r="FX166" s="212"/>
      <c r="FY166" s="212"/>
      <c r="FZ166" s="212"/>
      <c r="GA166" s="212"/>
      <c r="GB166" s="212"/>
      <c r="GC166" s="212"/>
      <c r="GD166" s="212"/>
      <c r="GE166" s="212"/>
      <c r="GF166" s="212"/>
      <c r="GG166" s="212"/>
      <c r="GH166" s="212"/>
      <c r="GI166" s="212"/>
      <c r="GJ166" s="212"/>
      <c r="GK166" s="212"/>
      <c r="GL166" s="212"/>
      <c r="GM166" s="212"/>
      <c r="GN166" s="212"/>
      <c r="GO166" s="212"/>
      <c r="GP166" s="212"/>
      <c r="GQ166" s="212"/>
      <c r="GR166" s="212"/>
      <c r="GS166" s="212"/>
      <c r="GT166" s="212"/>
      <c r="GU166" s="212"/>
      <c r="GV166" s="212"/>
      <c r="GW166" s="212"/>
      <c r="GX166" s="212"/>
      <c r="GY166" s="212"/>
      <c r="GZ166" s="212"/>
      <c r="HA166" s="212"/>
      <c r="HB166" s="212"/>
      <c r="HC166" s="212"/>
      <c r="HD166" s="212"/>
      <c r="HE166" s="212"/>
      <c r="HF166" s="212"/>
      <c r="HG166" s="212"/>
      <c r="HH166" s="212"/>
      <c r="HI166" s="212"/>
      <c r="HJ166" s="212"/>
      <c r="HK166" s="212"/>
      <c r="HL166" s="212"/>
      <c r="HM166" s="212"/>
      <c r="HN166" s="212"/>
      <c r="HO166" s="212"/>
      <c r="HP166" s="212"/>
      <c r="HQ166" s="212"/>
      <c r="HR166" s="212"/>
      <c r="HS166" s="212"/>
      <c r="HT166" s="212"/>
      <c r="HU166" s="212"/>
      <c r="HV166" s="212"/>
      <c r="HW166" s="212"/>
      <c r="HX166" s="212"/>
      <c r="HY166" s="212"/>
      <c r="HZ166" s="212"/>
      <c r="IA166" s="212"/>
      <c r="IB166" s="212"/>
      <c r="IC166" s="212"/>
      <c r="ID166" s="212"/>
      <c r="IE166" s="212"/>
      <c r="IF166" s="212"/>
      <c r="IG166" s="212"/>
      <c r="IH166" s="212"/>
      <c r="II166" s="212"/>
      <c r="IJ166" s="212"/>
      <c r="IK166" s="212"/>
      <c r="IL166" s="212"/>
      <c r="IM166" s="212"/>
      <c r="IN166" s="212"/>
      <c r="IO166" s="212"/>
      <c r="IP166" s="212"/>
      <c r="IQ166" s="212"/>
      <c r="IR166" s="212"/>
      <c r="IS166" s="212"/>
      <c r="IT166" s="212"/>
      <c r="IU166" s="212"/>
      <c r="IV166" s="212"/>
    </row>
    <row r="167" spans="1:256" ht="18">
      <c r="A167" s="219" t="s">
        <v>387</v>
      </c>
      <c r="B167" s="226">
        <v>0</v>
      </c>
      <c r="C167" s="226">
        <v>0</v>
      </c>
      <c r="D167" s="231"/>
      <c r="E167" s="23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2"/>
      <c r="BT167" s="212"/>
      <c r="BU167" s="212"/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2"/>
      <c r="CJ167" s="212"/>
      <c r="CK167" s="212"/>
      <c r="CL167" s="212"/>
      <c r="CM167" s="212"/>
      <c r="CN167" s="212"/>
      <c r="CO167" s="212"/>
      <c r="CP167" s="212"/>
      <c r="CQ167" s="212"/>
      <c r="CR167" s="212"/>
      <c r="CS167" s="212"/>
      <c r="CT167" s="212"/>
      <c r="CU167" s="212"/>
      <c r="CV167" s="212"/>
      <c r="CW167" s="212"/>
      <c r="CX167" s="212"/>
      <c r="CY167" s="212"/>
      <c r="CZ167" s="212"/>
      <c r="DA167" s="212"/>
      <c r="DB167" s="212"/>
      <c r="DC167" s="212"/>
      <c r="DD167" s="212"/>
      <c r="DE167" s="212"/>
      <c r="DF167" s="212"/>
      <c r="DG167" s="212"/>
      <c r="DH167" s="212"/>
      <c r="DI167" s="212"/>
      <c r="DJ167" s="212"/>
      <c r="DK167" s="212"/>
      <c r="DL167" s="212"/>
      <c r="DM167" s="212"/>
      <c r="DN167" s="212"/>
      <c r="DO167" s="212"/>
      <c r="DP167" s="212"/>
      <c r="DQ167" s="212"/>
      <c r="DR167" s="212"/>
      <c r="DS167" s="212"/>
      <c r="DT167" s="212"/>
      <c r="DU167" s="212"/>
      <c r="DV167" s="212"/>
      <c r="DW167" s="212"/>
      <c r="DX167" s="212"/>
      <c r="DY167" s="212"/>
      <c r="DZ167" s="212"/>
      <c r="EA167" s="212"/>
      <c r="EB167" s="212"/>
      <c r="EC167" s="212"/>
      <c r="ED167" s="212"/>
      <c r="EE167" s="212"/>
      <c r="EF167" s="212"/>
      <c r="EG167" s="212"/>
      <c r="EH167" s="212"/>
      <c r="EI167" s="212"/>
      <c r="EJ167" s="212"/>
      <c r="EK167" s="212"/>
      <c r="EL167" s="212"/>
      <c r="EM167" s="212"/>
      <c r="EN167" s="212"/>
      <c r="EO167" s="212"/>
      <c r="EP167" s="212"/>
      <c r="EQ167" s="212"/>
      <c r="ER167" s="212"/>
      <c r="ES167" s="212"/>
      <c r="ET167" s="212"/>
      <c r="EU167" s="212"/>
      <c r="EV167" s="212"/>
      <c r="EW167" s="212"/>
      <c r="EX167" s="212"/>
      <c r="EY167" s="212"/>
      <c r="EZ167" s="212"/>
      <c r="FA167" s="212"/>
      <c r="FB167" s="212"/>
      <c r="FC167" s="212"/>
      <c r="FD167" s="212"/>
      <c r="FE167" s="212"/>
      <c r="FF167" s="212"/>
      <c r="FG167" s="212"/>
      <c r="FH167" s="212"/>
      <c r="FI167" s="212"/>
      <c r="FJ167" s="212"/>
      <c r="FK167" s="212"/>
      <c r="FL167" s="212"/>
      <c r="FM167" s="212"/>
      <c r="FN167" s="212"/>
      <c r="FO167" s="212"/>
      <c r="FP167" s="212"/>
      <c r="FQ167" s="212"/>
      <c r="FR167" s="212"/>
      <c r="FS167" s="212"/>
      <c r="FT167" s="212"/>
      <c r="FU167" s="212"/>
      <c r="FV167" s="212"/>
      <c r="FW167" s="212"/>
      <c r="FX167" s="212"/>
      <c r="FY167" s="212"/>
      <c r="FZ167" s="212"/>
      <c r="GA167" s="212"/>
      <c r="GB167" s="212"/>
      <c r="GC167" s="212"/>
      <c r="GD167" s="212"/>
      <c r="GE167" s="212"/>
      <c r="GF167" s="212"/>
      <c r="GG167" s="212"/>
      <c r="GH167" s="212"/>
      <c r="GI167" s="212"/>
      <c r="GJ167" s="212"/>
      <c r="GK167" s="212"/>
      <c r="GL167" s="212"/>
      <c r="GM167" s="212"/>
      <c r="GN167" s="212"/>
      <c r="GO167" s="212"/>
      <c r="GP167" s="212"/>
      <c r="GQ167" s="212"/>
      <c r="GR167" s="212"/>
      <c r="GS167" s="212"/>
      <c r="GT167" s="212"/>
      <c r="GU167" s="212"/>
      <c r="GV167" s="212"/>
      <c r="GW167" s="212"/>
      <c r="GX167" s="212"/>
      <c r="GY167" s="212"/>
      <c r="GZ167" s="212"/>
      <c r="HA167" s="212"/>
      <c r="HB167" s="212"/>
      <c r="HC167" s="212"/>
      <c r="HD167" s="212"/>
      <c r="HE167" s="212"/>
      <c r="HF167" s="212"/>
      <c r="HG167" s="212"/>
      <c r="HH167" s="212"/>
      <c r="HI167" s="212"/>
      <c r="HJ167" s="212"/>
      <c r="HK167" s="212"/>
      <c r="HL167" s="212"/>
      <c r="HM167" s="212"/>
      <c r="HN167" s="212"/>
      <c r="HO167" s="212"/>
      <c r="HP167" s="212"/>
      <c r="HQ167" s="212"/>
      <c r="HR167" s="212"/>
      <c r="HS167" s="212"/>
      <c r="HT167" s="212"/>
      <c r="HU167" s="212"/>
      <c r="HV167" s="212"/>
      <c r="HW167" s="212"/>
      <c r="HX167" s="212"/>
      <c r="HY167" s="212"/>
      <c r="HZ167" s="212"/>
      <c r="IA167" s="212"/>
      <c r="IB167" s="212"/>
      <c r="IC167" s="212"/>
      <c r="ID167" s="212"/>
      <c r="IE167" s="212"/>
      <c r="IF167" s="212"/>
      <c r="IG167" s="212"/>
      <c r="IH167" s="212"/>
      <c r="II167" s="212"/>
      <c r="IJ167" s="212"/>
      <c r="IK167" s="212"/>
      <c r="IL167" s="212"/>
      <c r="IM167" s="212"/>
      <c r="IN167" s="212"/>
      <c r="IO167" s="212"/>
      <c r="IP167" s="212"/>
      <c r="IQ167" s="212"/>
      <c r="IR167" s="212"/>
      <c r="IS167" s="212"/>
      <c r="IT167" s="212"/>
      <c r="IU167" s="212"/>
      <c r="IV167" s="212"/>
    </row>
    <row r="168" spans="1:256" ht="18">
      <c r="A168" s="219" t="s">
        <v>388</v>
      </c>
      <c r="B168" s="226">
        <v>0</v>
      </c>
      <c r="C168" s="226">
        <v>174749.89</v>
      </c>
      <c r="D168" s="244"/>
      <c r="E168" s="220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2"/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2"/>
      <c r="CW168" s="212"/>
      <c r="CX168" s="212"/>
      <c r="CY168" s="212"/>
      <c r="CZ168" s="212"/>
      <c r="DA168" s="212"/>
      <c r="DB168" s="212"/>
      <c r="DC168" s="212"/>
      <c r="DD168" s="212"/>
      <c r="DE168" s="212"/>
      <c r="DF168" s="212"/>
      <c r="DG168" s="212"/>
      <c r="DH168" s="212"/>
      <c r="DI168" s="212"/>
      <c r="DJ168" s="212"/>
      <c r="DK168" s="212"/>
      <c r="DL168" s="212"/>
      <c r="DM168" s="212"/>
      <c r="DN168" s="212"/>
      <c r="DO168" s="212"/>
      <c r="DP168" s="212"/>
      <c r="DQ168" s="212"/>
      <c r="DR168" s="212"/>
      <c r="DS168" s="212"/>
      <c r="DT168" s="212"/>
      <c r="DU168" s="212"/>
      <c r="DV168" s="212"/>
      <c r="DW168" s="212"/>
      <c r="DX168" s="212"/>
      <c r="DY168" s="212"/>
      <c r="DZ168" s="212"/>
      <c r="EA168" s="212"/>
      <c r="EB168" s="212"/>
      <c r="EC168" s="212"/>
      <c r="ED168" s="212"/>
      <c r="EE168" s="212"/>
      <c r="EF168" s="212"/>
      <c r="EG168" s="212"/>
      <c r="EH168" s="212"/>
      <c r="EI168" s="212"/>
      <c r="EJ168" s="212"/>
      <c r="EK168" s="212"/>
      <c r="EL168" s="212"/>
      <c r="EM168" s="212"/>
      <c r="EN168" s="212"/>
      <c r="EO168" s="212"/>
      <c r="EP168" s="212"/>
      <c r="EQ168" s="212"/>
      <c r="ER168" s="212"/>
      <c r="ES168" s="212"/>
      <c r="ET168" s="212"/>
      <c r="EU168" s="212"/>
      <c r="EV168" s="212"/>
      <c r="EW168" s="212"/>
      <c r="EX168" s="212"/>
      <c r="EY168" s="212"/>
      <c r="EZ168" s="212"/>
      <c r="FA168" s="212"/>
      <c r="FB168" s="212"/>
      <c r="FC168" s="212"/>
      <c r="FD168" s="212"/>
      <c r="FE168" s="212"/>
      <c r="FF168" s="212"/>
      <c r="FG168" s="212"/>
      <c r="FH168" s="212"/>
      <c r="FI168" s="212"/>
      <c r="FJ168" s="212"/>
      <c r="FK168" s="212"/>
      <c r="FL168" s="212"/>
      <c r="FM168" s="212"/>
      <c r="FN168" s="212"/>
      <c r="FO168" s="212"/>
      <c r="FP168" s="212"/>
      <c r="FQ168" s="212"/>
      <c r="FR168" s="212"/>
      <c r="FS168" s="212"/>
      <c r="FT168" s="212"/>
      <c r="FU168" s="212"/>
      <c r="FV168" s="212"/>
      <c r="FW168" s="212"/>
      <c r="FX168" s="212"/>
      <c r="FY168" s="212"/>
      <c r="FZ168" s="212"/>
      <c r="GA168" s="212"/>
      <c r="GB168" s="212"/>
      <c r="GC168" s="212"/>
      <c r="GD168" s="212"/>
      <c r="GE168" s="212"/>
      <c r="GF168" s="212"/>
      <c r="GG168" s="212"/>
      <c r="GH168" s="212"/>
      <c r="GI168" s="212"/>
      <c r="GJ168" s="212"/>
      <c r="GK168" s="212"/>
      <c r="GL168" s="212"/>
      <c r="GM168" s="212"/>
      <c r="GN168" s="212"/>
      <c r="GO168" s="212"/>
      <c r="GP168" s="212"/>
      <c r="GQ168" s="212"/>
      <c r="GR168" s="212"/>
      <c r="GS168" s="212"/>
      <c r="GT168" s="212"/>
      <c r="GU168" s="212"/>
      <c r="GV168" s="212"/>
      <c r="GW168" s="212"/>
      <c r="GX168" s="212"/>
      <c r="GY168" s="212"/>
      <c r="GZ168" s="212"/>
      <c r="HA168" s="212"/>
      <c r="HB168" s="212"/>
      <c r="HC168" s="212"/>
      <c r="HD168" s="212"/>
      <c r="HE168" s="212"/>
      <c r="HF168" s="212"/>
      <c r="HG168" s="212"/>
      <c r="HH168" s="212"/>
      <c r="HI168" s="212"/>
      <c r="HJ168" s="212"/>
      <c r="HK168" s="212"/>
      <c r="HL168" s="212"/>
      <c r="HM168" s="212"/>
      <c r="HN168" s="212"/>
      <c r="HO168" s="212"/>
      <c r="HP168" s="212"/>
      <c r="HQ168" s="212"/>
      <c r="HR168" s="212"/>
      <c r="HS168" s="212"/>
      <c r="HT168" s="212"/>
      <c r="HU168" s="212"/>
      <c r="HV168" s="212"/>
      <c r="HW168" s="212"/>
      <c r="HX168" s="212"/>
      <c r="HY168" s="212"/>
      <c r="HZ168" s="212"/>
      <c r="IA168" s="212"/>
      <c r="IB168" s="212"/>
      <c r="IC168" s="212"/>
      <c r="ID168" s="212"/>
      <c r="IE168" s="212"/>
      <c r="IF168" s="212"/>
      <c r="IG168" s="212"/>
      <c r="IH168" s="212"/>
      <c r="II168" s="212"/>
      <c r="IJ168" s="212"/>
      <c r="IK168" s="212"/>
      <c r="IL168" s="212"/>
      <c r="IM168" s="212"/>
      <c r="IN168" s="212"/>
      <c r="IO168" s="212"/>
      <c r="IP168" s="212"/>
      <c r="IQ168" s="212"/>
      <c r="IR168" s="212"/>
      <c r="IS168" s="212"/>
      <c r="IT168" s="212"/>
      <c r="IU168" s="212"/>
      <c r="IV168" s="212"/>
    </row>
    <row r="169" spans="1:256" ht="18.75" thickBot="1">
      <c r="A169" s="222" t="s">
        <v>221</v>
      </c>
      <c r="B169" s="235">
        <f>SUM(B165:B168)</f>
        <v>26775</v>
      </c>
      <c r="C169" s="235">
        <f>SUM(C165:C168)</f>
        <v>378669.89</v>
      </c>
      <c r="D169" s="233">
        <f>C169-B169</f>
        <v>351894.89</v>
      </c>
      <c r="E169" s="240">
        <f>D169/B169</f>
        <v>13.142666293183941</v>
      </c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  <c r="BI169" s="212"/>
      <c r="BJ169" s="212"/>
      <c r="BK169" s="212"/>
      <c r="BL169" s="212"/>
      <c r="BM169" s="212"/>
      <c r="BN169" s="212"/>
      <c r="BO169" s="212"/>
      <c r="BP169" s="212"/>
      <c r="BQ169" s="212"/>
      <c r="BR169" s="212"/>
      <c r="BS169" s="212"/>
      <c r="BT169" s="212"/>
      <c r="BU169" s="212"/>
      <c r="BV169" s="212"/>
      <c r="BW169" s="212"/>
      <c r="BX169" s="212"/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212"/>
      <c r="CI169" s="212"/>
      <c r="CJ169" s="212"/>
      <c r="CK169" s="212"/>
      <c r="CL169" s="212"/>
      <c r="CM169" s="212"/>
      <c r="CN169" s="212"/>
      <c r="CO169" s="212"/>
      <c r="CP169" s="212"/>
      <c r="CQ169" s="212"/>
      <c r="CR169" s="212"/>
      <c r="CS169" s="212"/>
      <c r="CT169" s="212"/>
      <c r="CU169" s="212"/>
      <c r="CV169" s="212"/>
      <c r="CW169" s="212"/>
      <c r="CX169" s="212"/>
      <c r="CY169" s="212"/>
      <c r="CZ169" s="212"/>
      <c r="DA169" s="212"/>
      <c r="DB169" s="212"/>
      <c r="DC169" s="212"/>
      <c r="DD169" s="212"/>
      <c r="DE169" s="212"/>
      <c r="DF169" s="212"/>
      <c r="DG169" s="212"/>
      <c r="DH169" s="212"/>
      <c r="DI169" s="212"/>
      <c r="DJ169" s="212"/>
      <c r="DK169" s="212"/>
      <c r="DL169" s="212"/>
      <c r="DM169" s="212"/>
      <c r="DN169" s="212"/>
      <c r="DO169" s="212"/>
      <c r="DP169" s="212"/>
      <c r="DQ169" s="212"/>
      <c r="DR169" s="212"/>
      <c r="DS169" s="212"/>
      <c r="DT169" s="212"/>
      <c r="DU169" s="212"/>
      <c r="DV169" s="212"/>
      <c r="DW169" s="212"/>
      <c r="DX169" s="212"/>
      <c r="DY169" s="212"/>
      <c r="DZ169" s="212"/>
      <c r="EA169" s="212"/>
      <c r="EB169" s="212"/>
      <c r="EC169" s="212"/>
      <c r="ED169" s="212"/>
      <c r="EE169" s="212"/>
      <c r="EF169" s="212"/>
      <c r="EG169" s="212"/>
      <c r="EH169" s="212"/>
      <c r="EI169" s="212"/>
      <c r="EJ169" s="212"/>
      <c r="EK169" s="212"/>
      <c r="EL169" s="212"/>
      <c r="EM169" s="212"/>
      <c r="EN169" s="212"/>
      <c r="EO169" s="212"/>
      <c r="EP169" s="212"/>
      <c r="EQ169" s="212"/>
      <c r="ER169" s="212"/>
      <c r="ES169" s="212"/>
      <c r="ET169" s="212"/>
      <c r="EU169" s="212"/>
      <c r="EV169" s="212"/>
      <c r="EW169" s="212"/>
      <c r="EX169" s="212"/>
      <c r="EY169" s="212"/>
      <c r="EZ169" s="212"/>
      <c r="FA169" s="212"/>
      <c r="FB169" s="212"/>
      <c r="FC169" s="212"/>
      <c r="FD169" s="212"/>
      <c r="FE169" s="212"/>
      <c r="FF169" s="212"/>
      <c r="FG169" s="212"/>
      <c r="FH169" s="212"/>
      <c r="FI169" s="212"/>
      <c r="FJ169" s="212"/>
      <c r="FK169" s="212"/>
      <c r="FL169" s="212"/>
      <c r="FM169" s="212"/>
      <c r="FN169" s="212"/>
      <c r="FO169" s="212"/>
      <c r="FP169" s="212"/>
      <c r="FQ169" s="212"/>
      <c r="FR169" s="212"/>
      <c r="FS169" s="212"/>
      <c r="FT169" s="212"/>
      <c r="FU169" s="212"/>
      <c r="FV169" s="212"/>
      <c r="FW169" s="212"/>
      <c r="FX169" s="212"/>
      <c r="FY169" s="212"/>
      <c r="FZ169" s="212"/>
      <c r="GA169" s="212"/>
      <c r="GB169" s="212"/>
      <c r="GC169" s="212"/>
      <c r="GD169" s="212"/>
      <c r="GE169" s="212"/>
      <c r="GF169" s="212"/>
      <c r="GG169" s="212"/>
      <c r="GH169" s="212"/>
      <c r="GI169" s="212"/>
      <c r="GJ169" s="212"/>
      <c r="GK169" s="212"/>
      <c r="GL169" s="212"/>
      <c r="GM169" s="212"/>
      <c r="GN169" s="212"/>
      <c r="GO169" s="212"/>
      <c r="GP169" s="212"/>
      <c r="GQ169" s="212"/>
      <c r="GR169" s="212"/>
      <c r="GS169" s="212"/>
      <c r="GT169" s="212"/>
      <c r="GU169" s="212"/>
      <c r="GV169" s="212"/>
      <c r="GW169" s="212"/>
      <c r="GX169" s="212"/>
      <c r="GY169" s="212"/>
      <c r="GZ169" s="212"/>
      <c r="HA169" s="212"/>
      <c r="HB169" s="212"/>
      <c r="HC169" s="212"/>
      <c r="HD169" s="212"/>
      <c r="HE169" s="212"/>
      <c r="HF169" s="212"/>
      <c r="HG169" s="212"/>
      <c r="HH169" s="212"/>
      <c r="HI169" s="212"/>
      <c r="HJ169" s="212"/>
      <c r="HK169" s="212"/>
      <c r="HL169" s="212"/>
      <c r="HM169" s="212"/>
      <c r="HN169" s="212"/>
      <c r="HO169" s="212"/>
      <c r="HP169" s="212"/>
      <c r="HQ169" s="212"/>
      <c r="HR169" s="212"/>
      <c r="HS169" s="212"/>
      <c r="HT169" s="212"/>
      <c r="HU169" s="212"/>
      <c r="HV169" s="212"/>
      <c r="HW169" s="212"/>
      <c r="HX169" s="212"/>
      <c r="HY169" s="212"/>
      <c r="HZ169" s="212"/>
      <c r="IA169" s="212"/>
      <c r="IB169" s="212"/>
      <c r="IC169" s="212"/>
      <c r="ID169" s="212"/>
      <c r="IE169" s="212"/>
      <c r="IF169" s="212"/>
      <c r="IG169" s="212"/>
      <c r="IH169" s="212"/>
      <c r="II169" s="212"/>
      <c r="IJ169" s="212"/>
      <c r="IK169" s="212"/>
      <c r="IL169" s="212"/>
      <c r="IM169" s="212"/>
      <c r="IN169" s="212"/>
      <c r="IO169" s="212"/>
      <c r="IP169" s="212"/>
      <c r="IQ169" s="212"/>
      <c r="IR169" s="212"/>
      <c r="IS169" s="212"/>
      <c r="IT169" s="212"/>
      <c r="IU169" s="212"/>
      <c r="IV169" s="212"/>
    </row>
    <row r="170" spans="1:256" ht="18.75" thickTop="1">
      <c r="A170" s="243" t="s">
        <v>449</v>
      </c>
      <c r="B170" s="226">
        <v>1910606189.49</v>
      </c>
      <c r="C170" s="226">
        <v>1939084812.9</v>
      </c>
      <c r="D170" s="231"/>
      <c r="E170" s="23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2"/>
      <c r="CI170" s="212"/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2"/>
      <c r="CT170" s="212"/>
      <c r="CU170" s="212"/>
      <c r="CV170" s="212"/>
      <c r="CW170" s="212"/>
      <c r="CX170" s="212"/>
      <c r="CY170" s="212"/>
      <c r="CZ170" s="212"/>
      <c r="DA170" s="212"/>
      <c r="DB170" s="212"/>
      <c r="DC170" s="212"/>
      <c r="DD170" s="212"/>
      <c r="DE170" s="212"/>
      <c r="DF170" s="212"/>
      <c r="DG170" s="212"/>
      <c r="DH170" s="212"/>
      <c r="DI170" s="212"/>
      <c r="DJ170" s="212"/>
      <c r="DK170" s="212"/>
      <c r="DL170" s="212"/>
      <c r="DM170" s="212"/>
      <c r="DN170" s="212"/>
      <c r="DO170" s="212"/>
      <c r="DP170" s="212"/>
      <c r="DQ170" s="212"/>
      <c r="DR170" s="212"/>
      <c r="DS170" s="212"/>
      <c r="DT170" s="212"/>
      <c r="DU170" s="212"/>
      <c r="DV170" s="212"/>
      <c r="DW170" s="212"/>
      <c r="DX170" s="212"/>
      <c r="DY170" s="212"/>
      <c r="DZ170" s="212"/>
      <c r="EA170" s="212"/>
      <c r="EB170" s="212"/>
      <c r="EC170" s="212"/>
      <c r="ED170" s="212"/>
      <c r="EE170" s="212"/>
      <c r="EF170" s="212"/>
      <c r="EG170" s="212"/>
      <c r="EH170" s="212"/>
      <c r="EI170" s="212"/>
      <c r="EJ170" s="212"/>
      <c r="EK170" s="212"/>
      <c r="EL170" s="212"/>
      <c r="EM170" s="212"/>
      <c r="EN170" s="212"/>
      <c r="EO170" s="2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  <c r="FH170" s="212"/>
      <c r="FI170" s="212"/>
      <c r="FJ170" s="212"/>
      <c r="FK170" s="212"/>
      <c r="FL170" s="212"/>
      <c r="FM170" s="212"/>
      <c r="FN170" s="212"/>
      <c r="FO170" s="212"/>
      <c r="FP170" s="212"/>
      <c r="FQ170" s="212"/>
      <c r="FR170" s="212"/>
      <c r="FS170" s="212"/>
      <c r="FT170" s="212"/>
      <c r="FU170" s="212"/>
      <c r="FV170" s="212"/>
      <c r="FW170" s="212"/>
      <c r="FX170" s="212"/>
      <c r="FY170" s="212"/>
      <c r="FZ170" s="212"/>
      <c r="GA170" s="212"/>
      <c r="GB170" s="212"/>
      <c r="GC170" s="212"/>
      <c r="GD170" s="212"/>
      <c r="GE170" s="212"/>
      <c r="GF170" s="212"/>
      <c r="GG170" s="212"/>
      <c r="GH170" s="212"/>
      <c r="GI170" s="212"/>
      <c r="GJ170" s="212"/>
      <c r="GK170" s="212"/>
      <c r="GL170" s="212"/>
      <c r="GM170" s="212"/>
      <c r="GN170" s="212"/>
      <c r="GO170" s="212"/>
      <c r="GP170" s="212"/>
      <c r="GQ170" s="212"/>
      <c r="GR170" s="212"/>
      <c r="GS170" s="212"/>
      <c r="GT170" s="212"/>
      <c r="GU170" s="212"/>
      <c r="GV170" s="212"/>
      <c r="GW170" s="212"/>
      <c r="GX170" s="212"/>
      <c r="GY170" s="212"/>
      <c r="GZ170" s="212"/>
      <c r="HA170" s="212"/>
      <c r="HB170" s="212"/>
      <c r="HC170" s="212"/>
      <c r="HD170" s="212"/>
      <c r="HE170" s="212"/>
      <c r="HF170" s="212"/>
      <c r="HG170" s="212"/>
      <c r="HH170" s="212"/>
      <c r="HI170" s="212"/>
      <c r="HJ170" s="212"/>
      <c r="HK170" s="212"/>
      <c r="HL170" s="212"/>
      <c r="HM170" s="212"/>
      <c r="HN170" s="212"/>
      <c r="HO170" s="212"/>
      <c r="HP170" s="212"/>
      <c r="HQ170" s="212"/>
      <c r="HR170" s="212"/>
      <c r="HS170" s="212"/>
      <c r="HT170" s="212"/>
      <c r="HU170" s="212"/>
      <c r="HV170" s="212"/>
      <c r="HW170" s="212"/>
      <c r="HX170" s="212"/>
      <c r="HY170" s="212"/>
      <c r="HZ170" s="212"/>
      <c r="IA170" s="212"/>
      <c r="IB170" s="212"/>
      <c r="IC170" s="212"/>
      <c r="ID170" s="212"/>
      <c r="IE170" s="212"/>
      <c r="IF170" s="212"/>
      <c r="IG170" s="212"/>
      <c r="IH170" s="212"/>
      <c r="II170" s="212"/>
      <c r="IJ170" s="212"/>
      <c r="IK170" s="212"/>
      <c r="IL170" s="212"/>
      <c r="IM170" s="212"/>
      <c r="IN170" s="212"/>
      <c r="IO170" s="212"/>
      <c r="IP170" s="212"/>
      <c r="IQ170" s="212"/>
      <c r="IR170" s="212"/>
      <c r="IS170" s="212"/>
      <c r="IT170" s="212"/>
      <c r="IU170" s="212"/>
      <c r="IV170" s="212"/>
    </row>
    <row r="171" spans="1:256" ht="18">
      <c r="A171" s="219" t="s">
        <v>389</v>
      </c>
      <c r="B171" s="226">
        <v>14689339.68</v>
      </c>
      <c r="C171" s="226">
        <v>16543034.93</v>
      </c>
      <c r="D171" s="231"/>
      <c r="E171" s="23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  <c r="DC171" s="212"/>
      <c r="DD171" s="212"/>
      <c r="DE171" s="212"/>
      <c r="DF171" s="212"/>
      <c r="DG171" s="212"/>
      <c r="DH171" s="212"/>
      <c r="DI171" s="212"/>
      <c r="DJ171" s="212"/>
      <c r="DK171" s="212"/>
      <c r="DL171" s="212"/>
      <c r="DM171" s="212"/>
      <c r="DN171" s="212"/>
      <c r="DO171" s="212"/>
      <c r="DP171" s="212"/>
      <c r="DQ171" s="212"/>
      <c r="DR171" s="212"/>
      <c r="DS171" s="212"/>
      <c r="DT171" s="212"/>
      <c r="DU171" s="212"/>
      <c r="DV171" s="212"/>
      <c r="DW171" s="212"/>
      <c r="DX171" s="212"/>
      <c r="DY171" s="212"/>
      <c r="DZ171" s="212"/>
      <c r="EA171" s="212"/>
      <c r="EB171" s="212"/>
      <c r="EC171" s="212"/>
      <c r="ED171" s="212"/>
      <c r="EE171" s="212"/>
      <c r="EF171" s="212"/>
      <c r="EG171" s="212"/>
      <c r="EH171" s="212"/>
      <c r="EI171" s="212"/>
      <c r="EJ171" s="212"/>
      <c r="EK171" s="212"/>
      <c r="EL171" s="212"/>
      <c r="EM171" s="212"/>
      <c r="EN171" s="212"/>
      <c r="EO171" s="212"/>
      <c r="EP171" s="212"/>
      <c r="EQ171" s="212"/>
      <c r="ER171" s="212"/>
      <c r="ES171" s="212"/>
      <c r="ET171" s="212"/>
      <c r="EU171" s="212"/>
      <c r="EV171" s="212"/>
      <c r="EW171" s="212"/>
      <c r="EX171" s="212"/>
      <c r="EY171" s="212"/>
      <c r="EZ171" s="212"/>
      <c r="FA171" s="212"/>
      <c r="FB171" s="212"/>
      <c r="FC171" s="212"/>
      <c r="FD171" s="212"/>
      <c r="FE171" s="212"/>
      <c r="FF171" s="212"/>
      <c r="FG171" s="212"/>
      <c r="FH171" s="212"/>
      <c r="FI171" s="212"/>
      <c r="FJ171" s="212"/>
      <c r="FK171" s="212"/>
      <c r="FL171" s="212"/>
      <c r="FM171" s="212"/>
      <c r="FN171" s="212"/>
      <c r="FO171" s="212"/>
      <c r="FP171" s="212"/>
      <c r="FQ171" s="212"/>
      <c r="FR171" s="212"/>
      <c r="FS171" s="212"/>
      <c r="FT171" s="212"/>
      <c r="FU171" s="212"/>
      <c r="FV171" s="212"/>
      <c r="FW171" s="212"/>
      <c r="FX171" s="212"/>
      <c r="FY171" s="212"/>
      <c r="FZ171" s="212"/>
      <c r="GA171" s="212"/>
      <c r="GB171" s="212"/>
      <c r="GC171" s="212"/>
      <c r="GD171" s="212"/>
      <c r="GE171" s="212"/>
      <c r="GF171" s="212"/>
      <c r="GG171" s="212"/>
      <c r="GH171" s="212"/>
      <c r="GI171" s="212"/>
      <c r="GJ171" s="212"/>
      <c r="GK171" s="212"/>
      <c r="GL171" s="212"/>
      <c r="GM171" s="212"/>
      <c r="GN171" s="212"/>
      <c r="GO171" s="212"/>
      <c r="GP171" s="212"/>
      <c r="GQ171" s="212"/>
      <c r="GR171" s="212"/>
      <c r="GS171" s="212"/>
      <c r="GT171" s="212"/>
      <c r="GU171" s="212"/>
      <c r="GV171" s="212"/>
      <c r="GW171" s="212"/>
      <c r="GX171" s="212"/>
      <c r="GY171" s="212"/>
      <c r="GZ171" s="212"/>
      <c r="HA171" s="212"/>
      <c r="HB171" s="212"/>
      <c r="HC171" s="212"/>
      <c r="HD171" s="212"/>
      <c r="HE171" s="212"/>
      <c r="HF171" s="212"/>
      <c r="HG171" s="212"/>
      <c r="HH171" s="212"/>
      <c r="HI171" s="212"/>
      <c r="HJ171" s="212"/>
      <c r="HK171" s="212"/>
      <c r="HL171" s="212"/>
      <c r="HM171" s="212"/>
      <c r="HN171" s="212"/>
      <c r="HO171" s="212"/>
      <c r="HP171" s="212"/>
      <c r="HQ171" s="212"/>
      <c r="HR171" s="212"/>
      <c r="HS171" s="212"/>
      <c r="HT171" s="212"/>
      <c r="HU171" s="212"/>
      <c r="HV171" s="212"/>
      <c r="HW171" s="212"/>
      <c r="HX171" s="212"/>
      <c r="HY171" s="212"/>
      <c r="HZ171" s="212"/>
      <c r="IA171" s="212"/>
      <c r="IB171" s="212"/>
      <c r="IC171" s="212"/>
      <c r="ID171" s="212"/>
      <c r="IE171" s="212"/>
      <c r="IF171" s="212"/>
      <c r="IG171" s="212"/>
      <c r="IH171" s="212"/>
      <c r="II171" s="212"/>
      <c r="IJ171" s="212"/>
      <c r="IK171" s="212"/>
      <c r="IL171" s="212"/>
      <c r="IM171" s="212"/>
      <c r="IN171" s="212"/>
      <c r="IO171" s="212"/>
      <c r="IP171" s="212"/>
      <c r="IQ171" s="212"/>
      <c r="IR171" s="212"/>
      <c r="IS171" s="212"/>
      <c r="IT171" s="212"/>
      <c r="IU171" s="212"/>
      <c r="IV171" s="212"/>
    </row>
    <row r="172" spans="1:256" ht="18">
      <c r="A172" s="219" t="s">
        <v>390</v>
      </c>
      <c r="B172" s="226">
        <v>5512013.49</v>
      </c>
      <c r="C172" s="226">
        <v>11773511.38</v>
      </c>
      <c r="D172" s="231"/>
      <c r="E172" s="23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  <c r="DC172" s="212"/>
      <c r="DD172" s="212"/>
      <c r="DE172" s="212"/>
      <c r="DF172" s="212"/>
      <c r="DG172" s="212"/>
      <c r="DH172" s="212"/>
      <c r="DI172" s="212"/>
      <c r="DJ172" s="212"/>
      <c r="DK172" s="212"/>
      <c r="DL172" s="212"/>
      <c r="DM172" s="212"/>
      <c r="DN172" s="212"/>
      <c r="DO172" s="212"/>
      <c r="DP172" s="212"/>
      <c r="DQ172" s="212"/>
      <c r="DR172" s="212"/>
      <c r="DS172" s="212"/>
      <c r="DT172" s="212"/>
      <c r="DU172" s="212"/>
      <c r="DV172" s="212"/>
      <c r="DW172" s="212"/>
      <c r="DX172" s="212"/>
      <c r="DY172" s="212"/>
      <c r="DZ172" s="212"/>
      <c r="EA172" s="212"/>
      <c r="EB172" s="212"/>
      <c r="EC172" s="212"/>
      <c r="ED172" s="212"/>
      <c r="EE172" s="212"/>
      <c r="EF172" s="212"/>
      <c r="EG172" s="212"/>
      <c r="EH172" s="212"/>
      <c r="EI172" s="212"/>
      <c r="EJ172" s="212"/>
      <c r="EK172" s="212"/>
      <c r="EL172" s="212"/>
      <c r="EM172" s="212"/>
      <c r="EN172" s="212"/>
      <c r="EO172" s="212"/>
      <c r="EP172" s="212"/>
      <c r="EQ172" s="212"/>
      <c r="ER172" s="212"/>
      <c r="ES172" s="212"/>
      <c r="ET172" s="212"/>
      <c r="EU172" s="212"/>
      <c r="EV172" s="212"/>
      <c r="EW172" s="212"/>
      <c r="EX172" s="212"/>
      <c r="EY172" s="212"/>
      <c r="EZ172" s="212"/>
      <c r="FA172" s="212"/>
      <c r="FB172" s="212"/>
      <c r="FC172" s="212"/>
      <c r="FD172" s="212"/>
      <c r="FE172" s="212"/>
      <c r="FF172" s="212"/>
      <c r="FG172" s="212"/>
      <c r="FH172" s="212"/>
      <c r="FI172" s="212"/>
      <c r="FJ172" s="212"/>
      <c r="FK172" s="212"/>
      <c r="FL172" s="212"/>
      <c r="FM172" s="212"/>
      <c r="FN172" s="212"/>
      <c r="FO172" s="212"/>
      <c r="FP172" s="212"/>
      <c r="FQ172" s="212"/>
      <c r="FR172" s="212"/>
      <c r="FS172" s="212"/>
      <c r="FT172" s="212"/>
      <c r="FU172" s="212"/>
      <c r="FV172" s="212"/>
      <c r="FW172" s="212"/>
      <c r="FX172" s="212"/>
      <c r="FY172" s="212"/>
      <c r="FZ172" s="212"/>
      <c r="GA172" s="212"/>
      <c r="GB172" s="212"/>
      <c r="GC172" s="212"/>
      <c r="GD172" s="212"/>
      <c r="GE172" s="212"/>
      <c r="GF172" s="212"/>
      <c r="GG172" s="212"/>
      <c r="GH172" s="212"/>
      <c r="GI172" s="212"/>
      <c r="GJ172" s="212"/>
      <c r="GK172" s="212"/>
      <c r="GL172" s="212"/>
      <c r="GM172" s="212"/>
      <c r="GN172" s="212"/>
      <c r="GO172" s="212"/>
      <c r="GP172" s="212"/>
      <c r="GQ172" s="212"/>
      <c r="GR172" s="212"/>
      <c r="GS172" s="212"/>
      <c r="GT172" s="212"/>
      <c r="GU172" s="212"/>
      <c r="GV172" s="212"/>
      <c r="GW172" s="212"/>
      <c r="GX172" s="212"/>
      <c r="GY172" s="212"/>
      <c r="GZ172" s="212"/>
      <c r="HA172" s="212"/>
      <c r="HB172" s="212"/>
      <c r="HC172" s="212"/>
      <c r="HD172" s="212"/>
      <c r="HE172" s="212"/>
      <c r="HF172" s="212"/>
      <c r="HG172" s="212"/>
      <c r="HH172" s="212"/>
      <c r="HI172" s="212"/>
      <c r="HJ172" s="212"/>
      <c r="HK172" s="212"/>
      <c r="HL172" s="212"/>
      <c r="HM172" s="212"/>
      <c r="HN172" s="212"/>
      <c r="HO172" s="212"/>
      <c r="HP172" s="212"/>
      <c r="HQ172" s="212"/>
      <c r="HR172" s="212"/>
      <c r="HS172" s="212"/>
      <c r="HT172" s="212"/>
      <c r="HU172" s="212"/>
      <c r="HV172" s="212"/>
      <c r="HW172" s="212"/>
      <c r="HX172" s="212"/>
      <c r="HY172" s="212"/>
      <c r="HZ172" s="212"/>
      <c r="IA172" s="212"/>
      <c r="IB172" s="212"/>
      <c r="IC172" s="212"/>
      <c r="ID172" s="212"/>
      <c r="IE172" s="212"/>
      <c r="IF172" s="212"/>
      <c r="IG172" s="212"/>
      <c r="IH172" s="212"/>
      <c r="II172" s="212"/>
      <c r="IJ172" s="212"/>
      <c r="IK172" s="212"/>
      <c r="IL172" s="212"/>
      <c r="IM172" s="212"/>
      <c r="IN172" s="212"/>
      <c r="IO172" s="212"/>
      <c r="IP172" s="212"/>
      <c r="IQ172" s="212"/>
      <c r="IR172" s="212"/>
      <c r="IS172" s="212"/>
      <c r="IT172" s="212"/>
      <c r="IU172" s="212"/>
      <c r="IV172" s="212"/>
    </row>
    <row r="173" spans="1:256" ht="18">
      <c r="A173" s="219" t="s">
        <v>391</v>
      </c>
      <c r="B173" s="226">
        <v>0</v>
      </c>
      <c r="C173" s="226">
        <v>210768526.56</v>
      </c>
      <c r="D173" s="231"/>
      <c r="E173" s="23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2"/>
      <c r="DB173" s="212"/>
      <c r="DC173" s="212"/>
      <c r="DD173" s="212"/>
      <c r="DE173" s="212"/>
      <c r="DF173" s="212"/>
      <c r="DG173" s="212"/>
      <c r="DH173" s="212"/>
      <c r="DI173" s="212"/>
      <c r="DJ173" s="212"/>
      <c r="DK173" s="212"/>
      <c r="DL173" s="212"/>
      <c r="DM173" s="212"/>
      <c r="DN173" s="212"/>
      <c r="DO173" s="212"/>
      <c r="DP173" s="212"/>
      <c r="DQ173" s="212"/>
      <c r="DR173" s="212"/>
      <c r="DS173" s="212"/>
      <c r="DT173" s="212"/>
      <c r="DU173" s="212"/>
      <c r="DV173" s="212"/>
      <c r="DW173" s="212"/>
      <c r="DX173" s="212"/>
      <c r="DY173" s="212"/>
      <c r="DZ173" s="212"/>
      <c r="EA173" s="212"/>
      <c r="EB173" s="212"/>
      <c r="EC173" s="212"/>
      <c r="ED173" s="212"/>
      <c r="EE173" s="212"/>
      <c r="EF173" s="212"/>
      <c r="EG173" s="212"/>
      <c r="EH173" s="212"/>
      <c r="EI173" s="212"/>
      <c r="EJ173" s="212"/>
      <c r="EK173" s="212"/>
      <c r="EL173" s="212"/>
      <c r="EM173" s="212"/>
      <c r="EN173" s="212"/>
      <c r="EO173" s="212"/>
      <c r="EP173" s="212"/>
      <c r="EQ173" s="212"/>
      <c r="ER173" s="212"/>
      <c r="ES173" s="212"/>
      <c r="ET173" s="212"/>
      <c r="EU173" s="212"/>
      <c r="EV173" s="212"/>
      <c r="EW173" s="212"/>
      <c r="EX173" s="212"/>
      <c r="EY173" s="212"/>
      <c r="EZ173" s="212"/>
      <c r="FA173" s="212"/>
      <c r="FB173" s="212"/>
      <c r="FC173" s="212"/>
      <c r="FD173" s="212"/>
      <c r="FE173" s="212"/>
      <c r="FF173" s="212"/>
      <c r="FG173" s="212"/>
      <c r="FH173" s="212"/>
      <c r="FI173" s="212"/>
      <c r="FJ173" s="212"/>
      <c r="FK173" s="212"/>
      <c r="FL173" s="212"/>
      <c r="FM173" s="212"/>
      <c r="FN173" s="212"/>
      <c r="FO173" s="212"/>
      <c r="FP173" s="212"/>
      <c r="FQ173" s="212"/>
      <c r="FR173" s="212"/>
      <c r="FS173" s="212"/>
      <c r="FT173" s="212"/>
      <c r="FU173" s="212"/>
      <c r="FV173" s="212"/>
      <c r="FW173" s="212"/>
      <c r="FX173" s="212"/>
      <c r="FY173" s="212"/>
      <c r="FZ173" s="212"/>
      <c r="GA173" s="212"/>
      <c r="GB173" s="212"/>
      <c r="GC173" s="212"/>
      <c r="GD173" s="212"/>
      <c r="GE173" s="212"/>
      <c r="GF173" s="212"/>
      <c r="GG173" s="212"/>
      <c r="GH173" s="212"/>
      <c r="GI173" s="212"/>
      <c r="GJ173" s="212"/>
      <c r="GK173" s="212"/>
      <c r="GL173" s="212"/>
      <c r="GM173" s="212"/>
      <c r="GN173" s="212"/>
      <c r="GO173" s="212"/>
      <c r="GP173" s="212"/>
      <c r="GQ173" s="212"/>
      <c r="GR173" s="212"/>
      <c r="GS173" s="212"/>
      <c r="GT173" s="212"/>
      <c r="GU173" s="212"/>
      <c r="GV173" s="212"/>
      <c r="GW173" s="212"/>
      <c r="GX173" s="212"/>
      <c r="GY173" s="212"/>
      <c r="GZ173" s="212"/>
      <c r="HA173" s="212"/>
      <c r="HB173" s="212"/>
      <c r="HC173" s="212"/>
      <c r="HD173" s="212"/>
      <c r="HE173" s="212"/>
      <c r="HF173" s="212"/>
      <c r="HG173" s="212"/>
      <c r="HH173" s="212"/>
      <c r="HI173" s="212"/>
      <c r="HJ173" s="212"/>
      <c r="HK173" s="212"/>
      <c r="HL173" s="212"/>
      <c r="HM173" s="212"/>
      <c r="HN173" s="212"/>
      <c r="HO173" s="212"/>
      <c r="HP173" s="212"/>
      <c r="HQ173" s="212"/>
      <c r="HR173" s="212"/>
      <c r="HS173" s="212"/>
      <c r="HT173" s="212"/>
      <c r="HU173" s="212"/>
      <c r="HV173" s="212"/>
      <c r="HW173" s="212"/>
      <c r="HX173" s="212"/>
      <c r="HY173" s="212"/>
      <c r="HZ173" s="212"/>
      <c r="IA173" s="212"/>
      <c r="IB173" s="212"/>
      <c r="IC173" s="212"/>
      <c r="ID173" s="212"/>
      <c r="IE173" s="212"/>
      <c r="IF173" s="212"/>
      <c r="IG173" s="212"/>
      <c r="IH173" s="212"/>
      <c r="II173" s="212"/>
      <c r="IJ173" s="212"/>
      <c r="IK173" s="212"/>
      <c r="IL173" s="212"/>
      <c r="IM173" s="212"/>
      <c r="IN173" s="212"/>
      <c r="IO173" s="212"/>
      <c r="IP173" s="212"/>
      <c r="IQ173" s="212"/>
      <c r="IR173" s="212"/>
      <c r="IS173" s="212"/>
      <c r="IT173" s="212"/>
      <c r="IU173" s="212"/>
      <c r="IV173" s="212"/>
    </row>
    <row r="174" spans="1:256" ht="18">
      <c r="A174" s="219" t="s">
        <v>392</v>
      </c>
      <c r="B174" s="226">
        <v>0</v>
      </c>
      <c r="C174" s="226">
        <v>15476065.78</v>
      </c>
      <c r="D174" s="231"/>
      <c r="E174" s="23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2"/>
      <c r="DB174" s="212"/>
      <c r="DC174" s="212"/>
      <c r="DD174" s="212"/>
      <c r="DE174" s="212"/>
      <c r="DF174" s="212"/>
      <c r="DG174" s="212"/>
      <c r="DH174" s="212"/>
      <c r="DI174" s="212"/>
      <c r="DJ174" s="212"/>
      <c r="DK174" s="212"/>
      <c r="DL174" s="212"/>
      <c r="DM174" s="212"/>
      <c r="DN174" s="212"/>
      <c r="DO174" s="212"/>
      <c r="DP174" s="212"/>
      <c r="DQ174" s="212"/>
      <c r="DR174" s="212"/>
      <c r="DS174" s="212"/>
      <c r="DT174" s="212"/>
      <c r="DU174" s="212"/>
      <c r="DV174" s="212"/>
      <c r="DW174" s="212"/>
      <c r="DX174" s="212"/>
      <c r="DY174" s="212"/>
      <c r="DZ174" s="212"/>
      <c r="EA174" s="212"/>
      <c r="EB174" s="212"/>
      <c r="EC174" s="212"/>
      <c r="ED174" s="212"/>
      <c r="EE174" s="212"/>
      <c r="EF174" s="212"/>
      <c r="EG174" s="212"/>
      <c r="EH174" s="212"/>
      <c r="EI174" s="212"/>
      <c r="EJ174" s="212"/>
      <c r="EK174" s="212"/>
      <c r="EL174" s="212"/>
      <c r="EM174" s="212"/>
      <c r="EN174" s="212"/>
      <c r="EO174" s="212"/>
      <c r="EP174" s="212"/>
      <c r="EQ174" s="212"/>
      <c r="ER174" s="212"/>
      <c r="ES174" s="212"/>
      <c r="ET174" s="212"/>
      <c r="EU174" s="212"/>
      <c r="EV174" s="212"/>
      <c r="EW174" s="212"/>
      <c r="EX174" s="212"/>
      <c r="EY174" s="212"/>
      <c r="EZ174" s="212"/>
      <c r="FA174" s="212"/>
      <c r="FB174" s="212"/>
      <c r="FC174" s="212"/>
      <c r="FD174" s="212"/>
      <c r="FE174" s="212"/>
      <c r="FF174" s="212"/>
      <c r="FG174" s="212"/>
      <c r="FH174" s="212"/>
      <c r="FI174" s="212"/>
      <c r="FJ174" s="212"/>
      <c r="FK174" s="212"/>
      <c r="FL174" s="212"/>
      <c r="FM174" s="212"/>
      <c r="FN174" s="212"/>
      <c r="FO174" s="212"/>
      <c r="FP174" s="212"/>
      <c r="FQ174" s="212"/>
      <c r="FR174" s="212"/>
      <c r="FS174" s="212"/>
      <c r="FT174" s="212"/>
      <c r="FU174" s="212"/>
      <c r="FV174" s="212"/>
      <c r="FW174" s="212"/>
      <c r="FX174" s="212"/>
      <c r="FY174" s="212"/>
      <c r="FZ174" s="212"/>
      <c r="GA174" s="212"/>
      <c r="GB174" s="212"/>
      <c r="GC174" s="212"/>
      <c r="GD174" s="212"/>
      <c r="GE174" s="212"/>
      <c r="GF174" s="212"/>
      <c r="GG174" s="212"/>
      <c r="GH174" s="212"/>
      <c r="GI174" s="212"/>
      <c r="GJ174" s="212"/>
      <c r="GK174" s="212"/>
      <c r="GL174" s="212"/>
      <c r="GM174" s="212"/>
      <c r="GN174" s="212"/>
      <c r="GO174" s="212"/>
      <c r="GP174" s="212"/>
      <c r="GQ174" s="212"/>
      <c r="GR174" s="212"/>
      <c r="GS174" s="212"/>
      <c r="GT174" s="212"/>
      <c r="GU174" s="212"/>
      <c r="GV174" s="212"/>
      <c r="GW174" s="212"/>
      <c r="GX174" s="212"/>
      <c r="GY174" s="212"/>
      <c r="GZ174" s="212"/>
      <c r="HA174" s="212"/>
      <c r="HB174" s="212"/>
      <c r="HC174" s="212"/>
      <c r="HD174" s="212"/>
      <c r="HE174" s="212"/>
      <c r="HF174" s="212"/>
      <c r="HG174" s="212"/>
      <c r="HH174" s="212"/>
      <c r="HI174" s="212"/>
      <c r="HJ174" s="212"/>
      <c r="HK174" s="212"/>
      <c r="HL174" s="212"/>
      <c r="HM174" s="212"/>
      <c r="HN174" s="212"/>
      <c r="HO174" s="212"/>
      <c r="HP174" s="212"/>
      <c r="HQ174" s="212"/>
      <c r="HR174" s="212"/>
      <c r="HS174" s="212"/>
      <c r="HT174" s="212"/>
      <c r="HU174" s="212"/>
      <c r="HV174" s="212"/>
      <c r="HW174" s="212"/>
      <c r="HX174" s="212"/>
      <c r="HY174" s="212"/>
      <c r="HZ174" s="212"/>
      <c r="IA174" s="212"/>
      <c r="IB174" s="212"/>
      <c r="IC174" s="212"/>
      <c r="ID174" s="212"/>
      <c r="IE174" s="212"/>
      <c r="IF174" s="212"/>
      <c r="IG174" s="212"/>
      <c r="IH174" s="212"/>
      <c r="II174" s="212"/>
      <c r="IJ174" s="212"/>
      <c r="IK174" s="212"/>
      <c r="IL174" s="212"/>
      <c r="IM174" s="212"/>
      <c r="IN174" s="212"/>
      <c r="IO174" s="212"/>
      <c r="IP174" s="212"/>
      <c r="IQ174" s="212"/>
      <c r="IR174" s="212"/>
      <c r="IS174" s="212"/>
      <c r="IT174" s="212"/>
      <c r="IU174" s="212"/>
      <c r="IV174" s="212"/>
    </row>
    <row r="175" spans="1:256" ht="18.75" thickBot="1">
      <c r="A175" s="222" t="s">
        <v>221</v>
      </c>
      <c r="B175" s="233">
        <f>SUM(B170:B174)</f>
        <v>1930807542.66</v>
      </c>
      <c r="C175" s="233">
        <f>SUM(C170:C174)</f>
        <v>2193645951.5500007</v>
      </c>
      <c r="D175" s="233">
        <f>C175-B175</f>
        <v>262838408.89000058</v>
      </c>
      <c r="E175" s="234">
        <f>D175/B175</f>
        <v>0.1361287456583571</v>
      </c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2"/>
      <c r="DB175" s="212"/>
      <c r="DC175" s="212"/>
      <c r="DD175" s="212"/>
      <c r="DE175" s="212"/>
      <c r="DF175" s="212"/>
      <c r="DG175" s="212"/>
      <c r="DH175" s="212"/>
      <c r="DI175" s="212"/>
      <c r="DJ175" s="212"/>
      <c r="DK175" s="212"/>
      <c r="DL175" s="212"/>
      <c r="DM175" s="212"/>
      <c r="DN175" s="212"/>
      <c r="DO175" s="212"/>
      <c r="DP175" s="212"/>
      <c r="DQ175" s="212"/>
      <c r="DR175" s="212"/>
      <c r="DS175" s="212"/>
      <c r="DT175" s="212"/>
      <c r="DU175" s="212"/>
      <c r="DV175" s="212"/>
      <c r="DW175" s="212"/>
      <c r="DX175" s="212"/>
      <c r="DY175" s="212"/>
      <c r="DZ175" s="212"/>
      <c r="EA175" s="212"/>
      <c r="EB175" s="212"/>
      <c r="EC175" s="212"/>
      <c r="ED175" s="212"/>
      <c r="EE175" s="212"/>
      <c r="EF175" s="212"/>
      <c r="EG175" s="212"/>
      <c r="EH175" s="212"/>
      <c r="EI175" s="212"/>
      <c r="EJ175" s="212"/>
      <c r="EK175" s="212"/>
      <c r="EL175" s="212"/>
      <c r="EM175" s="212"/>
      <c r="EN175" s="212"/>
      <c r="EO175" s="212"/>
      <c r="EP175" s="212"/>
      <c r="EQ175" s="212"/>
      <c r="ER175" s="212"/>
      <c r="ES175" s="212"/>
      <c r="ET175" s="212"/>
      <c r="EU175" s="212"/>
      <c r="EV175" s="212"/>
      <c r="EW175" s="212"/>
      <c r="EX175" s="212"/>
      <c r="EY175" s="212"/>
      <c r="EZ175" s="212"/>
      <c r="FA175" s="212"/>
      <c r="FB175" s="212"/>
      <c r="FC175" s="212"/>
      <c r="FD175" s="212"/>
      <c r="FE175" s="212"/>
      <c r="FF175" s="212"/>
      <c r="FG175" s="212"/>
      <c r="FH175" s="212"/>
      <c r="FI175" s="212"/>
      <c r="FJ175" s="212"/>
      <c r="FK175" s="212"/>
      <c r="FL175" s="212"/>
      <c r="FM175" s="212"/>
      <c r="FN175" s="212"/>
      <c r="FO175" s="212"/>
      <c r="FP175" s="212"/>
      <c r="FQ175" s="212"/>
      <c r="FR175" s="212"/>
      <c r="FS175" s="212"/>
      <c r="FT175" s="212"/>
      <c r="FU175" s="212"/>
      <c r="FV175" s="212"/>
      <c r="FW175" s="212"/>
      <c r="FX175" s="212"/>
      <c r="FY175" s="212"/>
      <c r="FZ175" s="212"/>
      <c r="GA175" s="212"/>
      <c r="GB175" s="212"/>
      <c r="GC175" s="212"/>
      <c r="GD175" s="212"/>
      <c r="GE175" s="212"/>
      <c r="GF175" s="212"/>
      <c r="GG175" s="212"/>
      <c r="GH175" s="212"/>
      <c r="GI175" s="212"/>
      <c r="GJ175" s="212"/>
      <c r="GK175" s="212"/>
      <c r="GL175" s="212"/>
      <c r="GM175" s="212"/>
      <c r="GN175" s="212"/>
      <c r="GO175" s="212"/>
      <c r="GP175" s="212"/>
      <c r="GQ175" s="212"/>
      <c r="GR175" s="212"/>
      <c r="GS175" s="212"/>
      <c r="GT175" s="212"/>
      <c r="GU175" s="212"/>
      <c r="GV175" s="212"/>
      <c r="GW175" s="212"/>
      <c r="GX175" s="212"/>
      <c r="GY175" s="212"/>
      <c r="GZ175" s="212"/>
      <c r="HA175" s="212"/>
      <c r="HB175" s="212"/>
      <c r="HC175" s="212"/>
      <c r="HD175" s="212"/>
      <c r="HE175" s="212"/>
      <c r="HF175" s="212"/>
      <c r="HG175" s="212"/>
      <c r="HH175" s="212"/>
      <c r="HI175" s="212"/>
      <c r="HJ175" s="212"/>
      <c r="HK175" s="212"/>
      <c r="HL175" s="212"/>
      <c r="HM175" s="212"/>
      <c r="HN175" s="212"/>
      <c r="HO175" s="212"/>
      <c r="HP175" s="212"/>
      <c r="HQ175" s="212"/>
      <c r="HR175" s="212"/>
      <c r="HS175" s="212"/>
      <c r="HT175" s="212"/>
      <c r="HU175" s="212"/>
      <c r="HV175" s="212"/>
      <c r="HW175" s="212"/>
      <c r="HX175" s="212"/>
      <c r="HY175" s="212"/>
      <c r="HZ175" s="212"/>
      <c r="IA175" s="212"/>
      <c r="IB175" s="212"/>
      <c r="IC175" s="212"/>
      <c r="ID175" s="212"/>
      <c r="IE175" s="212"/>
      <c r="IF175" s="212"/>
      <c r="IG175" s="212"/>
      <c r="IH175" s="212"/>
      <c r="II175" s="212"/>
      <c r="IJ175" s="212"/>
      <c r="IK175" s="212"/>
      <c r="IL175" s="212"/>
      <c r="IM175" s="212"/>
      <c r="IN175" s="212"/>
      <c r="IO175" s="212"/>
      <c r="IP175" s="212"/>
      <c r="IQ175" s="212"/>
      <c r="IR175" s="212"/>
      <c r="IS175" s="212"/>
      <c r="IT175" s="212"/>
      <c r="IU175" s="212"/>
      <c r="IV175" s="212"/>
    </row>
    <row r="176" spans="1:256" ht="18">
      <c r="A176" s="218" t="s">
        <v>393</v>
      </c>
      <c r="B176" s="219"/>
      <c r="C176" s="219"/>
      <c r="D176" s="219"/>
      <c r="E176" s="220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  <c r="BI176" s="212"/>
      <c r="BJ176" s="212"/>
      <c r="BK176" s="212"/>
      <c r="BL176" s="212"/>
      <c r="BM176" s="212"/>
      <c r="BN176" s="212"/>
      <c r="BO176" s="212"/>
      <c r="BP176" s="212"/>
      <c r="BQ176" s="212"/>
      <c r="BR176" s="212"/>
      <c r="BS176" s="212"/>
      <c r="BT176" s="212"/>
      <c r="BU176" s="212"/>
      <c r="BV176" s="212"/>
      <c r="BW176" s="212"/>
      <c r="BX176" s="212"/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2"/>
      <c r="CI176" s="212"/>
      <c r="CJ176" s="212"/>
      <c r="CK176" s="212"/>
      <c r="CL176" s="212"/>
      <c r="CM176" s="212"/>
      <c r="CN176" s="212"/>
      <c r="CO176" s="212"/>
      <c r="CP176" s="212"/>
      <c r="CQ176" s="212"/>
      <c r="CR176" s="212"/>
      <c r="CS176" s="212"/>
      <c r="CT176" s="212"/>
      <c r="CU176" s="212"/>
      <c r="CV176" s="212"/>
      <c r="CW176" s="212"/>
      <c r="CX176" s="212"/>
      <c r="CY176" s="212"/>
      <c r="CZ176" s="212"/>
      <c r="DA176" s="212"/>
      <c r="DB176" s="212"/>
      <c r="DC176" s="212"/>
      <c r="DD176" s="212"/>
      <c r="DE176" s="212"/>
      <c r="DF176" s="212"/>
      <c r="DG176" s="212"/>
      <c r="DH176" s="212"/>
      <c r="DI176" s="212"/>
      <c r="DJ176" s="212"/>
      <c r="DK176" s="212"/>
      <c r="DL176" s="212"/>
      <c r="DM176" s="212"/>
      <c r="DN176" s="212"/>
      <c r="DO176" s="212"/>
      <c r="DP176" s="212"/>
      <c r="DQ176" s="212"/>
      <c r="DR176" s="212"/>
      <c r="DS176" s="212"/>
      <c r="DT176" s="212"/>
      <c r="DU176" s="212"/>
      <c r="DV176" s="212"/>
      <c r="DW176" s="212"/>
      <c r="DX176" s="212"/>
      <c r="DY176" s="212"/>
      <c r="DZ176" s="212"/>
      <c r="EA176" s="212"/>
      <c r="EB176" s="212"/>
      <c r="EC176" s="212"/>
      <c r="ED176" s="212"/>
      <c r="EE176" s="212"/>
      <c r="EF176" s="212"/>
      <c r="EG176" s="212"/>
      <c r="EH176" s="212"/>
      <c r="EI176" s="212"/>
      <c r="EJ176" s="212"/>
      <c r="EK176" s="212"/>
      <c r="EL176" s="212"/>
      <c r="EM176" s="212"/>
      <c r="EN176" s="212"/>
      <c r="EO176" s="212"/>
      <c r="EP176" s="212"/>
      <c r="EQ176" s="212"/>
      <c r="ER176" s="212"/>
      <c r="ES176" s="212"/>
      <c r="ET176" s="212"/>
      <c r="EU176" s="212"/>
      <c r="EV176" s="212"/>
      <c r="EW176" s="212"/>
      <c r="EX176" s="212"/>
      <c r="EY176" s="212"/>
      <c r="EZ176" s="212"/>
      <c r="FA176" s="212"/>
      <c r="FB176" s="212"/>
      <c r="FC176" s="212"/>
      <c r="FD176" s="212"/>
      <c r="FE176" s="212"/>
      <c r="FF176" s="212"/>
      <c r="FG176" s="212"/>
      <c r="FH176" s="212"/>
      <c r="FI176" s="212"/>
      <c r="FJ176" s="212"/>
      <c r="FK176" s="212"/>
      <c r="FL176" s="212"/>
      <c r="FM176" s="212"/>
      <c r="FN176" s="212"/>
      <c r="FO176" s="212"/>
      <c r="FP176" s="212"/>
      <c r="FQ176" s="212"/>
      <c r="FR176" s="212"/>
      <c r="FS176" s="212"/>
      <c r="FT176" s="212"/>
      <c r="FU176" s="212"/>
      <c r="FV176" s="212"/>
      <c r="FW176" s="212"/>
      <c r="FX176" s="212"/>
      <c r="FY176" s="212"/>
      <c r="FZ176" s="212"/>
      <c r="GA176" s="212"/>
      <c r="GB176" s="212"/>
      <c r="GC176" s="212"/>
      <c r="GD176" s="212"/>
      <c r="GE176" s="212"/>
      <c r="GF176" s="212"/>
      <c r="GG176" s="212"/>
      <c r="GH176" s="212"/>
      <c r="GI176" s="212"/>
      <c r="GJ176" s="212"/>
      <c r="GK176" s="212"/>
      <c r="GL176" s="212"/>
      <c r="GM176" s="212"/>
      <c r="GN176" s="212"/>
      <c r="GO176" s="212"/>
      <c r="GP176" s="212"/>
      <c r="GQ176" s="212"/>
      <c r="GR176" s="212"/>
      <c r="GS176" s="212"/>
      <c r="GT176" s="212"/>
      <c r="GU176" s="212"/>
      <c r="GV176" s="212"/>
      <c r="GW176" s="212"/>
      <c r="GX176" s="212"/>
      <c r="GY176" s="212"/>
      <c r="GZ176" s="212"/>
      <c r="HA176" s="212"/>
      <c r="HB176" s="212"/>
      <c r="HC176" s="212"/>
      <c r="HD176" s="212"/>
      <c r="HE176" s="212"/>
      <c r="HF176" s="212"/>
      <c r="HG176" s="212"/>
      <c r="HH176" s="212"/>
      <c r="HI176" s="212"/>
      <c r="HJ176" s="212"/>
      <c r="HK176" s="212"/>
      <c r="HL176" s="212"/>
      <c r="HM176" s="212"/>
      <c r="HN176" s="212"/>
      <c r="HO176" s="212"/>
      <c r="HP176" s="212"/>
      <c r="HQ176" s="212"/>
      <c r="HR176" s="212"/>
      <c r="HS176" s="212"/>
      <c r="HT176" s="212"/>
      <c r="HU176" s="212"/>
      <c r="HV176" s="212"/>
      <c r="HW176" s="212"/>
      <c r="HX176" s="212"/>
      <c r="HY176" s="212"/>
      <c r="HZ176" s="212"/>
      <c r="IA176" s="212"/>
      <c r="IB176" s="212"/>
      <c r="IC176" s="212"/>
      <c r="ID176" s="212"/>
      <c r="IE176" s="212"/>
      <c r="IF176" s="212"/>
      <c r="IG176" s="212"/>
      <c r="IH176" s="212"/>
      <c r="II176" s="212"/>
      <c r="IJ176" s="212"/>
      <c r="IK176" s="212"/>
      <c r="IL176" s="212"/>
      <c r="IM176" s="212"/>
      <c r="IN176" s="212"/>
      <c r="IO176" s="212"/>
      <c r="IP176" s="212"/>
      <c r="IQ176" s="212"/>
      <c r="IR176" s="212"/>
      <c r="IS176" s="212"/>
      <c r="IT176" s="212"/>
      <c r="IU176" s="212"/>
      <c r="IV176" s="212"/>
    </row>
    <row r="177" spans="1:256" ht="18">
      <c r="A177" s="219" t="s">
        <v>394</v>
      </c>
      <c r="B177" s="226">
        <v>86943220.46</v>
      </c>
      <c r="C177" s="226">
        <v>71367972.95</v>
      </c>
      <c r="D177" s="231"/>
      <c r="E177" s="23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12"/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2"/>
      <c r="CU177" s="212"/>
      <c r="CV177" s="212"/>
      <c r="CW177" s="212"/>
      <c r="CX177" s="212"/>
      <c r="CY177" s="212"/>
      <c r="CZ177" s="212"/>
      <c r="DA177" s="212"/>
      <c r="DB177" s="212"/>
      <c r="DC177" s="212"/>
      <c r="DD177" s="212"/>
      <c r="DE177" s="212"/>
      <c r="DF177" s="212"/>
      <c r="DG177" s="212"/>
      <c r="DH177" s="212"/>
      <c r="DI177" s="212"/>
      <c r="DJ177" s="212"/>
      <c r="DK177" s="212"/>
      <c r="DL177" s="212"/>
      <c r="DM177" s="212"/>
      <c r="DN177" s="212"/>
      <c r="DO177" s="212"/>
      <c r="DP177" s="212"/>
      <c r="DQ177" s="212"/>
      <c r="DR177" s="212"/>
      <c r="DS177" s="212"/>
      <c r="DT177" s="212"/>
      <c r="DU177" s="212"/>
      <c r="DV177" s="212"/>
      <c r="DW177" s="212"/>
      <c r="DX177" s="212"/>
      <c r="DY177" s="212"/>
      <c r="DZ177" s="212"/>
      <c r="EA177" s="212"/>
      <c r="EB177" s="212"/>
      <c r="EC177" s="212"/>
      <c r="ED177" s="212"/>
      <c r="EE177" s="212"/>
      <c r="EF177" s="212"/>
      <c r="EG177" s="212"/>
      <c r="EH177" s="212"/>
      <c r="EI177" s="212"/>
      <c r="EJ177" s="212"/>
      <c r="EK177" s="212"/>
      <c r="EL177" s="212"/>
      <c r="EM177" s="212"/>
      <c r="EN177" s="212"/>
      <c r="EO177" s="212"/>
      <c r="EP177" s="212"/>
      <c r="EQ177" s="212"/>
      <c r="ER177" s="212"/>
      <c r="ES177" s="212"/>
      <c r="ET177" s="212"/>
      <c r="EU177" s="212"/>
      <c r="EV177" s="212"/>
      <c r="EW177" s="212"/>
      <c r="EX177" s="212"/>
      <c r="EY177" s="212"/>
      <c r="EZ177" s="212"/>
      <c r="FA177" s="212"/>
      <c r="FB177" s="212"/>
      <c r="FC177" s="212"/>
      <c r="FD177" s="212"/>
      <c r="FE177" s="212"/>
      <c r="FF177" s="212"/>
      <c r="FG177" s="212"/>
      <c r="FH177" s="212"/>
      <c r="FI177" s="212"/>
      <c r="FJ177" s="212"/>
      <c r="FK177" s="212"/>
      <c r="FL177" s="212"/>
      <c r="FM177" s="212"/>
      <c r="FN177" s="212"/>
      <c r="FO177" s="212"/>
      <c r="FP177" s="212"/>
      <c r="FQ177" s="212"/>
      <c r="FR177" s="212"/>
      <c r="FS177" s="212"/>
      <c r="FT177" s="212"/>
      <c r="FU177" s="212"/>
      <c r="FV177" s="212"/>
      <c r="FW177" s="212"/>
      <c r="FX177" s="212"/>
      <c r="FY177" s="212"/>
      <c r="FZ177" s="212"/>
      <c r="GA177" s="212"/>
      <c r="GB177" s="212"/>
      <c r="GC177" s="212"/>
      <c r="GD177" s="212"/>
      <c r="GE177" s="212"/>
      <c r="GF177" s="212"/>
      <c r="GG177" s="212"/>
      <c r="GH177" s="212"/>
      <c r="GI177" s="212"/>
      <c r="GJ177" s="212"/>
      <c r="GK177" s="212"/>
      <c r="GL177" s="212"/>
      <c r="GM177" s="212"/>
      <c r="GN177" s="212"/>
      <c r="GO177" s="212"/>
      <c r="GP177" s="212"/>
      <c r="GQ177" s="212"/>
      <c r="GR177" s="212"/>
      <c r="GS177" s="212"/>
      <c r="GT177" s="212"/>
      <c r="GU177" s="212"/>
      <c r="GV177" s="212"/>
      <c r="GW177" s="212"/>
      <c r="GX177" s="212"/>
      <c r="GY177" s="212"/>
      <c r="GZ177" s="212"/>
      <c r="HA177" s="212"/>
      <c r="HB177" s="212"/>
      <c r="HC177" s="212"/>
      <c r="HD177" s="212"/>
      <c r="HE177" s="212"/>
      <c r="HF177" s="212"/>
      <c r="HG177" s="212"/>
      <c r="HH177" s="212"/>
      <c r="HI177" s="212"/>
      <c r="HJ177" s="212"/>
      <c r="HK177" s="212"/>
      <c r="HL177" s="212"/>
      <c r="HM177" s="212"/>
      <c r="HN177" s="212"/>
      <c r="HO177" s="212"/>
      <c r="HP177" s="212"/>
      <c r="HQ177" s="212"/>
      <c r="HR177" s="212"/>
      <c r="HS177" s="212"/>
      <c r="HT177" s="212"/>
      <c r="HU177" s="212"/>
      <c r="HV177" s="212"/>
      <c r="HW177" s="212"/>
      <c r="HX177" s="212"/>
      <c r="HY177" s="212"/>
      <c r="HZ177" s="212"/>
      <c r="IA177" s="212"/>
      <c r="IB177" s="212"/>
      <c r="IC177" s="212"/>
      <c r="ID177" s="212"/>
      <c r="IE177" s="212"/>
      <c r="IF177" s="212"/>
      <c r="IG177" s="212"/>
      <c r="IH177" s="212"/>
      <c r="II177" s="212"/>
      <c r="IJ177" s="212"/>
      <c r="IK177" s="212"/>
      <c r="IL177" s="212"/>
      <c r="IM177" s="212"/>
      <c r="IN177" s="212"/>
      <c r="IO177" s="212"/>
      <c r="IP177" s="212"/>
      <c r="IQ177" s="212"/>
      <c r="IR177" s="212"/>
      <c r="IS177" s="212"/>
      <c r="IT177" s="212"/>
      <c r="IU177" s="212"/>
      <c r="IV177" s="212"/>
    </row>
    <row r="178" spans="1:256" ht="18">
      <c r="A178" s="219" t="s">
        <v>395</v>
      </c>
      <c r="B178" s="226">
        <v>157967.8</v>
      </c>
      <c r="C178" s="226">
        <v>140798.14</v>
      </c>
      <c r="D178" s="231"/>
      <c r="E178" s="23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2"/>
      <c r="DB178" s="212"/>
      <c r="DC178" s="212"/>
      <c r="DD178" s="212"/>
      <c r="DE178" s="212"/>
      <c r="DF178" s="212"/>
      <c r="DG178" s="212"/>
      <c r="DH178" s="212"/>
      <c r="DI178" s="212"/>
      <c r="DJ178" s="212"/>
      <c r="DK178" s="212"/>
      <c r="DL178" s="212"/>
      <c r="DM178" s="212"/>
      <c r="DN178" s="212"/>
      <c r="DO178" s="212"/>
      <c r="DP178" s="212"/>
      <c r="DQ178" s="212"/>
      <c r="DR178" s="212"/>
      <c r="DS178" s="212"/>
      <c r="DT178" s="212"/>
      <c r="DU178" s="212"/>
      <c r="DV178" s="212"/>
      <c r="DW178" s="212"/>
      <c r="DX178" s="212"/>
      <c r="DY178" s="212"/>
      <c r="DZ178" s="212"/>
      <c r="EA178" s="212"/>
      <c r="EB178" s="212"/>
      <c r="EC178" s="212"/>
      <c r="ED178" s="212"/>
      <c r="EE178" s="212"/>
      <c r="EF178" s="212"/>
      <c r="EG178" s="212"/>
      <c r="EH178" s="212"/>
      <c r="EI178" s="212"/>
      <c r="EJ178" s="212"/>
      <c r="EK178" s="212"/>
      <c r="EL178" s="212"/>
      <c r="EM178" s="212"/>
      <c r="EN178" s="212"/>
      <c r="EO178" s="212"/>
      <c r="EP178" s="212"/>
      <c r="EQ178" s="212"/>
      <c r="ER178" s="212"/>
      <c r="ES178" s="212"/>
      <c r="ET178" s="212"/>
      <c r="EU178" s="212"/>
      <c r="EV178" s="212"/>
      <c r="EW178" s="212"/>
      <c r="EX178" s="212"/>
      <c r="EY178" s="212"/>
      <c r="EZ178" s="212"/>
      <c r="FA178" s="212"/>
      <c r="FB178" s="212"/>
      <c r="FC178" s="212"/>
      <c r="FD178" s="212"/>
      <c r="FE178" s="212"/>
      <c r="FF178" s="212"/>
      <c r="FG178" s="212"/>
      <c r="FH178" s="212"/>
      <c r="FI178" s="212"/>
      <c r="FJ178" s="212"/>
      <c r="FK178" s="212"/>
      <c r="FL178" s="212"/>
      <c r="FM178" s="212"/>
      <c r="FN178" s="212"/>
      <c r="FO178" s="212"/>
      <c r="FP178" s="212"/>
      <c r="FQ178" s="212"/>
      <c r="FR178" s="212"/>
      <c r="FS178" s="212"/>
      <c r="FT178" s="212"/>
      <c r="FU178" s="212"/>
      <c r="FV178" s="212"/>
      <c r="FW178" s="212"/>
      <c r="FX178" s="212"/>
      <c r="FY178" s="212"/>
      <c r="FZ178" s="212"/>
      <c r="GA178" s="212"/>
      <c r="GB178" s="212"/>
      <c r="GC178" s="212"/>
      <c r="GD178" s="212"/>
      <c r="GE178" s="212"/>
      <c r="GF178" s="212"/>
      <c r="GG178" s="212"/>
      <c r="GH178" s="212"/>
      <c r="GI178" s="212"/>
      <c r="GJ178" s="212"/>
      <c r="GK178" s="212"/>
      <c r="GL178" s="212"/>
      <c r="GM178" s="212"/>
      <c r="GN178" s="212"/>
      <c r="GO178" s="212"/>
      <c r="GP178" s="212"/>
      <c r="GQ178" s="212"/>
      <c r="GR178" s="212"/>
      <c r="GS178" s="212"/>
      <c r="GT178" s="212"/>
      <c r="GU178" s="212"/>
      <c r="GV178" s="212"/>
      <c r="GW178" s="212"/>
      <c r="GX178" s="212"/>
      <c r="GY178" s="212"/>
      <c r="GZ178" s="212"/>
      <c r="HA178" s="212"/>
      <c r="HB178" s="212"/>
      <c r="HC178" s="212"/>
      <c r="HD178" s="212"/>
      <c r="HE178" s="212"/>
      <c r="HF178" s="212"/>
      <c r="HG178" s="212"/>
      <c r="HH178" s="212"/>
      <c r="HI178" s="212"/>
      <c r="HJ178" s="212"/>
      <c r="HK178" s="212"/>
      <c r="HL178" s="212"/>
      <c r="HM178" s="212"/>
      <c r="HN178" s="212"/>
      <c r="HO178" s="212"/>
      <c r="HP178" s="212"/>
      <c r="HQ178" s="212"/>
      <c r="HR178" s="212"/>
      <c r="HS178" s="212"/>
      <c r="HT178" s="212"/>
      <c r="HU178" s="212"/>
      <c r="HV178" s="212"/>
      <c r="HW178" s="212"/>
      <c r="HX178" s="212"/>
      <c r="HY178" s="212"/>
      <c r="HZ178" s="212"/>
      <c r="IA178" s="212"/>
      <c r="IB178" s="212"/>
      <c r="IC178" s="212"/>
      <c r="ID178" s="212"/>
      <c r="IE178" s="212"/>
      <c r="IF178" s="212"/>
      <c r="IG178" s="212"/>
      <c r="IH178" s="212"/>
      <c r="II178" s="212"/>
      <c r="IJ178" s="212"/>
      <c r="IK178" s="212"/>
      <c r="IL178" s="212"/>
      <c r="IM178" s="212"/>
      <c r="IN178" s="212"/>
      <c r="IO178" s="212"/>
      <c r="IP178" s="212"/>
      <c r="IQ178" s="212"/>
      <c r="IR178" s="212"/>
      <c r="IS178" s="212"/>
      <c r="IT178" s="212"/>
      <c r="IU178" s="212"/>
      <c r="IV178" s="212"/>
    </row>
    <row r="179" spans="1:256" ht="18">
      <c r="A179" s="219" t="s">
        <v>396</v>
      </c>
      <c r="B179" s="226">
        <v>0</v>
      </c>
      <c r="C179" s="226">
        <v>0</v>
      </c>
      <c r="D179" s="231"/>
      <c r="E179" s="23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2"/>
      <c r="DB179" s="212"/>
      <c r="DC179" s="212"/>
      <c r="DD179" s="212"/>
      <c r="DE179" s="212"/>
      <c r="DF179" s="212"/>
      <c r="DG179" s="212"/>
      <c r="DH179" s="212"/>
      <c r="DI179" s="212"/>
      <c r="DJ179" s="212"/>
      <c r="DK179" s="212"/>
      <c r="DL179" s="212"/>
      <c r="DM179" s="212"/>
      <c r="DN179" s="212"/>
      <c r="DO179" s="212"/>
      <c r="DP179" s="212"/>
      <c r="DQ179" s="212"/>
      <c r="DR179" s="212"/>
      <c r="DS179" s="212"/>
      <c r="DT179" s="212"/>
      <c r="DU179" s="212"/>
      <c r="DV179" s="212"/>
      <c r="DW179" s="212"/>
      <c r="DX179" s="212"/>
      <c r="DY179" s="212"/>
      <c r="DZ179" s="212"/>
      <c r="EA179" s="212"/>
      <c r="EB179" s="212"/>
      <c r="EC179" s="212"/>
      <c r="ED179" s="212"/>
      <c r="EE179" s="212"/>
      <c r="EF179" s="212"/>
      <c r="EG179" s="212"/>
      <c r="EH179" s="212"/>
      <c r="EI179" s="212"/>
      <c r="EJ179" s="212"/>
      <c r="EK179" s="212"/>
      <c r="EL179" s="212"/>
      <c r="EM179" s="212"/>
      <c r="EN179" s="212"/>
      <c r="EO179" s="212"/>
      <c r="EP179" s="212"/>
      <c r="EQ179" s="212"/>
      <c r="ER179" s="212"/>
      <c r="ES179" s="212"/>
      <c r="ET179" s="212"/>
      <c r="EU179" s="212"/>
      <c r="EV179" s="212"/>
      <c r="EW179" s="212"/>
      <c r="EX179" s="212"/>
      <c r="EY179" s="212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12"/>
      <c r="FO179" s="212"/>
      <c r="FP179" s="212"/>
      <c r="FQ179" s="212"/>
      <c r="FR179" s="212"/>
      <c r="FS179" s="212"/>
      <c r="FT179" s="212"/>
      <c r="FU179" s="212"/>
      <c r="FV179" s="212"/>
      <c r="FW179" s="212"/>
      <c r="FX179" s="212"/>
      <c r="FY179" s="212"/>
      <c r="FZ179" s="212"/>
      <c r="GA179" s="212"/>
      <c r="GB179" s="212"/>
      <c r="GC179" s="212"/>
      <c r="GD179" s="212"/>
      <c r="GE179" s="212"/>
      <c r="GF179" s="212"/>
      <c r="GG179" s="212"/>
      <c r="GH179" s="212"/>
      <c r="GI179" s="212"/>
      <c r="GJ179" s="212"/>
      <c r="GK179" s="212"/>
      <c r="GL179" s="212"/>
      <c r="GM179" s="212"/>
      <c r="GN179" s="212"/>
      <c r="GO179" s="212"/>
      <c r="GP179" s="212"/>
      <c r="GQ179" s="212"/>
      <c r="GR179" s="212"/>
      <c r="GS179" s="212"/>
      <c r="GT179" s="212"/>
      <c r="GU179" s="212"/>
      <c r="GV179" s="212"/>
      <c r="GW179" s="212"/>
      <c r="GX179" s="212"/>
      <c r="GY179" s="212"/>
      <c r="GZ179" s="212"/>
      <c r="HA179" s="212"/>
      <c r="HB179" s="212"/>
      <c r="HC179" s="212"/>
      <c r="HD179" s="212"/>
      <c r="HE179" s="212"/>
      <c r="HF179" s="212"/>
      <c r="HG179" s="212"/>
      <c r="HH179" s="212"/>
      <c r="HI179" s="212"/>
      <c r="HJ179" s="212"/>
      <c r="HK179" s="212"/>
      <c r="HL179" s="212"/>
      <c r="HM179" s="212"/>
      <c r="HN179" s="212"/>
      <c r="HO179" s="212"/>
      <c r="HP179" s="212"/>
      <c r="HQ179" s="212"/>
      <c r="HR179" s="212"/>
      <c r="HS179" s="212"/>
      <c r="HT179" s="212"/>
      <c r="HU179" s="212"/>
      <c r="HV179" s="212"/>
      <c r="HW179" s="212"/>
      <c r="HX179" s="212"/>
      <c r="HY179" s="212"/>
      <c r="HZ179" s="212"/>
      <c r="IA179" s="212"/>
      <c r="IB179" s="212"/>
      <c r="IC179" s="212"/>
      <c r="ID179" s="212"/>
      <c r="IE179" s="212"/>
      <c r="IF179" s="212"/>
      <c r="IG179" s="212"/>
      <c r="IH179" s="212"/>
      <c r="II179" s="212"/>
      <c r="IJ179" s="212"/>
      <c r="IK179" s="212"/>
      <c r="IL179" s="212"/>
      <c r="IM179" s="212"/>
      <c r="IN179" s="212"/>
      <c r="IO179" s="212"/>
      <c r="IP179" s="212"/>
      <c r="IQ179" s="212"/>
      <c r="IR179" s="212"/>
      <c r="IS179" s="212"/>
      <c r="IT179" s="212"/>
      <c r="IU179" s="212"/>
      <c r="IV179" s="212"/>
    </row>
    <row r="180" spans="1:256" ht="18">
      <c r="A180" s="219" t="s">
        <v>397</v>
      </c>
      <c r="B180" s="226">
        <v>0</v>
      </c>
      <c r="C180" s="226">
        <v>0</v>
      </c>
      <c r="D180" s="231" t="s">
        <v>108</v>
      </c>
      <c r="E180" s="236" t="s">
        <v>107</v>
      </c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2"/>
      <c r="CU180" s="212"/>
      <c r="CV180" s="212"/>
      <c r="CW180" s="212"/>
      <c r="CX180" s="212"/>
      <c r="CY180" s="212"/>
      <c r="CZ180" s="212"/>
      <c r="DA180" s="212"/>
      <c r="DB180" s="212"/>
      <c r="DC180" s="212"/>
      <c r="DD180" s="212"/>
      <c r="DE180" s="212"/>
      <c r="DF180" s="212"/>
      <c r="DG180" s="212"/>
      <c r="DH180" s="212"/>
      <c r="DI180" s="212"/>
      <c r="DJ180" s="212"/>
      <c r="DK180" s="212"/>
      <c r="DL180" s="212"/>
      <c r="DM180" s="212"/>
      <c r="DN180" s="212"/>
      <c r="DO180" s="212"/>
      <c r="DP180" s="212"/>
      <c r="DQ180" s="212"/>
      <c r="DR180" s="212"/>
      <c r="DS180" s="212"/>
      <c r="DT180" s="212"/>
      <c r="DU180" s="212"/>
      <c r="DV180" s="212"/>
      <c r="DW180" s="212"/>
      <c r="DX180" s="212"/>
      <c r="DY180" s="212"/>
      <c r="DZ180" s="212"/>
      <c r="EA180" s="212"/>
      <c r="EB180" s="212"/>
      <c r="EC180" s="212"/>
      <c r="ED180" s="212"/>
      <c r="EE180" s="212"/>
      <c r="EF180" s="212"/>
      <c r="EG180" s="212"/>
      <c r="EH180" s="212"/>
      <c r="EI180" s="212"/>
      <c r="EJ180" s="212"/>
      <c r="EK180" s="212"/>
      <c r="EL180" s="212"/>
      <c r="EM180" s="212"/>
      <c r="EN180" s="212"/>
      <c r="EO180" s="212"/>
      <c r="EP180" s="212"/>
      <c r="EQ180" s="212"/>
      <c r="ER180" s="212"/>
      <c r="ES180" s="212"/>
      <c r="ET180" s="212"/>
      <c r="EU180" s="212"/>
      <c r="EV180" s="212"/>
      <c r="EW180" s="212"/>
      <c r="EX180" s="212"/>
      <c r="EY180" s="212"/>
      <c r="EZ180" s="212"/>
      <c r="FA180" s="212"/>
      <c r="FB180" s="212"/>
      <c r="FC180" s="212"/>
      <c r="FD180" s="212"/>
      <c r="FE180" s="212"/>
      <c r="FF180" s="212"/>
      <c r="FG180" s="212"/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12"/>
      <c r="FS180" s="212"/>
      <c r="FT180" s="212"/>
      <c r="FU180" s="212"/>
      <c r="FV180" s="212"/>
      <c r="FW180" s="212"/>
      <c r="FX180" s="212"/>
      <c r="FY180" s="212"/>
      <c r="FZ180" s="212"/>
      <c r="GA180" s="212"/>
      <c r="GB180" s="212"/>
      <c r="GC180" s="212"/>
      <c r="GD180" s="212"/>
      <c r="GE180" s="212"/>
      <c r="GF180" s="212"/>
      <c r="GG180" s="212"/>
      <c r="GH180" s="212"/>
      <c r="GI180" s="212"/>
      <c r="GJ180" s="212"/>
      <c r="GK180" s="212"/>
      <c r="GL180" s="212"/>
      <c r="GM180" s="212"/>
      <c r="GN180" s="212"/>
      <c r="GO180" s="212"/>
      <c r="GP180" s="212"/>
      <c r="GQ180" s="212"/>
      <c r="GR180" s="212"/>
      <c r="GS180" s="212"/>
      <c r="GT180" s="212"/>
      <c r="GU180" s="212"/>
      <c r="GV180" s="212"/>
      <c r="GW180" s="212"/>
      <c r="GX180" s="212"/>
      <c r="GY180" s="212"/>
      <c r="GZ180" s="212"/>
      <c r="HA180" s="212"/>
      <c r="HB180" s="212"/>
      <c r="HC180" s="212"/>
      <c r="HD180" s="212"/>
      <c r="HE180" s="212"/>
      <c r="HF180" s="212"/>
      <c r="HG180" s="212"/>
      <c r="HH180" s="212"/>
      <c r="HI180" s="212"/>
      <c r="HJ180" s="212"/>
      <c r="HK180" s="212"/>
      <c r="HL180" s="212"/>
      <c r="HM180" s="212"/>
      <c r="HN180" s="212"/>
      <c r="HO180" s="212"/>
      <c r="HP180" s="212"/>
      <c r="HQ180" s="212"/>
      <c r="HR180" s="212"/>
      <c r="HS180" s="212"/>
      <c r="HT180" s="212"/>
      <c r="HU180" s="212"/>
      <c r="HV180" s="212"/>
      <c r="HW180" s="212"/>
      <c r="HX180" s="212"/>
      <c r="HY180" s="212"/>
      <c r="HZ180" s="212"/>
      <c r="IA180" s="212"/>
      <c r="IB180" s="212"/>
      <c r="IC180" s="212"/>
      <c r="ID180" s="212"/>
      <c r="IE180" s="212"/>
      <c r="IF180" s="212"/>
      <c r="IG180" s="212"/>
      <c r="IH180" s="212"/>
      <c r="II180" s="212"/>
      <c r="IJ180" s="212"/>
      <c r="IK180" s="212"/>
      <c r="IL180" s="212"/>
      <c r="IM180" s="212"/>
      <c r="IN180" s="212"/>
      <c r="IO180" s="212"/>
      <c r="IP180" s="212"/>
      <c r="IQ180" s="212"/>
      <c r="IR180" s="212"/>
      <c r="IS180" s="212"/>
      <c r="IT180" s="212"/>
      <c r="IU180" s="212"/>
      <c r="IV180" s="212"/>
    </row>
    <row r="181" spans="1:256" ht="18">
      <c r="A181" s="219" t="s">
        <v>398</v>
      </c>
      <c r="B181" s="226">
        <v>1436.5</v>
      </c>
      <c r="C181" s="226">
        <v>17064.48</v>
      </c>
      <c r="D181" s="231"/>
      <c r="E181" s="23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2"/>
      <c r="CI181" s="212"/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2"/>
      <c r="CT181" s="212"/>
      <c r="CU181" s="212"/>
      <c r="CV181" s="212"/>
      <c r="CW181" s="212"/>
      <c r="CX181" s="212"/>
      <c r="CY181" s="212"/>
      <c r="CZ181" s="212"/>
      <c r="DA181" s="212"/>
      <c r="DB181" s="212"/>
      <c r="DC181" s="212"/>
      <c r="DD181" s="212"/>
      <c r="DE181" s="212"/>
      <c r="DF181" s="212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2"/>
      <c r="DR181" s="212"/>
      <c r="DS181" s="212"/>
      <c r="DT181" s="212"/>
      <c r="DU181" s="212"/>
      <c r="DV181" s="212"/>
      <c r="DW181" s="212"/>
      <c r="DX181" s="212"/>
      <c r="DY181" s="212"/>
      <c r="DZ181" s="212"/>
      <c r="EA181" s="212"/>
      <c r="EB181" s="212"/>
      <c r="EC181" s="212"/>
      <c r="ED181" s="212"/>
      <c r="EE181" s="212"/>
      <c r="EF181" s="212"/>
      <c r="EG181" s="212"/>
      <c r="EH181" s="212"/>
      <c r="EI181" s="212"/>
      <c r="EJ181" s="212"/>
      <c r="EK181" s="212"/>
      <c r="EL181" s="212"/>
      <c r="EM181" s="212"/>
      <c r="EN181" s="212"/>
      <c r="EO181" s="212"/>
      <c r="EP181" s="212"/>
      <c r="EQ181" s="212"/>
      <c r="ER181" s="212"/>
      <c r="ES181" s="212"/>
      <c r="ET181" s="212"/>
      <c r="EU181" s="212"/>
      <c r="EV181" s="212"/>
      <c r="EW181" s="212"/>
      <c r="EX181" s="212"/>
      <c r="EY181" s="212"/>
      <c r="EZ181" s="212"/>
      <c r="FA181" s="212"/>
      <c r="FB181" s="212"/>
      <c r="FC181" s="212"/>
      <c r="FD181" s="212"/>
      <c r="FE181" s="212"/>
      <c r="FF181" s="212"/>
      <c r="FG181" s="212"/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12"/>
      <c r="FS181" s="212"/>
      <c r="FT181" s="212"/>
      <c r="FU181" s="212"/>
      <c r="FV181" s="212"/>
      <c r="FW181" s="212"/>
      <c r="FX181" s="212"/>
      <c r="FY181" s="212"/>
      <c r="FZ181" s="212"/>
      <c r="GA181" s="212"/>
      <c r="GB181" s="212"/>
      <c r="GC181" s="212"/>
      <c r="GD181" s="212"/>
      <c r="GE181" s="212"/>
      <c r="GF181" s="212"/>
      <c r="GG181" s="212"/>
      <c r="GH181" s="212"/>
      <c r="GI181" s="212"/>
      <c r="GJ181" s="212"/>
      <c r="GK181" s="212"/>
      <c r="GL181" s="212"/>
      <c r="GM181" s="212"/>
      <c r="GN181" s="212"/>
      <c r="GO181" s="212"/>
      <c r="GP181" s="212"/>
      <c r="GQ181" s="212"/>
      <c r="GR181" s="212"/>
      <c r="GS181" s="212"/>
      <c r="GT181" s="212"/>
      <c r="GU181" s="212"/>
      <c r="GV181" s="212"/>
      <c r="GW181" s="212"/>
      <c r="GX181" s="212"/>
      <c r="GY181" s="212"/>
      <c r="GZ181" s="212"/>
      <c r="HA181" s="212"/>
      <c r="HB181" s="212"/>
      <c r="HC181" s="212"/>
      <c r="HD181" s="212"/>
      <c r="HE181" s="212"/>
      <c r="HF181" s="212"/>
      <c r="HG181" s="212"/>
      <c r="HH181" s="212"/>
      <c r="HI181" s="212"/>
      <c r="HJ181" s="212"/>
      <c r="HK181" s="212"/>
      <c r="HL181" s="212"/>
      <c r="HM181" s="212"/>
      <c r="HN181" s="212"/>
      <c r="HO181" s="212"/>
      <c r="HP181" s="212"/>
      <c r="HQ181" s="212"/>
      <c r="HR181" s="212"/>
      <c r="HS181" s="212"/>
      <c r="HT181" s="212"/>
      <c r="HU181" s="212"/>
      <c r="HV181" s="212"/>
      <c r="HW181" s="212"/>
      <c r="HX181" s="212"/>
      <c r="HY181" s="212"/>
      <c r="HZ181" s="212"/>
      <c r="IA181" s="212"/>
      <c r="IB181" s="212"/>
      <c r="IC181" s="212"/>
      <c r="ID181" s="212"/>
      <c r="IE181" s="212"/>
      <c r="IF181" s="212"/>
      <c r="IG181" s="212"/>
      <c r="IH181" s="212"/>
      <c r="II181" s="212"/>
      <c r="IJ181" s="212"/>
      <c r="IK181" s="212"/>
      <c r="IL181" s="212"/>
      <c r="IM181" s="212"/>
      <c r="IN181" s="212"/>
      <c r="IO181" s="212"/>
      <c r="IP181" s="212"/>
      <c r="IQ181" s="212"/>
      <c r="IR181" s="212"/>
      <c r="IS181" s="212"/>
      <c r="IT181" s="212"/>
      <c r="IU181" s="212"/>
      <c r="IV181" s="212"/>
    </row>
    <row r="182" spans="1:256" ht="18">
      <c r="A182" s="219" t="s">
        <v>399</v>
      </c>
      <c r="B182" s="226">
        <v>0</v>
      </c>
      <c r="C182" s="226">
        <v>0</v>
      </c>
      <c r="D182" s="231"/>
      <c r="E182" s="23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2"/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2"/>
      <c r="CI182" s="212"/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2"/>
      <c r="CT182" s="212"/>
      <c r="CU182" s="212"/>
      <c r="CV182" s="212"/>
      <c r="CW182" s="212"/>
      <c r="CX182" s="212"/>
      <c r="CY182" s="212"/>
      <c r="CZ182" s="212"/>
      <c r="DA182" s="212"/>
      <c r="DB182" s="212"/>
      <c r="DC182" s="212"/>
      <c r="DD182" s="212"/>
      <c r="DE182" s="212"/>
      <c r="DF182" s="212"/>
      <c r="DG182" s="212"/>
      <c r="DH182" s="212"/>
      <c r="DI182" s="212"/>
      <c r="DJ182" s="212"/>
      <c r="DK182" s="212"/>
      <c r="DL182" s="212"/>
      <c r="DM182" s="212"/>
      <c r="DN182" s="212"/>
      <c r="DO182" s="212"/>
      <c r="DP182" s="212"/>
      <c r="DQ182" s="212"/>
      <c r="DR182" s="212"/>
      <c r="DS182" s="212"/>
      <c r="DT182" s="212"/>
      <c r="DU182" s="212"/>
      <c r="DV182" s="212"/>
      <c r="DW182" s="212"/>
      <c r="DX182" s="212"/>
      <c r="DY182" s="212"/>
      <c r="DZ182" s="212"/>
      <c r="EA182" s="212"/>
      <c r="EB182" s="212"/>
      <c r="EC182" s="212"/>
      <c r="ED182" s="212"/>
      <c r="EE182" s="212"/>
      <c r="EF182" s="212"/>
      <c r="EG182" s="212"/>
      <c r="EH182" s="212"/>
      <c r="EI182" s="212"/>
      <c r="EJ182" s="212"/>
      <c r="EK182" s="212"/>
      <c r="EL182" s="212"/>
      <c r="EM182" s="212"/>
      <c r="EN182" s="212"/>
      <c r="EO182" s="212"/>
      <c r="EP182" s="212"/>
      <c r="EQ182" s="212"/>
      <c r="ER182" s="212"/>
      <c r="ES182" s="212"/>
      <c r="ET182" s="212"/>
      <c r="EU182" s="212"/>
      <c r="EV182" s="212"/>
      <c r="EW182" s="212"/>
      <c r="EX182" s="212"/>
      <c r="EY182" s="212"/>
      <c r="EZ182" s="212"/>
      <c r="FA182" s="212"/>
      <c r="FB182" s="212"/>
      <c r="FC182" s="212"/>
      <c r="FD182" s="212"/>
      <c r="FE182" s="212"/>
      <c r="FF182" s="212"/>
      <c r="FG182" s="212"/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12"/>
      <c r="FS182" s="212"/>
      <c r="FT182" s="212"/>
      <c r="FU182" s="212"/>
      <c r="FV182" s="212"/>
      <c r="FW182" s="212"/>
      <c r="FX182" s="212"/>
      <c r="FY182" s="212"/>
      <c r="FZ182" s="212"/>
      <c r="GA182" s="212"/>
      <c r="GB182" s="212"/>
      <c r="GC182" s="212"/>
      <c r="GD182" s="212"/>
      <c r="GE182" s="212"/>
      <c r="GF182" s="212"/>
      <c r="GG182" s="212"/>
      <c r="GH182" s="212"/>
      <c r="GI182" s="212"/>
      <c r="GJ182" s="212"/>
      <c r="GK182" s="212"/>
      <c r="GL182" s="212"/>
      <c r="GM182" s="212"/>
      <c r="GN182" s="212"/>
      <c r="GO182" s="212"/>
      <c r="GP182" s="212"/>
      <c r="GQ182" s="212"/>
      <c r="GR182" s="212"/>
      <c r="GS182" s="212"/>
      <c r="GT182" s="212"/>
      <c r="GU182" s="212"/>
      <c r="GV182" s="212"/>
      <c r="GW182" s="212"/>
      <c r="GX182" s="212"/>
      <c r="GY182" s="212"/>
      <c r="GZ182" s="212"/>
      <c r="HA182" s="212"/>
      <c r="HB182" s="212"/>
      <c r="HC182" s="212"/>
      <c r="HD182" s="212"/>
      <c r="HE182" s="212"/>
      <c r="HF182" s="212"/>
      <c r="HG182" s="212"/>
      <c r="HH182" s="212"/>
      <c r="HI182" s="212"/>
      <c r="HJ182" s="212"/>
      <c r="HK182" s="212"/>
      <c r="HL182" s="212"/>
      <c r="HM182" s="212"/>
      <c r="HN182" s="212"/>
      <c r="HO182" s="212"/>
      <c r="HP182" s="212"/>
      <c r="HQ182" s="212"/>
      <c r="HR182" s="212"/>
      <c r="HS182" s="212"/>
      <c r="HT182" s="212"/>
      <c r="HU182" s="212"/>
      <c r="HV182" s="212"/>
      <c r="HW182" s="212"/>
      <c r="HX182" s="212"/>
      <c r="HY182" s="212"/>
      <c r="HZ182" s="212"/>
      <c r="IA182" s="212"/>
      <c r="IB182" s="212"/>
      <c r="IC182" s="212"/>
      <c r="ID182" s="212"/>
      <c r="IE182" s="212"/>
      <c r="IF182" s="212"/>
      <c r="IG182" s="212"/>
      <c r="IH182" s="212"/>
      <c r="II182" s="212"/>
      <c r="IJ182" s="212"/>
      <c r="IK182" s="212"/>
      <c r="IL182" s="212"/>
      <c r="IM182" s="212"/>
      <c r="IN182" s="212"/>
      <c r="IO182" s="212"/>
      <c r="IP182" s="212"/>
      <c r="IQ182" s="212"/>
      <c r="IR182" s="212"/>
      <c r="IS182" s="212"/>
      <c r="IT182" s="212"/>
      <c r="IU182" s="212"/>
      <c r="IV182" s="212"/>
    </row>
    <row r="183" spans="1:256" ht="18">
      <c r="A183" s="219" t="s">
        <v>400</v>
      </c>
      <c r="B183" s="226">
        <v>44613.51</v>
      </c>
      <c r="C183" s="226">
        <v>33883.03</v>
      </c>
      <c r="D183" s="231"/>
      <c r="E183" s="23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12"/>
      <c r="CJ183" s="212"/>
      <c r="CK183" s="212"/>
      <c r="CL183" s="212"/>
      <c r="CM183" s="212"/>
      <c r="CN183" s="212"/>
      <c r="CO183" s="212"/>
      <c r="CP183" s="212"/>
      <c r="CQ183" s="212"/>
      <c r="CR183" s="212"/>
      <c r="CS183" s="212"/>
      <c r="CT183" s="212"/>
      <c r="CU183" s="212"/>
      <c r="CV183" s="212"/>
      <c r="CW183" s="212"/>
      <c r="CX183" s="212"/>
      <c r="CY183" s="212"/>
      <c r="CZ183" s="212"/>
      <c r="DA183" s="212"/>
      <c r="DB183" s="212"/>
      <c r="DC183" s="212"/>
      <c r="DD183" s="212"/>
      <c r="DE183" s="212"/>
      <c r="DF183" s="212"/>
      <c r="DG183" s="212"/>
      <c r="DH183" s="212"/>
      <c r="DI183" s="212"/>
      <c r="DJ183" s="212"/>
      <c r="DK183" s="212"/>
      <c r="DL183" s="212"/>
      <c r="DM183" s="212"/>
      <c r="DN183" s="212"/>
      <c r="DO183" s="212"/>
      <c r="DP183" s="212"/>
      <c r="DQ183" s="212"/>
      <c r="DR183" s="212"/>
      <c r="DS183" s="212"/>
      <c r="DT183" s="212"/>
      <c r="DU183" s="212"/>
      <c r="DV183" s="212"/>
      <c r="DW183" s="212"/>
      <c r="DX183" s="212"/>
      <c r="DY183" s="212"/>
      <c r="DZ183" s="212"/>
      <c r="EA183" s="212"/>
      <c r="EB183" s="212"/>
      <c r="EC183" s="212"/>
      <c r="ED183" s="212"/>
      <c r="EE183" s="212"/>
      <c r="EF183" s="212"/>
      <c r="EG183" s="212"/>
      <c r="EH183" s="212"/>
      <c r="EI183" s="212"/>
      <c r="EJ183" s="212"/>
      <c r="EK183" s="212"/>
      <c r="EL183" s="212"/>
      <c r="EM183" s="212"/>
      <c r="EN183" s="212"/>
      <c r="EO183" s="212"/>
      <c r="EP183" s="212"/>
      <c r="EQ183" s="212"/>
      <c r="ER183" s="212"/>
      <c r="ES183" s="212"/>
      <c r="ET183" s="212"/>
      <c r="EU183" s="212"/>
      <c r="EV183" s="212"/>
      <c r="EW183" s="212"/>
      <c r="EX183" s="212"/>
      <c r="EY183" s="212"/>
      <c r="EZ183" s="212"/>
      <c r="FA183" s="212"/>
      <c r="FB183" s="212"/>
      <c r="FC183" s="212"/>
      <c r="FD183" s="212"/>
      <c r="FE183" s="212"/>
      <c r="FF183" s="212"/>
      <c r="FG183" s="212"/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12"/>
      <c r="FS183" s="212"/>
      <c r="FT183" s="212"/>
      <c r="FU183" s="212"/>
      <c r="FV183" s="212"/>
      <c r="FW183" s="212"/>
      <c r="FX183" s="212"/>
      <c r="FY183" s="212"/>
      <c r="FZ183" s="212"/>
      <c r="GA183" s="212"/>
      <c r="GB183" s="212"/>
      <c r="GC183" s="212"/>
      <c r="GD183" s="212"/>
      <c r="GE183" s="212"/>
      <c r="GF183" s="212"/>
      <c r="GG183" s="212"/>
      <c r="GH183" s="212"/>
      <c r="GI183" s="212"/>
      <c r="GJ183" s="212"/>
      <c r="GK183" s="212"/>
      <c r="GL183" s="212"/>
      <c r="GM183" s="212"/>
      <c r="GN183" s="212"/>
      <c r="GO183" s="212"/>
      <c r="GP183" s="212"/>
      <c r="GQ183" s="212"/>
      <c r="GR183" s="212"/>
      <c r="GS183" s="212"/>
      <c r="GT183" s="212"/>
      <c r="GU183" s="212"/>
      <c r="GV183" s="212"/>
      <c r="GW183" s="212"/>
      <c r="GX183" s="212"/>
      <c r="GY183" s="212"/>
      <c r="GZ183" s="212"/>
      <c r="HA183" s="212"/>
      <c r="HB183" s="212"/>
      <c r="HC183" s="212"/>
      <c r="HD183" s="212"/>
      <c r="HE183" s="212"/>
      <c r="HF183" s="212"/>
      <c r="HG183" s="212"/>
      <c r="HH183" s="212"/>
      <c r="HI183" s="212"/>
      <c r="HJ183" s="212"/>
      <c r="HK183" s="212"/>
      <c r="HL183" s="212"/>
      <c r="HM183" s="212"/>
      <c r="HN183" s="212"/>
      <c r="HO183" s="212"/>
      <c r="HP183" s="212"/>
      <c r="HQ183" s="212"/>
      <c r="HR183" s="212"/>
      <c r="HS183" s="212"/>
      <c r="HT183" s="212"/>
      <c r="HU183" s="212"/>
      <c r="HV183" s="212"/>
      <c r="HW183" s="212"/>
      <c r="HX183" s="212"/>
      <c r="HY183" s="212"/>
      <c r="HZ183" s="212"/>
      <c r="IA183" s="212"/>
      <c r="IB183" s="212"/>
      <c r="IC183" s="212"/>
      <c r="ID183" s="212"/>
      <c r="IE183" s="212"/>
      <c r="IF183" s="212"/>
      <c r="IG183" s="212"/>
      <c r="IH183" s="212"/>
      <c r="II183" s="212"/>
      <c r="IJ183" s="212"/>
      <c r="IK183" s="212"/>
      <c r="IL183" s="212"/>
      <c r="IM183" s="212"/>
      <c r="IN183" s="212"/>
      <c r="IO183" s="212"/>
      <c r="IP183" s="212"/>
      <c r="IQ183" s="212"/>
      <c r="IR183" s="212"/>
      <c r="IS183" s="212"/>
      <c r="IT183" s="212"/>
      <c r="IU183" s="212"/>
      <c r="IV183" s="212"/>
    </row>
    <row r="184" spans="1:256" ht="18">
      <c r="A184" s="219" t="s">
        <v>401</v>
      </c>
      <c r="B184" s="226">
        <v>18506.53</v>
      </c>
      <c r="C184" s="226">
        <v>28850.32</v>
      </c>
      <c r="D184" s="231"/>
      <c r="E184" s="23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2"/>
      <c r="DB184" s="212"/>
      <c r="DC184" s="212"/>
      <c r="DD184" s="212"/>
      <c r="DE184" s="212"/>
      <c r="DF184" s="212"/>
      <c r="DG184" s="212"/>
      <c r="DH184" s="212"/>
      <c r="DI184" s="212"/>
      <c r="DJ184" s="212"/>
      <c r="DK184" s="212"/>
      <c r="DL184" s="212"/>
      <c r="DM184" s="212"/>
      <c r="DN184" s="212"/>
      <c r="DO184" s="212"/>
      <c r="DP184" s="212"/>
      <c r="DQ184" s="212"/>
      <c r="DR184" s="212"/>
      <c r="DS184" s="212"/>
      <c r="DT184" s="212"/>
      <c r="DU184" s="212"/>
      <c r="DV184" s="212"/>
      <c r="DW184" s="212"/>
      <c r="DX184" s="212"/>
      <c r="DY184" s="212"/>
      <c r="DZ184" s="212"/>
      <c r="EA184" s="212"/>
      <c r="EB184" s="212"/>
      <c r="EC184" s="212"/>
      <c r="ED184" s="212"/>
      <c r="EE184" s="212"/>
      <c r="EF184" s="212"/>
      <c r="EG184" s="212"/>
      <c r="EH184" s="212"/>
      <c r="EI184" s="212"/>
      <c r="EJ184" s="212"/>
      <c r="EK184" s="212"/>
      <c r="EL184" s="212"/>
      <c r="EM184" s="212"/>
      <c r="EN184" s="212"/>
      <c r="EO184" s="212"/>
      <c r="EP184" s="212"/>
      <c r="EQ184" s="212"/>
      <c r="ER184" s="212"/>
      <c r="ES184" s="212"/>
      <c r="ET184" s="212"/>
      <c r="EU184" s="212"/>
      <c r="EV184" s="212"/>
      <c r="EW184" s="212"/>
      <c r="EX184" s="212"/>
      <c r="EY184" s="212"/>
      <c r="EZ184" s="212"/>
      <c r="FA184" s="212"/>
      <c r="FB184" s="212"/>
      <c r="FC184" s="212"/>
      <c r="FD184" s="212"/>
      <c r="FE184" s="212"/>
      <c r="FF184" s="212"/>
      <c r="FG184" s="212"/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12"/>
      <c r="FS184" s="212"/>
      <c r="FT184" s="212"/>
      <c r="FU184" s="212"/>
      <c r="FV184" s="212"/>
      <c r="FW184" s="212"/>
      <c r="FX184" s="212"/>
      <c r="FY184" s="212"/>
      <c r="FZ184" s="212"/>
      <c r="GA184" s="212"/>
      <c r="GB184" s="212"/>
      <c r="GC184" s="212"/>
      <c r="GD184" s="212"/>
      <c r="GE184" s="212"/>
      <c r="GF184" s="212"/>
      <c r="GG184" s="212"/>
      <c r="GH184" s="212"/>
      <c r="GI184" s="212"/>
      <c r="GJ184" s="212"/>
      <c r="GK184" s="212"/>
      <c r="GL184" s="212"/>
      <c r="GM184" s="212"/>
      <c r="GN184" s="212"/>
      <c r="GO184" s="212"/>
      <c r="GP184" s="212"/>
      <c r="GQ184" s="212"/>
      <c r="GR184" s="212"/>
      <c r="GS184" s="212"/>
      <c r="GT184" s="212"/>
      <c r="GU184" s="212"/>
      <c r="GV184" s="212"/>
      <c r="GW184" s="212"/>
      <c r="GX184" s="212"/>
      <c r="GY184" s="212"/>
      <c r="GZ184" s="212"/>
      <c r="HA184" s="212"/>
      <c r="HB184" s="212"/>
      <c r="HC184" s="212"/>
      <c r="HD184" s="212"/>
      <c r="HE184" s="212"/>
      <c r="HF184" s="212"/>
      <c r="HG184" s="212"/>
      <c r="HH184" s="212"/>
      <c r="HI184" s="212"/>
      <c r="HJ184" s="212"/>
      <c r="HK184" s="212"/>
      <c r="HL184" s="212"/>
      <c r="HM184" s="212"/>
      <c r="HN184" s="212"/>
      <c r="HO184" s="212"/>
      <c r="HP184" s="212"/>
      <c r="HQ184" s="212"/>
      <c r="HR184" s="212"/>
      <c r="HS184" s="212"/>
      <c r="HT184" s="212"/>
      <c r="HU184" s="212"/>
      <c r="HV184" s="212"/>
      <c r="HW184" s="212"/>
      <c r="HX184" s="212"/>
      <c r="HY184" s="212"/>
      <c r="HZ184" s="212"/>
      <c r="IA184" s="212"/>
      <c r="IB184" s="212"/>
      <c r="IC184" s="212"/>
      <c r="ID184" s="212"/>
      <c r="IE184" s="212"/>
      <c r="IF184" s="212"/>
      <c r="IG184" s="212"/>
      <c r="IH184" s="212"/>
      <c r="II184" s="212"/>
      <c r="IJ184" s="212"/>
      <c r="IK184" s="212"/>
      <c r="IL184" s="212"/>
      <c r="IM184" s="212"/>
      <c r="IN184" s="212"/>
      <c r="IO184" s="212"/>
      <c r="IP184" s="212"/>
      <c r="IQ184" s="212"/>
      <c r="IR184" s="212"/>
      <c r="IS184" s="212"/>
      <c r="IT184" s="212"/>
      <c r="IU184" s="212"/>
      <c r="IV184" s="212"/>
    </row>
    <row r="185" spans="1:256" ht="18">
      <c r="A185" s="222" t="s">
        <v>221</v>
      </c>
      <c r="B185" s="233">
        <f>SUM(B177:B184)</f>
        <v>87165744.8</v>
      </c>
      <c r="C185" s="239">
        <f>SUM(C177:C184)</f>
        <v>71588568.92</v>
      </c>
      <c r="D185" s="242">
        <f>C185-B185</f>
        <v>-15577175.879999995</v>
      </c>
      <c r="E185" s="234">
        <f>D185/B185</f>
        <v>-0.1787075406255233</v>
      </c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2"/>
      <c r="CU185" s="212"/>
      <c r="CV185" s="212"/>
      <c r="CW185" s="212"/>
      <c r="CX185" s="212"/>
      <c r="CY185" s="212"/>
      <c r="CZ185" s="212"/>
      <c r="DA185" s="212"/>
      <c r="DB185" s="212"/>
      <c r="DC185" s="212"/>
      <c r="DD185" s="212"/>
      <c r="DE185" s="212"/>
      <c r="DF185" s="212"/>
      <c r="DG185" s="212"/>
      <c r="DH185" s="212"/>
      <c r="DI185" s="212"/>
      <c r="DJ185" s="212"/>
      <c r="DK185" s="212"/>
      <c r="DL185" s="212"/>
      <c r="DM185" s="212"/>
      <c r="DN185" s="212"/>
      <c r="DO185" s="212"/>
      <c r="DP185" s="212"/>
      <c r="DQ185" s="212"/>
      <c r="DR185" s="212"/>
      <c r="DS185" s="212"/>
      <c r="DT185" s="212"/>
      <c r="DU185" s="212"/>
      <c r="DV185" s="212"/>
      <c r="DW185" s="212"/>
      <c r="DX185" s="212"/>
      <c r="DY185" s="212"/>
      <c r="DZ185" s="212"/>
      <c r="EA185" s="212"/>
      <c r="EB185" s="212"/>
      <c r="EC185" s="212"/>
      <c r="ED185" s="212"/>
      <c r="EE185" s="212"/>
      <c r="EF185" s="212"/>
      <c r="EG185" s="212"/>
      <c r="EH185" s="212"/>
      <c r="EI185" s="212"/>
      <c r="EJ185" s="212"/>
      <c r="EK185" s="212"/>
      <c r="EL185" s="212"/>
      <c r="EM185" s="212"/>
      <c r="EN185" s="212"/>
      <c r="EO185" s="212"/>
      <c r="EP185" s="212"/>
      <c r="EQ185" s="212"/>
      <c r="ER185" s="212"/>
      <c r="ES185" s="212"/>
      <c r="ET185" s="212"/>
      <c r="EU185" s="212"/>
      <c r="EV185" s="212"/>
      <c r="EW185" s="212"/>
      <c r="EX185" s="212"/>
      <c r="EY185" s="212"/>
      <c r="EZ185" s="212"/>
      <c r="FA185" s="212"/>
      <c r="FB185" s="212"/>
      <c r="FC185" s="212"/>
      <c r="FD185" s="212"/>
      <c r="FE185" s="212"/>
      <c r="FF185" s="212"/>
      <c r="FG185" s="212"/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12"/>
      <c r="FS185" s="212"/>
      <c r="FT185" s="212"/>
      <c r="FU185" s="212"/>
      <c r="FV185" s="212"/>
      <c r="FW185" s="212"/>
      <c r="FX185" s="212"/>
      <c r="FY185" s="212"/>
      <c r="FZ185" s="212"/>
      <c r="GA185" s="212"/>
      <c r="GB185" s="212"/>
      <c r="GC185" s="212"/>
      <c r="GD185" s="212"/>
      <c r="GE185" s="212"/>
      <c r="GF185" s="212"/>
      <c r="GG185" s="212"/>
      <c r="GH185" s="212"/>
      <c r="GI185" s="212"/>
      <c r="GJ185" s="212"/>
      <c r="GK185" s="212"/>
      <c r="GL185" s="212"/>
      <c r="GM185" s="212"/>
      <c r="GN185" s="212"/>
      <c r="GO185" s="212"/>
      <c r="GP185" s="212"/>
      <c r="GQ185" s="212"/>
      <c r="GR185" s="212"/>
      <c r="GS185" s="212"/>
      <c r="GT185" s="212"/>
      <c r="GU185" s="212"/>
      <c r="GV185" s="212"/>
      <c r="GW185" s="212"/>
      <c r="GX185" s="212"/>
      <c r="GY185" s="212"/>
      <c r="GZ185" s="212"/>
      <c r="HA185" s="212"/>
      <c r="HB185" s="212"/>
      <c r="HC185" s="212"/>
      <c r="HD185" s="212"/>
      <c r="HE185" s="212"/>
      <c r="HF185" s="212"/>
      <c r="HG185" s="212"/>
      <c r="HH185" s="212"/>
      <c r="HI185" s="212"/>
      <c r="HJ185" s="212"/>
      <c r="HK185" s="212"/>
      <c r="HL185" s="212"/>
      <c r="HM185" s="212"/>
      <c r="HN185" s="212"/>
      <c r="HO185" s="212"/>
      <c r="HP185" s="212"/>
      <c r="HQ185" s="212"/>
      <c r="HR185" s="212"/>
      <c r="HS185" s="212"/>
      <c r="HT185" s="212"/>
      <c r="HU185" s="212"/>
      <c r="HV185" s="212"/>
      <c r="HW185" s="212"/>
      <c r="HX185" s="212"/>
      <c r="HY185" s="212"/>
      <c r="HZ185" s="212"/>
      <c r="IA185" s="212"/>
      <c r="IB185" s="212"/>
      <c r="IC185" s="212"/>
      <c r="ID185" s="212"/>
      <c r="IE185" s="212"/>
      <c r="IF185" s="212"/>
      <c r="IG185" s="212"/>
      <c r="IH185" s="212"/>
      <c r="II185" s="212"/>
      <c r="IJ185" s="212"/>
      <c r="IK185" s="212"/>
      <c r="IL185" s="212"/>
      <c r="IM185" s="212"/>
      <c r="IN185" s="212"/>
      <c r="IO185" s="212"/>
      <c r="IP185" s="212"/>
      <c r="IQ185" s="212"/>
      <c r="IR185" s="212"/>
      <c r="IS185" s="212"/>
      <c r="IT185" s="212"/>
      <c r="IU185" s="212"/>
      <c r="IV185" s="212"/>
    </row>
    <row r="186" spans="1:256" ht="18">
      <c r="A186" s="243" t="s">
        <v>450</v>
      </c>
      <c r="B186" s="226">
        <v>291601.17</v>
      </c>
      <c r="C186" s="226">
        <v>260130</v>
      </c>
      <c r="D186" s="231"/>
      <c r="E186" s="23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2"/>
      <c r="CT186" s="212"/>
      <c r="CU186" s="212"/>
      <c r="CV186" s="212"/>
      <c r="CW186" s="212"/>
      <c r="CX186" s="212"/>
      <c r="CY186" s="212"/>
      <c r="CZ186" s="212"/>
      <c r="DA186" s="212"/>
      <c r="DB186" s="212"/>
      <c r="DC186" s="212"/>
      <c r="DD186" s="212"/>
      <c r="DE186" s="212"/>
      <c r="DF186" s="212"/>
      <c r="DG186" s="212"/>
      <c r="DH186" s="212"/>
      <c r="DI186" s="212"/>
      <c r="DJ186" s="212"/>
      <c r="DK186" s="212"/>
      <c r="DL186" s="212"/>
      <c r="DM186" s="212"/>
      <c r="DN186" s="212"/>
      <c r="DO186" s="212"/>
      <c r="DP186" s="212"/>
      <c r="DQ186" s="212"/>
      <c r="DR186" s="212"/>
      <c r="DS186" s="212"/>
      <c r="DT186" s="212"/>
      <c r="DU186" s="212"/>
      <c r="DV186" s="212"/>
      <c r="DW186" s="212"/>
      <c r="DX186" s="212"/>
      <c r="DY186" s="212"/>
      <c r="DZ186" s="212"/>
      <c r="EA186" s="212"/>
      <c r="EB186" s="212"/>
      <c r="EC186" s="212"/>
      <c r="ED186" s="212"/>
      <c r="EE186" s="212"/>
      <c r="EF186" s="212"/>
      <c r="EG186" s="212"/>
      <c r="EH186" s="212"/>
      <c r="EI186" s="212"/>
      <c r="EJ186" s="212"/>
      <c r="EK186" s="212"/>
      <c r="EL186" s="212"/>
      <c r="EM186" s="212"/>
      <c r="EN186" s="212"/>
      <c r="EO186" s="212"/>
      <c r="EP186" s="212"/>
      <c r="EQ186" s="212"/>
      <c r="ER186" s="212"/>
      <c r="ES186" s="212"/>
      <c r="ET186" s="212"/>
      <c r="EU186" s="212"/>
      <c r="EV186" s="212"/>
      <c r="EW186" s="212"/>
      <c r="EX186" s="212"/>
      <c r="EY186" s="212"/>
      <c r="EZ186" s="212"/>
      <c r="FA186" s="212"/>
      <c r="FB186" s="212"/>
      <c r="FC186" s="212"/>
      <c r="FD186" s="212"/>
      <c r="FE186" s="212"/>
      <c r="FF186" s="212"/>
      <c r="FG186" s="212"/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12"/>
      <c r="FS186" s="212"/>
      <c r="FT186" s="212"/>
      <c r="FU186" s="212"/>
      <c r="FV186" s="212"/>
      <c r="FW186" s="212"/>
      <c r="FX186" s="212"/>
      <c r="FY186" s="212"/>
      <c r="FZ186" s="212"/>
      <c r="GA186" s="212"/>
      <c r="GB186" s="212"/>
      <c r="GC186" s="212"/>
      <c r="GD186" s="212"/>
      <c r="GE186" s="212"/>
      <c r="GF186" s="212"/>
      <c r="GG186" s="212"/>
      <c r="GH186" s="212"/>
      <c r="GI186" s="212"/>
      <c r="GJ186" s="212"/>
      <c r="GK186" s="212"/>
      <c r="GL186" s="212"/>
      <c r="GM186" s="212"/>
      <c r="GN186" s="212"/>
      <c r="GO186" s="212"/>
      <c r="GP186" s="212"/>
      <c r="GQ186" s="212"/>
      <c r="GR186" s="212"/>
      <c r="GS186" s="212"/>
      <c r="GT186" s="212"/>
      <c r="GU186" s="212"/>
      <c r="GV186" s="212"/>
      <c r="GW186" s="212"/>
      <c r="GX186" s="212"/>
      <c r="GY186" s="212"/>
      <c r="GZ186" s="212"/>
      <c r="HA186" s="212"/>
      <c r="HB186" s="212"/>
      <c r="HC186" s="212"/>
      <c r="HD186" s="212"/>
      <c r="HE186" s="212"/>
      <c r="HF186" s="212"/>
      <c r="HG186" s="212"/>
      <c r="HH186" s="212"/>
      <c r="HI186" s="212"/>
      <c r="HJ186" s="212"/>
      <c r="HK186" s="212"/>
      <c r="HL186" s="212"/>
      <c r="HM186" s="212"/>
      <c r="HN186" s="212"/>
      <c r="HO186" s="212"/>
      <c r="HP186" s="212"/>
      <c r="HQ186" s="212"/>
      <c r="HR186" s="212"/>
      <c r="HS186" s="212"/>
      <c r="HT186" s="212"/>
      <c r="HU186" s="212"/>
      <c r="HV186" s="212"/>
      <c r="HW186" s="212"/>
      <c r="HX186" s="212"/>
      <c r="HY186" s="212"/>
      <c r="HZ186" s="212"/>
      <c r="IA186" s="212"/>
      <c r="IB186" s="212"/>
      <c r="IC186" s="212"/>
      <c r="ID186" s="212"/>
      <c r="IE186" s="212"/>
      <c r="IF186" s="212"/>
      <c r="IG186" s="212"/>
      <c r="IH186" s="212"/>
      <c r="II186" s="212"/>
      <c r="IJ186" s="212"/>
      <c r="IK186" s="212"/>
      <c r="IL186" s="212"/>
      <c r="IM186" s="212"/>
      <c r="IN186" s="212"/>
      <c r="IO186" s="212"/>
      <c r="IP186" s="212"/>
      <c r="IQ186" s="212"/>
      <c r="IR186" s="212"/>
      <c r="IS186" s="212"/>
      <c r="IT186" s="212"/>
      <c r="IU186" s="212"/>
      <c r="IV186" s="212"/>
    </row>
    <row r="187" spans="1:256" ht="18">
      <c r="A187" s="222" t="s">
        <v>221</v>
      </c>
      <c r="B187" s="233">
        <f>SUM(B186:B186)</f>
        <v>291601.17</v>
      </c>
      <c r="C187" s="233">
        <f>SUM(C186:C186)</f>
        <v>260130</v>
      </c>
      <c r="D187" s="233">
        <f>C187-B187</f>
        <v>-31471.169999999984</v>
      </c>
      <c r="E187" s="234">
        <f>D187/B187</f>
        <v>-0.10792539001129517</v>
      </c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2"/>
      <c r="CU187" s="212"/>
      <c r="CV187" s="212"/>
      <c r="CW187" s="212"/>
      <c r="CX187" s="212"/>
      <c r="CY187" s="212"/>
      <c r="CZ187" s="212"/>
      <c r="DA187" s="212"/>
      <c r="DB187" s="212"/>
      <c r="DC187" s="212"/>
      <c r="DD187" s="212"/>
      <c r="DE187" s="212"/>
      <c r="DF187" s="212"/>
      <c r="DG187" s="212"/>
      <c r="DH187" s="212"/>
      <c r="DI187" s="212"/>
      <c r="DJ187" s="212"/>
      <c r="DK187" s="212"/>
      <c r="DL187" s="212"/>
      <c r="DM187" s="212"/>
      <c r="DN187" s="212"/>
      <c r="DO187" s="212"/>
      <c r="DP187" s="212"/>
      <c r="DQ187" s="212"/>
      <c r="DR187" s="212"/>
      <c r="DS187" s="212"/>
      <c r="DT187" s="212"/>
      <c r="DU187" s="212"/>
      <c r="DV187" s="212"/>
      <c r="DW187" s="212"/>
      <c r="DX187" s="212"/>
      <c r="DY187" s="212"/>
      <c r="DZ187" s="212"/>
      <c r="EA187" s="212"/>
      <c r="EB187" s="212"/>
      <c r="EC187" s="212"/>
      <c r="ED187" s="212"/>
      <c r="EE187" s="212"/>
      <c r="EF187" s="212"/>
      <c r="EG187" s="212"/>
      <c r="EH187" s="212"/>
      <c r="EI187" s="212"/>
      <c r="EJ187" s="212"/>
      <c r="EK187" s="212"/>
      <c r="EL187" s="212"/>
      <c r="EM187" s="212"/>
      <c r="EN187" s="212"/>
      <c r="EO187" s="212"/>
      <c r="EP187" s="212"/>
      <c r="EQ187" s="212"/>
      <c r="ER187" s="212"/>
      <c r="ES187" s="212"/>
      <c r="ET187" s="212"/>
      <c r="EU187" s="212"/>
      <c r="EV187" s="212"/>
      <c r="EW187" s="212"/>
      <c r="EX187" s="212"/>
      <c r="EY187" s="212"/>
      <c r="EZ187" s="212"/>
      <c r="FA187" s="212"/>
      <c r="FB187" s="212"/>
      <c r="FC187" s="212"/>
      <c r="FD187" s="212"/>
      <c r="FE187" s="212"/>
      <c r="FF187" s="212"/>
      <c r="FG187" s="212"/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12"/>
      <c r="FS187" s="212"/>
      <c r="FT187" s="212"/>
      <c r="FU187" s="212"/>
      <c r="FV187" s="212"/>
      <c r="FW187" s="212"/>
      <c r="FX187" s="212"/>
      <c r="FY187" s="212"/>
      <c r="FZ187" s="212"/>
      <c r="GA187" s="212"/>
      <c r="GB187" s="212"/>
      <c r="GC187" s="212"/>
      <c r="GD187" s="212"/>
      <c r="GE187" s="212"/>
      <c r="GF187" s="212"/>
      <c r="GG187" s="212"/>
      <c r="GH187" s="212"/>
      <c r="GI187" s="212"/>
      <c r="GJ187" s="212"/>
      <c r="GK187" s="212"/>
      <c r="GL187" s="212"/>
      <c r="GM187" s="212"/>
      <c r="GN187" s="212"/>
      <c r="GO187" s="212"/>
      <c r="GP187" s="212"/>
      <c r="GQ187" s="212"/>
      <c r="GR187" s="212"/>
      <c r="GS187" s="212"/>
      <c r="GT187" s="212"/>
      <c r="GU187" s="212"/>
      <c r="GV187" s="212"/>
      <c r="GW187" s="212"/>
      <c r="GX187" s="212"/>
      <c r="GY187" s="212"/>
      <c r="GZ187" s="212"/>
      <c r="HA187" s="212"/>
      <c r="HB187" s="212"/>
      <c r="HC187" s="212"/>
      <c r="HD187" s="212"/>
      <c r="HE187" s="212"/>
      <c r="HF187" s="212"/>
      <c r="HG187" s="212"/>
      <c r="HH187" s="212"/>
      <c r="HI187" s="212"/>
      <c r="HJ187" s="212"/>
      <c r="HK187" s="212"/>
      <c r="HL187" s="212"/>
      <c r="HM187" s="212"/>
      <c r="HN187" s="212"/>
      <c r="HO187" s="212"/>
      <c r="HP187" s="212"/>
      <c r="HQ187" s="212"/>
      <c r="HR187" s="212"/>
      <c r="HS187" s="212"/>
      <c r="HT187" s="212"/>
      <c r="HU187" s="212"/>
      <c r="HV187" s="212"/>
      <c r="HW187" s="212"/>
      <c r="HX187" s="212"/>
      <c r="HY187" s="212"/>
      <c r="HZ187" s="212"/>
      <c r="IA187" s="212"/>
      <c r="IB187" s="212"/>
      <c r="IC187" s="212"/>
      <c r="ID187" s="212"/>
      <c r="IE187" s="212"/>
      <c r="IF187" s="212"/>
      <c r="IG187" s="212"/>
      <c r="IH187" s="212"/>
      <c r="II187" s="212"/>
      <c r="IJ187" s="212"/>
      <c r="IK187" s="212"/>
      <c r="IL187" s="212"/>
      <c r="IM187" s="212"/>
      <c r="IN187" s="212"/>
      <c r="IO187" s="212"/>
      <c r="IP187" s="212"/>
      <c r="IQ187" s="212"/>
      <c r="IR187" s="212"/>
      <c r="IS187" s="212"/>
      <c r="IT187" s="212"/>
      <c r="IU187" s="212"/>
      <c r="IV187" s="212"/>
    </row>
    <row r="188" spans="1:256" ht="18">
      <c r="A188" s="243" t="s">
        <v>451</v>
      </c>
      <c r="B188" s="226">
        <v>220195.89</v>
      </c>
      <c r="C188" s="226">
        <v>188159.71</v>
      </c>
      <c r="D188" s="231"/>
      <c r="E188" s="23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2"/>
      <c r="DB188" s="212"/>
      <c r="DC188" s="212"/>
      <c r="DD188" s="212"/>
      <c r="DE188" s="212"/>
      <c r="DF188" s="212"/>
      <c r="DG188" s="212"/>
      <c r="DH188" s="212"/>
      <c r="DI188" s="212"/>
      <c r="DJ188" s="212"/>
      <c r="DK188" s="212"/>
      <c r="DL188" s="212"/>
      <c r="DM188" s="212"/>
      <c r="DN188" s="212"/>
      <c r="DO188" s="212"/>
      <c r="DP188" s="212"/>
      <c r="DQ188" s="212"/>
      <c r="DR188" s="212"/>
      <c r="DS188" s="212"/>
      <c r="DT188" s="212"/>
      <c r="DU188" s="212"/>
      <c r="DV188" s="212"/>
      <c r="DW188" s="212"/>
      <c r="DX188" s="212"/>
      <c r="DY188" s="212"/>
      <c r="DZ188" s="212"/>
      <c r="EA188" s="212"/>
      <c r="EB188" s="212"/>
      <c r="EC188" s="212"/>
      <c r="ED188" s="212"/>
      <c r="EE188" s="212"/>
      <c r="EF188" s="212"/>
      <c r="EG188" s="212"/>
      <c r="EH188" s="212"/>
      <c r="EI188" s="212"/>
      <c r="EJ188" s="212"/>
      <c r="EK188" s="212"/>
      <c r="EL188" s="212"/>
      <c r="EM188" s="212"/>
      <c r="EN188" s="212"/>
      <c r="EO188" s="212"/>
      <c r="EP188" s="212"/>
      <c r="EQ188" s="212"/>
      <c r="ER188" s="212"/>
      <c r="ES188" s="212"/>
      <c r="ET188" s="212"/>
      <c r="EU188" s="212"/>
      <c r="EV188" s="212"/>
      <c r="EW188" s="212"/>
      <c r="EX188" s="212"/>
      <c r="EY188" s="212"/>
      <c r="EZ188" s="212"/>
      <c r="FA188" s="212"/>
      <c r="FB188" s="212"/>
      <c r="FC188" s="212"/>
      <c r="FD188" s="212"/>
      <c r="FE188" s="212"/>
      <c r="FF188" s="212"/>
      <c r="FG188" s="212"/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12"/>
      <c r="FS188" s="212"/>
      <c r="FT188" s="212"/>
      <c r="FU188" s="212"/>
      <c r="FV188" s="212"/>
      <c r="FW188" s="212"/>
      <c r="FX188" s="212"/>
      <c r="FY188" s="212"/>
      <c r="FZ188" s="212"/>
      <c r="GA188" s="212"/>
      <c r="GB188" s="212"/>
      <c r="GC188" s="212"/>
      <c r="GD188" s="212"/>
      <c r="GE188" s="212"/>
      <c r="GF188" s="212"/>
      <c r="GG188" s="212"/>
      <c r="GH188" s="212"/>
      <c r="GI188" s="212"/>
      <c r="GJ188" s="212"/>
      <c r="GK188" s="212"/>
      <c r="GL188" s="212"/>
      <c r="GM188" s="212"/>
      <c r="GN188" s="212"/>
      <c r="GO188" s="212"/>
      <c r="GP188" s="212"/>
      <c r="GQ188" s="212"/>
      <c r="GR188" s="212"/>
      <c r="GS188" s="212"/>
      <c r="GT188" s="212"/>
      <c r="GU188" s="212"/>
      <c r="GV188" s="212"/>
      <c r="GW188" s="212"/>
      <c r="GX188" s="212"/>
      <c r="GY188" s="212"/>
      <c r="GZ188" s="212"/>
      <c r="HA188" s="212"/>
      <c r="HB188" s="212"/>
      <c r="HC188" s="212"/>
      <c r="HD188" s="212"/>
      <c r="HE188" s="212"/>
      <c r="HF188" s="212"/>
      <c r="HG188" s="212"/>
      <c r="HH188" s="212"/>
      <c r="HI188" s="212"/>
      <c r="HJ188" s="212"/>
      <c r="HK188" s="212"/>
      <c r="HL188" s="212"/>
      <c r="HM188" s="212"/>
      <c r="HN188" s="212"/>
      <c r="HO188" s="212"/>
      <c r="HP188" s="212"/>
      <c r="HQ188" s="212"/>
      <c r="HR188" s="212"/>
      <c r="HS188" s="212"/>
      <c r="HT188" s="212"/>
      <c r="HU188" s="212"/>
      <c r="HV188" s="212"/>
      <c r="HW188" s="212"/>
      <c r="HX188" s="212"/>
      <c r="HY188" s="212"/>
      <c r="HZ188" s="212"/>
      <c r="IA188" s="212"/>
      <c r="IB188" s="212"/>
      <c r="IC188" s="212"/>
      <c r="ID188" s="212"/>
      <c r="IE188" s="212"/>
      <c r="IF188" s="212"/>
      <c r="IG188" s="212"/>
      <c r="IH188" s="212"/>
      <c r="II188" s="212"/>
      <c r="IJ188" s="212"/>
      <c r="IK188" s="212"/>
      <c r="IL188" s="212"/>
      <c r="IM188" s="212"/>
      <c r="IN188" s="212"/>
      <c r="IO188" s="212"/>
      <c r="IP188" s="212"/>
      <c r="IQ188" s="212"/>
      <c r="IR188" s="212"/>
      <c r="IS188" s="212"/>
      <c r="IT188" s="212"/>
      <c r="IU188" s="212"/>
      <c r="IV188" s="212"/>
    </row>
    <row r="189" spans="1:256" ht="18">
      <c r="A189" s="245" t="s">
        <v>221</v>
      </c>
      <c r="B189" s="233">
        <f>SUM(B188:B188)</f>
        <v>220195.89</v>
      </c>
      <c r="C189" s="233">
        <f>SUM(C188:C188)</f>
        <v>188159.71</v>
      </c>
      <c r="D189" s="233">
        <f>C189-B189</f>
        <v>-32036.180000000022</v>
      </c>
      <c r="E189" s="234">
        <f>D189/B189</f>
        <v>-0.14548945486675532</v>
      </c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2"/>
      <c r="DB189" s="212"/>
      <c r="DC189" s="212"/>
      <c r="DD189" s="212"/>
      <c r="DE189" s="212"/>
      <c r="DF189" s="212"/>
      <c r="DG189" s="212"/>
      <c r="DH189" s="212"/>
      <c r="DI189" s="212"/>
      <c r="DJ189" s="212"/>
      <c r="DK189" s="212"/>
      <c r="DL189" s="212"/>
      <c r="DM189" s="212"/>
      <c r="DN189" s="212"/>
      <c r="DO189" s="212"/>
      <c r="DP189" s="212"/>
      <c r="DQ189" s="212"/>
      <c r="DR189" s="212"/>
      <c r="DS189" s="212"/>
      <c r="DT189" s="212"/>
      <c r="DU189" s="212"/>
      <c r="DV189" s="212"/>
      <c r="DW189" s="212"/>
      <c r="DX189" s="212"/>
      <c r="DY189" s="212"/>
      <c r="DZ189" s="212"/>
      <c r="EA189" s="212"/>
      <c r="EB189" s="212"/>
      <c r="EC189" s="212"/>
      <c r="ED189" s="212"/>
      <c r="EE189" s="212"/>
      <c r="EF189" s="212"/>
      <c r="EG189" s="212"/>
      <c r="EH189" s="212"/>
      <c r="EI189" s="212"/>
      <c r="EJ189" s="212"/>
      <c r="EK189" s="212"/>
      <c r="EL189" s="212"/>
      <c r="EM189" s="212"/>
      <c r="EN189" s="212"/>
      <c r="EO189" s="212"/>
      <c r="EP189" s="212"/>
      <c r="EQ189" s="212"/>
      <c r="ER189" s="212"/>
      <c r="ES189" s="212"/>
      <c r="ET189" s="212"/>
      <c r="EU189" s="212"/>
      <c r="EV189" s="212"/>
      <c r="EW189" s="212"/>
      <c r="EX189" s="212"/>
      <c r="EY189" s="212"/>
      <c r="EZ189" s="212"/>
      <c r="FA189" s="212"/>
      <c r="FB189" s="212"/>
      <c r="FC189" s="212"/>
      <c r="FD189" s="212"/>
      <c r="FE189" s="212"/>
      <c r="FF189" s="212"/>
      <c r="FG189" s="212"/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12"/>
      <c r="FS189" s="212"/>
      <c r="FT189" s="212"/>
      <c r="FU189" s="212"/>
      <c r="FV189" s="212"/>
      <c r="FW189" s="212"/>
      <c r="FX189" s="212"/>
      <c r="FY189" s="212"/>
      <c r="FZ189" s="212"/>
      <c r="GA189" s="212"/>
      <c r="GB189" s="212"/>
      <c r="GC189" s="212"/>
      <c r="GD189" s="212"/>
      <c r="GE189" s="212"/>
      <c r="GF189" s="212"/>
      <c r="GG189" s="212"/>
      <c r="GH189" s="212"/>
      <c r="GI189" s="212"/>
      <c r="GJ189" s="212"/>
      <c r="GK189" s="212"/>
      <c r="GL189" s="212"/>
      <c r="GM189" s="212"/>
      <c r="GN189" s="212"/>
      <c r="GO189" s="212"/>
      <c r="GP189" s="212"/>
      <c r="GQ189" s="212"/>
      <c r="GR189" s="212"/>
      <c r="GS189" s="212"/>
      <c r="GT189" s="212"/>
      <c r="GU189" s="212"/>
      <c r="GV189" s="212"/>
      <c r="GW189" s="212"/>
      <c r="GX189" s="212"/>
      <c r="GY189" s="212"/>
      <c r="GZ189" s="212"/>
      <c r="HA189" s="212"/>
      <c r="HB189" s="212"/>
      <c r="HC189" s="212"/>
      <c r="HD189" s="212"/>
      <c r="HE189" s="212"/>
      <c r="HF189" s="212"/>
      <c r="HG189" s="212"/>
      <c r="HH189" s="212"/>
      <c r="HI189" s="212"/>
      <c r="HJ189" s="212"/>
      <c r="HK189" s="212"/>
      <c r="HL189" s="212"/>
      <c r="HM189" s="212"/>
      <c r="HN189" s="212"/>
      <c r="HO189" s="212"/>
      <c r="HP189" s="212"/>
      <c r="HQ189" s="212"/>
      <c r="HR189" s="212"/>
      <c r="HS189" s="212"/>
      <c r="HT189" s="212"/>
      <c r="HU189" s="212"/>
      <c r="HV189" s="212"/>
      <c r="HW189" s="212"/>
      <c r="HX189" s="212"/>
      <c r="HY189" s="212"/>
      <c r="HZ189" s="212"/>
      <c r="IA189" s="212"/>
      <c r="IB189" s="212"/>
      <c r="IC189" s="212"/>
      <c r="ID189" s="212"/>
      <c r="IE189" s="212"/>
      <c r="IF189" s="212"/>
      <c r="IG189" s="212"/>
      <c r="IH189" s="212"/>
      <c r="II189" s="212"/>
      <c r="IJ189" s="212"/>
      <c r="IK189" s="212"/>
      <c r="IL189" s="212"/>
      <c r="IM189" s="212"/>
      <c r="IN189" s="212"/>
      <c r="IO189" s="212"/>
      <c r="IP189" s="212"/>
      <c r="IQ189" s="212"/>
      <c r="IR189" s="212"/>
      <c r="IS189" s="212"/>
      <c r="IT189" s="212"/>
      <c r="IU189" s="212"/>
      <c r="IV189" s="212"/>
    </row>
    <row r="190" spans="1:256" ht="18">
      <c r="A190" s="246" t="s">
        <v>402</v>
      </c>
      <c r="B190" s="246">
        <f>B7+B10+B15+B24+B33+B38+B48+B62+B80+B82+B86+B93+B123+B140+B143+B164+B169+B175+B185+B187+B189</f>
        <v>2900590058.9700003</v>
      </c>
      <c r="C190" s="246">
        <f>C7+C10+C15+C24+C33+C38+C48+C62+C80+C82+C86+C93+C123+C140+C143+C164+C169+C175+C185+C187+C189</f>
        <v>3210067787.770001</v>
      </c>
      <c r="D190" s="246">
        <f>C190-B190</f>
        <v>309477728.80000067</v>
      </c>
      <c r="E190" s="247">
        <f>D190/B190</f>
        <v>0.10669474917455114</v>
      </c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2"/>
      <c r="CT190" s="212"/>
      <c r="CU190" s="212"/>
      <c r="CV190" s="212"/>
      <c r="CW190" s="212"/>
      <c r="CX190" s="212"/>
      <c r="CY190" s="212"/>
      <c r="CZ190" s="212"/>
      <c r="DA190" s="212"/>
      <c r="DB190" s="212"/>
      <c r="DC190" s="212"/>
      <c r="DD190" s="212"/>
      <c r="DE190" s="212"/>
      <c r="DF190" s="212"/>
      <c r="DG190" s="212"/>
      <c r="DH190" s="212"/>
      <c r="DI190" s="212"/>
      <c r="DJ190" s="212"/>
      <c r="DK190" s="212"/>
      <c r="DL190" s="212"/>
      <c r="DM190" s="212"/>
      <c r="DN190" s="212"/>
      <c r="DO190" s="212"/>
      <c r="DP190" s="212"/>
      <c r="DQ190" s="212"/>
      <c r="DR190" s="212"/>
      <c r="DS190" s="212"/>
      <c r="DT190" s="212"/>
      <c r="DU190" s="212"/>
      <c r="DV190" s="212"/>
      <c r="DW190" s="212"/>
      <c r="DX190" s="212"/>
      <c r="DY190" s="212"/>
      <c r="DZ190" s="212"/>
      <c r="EA190" s="212"/>
      <c r="EB190" s="212"/>
      <c r="EC190" s="212"/>
      <c r="ED190" s="212"/>
      <c r="EE190" s="212"/>
      <c r="EF190" s="212"/>
      <c r="EG190" s="212"/>
      <c r="EH190" s="212"/>
      <c r="EI190" s="212"/>
      <c r="EJ190" s="212"/>
      <c r="EK190" s="212"/>
      <c r="EL190" s="212"/>
      <c r="EM190" s="212"/>
      <c r="EN190" s="212"/>
      <c r="EO190" s="212"/>
      <c r="EP190" s="212"/>
      <c r="EQ190" s="212"/>
      <c r="ER190" s="212"/>
      <c r="ES190" s="212"/>
      <c r="ET190" s="212"/>
      <c r="EU190" s="212"/>
      <c r="EV190" s="212"/>
      <c r="EW190" s="212"/>
      <c r="EX190" s="212"/>
      <c r="EY190" s="212"/>
      <c r="EZ190" s="212"/>
      <c r="FA190" s="212"/>
      <c r="FB190" s="212"/>
      <c r="FC190" s="212"/>
      <c r="FD190" s="212"/>
      <c r="FE190" s="212"/>
      <c r="FF190" s="212"/>
      <c r="FG190" s="212"/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12"/>
      <c r="FS190" s="212"/>
      <c r="FT190" s="212"/>
      <c r="FU190" s="212"/>
      <c r="FV190" s="212"/>
      <c r="FW190" s="212"/>
      <c r="FX190" s="212"/>
      <c r="FY190" s="212"/>
      <c r="FZ190" s="212"/>
      <c r="GA190" s="212"/>
      <c r="GB190" s="212"/>
      <c r="GC190" s="212"/>
      <c r="GD190" s="212"/>
      <c r="GE190" s="212"/>
      <c r="GF190" s="212"/>
      <c r="GG190" s="212"/>
      <c r="GH190" s="212"/>
      <c r="GI190" s="212"/>
      <c r="GJ190" s="212"/>
      <c r="GK190" s="212"/>
      <c r="GL190" s="212"/>
      <c r="GM190" s="212"/>
      <c r="GN190" s="212"/>
      <c r="GO190" s="212"/>
      <c r="GP190" s="212"/>
      <c r="GQ190" s="212"/>
      <c r="GR190" s="212"/>
      <c r="GS190" s="212"/>
      <c r="GT190" s="212"/>
      <c r="GU190" s="212"/>
      <c r="GV190" s="212"/>
      <c r="GW190" s="212"/>
      <c r="GX190" s="212"/>
      <c r="GY190" s="212"/>
      <c r="GZ190" s="212"/>
      <c r="HA190" s="212"/>
      <c r="HB190" s="212"/>
      <c r="HC190" s="212"/>
      <c r="HD190" s="212"/>
      <c r="HE190" s="212"/>
      <c r="HF190" s="212"/>
      <c r="HG190" s="212"/>
      <c r="HH190" s="212"/>
      <c r="HI190" s="212"/>
      <c r="HJ190" s="212"/>
      <c r="HK190" s="212"/>
      <c r="HL190" s="212"/>
      <c r="HM190" s="212"/>
      <c r="HN190" s="212"/>
      <c r="HO190" s="212"/>
      <c r="HP190" s="212"/>
      <c r="HQ190" s="212"/>
      <c r="HR190" s="212"/>
      <c r="HS190" s="212"/>
      <c r="HT190" s="212"/>
      <c r="HU190" s="212"/>
      <c r="HV190" s="212"/>
      <c r="HW190" s="212"/>
      <c r="HX190" s="212"/>
      <c r="HY190" s="212"/>
      <c r="HZ190" s="212"/>
      <c r="IA190" s="212"/>
      <c r="IB190" s="212"/>
      <c r="IC190" s="212"/>
      <c r="ID190" s="212"/>
      <c r="IE190" s="212"/>
      <c r="IF190" s="212"/>
      <c r="IG190" s="212"/>
      <c r="IH190" s="212"/>
      <c r="II190" s="212"/>
      <c r="IJ190" s="212"/>
      <c r="IK190" s="212"/>
      <c r="IL190" s="212"/>
      <c r="IM190" s="212"/>
      <c r="IN190" s="212"/>
      <c r="IO190" s="212"/>
      <c r="IP190" s="212"/>
      <c r="IQ190" s="212"/>
      <c r="IR190" s="212"/>
      <c r="IS190" s="212"/>
      <c r="IT190" s="212"/>
      <c r="IU190" s="212"/>
      <c r="IV190" s="212"/>
    </row>
    <row r="191" ht="12.75">
      <c r="C191" s="248"/>
    </row>
    <row r="197" ht="12.75">
      <c r="A197" s="209" t="s">
        <v>211</v>
      </c>
    </row>
    <row r="198" ht="12.75">
      <c r="A198" s="209" t="s">
        <v>403</v>
      </c>
    </row>
    <row r="199" ht="12.75">
      <c r="A199" s="209" t="s">
        <v>404</v>
      </c>
    </row>
    <row r="200" ht="12.75">
      <c r="A200" s="209" t="s">
        <v>405</v>
      </c>
    </row>
    <row r="201" ht="12.75">
      <c r="A201" s="209" t="s">
        <v>406</v>
      </c>
    </row>
    <row r="202" ht="12.75">
      <c r="A202" s="209" t="s">
        <v>407</v>
      </c>
    </row>
    <row r="203" ht="12.75">
      <c r="A203" s="209" t="s">
        <v>408</v>
      </c>
    </row>
    <row r="204" ht="12.75">
      <c r="A204" s="209" t="s">
        <v>409</v>
      </c>
    </row>
    <row r="205" ht="12.75">
      <c r="A205" s="209" t="s">
        <v>410</v>
      </c>
    </row>
    <row r="206" ht="12.75">
      <c r="A206" s="209" t="s">
        <v>411</v>
      </c>
    </row>
    <row r="208" ht="12.75">
      <c r="A208" s="209" t="s">
        <v>412</v>
      </c>
    </row>
    <row r="209" ht="12.75">
      <c r="A209" s="209" t="s">
        <v>413</v>
      </c>
    </row>
    <row r="210" ht="12.75">
      <c r="A210" s="209" t="s">
        <v>414</v>
      </c>
    </row>
    <row r="211" ht="12.75">
      <c r="A211" s="209" t="s">
        <v>415</v>
      </c>
    </row>
    <row r="212" ht="12.75">
      <c r="A212" s="209" t="s">
        <v>416</v>
      </c>
    </row>
    <row r="213" ht="12.75">
      <c r="A213" s="209" t="s">
        <v>417</v>
      </c>
    </row>
    <row r="214" ht="12.75">
      <c r="A214" s="209" t="s">
        <v>418</v>
      </c>
    </row>
    <row r="215" ht="12.75">
      <c r="A215" s="209" t="s">
        <v>419</v>
      </c>
    </row>
    <row r="216" ht="12.75">
      <c r="A216" s="209" t="s">
        <v>420</v>
      </c>
    </row>
    <row r="217" ht="12.75">
      <c r="A217" s="209" t="s">
        <v>421</v>
      </c>
    </row>
    <row r="218" ht="12.75">
      <c r="A218" s="209" t="s">
        <v>422</v>
      </c>
    </row>
    <row r="219" ht="12.75">
      <c r="A219" s="209" t="s">
        <v>423</v>
      </c>
    </row>
    <row r="220" ht="12.75">
      <c r="A220" s="209" t="s">
        <v>424</v>
      </c>
    </row>
    <row r="221" ht="12.75">
      <c r="A221" s="209" t="s">
        <v>425</v>
      </c>
    </row>
    <row r="222" ht="12.75">
      <c r="A222" s="209" t="s">
        <v>426</v>
      </c>
    </row>
    <row r="223" ht="12.75">
      <c r="A223" s="209" t="s">
        <v>427</v>
      </c>
    </row>
    <row r="224" ht="12.75">
      <c r="A224" s="249" t="s">
        <v>428</v>
      </c>
    </row>
    <row r="225" ht="12.75">
      <c r="A225" s="249" t="s">
        <v>429</v>
      </c>
    </row>
    <row r="226" ht="12.75">
      <c r="A226" s="209" t="s">
        <v>430</v>
      </c>
    </row>
    <row r="227" ht="12.75">
      <c r="A227" s="209" t="s">
        <v>431</v>
      </c>
    </row>
    <row r="228" ht="12.75">
      <c r="A228" s="209" t="s">
        <v>432</v>
      </c>
    </row>
    <row r="229" ht="12.75">
      <c r="A229" s="209" t="s">
        <v>433</v>
      </c>
    </row>
    <row r="230" ht="12.75">
      <c r="A230" s="209" t="s">
        <v>434</v>
      </c>
    </row>
    <row r="231" ht="12.75">
      <c r="A231" s="209" t="s">
        <v>435</v>
      </c>
    </row>
    <row r="232" ht="12.75">
      <c r="A232" s="209" t="s">
        <v>436</v>
      </c>
    </row>
    <row r="233" ht="12.75">
      <c r="A233" s="209" t="s">
        <v>437</v>
      </c>
    </row>
    <row r="234" ht="12.75">
      <c r="A234" s="209" t="s">
        <v>438</v>
      </c>
    </row>
    <row r="235" ht="12.75">
      <c r="A235" s="209" t="s">
        <v>439</v>
      </c>
    </row>
    <row r="236" ht="12.75">
      <c r="A236" s="209" t="s">
        <v>440</v>
      </c>
    </row>
    <row r="237" ht="12.75">
      <c r="A237" s="209" t="s">
        <v>441</v>
      </c>
    </row>
    <row r="238" ht="12.75">
      <c r="A238" s="209" t="s">
        <v>442</v>
      </c>
    </row>
    <row r="239" ht="12.75">
      <c r="A239" s="209" t="s">
        <v>443</v>
      </c>
    </row>
    <row r="240" ht="12.75">
      <c r="A240" s="209" t="s">
        <v>444</v>
      </c>
    </row>
    <row r="241" ht="12.75">
      <c r="A241" s="209" t="s">
        <v>445</v>
      </c>
    </row>
    <row r="242" ht="12.75">
      <c r="A242" s="209" t="s">
        <v>446</v>
      </c>
    </row>
    <row r="243" ht="12.75">
      <c r="A243" s="209" t="s">
        <v>447</v>
      </c>
    </row>
    <row r="246" ht="12.75">
      <c r="A246" s="249"/>
    </row>
  </sheetData>
  <printOptions horizontalCentered="1"/>
  <pageMargins left="0.39" right="0.27" top="0.51" bottom="0.49" header="0.5" footer="0.5"/>
  <pageSetup horizontalDpi="600" verticalDpi="600" orientation="portrait" scale="55" r:id="rId1"/>
  <rowBreaks count="2" manualBreakCount="2">
    <brk id="48" max="65535" man="1"/>
    <brk id="1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99609375" style="180" customWidth="1"/>
    <col min="2" max="2" width="15.77734375" style="180" customWidth="1"/>
    <col min="3" max="3" width="15.4453125" style="180" customWidth="1"/>
    <col min="4" max="4" width="18.77734375" style="180" customWidth="1"/>
    <col min="5" max="5" width="15.6640625" style="180" customWidth="1"/>
    <col min="6" max="6" width="16.21484375" style="180" customWidth="1"/>
    <col min="7" max="7" width="16.4453125" style="180" customWidth="1"/>
    <col min="8" max="8" width="15.77734375" style="180" customWidth="1"/>
    <col min="9" max="9" width="13.6640625" style="180" customWidth="1"/>
    <col min="10" max="10" width="17.10546875" style="180" customWidth="1"/>
    <col min="11" max="16384" width="12.21484375" style="180" customWidth="1"/>
  </cols>
  <sheetData>
    <row r="1" spans="1:6" ht="18">
      <c r="A1" s="179"/>
      <c r="B1" s="179"/>
      <c r="C1" s="179" t="s">
        <v>0</v>
      </c>
      <c r="D1" s="179"/>
      <c r="E1" s="179"/>
      <c r="F1" s="179"/>
    </row>
    <row r="2" spans="1:6" ht="18">
      <c r="A2" s="179"/>
      <c r="B2" s="179"/>
      <c r="C2" s="179" t="s">
        <v>104</v>
      </c>
      <c r="D2" s="179"/>
      <c r="E2" s="179"/>
      <c r="F2" s="179"/>
    </row>
    <row r="3" spans="1:6" ht="18">
      <c r="A3" s="179" t="s">
        <v>238</v>
      </c>
      <c r="B3" s="179" t="s">
        <v>239</v>
      </c>
      <c r="C3" s="179" t="s">
        <v>107</v>
      </c>
      <c r="D3" s="179" t="s">
        <v>108</v>
      </c>
      <c r="E3" s="179"/>
      <c r="F3" s="181" t="s">
        <v>240</v>
      </c>
    </row>
    <row r="4" spans="1:9" ht="18">
      <c r="A4" s="182" t="s">
        <v>110</v>
      </c>
      <c r="B4" s="183" t="s">
        <v>218</v>
      </c>
      <c r="C4" s="184" t="s">
        <v>112</v>
      </c>
      <c r="D4" s="182" t="s">
        <v>110</v>
      </c>
      <c r="E4" s="183" t="s">
        <v>218</v>
      </c>
      <c r="F4" s="184" t="s">
        <v>112</v>
      </c>
      <c r="H4" s="185" t="s">
        <v>113</v>
      </c>
      <c r="I4" s="185" t="s">
        <v>113</v>
      </c>
    </row>
    <row r="5" spans="1:9" ht="18">
      <c r="A5" s="186" t="s">
        <v>114</v>
      </c>
      <c r="B5" s="187">
        <f aca="true" t="shared" si="0" ref="B5:B36">E64</f>
        <v>4859.120000000001</v>
      </c>
      <c r="C5" s="187">
        <f aca="true" t="shared" si="1" ref="C5:C36">B5+H5</f>
        <v>56101.39</v>
      </c>
      <c r="D5" s="188" t="s">
        <v>115</v>
      </c>
      <c r="E5" s="187">
        <f aca="true" t="shared" si="2" ref="E5:E51">J64</f>
        <v>968.8</v>
      </c>
      <c r="F5" s="187">
        <f aca="true" t="shared" si="3" ref="F5:F51">E5+I5</f>
        <v>1927.4699999999993</v>
      </c>
      <c r="G5" s="189"/>
      <c r="H5" s="187">
        <v>51242.27</v>
      </c>
      <c r="I5" s="187">
        <v>958.6699999999994</v>
      </c>
    </row>
    <row r="6" spans="1:9" ht="18">
      <c r="A6" s="186" t="s">
        <v>116</v>
      </c>
      <c r="B6" s="187">
        <f t="shared" si="0"/>
        <v>371.7</v>
      </c>
      <c r="C6" s="187">
        <f t="shared" si="1"/>
        <v>13045.480000000001</v>
      </c>
      <c r="D6" s="188" t="s">
        <v>117</v>
      </c>
      <c r="E6" s="187">
        <f t="shared" si="2"/>
        <v>41.88</v>
      </c>
      <c r="F6" s="187">
        <f t="shared" si="3"/>
        <v>6826.24</v>
      </c>
      <c r="G6" s="189"/>
      <c r="H6" s="187">
        <v>12673.78</v>
      </c>
      <c r="I6" s="187">
        <v>6784.36</v>
      </c>
    </row>
    <row r="7" spans="1:9" ht="18">
      <c r="A7" s="186" t="s">
        <v>118</v>
      </c>
      <c r="B7" s="187">
        <f t="shared" si="0"/>
        <v>30.369999999999997</v>
      </c>
      <c r="C7" s="187">
        <f t="shared" si="1"/>
        <v>3984.72</v>
      </c>
      <c r="D7" s="188" t="s">
        <v>119</v>
      </c>
      <c r="E7" s="187">
        <f t="shared" si="2"/>
        <v>1305.69</v>
      </c>
      <c r="F7" s="187">
        <f t="shared" si="3"/>
        <v>16235.03</v>
      </c>
      <c r="G7" s="189"/>
      <c r="H7" s="187">
        <v>3954.35</v>
      </c>
      <c r="I7" s="187">
        <v>14929.34</v>
      </c>
    </row>
    <row r="8" spans="1:9" ht="18">
      <c r="A8" s="186" t="s">
        <v>120</v>
      </c>
      <c r="B8" s="187">
        <f t="shared" si="0"/>
        <v>331.99</v>
      </c>
      <c r="C8" s="187">
        <f t="shared" si="1"/>
        <v>630.02</v>
      </c>
      <c r="D8" s="188" t="s">
        <v>121</v>
      </c>
      <c r="E8" s="187">
        <f t="shared" si="2"/>
        <v>2833.0700000000006</v>
      </c>
      <c r="F8" s="187">
        <f t="shared" si="3"/>
        <v>21936.079999999998</v>
      </c>
      <c r="G8" s="189"/>
      <c r="H8" s="187">
        <v>298.03</v>
      </c>
      <c r="I8" s="187">
        <v>19103.01</v>
      </c>
    </row>
    <row r="9" spans="1:9" ht="18">
      <c r="A9" s="186" t="s">
        <v>122</v>
      </c>
      <c r="B9" s="187">
        <f t="shared" si="0"/>
        <v>2906.21</v>
      </c>
      <c r="C9" s="187">
        <f t="shared" si="1"/>
        <v>388880.42000000004</v>
      </c>
      <c r="D9" s="188" t="s">
        <v>123</v>
      </c>
      <c r="E9" s="187">
        <f t="shared" si="2"/>
        <v>1136.3400000000001</v>
      </c>
      <c r="F9" s="187">
        <f t="shared" si="3"/>
        <v>7612.21</v>
      </c>
      <c r="G9" s="189"/>
      <c r="H9" s="187">
        <v>385974.21</v>
      </c>
      <c r="I9" s="187">
        <v>6475.87</v>
      </c>
    </row>
    <row r="10" spans="1:9" ht="18">
      <c r="A10" s="186" t="s">
        <v>124</v>
      </c>
      <c r="B10" s="187">
        <f t="shared" si="0"/>
        <v>-169.27000000001044</v>
      </c>
      <c r="C10" s="187">
        <f t="shared" si="1"/>
        <v>50208.97999999999</v>
      </c>
      <c r="D10" s="188" t="s">
        <v>125</v>
      </c>
      <c r="E10" s="187">
        <f t="shared" si="2"/>
        <v>259.86</v>
      </c>
      <c r="F10" s="187">
        <f t="shared" si="3"/>
        <v>11122.24</v>
      </c>
      <c r="G10" s="189"/>
      <c r="H10" s="187">
        <v>50378.25</v>
      </c>
      <c r="I10" s="187">
        <v>10862.38</v>
      </c>
    </row>
    <row r="11" spans="1:9" ht="18">
      <c r="A11" s="186" t="s">
        <v>126</v>
      </c>
      <c r="B11" s="187">
        <f t="shared" si="0"/>
        <v>837.4200000000003</v>
      </c>
      <c r="C11" s="187">
        <f t="shared" si="1"/>
        <v>-3185.84</v>
      </c>
      <c r="D11" s="188" t="s">
        <v>127</v>
      </c>
      <c r="E11" s="187">
        <f t="shared" si="2"/>
        <v>13.300000000000011</v>
      </c>
      <c r="F11" s="187">
        <f t="shared" si="3"/>
        <v>3820.9500000000003</v>
      </c>
      <c r="G11" s="189"/>
      <c r="H11" s="187">
        <v>-4023.26</v>
      </c>
      <c r="I11" s="187">
        <v>3807.65</v>
      </c>
    </row>
    <row r="12" spans="1:9" ht="18">
      <c r="A12" s="186" t="s">
        <v>128</v>
      </c>
      <c r="B12" s="187">
        <f t="shared" si="0"/>
        <v>29.940000000000055</v>
      </c>
      <c r="C12" s="187">
        <f t="shared" si="1"/>
        <v>5093.75</v>
      </c>
      <c r="D12" s="188" t="s">
        <v>129</v>
      </c>
      <c r="E12" s="187">
        <f t="shared" si="2"/>
        <v>-54216.780000000006</v>
      </c>
      <c r="F12" s="187">
        <f t="shared" si="3"/>
        <v>-19220.810000000005</v>
      </c>
      <c r="G12" s="189"/>
      <c r="H12" s="187">
        <v>5063.81</v>
      </c>
      <c r="I12" s="187">
        <v>34995.97</v>
      </c>
    </row>
    <row r="13" spans="1:9" ht="18">
      <c r="A13" s="186" t="s">
        <v>130</v>
      </c>
      <c r="B13" s="187">
        <f t="shared" si="0"/>
        <v>333.22</v>
      </c>
      <c r="C13" s="187">
        <f t="shared" si="1"/>
        <v>9693.63</v>
      </c>
      <c r="D13" s="188" t="s">
        <v>131</v>
      </c>
      <c r="E13" s="187">
        <f t="shared" si="2"/>
        <v>-1682.29</v>
      </c>
      <c r="F13" s="187">
        <f t="shared" si="3"/>
        <v>4308.36</v>
      </c>
      <c r="G13" s="189"/>
      <c r="H13" s="187">
        <v>9360.41</v>
      </c>
      <c r="I13" s="187">
        <v>5990.65</v>
      </c>
    </row>
    <row r="14" spans="1:9" ht="18">
      <c r="A14" s="186" t="s">
        <v>132</v>
      </c>
      <c r="B14" s="187">
        <f t="shared" si="0"/>
        <v>16.210000000000008</v>
      </c>
      <c r="C14" s="187">
        <f t="shared" si="1"/>
        <v>-5817</v>
      </c>
      <c r="D14" s="188" t="s">
        <v>133</v>
      </c>
      <c r="E14" s="187">
        <f t="shared" si="2"/>
        <v>853.3</v>
      </c>
      <c r="F14" s="187">
        <f t="shared" si="3"/>
        <v>-2747.09</v>
      </c>
      <c r="G14" s="189"/>
      <c r="H14" s="187">
        <v>-5833.21</v>
      </c>
      <c r="I14" s="187">
        <v>-3600.39</v>
      </c>
    </row>
    <row r="15" spans="1:9" ht="18">
      <c r="A15" s="186" t="s">
        <v>134</v>
      </c>
      <c r="B15" s="187">
        <f t="shared" si="0"/>
        <v>1850.45</v>
      </c>
      <c r="C15" s="187">
        <f t="shared" si="1"/>
        <v>33153.9</v>
      </c>
      <c r="D15" s="188" t="s">
        <v>135</v>
      </c>
      <c r="E15" s="187">
        <f t="shared" si="2"/>
        <v>-1453.47</v>
      </c>
      <c r="F15" s="187">
        <f t="shared" si="3"/>
        <v>38753.6</v>
      </c>
      <c r="G15" s="189"/>
      <c r="H15" s="187">
        <v>31303.45</v>
      </c>
      <c r="I15" s="187">
        <v>40207.07</v>
      </c>
    </row>
    <row r="16" spans="1:9" ht="18">
      <c r="A16" s="186" t="s">
        <v>136</v>
      </c>
      <c r="B16" s="187">
        <f t="shared" si="0"/>
        <v>272</v>
      </c>
      <c r="C16" s="187">
        <f t="shared" si="1"/>
        <v>5824.89</v>
      </c>
      <c r="D16" s="188" t="s">
        <v>137</v>
      </c>
      <c r="E16" s="187">
        <f t="shared" si="2"/>
        <v>-2374.98</v>
      </c>
      <c r="F16" s="187">
        <f t="shared" si="3"/>
        <v>-378.6100000000001</v>
      </c>
      <c r="G16" s="189"/>
      <c r="H16" s="187">
        <v>5552.89</v>
      </c>
      <c r="I16" s="187">
        <v>1996.37</v>
      </c>
    </row>
    <row r="17" spans="1:9" ht="18">
      <c r="A17" s="186" t="s">
        <v>138</v>
      </c>
      <c r="B17" s="187">
        <f t="shared" si="0"/>
        <v>291.8</v>
      </c>
      <c r="C17" s="187">
        <f t="shared" si="1"/>
        <v>11571.199999999999</v>
      </c>
      <c r="D17" s="188" t="s">
        <v>139</v>
      </c>
      <c r="E17" s="187">
        <f t="shared" si="2"/>
        <v>32.46</v>
      </c>
      <c r="F17" s="187">
        <f t="shared" si="3"/>
        <v>43158.1</v>
      </c>
      <c r="G17" s="189"/>
      <c r="H17" s="187">
        <v>11279.4</v>
      </c>
      <c r="I17" s="187">
        <v>43125.64</v>
      </c>
    </row>
    <row r="18" spans="1:9" ht="18">
      <c r="A18" s="186" t="s">
        <v>140</v>
      </c>
      <c r="B18" s="187">
        <f t="shared" si="0"/>
        <v>14.75</v>
      </c>
      <c r="C18" s="187">
        <f t="shared" si="1"/>
        <v>223.3</v>
      </c>
      <c r="D18" s="188" t="s">
        <v>141</v>
      </c>
      <c r="E18" s="187">
        <f t="shared" si="2"/>
        <v>3730.61</v>
      </c>
      <c r="F18" s="187">
        <f t="shared" si="3"/>
        <v>1531.4700000000003</v>
      </c>
      <c r="G18" s="189"/>
      <c r="H18" s="187">
        <v>208.55</v>
      </c>
      <c r="I18" s="187">
        <v>-2199.14</v>
      </c>
    </row>
    <row r="19" spans="1:9" ht="18">
      <c r="A19" s="186" t="s">
        <v>142</v>
      </c>
      <c r="B19" s="187">
        <f t="shared" si="0"/>
        <v>-35.14</v>
      </c>
      <c r="C19" s="187">
        <f t="shared" si="1"/>
        <v>8824.880000000001</v>
      </c>
      <c r="D19" s="188" t="s">
        <v>143</v>
      </c>
      <c r="E19" s="187">
        <f t="shared" si="2"/>
        <v>0</v>
      </c>
      <c r="F19" s="187">
        <f t="shared" si="3"/>
        <v>1015.59</v>
      </c>
      <c r="G19" s="189"/>
      <c r="H19" s="187">
        <v>8860.02</v>
      </c>
      <c r="I19" s="187">
        <v>1015.59</v>
      </c>
    </row>
    <row r="20" spans="1:9" ht="18">
      <c r="A20" s="186" t="s">
        <v>144</v>
      </c>
      <c r="B20" s="187">
        <f t="shared" si="0"/>
        <v>-7480.240000000003</v>
      </c>
      <c r="C20" s="187">
        <f t="shared" si="1"/>
        <v>47040.899999999994</v>
      </c>
      <c r="D20" s="188" t="s">
        <v>145</v>
      </c>
      <c r="E20" s="187">
        <f t="shared" si="2"/>
        <v>0</v>
      </c>
      <c r="F20" s="187">
        <f t="shared" si="3"/>
        <v>171.74</v>
      </c>
      <c r="G20" s="189"/>
      <c r="H20" s="187">
        <v>54521.14</v>
      </c>
      <c r="I20" s="187">
        <v>171.74</v>
      </c>
    </row>
    <row r="21" spans="1:9" ht="18">
      <c r="A21" s="186" t="s">
        <v>146</v>
      </c>
      <c r="B21" s="187">
        <f t="shared" si="0"/>
        <v>-466</v>
      </c>
      <c r="C21" s="187">
        <f t="shared" si="1"/>
        <v>577.53</v>
      </c>
      <c r="D21" s="188" t="s">
        <v>147</v>
      </c>
      <c r="E21" s="187">
        <f t="shared" si="2"/>
        <v>1136.8400000000001</v>
      </c>
      <c r="F21" s="187">
        <f t="shared" si="3"/>
        <v>-7489.549999999999</v>
      </c>
      <c r="G21" s="189"/>
      <c r="H21" s="187">
        <v>1043.53</v>
      </c>
      <c r="I21" s="187">
        <v>-8626.39</v>
      </c>
    </row>
    <row r="22" spans="1:9" ht="18">
      <c r="A22" s="186" t="s">
        <v>148</v>
      </c>
      <c r="B22" s="187">
        <f t="shared" si="0"/>
        <v>4072.9300000000003</v>
      </c>
      <c r="C22" s="187">
        <f t="shared" si="1"/>
        <v>14734.92</v>
      </c>
      <c r="D22" s="188" t="s">
        <v>149</v>
      </c>
      <c r="E22" s="187">
        <f t="shared" si="2"/>
        <v>31.84</v>
      </c>
      <c r="F22" s="187">
        <f t="shared" si="3"/>
        <v>4665.33</v>
      </c>
      <c r="G22" s="189"/>
      <c r="H22" s="187">
        <v>10661.99</v>
      </c>
      <c r="I22" s="187">
        <v>4633.49</v>
      </c>
    </row>
    <row r="23" spans="1:9" ht="18">
      <c r="A23" s="186" t="s">
        <v>219</v>
      </c>
      <c r="B23" s="187">
        <f t="shared" si="0"/>
        <v>80691.78</v>
      </c>
      <c r="C23" s="187">
        <f t="shared" si="1"/>
        <v>-583496.7899999999</v>
      </c>
      <c r="D23" s="188" t="s">
        <v>151</v>
      </c>
      <c r="E23" s="187">
        <f t="shared" si="2"/>
        <v>187.21</v>
      </c>
      <c r="F23" s="187">
        <f t="shared" si="3"/>
        <v>965.46</v>
      </c>
      <c r="G23" s="189"/>
      <c r="H23" s="187">
        <v>-664188.57</v>
      </c>
      <c r="I23" s="187">
        <v>778.25</v>
      </c>
    </row>
    <row r="24" spans="1:9" ht="18">
      <c r="A24" s="186" t="s">
        <v>152</v>
      </c>
      <c r="B24" s="187">
        <f t="shared" si="0"/>
        <v>112.75999999999999</v>
      </c>
      <c r="C24" s="187">
        <f t="shared" si="1"/>
        <v>4622.22</v>
      </c>
      <c r="D24" s="188" t="s">
        <v>153</v>
      </c>
      <c r="E24" s="187">
        <f t="shared" si="2"/>
        <v>42.71</v>
      </c>
      <c r="F24" s="187">
        <f t="shared" si="3"/>
        <v>-885.3199999999999</v>
      </c>
      <c r="G24" s="189"/>
      <c r="H24" s="187">
        <v>4509.46</v>
      </c>
      <c r="I24" s="187">
        <v>-928.03</v>
      </c>
    </row>
    <row r="25" spans="1:9" ht="18">
      <c r="A25" s="186" t="s">
        <v>154</v>
      </c>
      <c r="B25" s="187">
        <f t="shared" si="0"/>
        <v>205.1</v>
      </c>
      <c r="C25" s="187">
        <f t="shared" si="1"/>
        <v>10494.61</v>
      </c>
      <c r="D25" s="188" t="s">
        <v>155</v>
      </c>
      <c r="E25" s="187">
        <f t="shared" si="2"/>
        <v>854.14</v>
      </c>
      <c r="F25" s="187">
        <f t="shared" si="3"/>
        <v>5749.08</v>
      </c>
      <c r="G25" s="189"/>
      <c r="H25" s="187">
        <v>10289.51</v>
      </c>
      <c r="I25" s="187">
        <v>4894.94</v>
      </c>
    </row>
    <row r="26" spans="1:9" ht="18">
      <c r="A26" s="186" t="s">
        <v>156</v>
      </c>
      <c r="B26" s="187">
        <f t="shared" si="0"/>
        <v>3127.7000000000003</v>
      </c>
      <c r="C26" s="187">
        <f t="shared" si="1"/>
        <v>12237.490000000002</v>
      </c>
      <c r="D26" s="188" t="s">
        <v>157</v>
      </c>
      <c r="E26" s="187">
        <f t="shared" si="2"/>
        <v>106.25</v>
      </c>
      <c r="F26" s="187">
        <f t="shared" si="3"/>
        <v>25009.34</v>
      </c>
      <c r="G26" s="189"/>
      <c r="H26" s="187">
        <v>9109.79</v>
      </c>
      <c r="I26" s="187">
        <v>24903.09</v>
      </c>
    </row>
    <row r="27" spans="1:9" ht="18">
      <c r="A27" s="186" t="s">
        <v>158</v>
      </c>
      <c r="B27" s="187">
        <f t="shared" si="0"/>
        <v>1619.89</v>
      </c>
      <c r="C27" s="187">
        <f t="shared" si="1"/>
        <v>5969.75</v>
      </c>
      <c r="D27" s="188" t="s">
        <v>159</v>
      </c>
      <c r="E27" s="187">
        <f t="shared" si="2"/>
        <v>-193.06</v>
      </c>
      <c r="F27" s="187">
        <f t="shared" si="3"/>
        <v>16014.480000000001</v>
      </c>
      <c r="G27" s="189"/>
      <c r="H27" s="187">
        <v>4349.86</v>
      </c>
      <c r="I27" s="187">
        <v>16207.54</v>
      </c>
    </row>
    <row r="28" spans="1:9" ht="18">
      <c r="A28" s="186" t="s">
        <v>160</v>
      </c>
      <c r="B28" s="187">
        <f t="shared" si="0"/>
        <v>474.43</v>
      </c>
      <c r="C28" s="187">
        <f t="shared" si="1"/>
        <v>50767.48</v>
      </c>
      <c r="D28" s="188" t="s">
        <v>161</v>
      </c>
      <c r="E28" s="187">
        <f t="shared" si="2"/>
        <v>3093.3</v>
      </c>
      <c r="F28" s="187">
        <f t="shared" si="3"/>
        <v>14597.830000000002</v>
      </c>
      <c r="G28" s="189"/>
      <c r="H28" s="187">
        <v>50293.05</v>
      </c>
      <c r="I28" s="187">
        <v>11504.53</v>
      </c>
    </row>
    <row r="29" spans="1:9" ht="18">
      <c r="A29" s="186" t="s">
        <v>162</v>
      </c>
      <c r="B29" s="187">
        <f t="shared" si="0"/>
        <v>0</v>
      </c>
      <c r="C29" s="187">
        <f t="shared" si="1"/>
        <v>3240.74</v>
      </c>
      <c r="D29" s="188" t="s">
        <v>163</v>
      </c>
      <c r="E29" s="187">
        <f t="shared" si="2"/>
        <v>-1123.7099999999998</v>
      </c>
      <c r="F29" s="187">
        <f t="shared" si="3"/>
        <v>20881.9</v>
      </c>
      <c r="G29" s="189"/>
      <c r="H29" s="187">
        <v>3240.74</v>
      </c>
      <c r="I29" s="187">
        <v>22005.61</v>
      </c>
    </row>
    <row r="30" spans="1:9" ht="18">
      <c r="A30" s="186" t="s">
        <v>164</v>
      </c>
      <c r="B30" s="187">
        <f t="shared" si="0"/>
        <v>1567.1399999999999</v>
      </c>
      <c r="C30" s="187">
        <f t="shared" si="1"/>
        <v>20648.17</v>
      </c>
      <c r="D30" s="188" t="s">
        <v>165</v>
      </c>
      <c r="E30" s="187">
        <f t="shared" si="2"/>
        <v>-933.5899999999997</v>
      </c>
      <c r="F30" s="187">
        <f t="shared" si="3"/>
        <v>83390.58</v>
      </c>
      <c r="G30" s="189"/>
      <c r="H30" s="187">
        <v>19081.03</v>
      </c>
      <c r="I30" s="187">
        <v>84324.17</v>
      </c>
    </row>
    <row r="31" spans="1:9" ht="18">
      <c r="A31" s="186" t="s">
        <v>166</v>
      </c>
      <c r="B31" s="187">
        <f t="shared" si="0"/>
        <v>1232.59</v>
      </c>
      <c r="C31" s="187">
        <f t="shared" si="1"/>
        <v>11922.73</v>
      </c>
      <c r="D31" s="188" t="s">
        <v>167</v>
      </c>
      <c r="E31" s="187">
        <f t="shared" si="2"/>
        <v>42.67</v>
      </c>
      <c r="F31" s="187">
        <f t="shared" si="3"/>
        <v>2450.8</v>
      </c>
      <c r="G31" s="189"/>
      <c r="H31" s="187">
        <v>10690.14</v>
      </c>
      <c r="I31" s="187">
        <v>2408.13</v>
      </c>
    </row>
    <row r="32" spans="1:9" ht="18">
      <c r="A32" s="186" t="s">
        <v>168</v>
      </c>
      <c r="B32" s="187">
        <f t="shared" si="0"/>
        <v>3293.68</v>
      </c>
      <c r="C32" s="187">
        <f t="shared" si="1"/>
        <v>23397.16</v>
      </c>
      <c r="D32" s="188" t="s">
        <v>169</v>
      </c>
      <c r="E32" s="187">
        <f t="shared" si="2"/>
        <v>0</v>
      </c>
      <c r="F32" s="187">
        <f t="shared" si="3"/>
        <v>4364.5</v>
      </c>
      <c r="G32" s="189"/>
      <c r="H32" s="187">
        <v>20103.48</v>
      </c>
      <c r="I32" s="187">
        <v>4364.5</v>
      </c>
    </row>
    <row r="33" spans="1:9" ht="18">
      <c r="A33" s="186" t="s">
        <v>170</v>
      </c>
      <c r="B33" s="187">
        <f t="shared" si="0"/>
        <v>210.69</v>
      </c>
      <c r="C33" s="187">
        <f t="shared" si="1"/>
        <v>3221.19</v>
      </c>
      <c r="D33" s="188" t="s">
        <v>171</v>
      </c>
      <c r="E33" s="187">
        <f t="shared" si="2"/>
        <v>849.6200000000061</v>
      </c>
      <c r="F33" s="187">
        <f t="shared" si="3"/>
        <v>32789.810000000005</v>
      </c>
      <c r="G33" s="189"/>
      <c r="H33" s="187">
        <v>3010.5</v>
      </c>
      <c r="I33" s="187">
        <v>31940.19</v>
      </c>
    </row>
    <row r="34" spans="1:9" ht="18">
      <c r="A34" s="186" t="s">
        <v>172</v>
      </c>
      <c r="B34" s="187">
        <f t="shared" si="0"/>
        <v>454.34000000000015</v>
      </c>
      <c r="C34" s="187">
        <f t="shared" si="1"/>
        <v>-7247.099999999999</v>
      </c>
      <c r="D34" s="188" t="s">
        <v>173</v>
      </c>
      <c r="E34" s="187">
        <f t="shared" si="2"/>
        <v>361050.3800000001</v>
      </c>
      <c r="F34" s="187">
        <f t="shared" si="3"/>
        <v>1047734.1100000001</v>
      </c>
      <c r="G34" s="189"/>
      <c r="H34" s="187">
        <v>-7701.44</v>
      </c>
      <c r="I34" s="187">
        <v>686683.73</v>
      </c>
    </row>
    <row r="35" spans="1:9" ht="18">
      <c r="A35" s="186" t="s">
        <v>174</v>
      </c>
      <c r="B35" s="187">
        <f t="shared" si="0"/>
        <v>425.01</v>
      </c>
      <c r="C35" s="187">
        <f t="shared" si="1"/>
        <v>6980.55</v>
      </c>
      <c r="D35" s="188" t="s">
        <v>175</v>
      </c>
      <c r="E35" s="187">
        <f t="shared" si="2"/>
        <v>511.47</v>
      </c>
      <c r="F35" s="187">
        <f t="shared" si="3"/>
        <v>-968.97</v>
      </c>
      <c r="G35" s="189"/>
      <c r="H35" s="187">
        <v>6555.54</v>
      </c>
      <c r="I35" s="187">
        <v>-1480.44</v>
      </c>
    </row>
    <row r="36" spans="1:9" ht="18">
      <c r="A36" s="186" t="s">
        <v>176</v>
      </c>
      <c r="B36" s="187">
        <f t="shared" si="0"/>
        <v>2718.2300000000005</v>
      </c>
      <c r="C36" s="187">
        <f t="shared" si="1"/>
        <v>47648.79</v>
      </c>
      <c r="D36" s="188" t="s">
        <v>177</v>
      </c>
      <c r="E36" s="187">
        <f t="shared" si="2"/>
        <v>0</v>
      </c>
      <c r="F36" s="187">
        <f t="shared" si="3"/>
        <v>-1690</v>
      </c>
      <c r="G36" s="189"/>
      <c r="H36" s="187">
        <v>44930.56</v>
      </c>
      <c r="I36" s="187">
        <v>-1690</v>
      </c>
    </row>
    <row r="37" spans="1:9" ht="18">
      <c r="A37" s="186" t="s">
        <v>178</v>
      </c>
      <c r="B37" s="187">
        <f aca="true" t="shared" si="4" ref="B37:B53">E96</f>
        <v>103748.70999999995</v>
      </c>
      <c r="C37" s="187">
        <f aca="true" t="shared" si="5" ref="C37:C53">B37+H37</f>
        <v>595975.82</v>
      </c>
      <c r="D37" s="188" t="s">
        <v>179</v>
      </c>
      <c r="E37" s="187">
        <f t="shared" si="2"/>
        <v>10358.240000000002</v>
      </c>
      <c r="F37" s="187">
        <f t="shared" si="3"/>
        <v>33532.14</v>
      </c>
      <c r="G37" s="189"/>
      <c r="H37" s="187">
        <v>492227.11</v>
      </c>
      <c r="I37" s="187">
        <v>23173.9</v>
      </c>
    </row>
    <row r="38" spans="1:9" ht="18">
      <c r="A38" s="186" t="s">
        <v>180</v>
      </c>
      <c r="B38" s="187">
        <f t="shared" si="4"/>
        <v>0</v>
      </c>
      <c r="C38" s="187">
        <f t="shared" si="5"/>
        <v>15</v>
      </c>
      <c r="D38" s="188" t="s">
        <v>181</v>
      </c>
      <c r="E38" s="187">
        <f t="shared" si="2"/>
        <v>-569.7800000000002</v>
      </c>
      <c r="F38" s="187">
        <f t="shared" si="3"/>
        <v>26913.18</v>
      </c>
      <c r="G38" s="189"/>
      <c r="H38" s="187">
        <v>15</v>
      </c>
      <c r="I38" s="187">
        <v>27482.96</v>
      </c>
    </row>
    <row r="39" spans="1:9" ht="18">
      <c r="A39" s="186" t="s">
        <v>182</v>
      </c>
      <c r="B39" s="187">
        <f t="shared" si="4"/>
        <v>2322</v>
      </c>
      <c r="C39" s="187">
        <f t="shared" si="5"/>
        <v>2688.75</v>
      </c>
      <c r="D39" s="188" t="s">
        <v>183</v>
      </c>
      <c r="E39" s="187">
        <f t="shared" si="2"/>
        <v>11086.68</v>
      </c>
      <c r="F39" s="187">
        <f t="shared" si="3"/>
        <v>24554.88</v>
      </c>
      <c r="G39" s="189"/>
      <c r="H39" s="187">
        <v>366.75</v>
      </c>
      <c r="I39" s="187">
        <v>13468.2</v>
      </c>
    </row>
    <row r="40" spans="1:9" ht="18">
      <c r="A40" s="186" t="s">
        <v>184</v>
      </c>
      <c r="B40" s="187">
        <f t="shared" si="4"/>
        <v>-200</v>
      </c>
      <c r="C40" s="187">
        <f t="shared" si="5"/>
        <v>8257.6</v>
      </c>
      <c r="D40" s="188" t="s">
        <v>185</v>
      </c>
      <c r="E40" s="187">
        <f t="shared" si="2"/>
        <v>15</v>
      </c>
      <c r="F40" s="187">
        <f t="shared" si="3"/>
        <v>2125.27</v>
      </c>
      <c r="G40" s="189"/>
      <c r="H40" s="187">
        <v>8457.6</v>
      </c>
      <c r="I40" s="187">
        <v>2110.27</v>
      </c>
    </row>
    <row r="41" spans="1:9" ht="18">
      <c r="A41" s="186" t="s">
        <v>186</v>
      </c>
      <c r="B41" s="187">
        <f t="shared" si="4"/>
        <v>2205.31</v>
      </c>
      <c r="C41" s="187">
        <f t="shared" si="5"/>
        <v>4064.66</v>
      </c>
      <c r="D41" s="188" t="s">
        <v>187</v>
      </c>
      <c r="E41" s="187">
        <f t="shared" si="2"/>
        <v>0</v>
      </c>
      <c r="F41" s="187">
        <f t="shared" si="3"/>
        <v>2200.73</v>
      </c>
      <c r="G41" s="189"/>
      <c r="H41" s="187">
        <v>1859.35</v>
      </c>
      <c r="I41" s="187">
        <v>2200.73</v>
      </c>
    </row>
    <row r="42" spans="1:9" ht="18">
      <c r="A42" s="186" t="s">
        <v>188</v>
      </c>
      <c r="B42" s="187">
        <f t="shared" si="4"/>
        <v>47.37</v>
      </c>
      <c r="C42" s="187">
        <f t="shared" si="5"/>
        <v>4436.37</v>
      </c>
      <c r="D42" s="188" t="s">
        <v>220</v>
      </c>
      <c r="E42" s="187">
        <f t="shared" si="2"/>
        <v>30.53</v>
      </c>
      <c r="F42" s="187">
        <f t="shared" si="3"/>
        <v>-5389.62</v>
      </c>
      <c r="G42" s="189"/>
      <c r="H42" s="187">
        <v>4389</v>
      </c>
      <c r="I42" s="187">
        <v>-5420.15</v>
      </c>
    </row>
    <row r="43" spans="1:9" ht="18">
      <c r="A43" s="186" t="s">
        <v>190</v>
      </c>
      <c r="B43" s="187">
        <f t="shared" si="4"/>
        <v>837.66</v>
      </c>
      <c r="C43" s="187">
        <f t="shared" si="5"/>
        <v>7370.3</v>
      </c>
      <c r="D43" s="188" t="s">
        <v>191</v>
      </c>
      <c r="E43" s="187">
        <f t="shared" si="2"/>
        <v>0</v>
      </c>
      <c r="F43" s="187">
        <f t="shared" si="3"/>
        <v>-604</v>
      </c>
      <c r="G43" s="189"/>
      <c r="H43" s="187">
        <v>6532.64</v>
      </c>
      <c r="I43" s="187">
        <v>-604</v>
      </c>
    </row>
    <row r="44" spans="1:9" ht="18">
      <c r="A44" s="186" t="s">
        <v>192</v>
      </c>
      <c r="B44" s="187">
        <f t="shared" si="4"/>
        <v>-0.3499999999999943</v>
      </c>
      <c r="C44" s="187">
        <f t="shared" si="5"/>
        <v>-797.1699999999995</v>
      </c>
      <c r="D44" s="188" t="s">
        <v>193</v>
      </c>
      <c r="E44" s="187">
        <f t="shared" si="2"/>
        <v>3854.99</v>
      </c>
      <c r="F44" s="187">
        <f t="shared" si="3"/>
        <v>39142.299999999996</v>
      </c>
      <c r="G44" s="189"/>
      <c r="H44" s="187">
        <v>-796.8199999999995</v>
      </c>
      <c r="I44" s="187">
        <v>35287.31</v>
      </c>
    </row>
    <row r="45" spans="1:9" ht="18">
      <c r="A45" s="186" t="s">
        <v>194</v>
      </c>
      <c r="B45" s="187">
        <f t="shared" si="4"/>
        <v>-216.34000000000003</v>
      </c>
      <c r="C45" s="187">
        <f t="shared" si="5"/>
        <v>5348.28</v>
      </c>
      <c r="D45" s="188" t="s">
        <v>195</v>
      </c>
      <c r="E45" s="187">
        <f t="shared" si="2"/>
        <v>951.15</v>
      </c>
      <c r="F45" s="187">
        <f t="shared" si="3"/>
        <v>45916.450000000004</v>
      </c>
      <c r="G45" s="189"/>
      <c r="H45" s="187">
        <v>5564.62</v>
      </c>
      <c r="I45" s="187">
        <v>44965.3</v>
      </c>
    </row>
    <row r="46" spans="1:9" ht="18">
      <c r="A46" s="186" t="s">
        <v>196</v>
      </c>
      <c r="B46" s="187">
        <f t="shared" si="4"/>
        <v>-46</v>
      </c>
      <c r="C46" s="187">
        <f t="shared" si="5"/>
        <v>-5417</v>
      </c>
      <c r="D46" s="188" t="s">
        <v>197</v>
      </c>
      <c r="E46" s="187">
        <f t="shared" si="2"/>
        <v>0</v>
      </c>
      <c r="F46" s="187">
        <f t="shared" si="3"/>
        <v>4318.49</v>
      </c>
      <c r="G46" s="189"/>
      <c r="H46" s="187">
        <v>-5371</v>
      </c>
      <c r="I46" s="187">
        <v>4318.49</v>
      </c>
    </row>
    <row r="47" spans="1:9" ht="18">
      <c r="A47" s="186" t="s">
        <v>198</v>
      </c>
      <c r="B47" s="187">
        <f t="shared" si="4"/>
        <v>436.82</v>
      </c>
      <c r="C47" s="187">
        <f t="shared" si="5"/>
        <v>6048.3099999999995</v>
      </c>
      <c r="D47" s="188" t="s">
        <v>199</v>
      </c>
      <c r="E47" s="187">
        <f t="shared" si="2"/>
        <v>545.9799999999999</v>
      </c>
      <c r="F47" s="187">
        <f t="shared" si="3"/>
        <v>10210.529999999999</v>
      </c>
      <c r="G47" s="189"/>
      <c r="H47" s="187">
        <v>5611.49</v>
      </c>
      <c r="I47" s="187">
        <v>9664.55</v>
      </c>
    </row>
    <row r="48" spans="1:9" ht="18">
      <c r="A48" s="186" t="s">
        <v>200</v>
      </c>
      <c r="B48" s="187">
        <f t="shared" si="4"/>
        <v>0</v>
      </c>
      <c r="C48" s="187">
        <f t="shared" si="5"/>
        <v>-386</v>
      </c>
      <c r="D48" s="188" t="s">
        <v>201</v>
      </c>
      <c r="E48" s="187">
        <f t="shared" si="2"/>
        <v>1802.83</v>
      </c>
      <c r="F48" s="187">
        <f t="shared" si="3"/>
        <v>2804.54</v>
      </c>
      <c r="G48" s="189"/>
      <c r="H48" s="187">
        <v>-386</v>
      </c>
      <c r="I48" s="187">
        <v>1001.71</v>
      </c>
    </row>
    <row r="49" spans="1:9" ht="18">
      <c r="A49" s="186" t="s">
        <v>202</v>
      </c>
      <c r="B49" s="187">
        <f t="shared" si="4"/>
        <v>1452.19</v>
      </c>
      <c r="C49" s="187">
        <f t="shared" si="5"/>
        <v>-1845.6399999999999</v>
      </c>
      <c r="D49" s="188" t="s">
        <v>203</v>
      </c>
      <c r="E49" s="187">
        <f t="shared" si="2"/>
        <v>36878.96000000001</v>
      </c>
      <c r="F49" s="187">
        <f t="shared" si="3"/>
        <v>284919.85000000003</v>
      </c>
      <c r="G49" s="189"/>
      <c r="H49" s="187">
        <v>-3297.83</v>
      </c>
      <c r="I49" s="187">
        <v>248040.89</v>
      </c>
    </row>
    <row r="50" spans="1:9" ht="18">
      <c r="A50" s="186" t="s">
        <v>204</v>
      </c>
      <c r="B50" s="187">
        <f t="shared" si="4"/>
        <v>56.13</v>
      </c>
      <c r="C50" s="187">
        <f t="shared" si="5"/>
        <v>10900.289999999999</v>
      </c>
      <c r="D50" s="188" t="s">
        <v>205</v>
      </c>
      <c r="E50" s="187">
        <f t="shared" si="2"/>
        <v>11511.170000000002</v>
      </c>
      <c r="F50" s="187">
        <f t="shared" si="3"/>
        <v>41682.33</v>
      </c>
      <c r="G50" s="189"/>
      <c r="H50" s="187">
        <v>10844.16</v>
      </c>
      <c r="I50" s="187">
        <v>30171.16</v>
      </c>
    </row>
    <row r="51" spans="1:9" ht="18.75" thickBot="1">
      <c r="A51" s="186" t="s">
        <v>206</v>
      </c>
      <c r="B51" s="187">
        <f t="shared" si="4"/>
        <v>-19543.569999999992</v>
      </c>
      <c r="C51" s="187">
        <f t="shared" si="5"/>
        <v>-454802.31</v>
      </c>
      <c r="D51" s="188" t="s">
        <v>207</v>
      </c>
      <c r="E51" s="190">
        <f t="shared" si="2"/>
        <v>-9809.350000000002</v>
      </c>
      <c r="F51" s="191">
        <f t="shared" si="3"/>
        <v>-203421.83000000002</v>
      </c>
      <c r="G51" s="189"/>
      <c r="H51" s="187">
        <v>-435258.74</v>
      </c>
      <c r="I51" s="187">
        <v>-193612.48</v>
      </c>
    </row>
    <row r="52" spans="1:9" ht="18.75" thickTop="1">
      <c r="A52" s="186" t="s">
        <v>208</v>
      </c>
      <c r="B52" s="187">
        <f t="shared" si="4"/>
        <v>0</v>
      </c>
      <c r="C52" s="187">
        <f t="shared" si="5"/>
        <v>-1138.34</v>
      </c>
      <c r="D52" s="188"/>
      <c r="E52" s="192"/>
      <c r="F52" s="193"/>
      <c r="G52" s="189"/>
      <c r="H52" s="187">
        <v>-1138.34</v>
      </c>
      <c r="I52" s="193"/>
    </row>
    <row r="53" spans="1:9" ht="18">
      <c r="A53" s="194" t="s">
        <v>209</v>
      </c>
      <c r="B53" s="187">
        <f t="shared" si="4"/>
        <v>287.65</v>
      </c>
      <c r="C53" s="187">
        <f t="shared" si="5"/>
        <v>-541207.6699999999</v>
      </c>
      <c r="D53" s="195" t="s">
        <v>210</v>
      </c>
      <c r="E53" s="196">
        <f>SUM(B5:B53)+SUM(E5:E51)</f>
        <v>579348.64</v>
      </c>
      <c r="F53" s="196">
        <f>SUM(C5:C53)+SUM(F5:F51)</f>
        <v>1583062.5</v>
      </c>
      <c r="G53" s="189"/>
      <c r="H53" s="187">
        <v>-541495.32</v>
      </c>
      <c r="I53" s="196">
        <v>0</v>
      </c>
    </row>
    <row r="54" spans="1:6" ht="12.75">
      <c r="A54" s="189"/>
      <c r="B54" s="197"/>
      <c r="C54" s="198"/>
      <c r="F54" s="180" t="s">
        <v>108</v>
      </c>
    </row>
    <row r="55" ht="12.75">
      <c r="I55" s="180">
        <f>SUM(H1:H53)+SUM(I1:I51)</f>
        <v>1003713.8600000002</v>
      </c>
    </row>
    <row r="57" ht="12.75">
      <c r="A57" s="180" t="s">
        <v>108</v>
      </c>
    </row>
    <row r="58" ht="12.75">
      <c r="A58" s="180" t="s">
        <v>108</v>
      </c>
    </row>
    <row r="59" ht="12.75">
      <c r="A59" s="180" t="s">
        <v>108</v>
      </c>
    </row>
    <row r="63" spans="1:10" ht="18">
      <c r="A63" s="199"/>
      <c r="B63" s="200">
        <v>10601</v>
      </c>
      <c r="C63" s="200">
        <v>10602</v>
      </c>
      <c r="D63" s="200">
        <v>10603</v>
      </c>
      <c r="E63" s="201" t="s">
        <v>221</v>
      </c>
      <c r="F63" s="199"/>
      <c r="G63" s="200">
        <v>10601</v>
      </c>
      <c r="H63" s="200">
        <v>10602</v>
      </c>
      <c r="I63" s="200">
        <v>10603</v>
      </c>
      <c r="J63" s="201" t="s">
        <v>221</v>
      </c>
    </row>
    <row r="64" spans="1:10" ht="18">
      <c r="A64" s="202" t="s">
        <v>114</v>
      </c>
      <c r="B64" s="203">
        <v>-3271.21</v>
      </c>
      <c r="C64" s="203">
        <v>9665.29</v>
      </c>
      <c r="D64" s="203">
        <v>-1534.96</v>
      </c>
      <c r="E64" s="204">
        <f aca="true" t="shared" si="6" ref="E64:E95">SUM(B64:D64)</f>
        <v>4859.120000000001</v>
      </c>
      <c r="F64" s="205" t="s">
        <v>115</v>
      </c>
      <c r="G64" s="203">
        <v>0</v>
      </c>
      <c r="H64" s="203">
        <v>658</v>
      </c>
      <c r="I64" s="203">
        <v>310.8</v>
      </c>
      <c r="J64" s="204">
        <f aca="true" t="shared" si="7" ref="J64:J110">SUM(G64:I64)</f>
        <v>968.8</v>
      </c>
    </row>
    <row r="65" spans="1:10" ht="18">
      <c r="A65" s="202" t="s">
        <v>116</v>
      </c>
      <c r="B65" s="203">
        <v>-643</v>
      </c>
      <c r="C65" s="203">
        <v>643</v>
      </c>
      <c r="D65" s="203">
        <v>371.7</v>
      </c>
      <c r="E65" s="204">
        <f t="shared" si="6"/>
        <v>371.7</v>
      </c>
      <c r="F65" s="205" t="s">
        <v>117</v>
      </c>
      <c r="G65" s="203">
        <v>0</v>
      </c>
      <c r="H65" s="203">
        <v>0</v>
      </c>
      <c r="I65" s="203">
        <v>41.88</v>
      </c>
      <c r="J65" s="204">
        <f t="shared" si="7"/>
        <v>41.88</v>
      </c>
    </row>
    <row r="66" spans="1:10" ht="18">
      <c r="A66" s="202" t="s">
        <v>118</v>
      </c>
      <c r="B66" s="203">
        <v>0</v>
      </c>
      <c r="C66" s="203">
        <v>15.37</v>
      </c>
      <c r="D66" s="203">
        <v>15</v>
      </c>
      <c r="E66" s="204">
        <f t="shared" si="6"/>
        <v>30.369999999999997</v>
      </c>
      <c r="F66" s="205" t="s">
        <v>119</v>
      </c>
      <c r="G66" s="203">
        <v>-5813</v>
      </c>
      <c r="H66" s="203">
        <v>5993</v>
      </c>
      <c r="I66" s="203">
        <v>1125.69</v>
      </c>
      <c r="J66" s="204">
        <f t="shared" si="7"/>
        <v>1305.69</v>
      </c>
    </row>
    <row r="67" spans="1:10" ht="18">
      <c r="A67" s="202" t="s">
        <v>120</v>
      </c>
      <c r="B67" s="203">
        <v>-181</v>
      </c>
      <c r="C67" s="203">
        <v>445</v>
      </c>
      <c r="D67" s="203">
        <v>67.99</v>
      </c>
      <c r="E67" s="204">
        <f t="shared" si="6"/>
        <v>331.99</v>
      </c>
      <c r="F67" s="205" t="s">
        <v>121</v>
      </c>
      <c r="G67" s="203">
        <v>-5685.19</v>
      </c>
      <c r="H67" s="203">
        <v>8175.56</v>
      </c>
      <c r="I67" s="203">
        <v>342.7</v>
      </c>
      <c r="J67" s="204">
        <f t="shared" si="7"/>
        <v>2833.0700000000006</v>
      </c>
    </row>
    <row r="68" spans="1:10" ht="18">
      <c r="A68" s="202" t="s">
        <v>122</v>
      </c>
      <c r="B68" s="203">
        <v>-8959</v>
      </c>
      <c r="C68" s="203">
        <v>11010.92</v>
      </c>
      <c r="D68" s="203">
        <v>854.29</v>
      </c>
      <c r="E68" s="204">
        <f t="shared" si="6"/>
        <v>2906.21</v>
      </c>
      <c r="F68" s="205" t="s">
        <v>123</v>
      </c>
      <c r="G68" s="203">
        <v>-1091</v>
      </c>
      <c r="H68" s="203">
        <v>1472</v>
      </c>
      <c r="I68" s="203">
        <v>755.34</v>
      </c>
      <c r="J68" s="204">
        <f t="shared" si="7"/>
        <v>1136.3400000000001</v>
      </c>
    </row>
    <row r="69" spans="1:10" ht="18">
      <c r="A69" s="202" t="s">
        <v>124</v>
      </c>
      <c r="B69" s="203">
        <v>-148940</v>
      </c>
      <c r="C69" s="203">
        <v>148176.02</v>
      </c>
      <c r="D69" s="203">
        <v>594.71</v>
      </c>
      <c r="E69" s="204">
        <f t="shared" si="6"/>
        <v>-169.27000000001044</v>
      </c>
      <c r="F69" s="205" t="s">
        <v>125</v>
      </c>
      <c r="G69" s="203">
        <v>0</v>
      </c>
      <c r="H69" s="203">
        <v>51</v>
      </c>
      <c r="I69" s="203">
        <v>208.86</v>
      </c>
      <c r="J69" s="204">
        <f t="shared" si="7"/>
        <v>259.86</v>
      </c>
    </row>
    <row r="70" spans="1:10" ht="18">
      <c r="A70" s="202" t="s">
        <v>126</v>
      </c>
      <c r="B70" s="203">
        <v>-3473</v>
      </c>
      <c r="C70" s="203">
        <v>4212.39</v>
      </c>
      <c r="D70" s="203">
        <v>98.03</v>
      </c>
      <c r="E70" s="204">
        <f t="shared" si="6"/>
        <v>837.4200000000003</v>
      </c>
      <c r="F70" s="205" t="s">
        <v>127</v>
      </c>
      <c r="G70" s="203">
        <v>-500</v>
      </c>
      <c r="H70" s="203">
        <v>382</v>
      </c>
      <c r="I70" s="203">
        <v>131.3</v>
      </c>
      <c r="J70" s="204">
        <f t="shared" si="7"/>
        <v>13.300000000000011</v>
      </c>
    </row>
    <row r="71" spans="1:10" ht="18">
      <c r="A71" s="202" t="s">
        <v>128</v>
      </c>
      <c r="B71" s="203">
        <v>-1508.2</v>
      </c>
      <c r="C71" s="203">
        <v>1508.14</v>
      </c>
      <c r="D71" s="203">
        <v>30</v>
      </c>
      <c r="E71" s="204">
        <f t="shared" si="6"/>
        <v>29.940000000000055</v>
      </c>
      <c r="F71" s="205" t="s">
        <v>129</v>
      </c>
      <c r="G71" s="203">
        <v>-79424</v>
      </c>
      <c r="H71" s="203">
        <v>23458.87</v>
      </c>
      <c r="I71" s="203">
        <v>1748.35</v>
      </c>
      <c r="J71" s="204">
        <f t="shared" si="7"/>
        <v>-54216.780000000006</v>
      </c>
    </row>
    <row r="72" spans="1:10" ht="18">
      <c r="A72" s="202" t="s">
        <v>130</v>
      </c>
      <c r="B72" s="203">
        <v>0</v>
      </c>
      <c r="C72" s="203">
        <v>0</v>
      </c>
      <c r="D72" s="203">
        <v>333.22</v>
      </c>
      <c r="E72" s="204">
        <f t="shared" si="6"/>
        <v>333.22</v>
      </c>
      <c r="F72" s="205" t="s">
        <v>131</v>
      </c>
      <c r="G72" s="203">
        <v>-14109</v>
      </c>
      <c r="H72" s="203">
        <v>11421</v>
      </c>
      <c r="I72" s="203">
        <v>1005.71</v>
      </c>
      <c r="J72" s="204">
        <f t="shared" si="7"/>
        <v>-1682.29</v>
      </c>
    </row>
    <row r="73" spans="1:10" ht="18">
      <c r="A73" s="202" t="s">
        <v>132</v>
      </c>
      <c r="B73" s="203">
        <v>-3459</v>
      </c>
      <c r="C73" s="203">
        <v>3311</v>
      </c>
      <c r="D73" s="203">
        <v>164.21</v>
      </c>
      <c r="E73" s="204">
        <f t="shared" si="6"/>
        <v>16.210000000000008</v>
      </c>
      <c r="F73" s="205" t="s">
        <v>133</v>
      </c>
      <c r="G73" s="203">
        <v>-50</v>
      </c>
      <c r="H73" s="203">
        <v>802.55</v>
      </c>
      <c r="I73" s="203">
        <v>100.75</v>
      </c>
      <c r="J73" s="204">
        <f t="shared" si="7"/>
        <v>853.3</v>
      </c>
    </row>
    <row r="74" spans="1:10" ht="18">
      <c r="A74" s="202" t="s">
        <v>134</v>
      </c>
      <c r="B74" s="203">
        <v>-230897</v>
      </c>
      <c r="C74" s="203">
        <v>231693</v>
      </c>
      <c r="D74" s="203">
        <v>1054.45</v>
      </c>
      <c r="E74" s="204">
        <f t="shared" si="6"/>
        <v>1850.45</v>
      </c>
      <c r="F74" s="205" t="s">
        <v>135</v>
      </c>
      <c r="G74" s="203">
        <v>-3633</v>
      </c>
      <c r="H74" s="203">
        <v>670</v>
      </c>
      <c r="I74" s="203">
        <v>1509.53</v>
      </c>
      <c r="J74" s="204">
        <f t="shared" si="7"/>
        <v>-1453.47</v>
      </c>
    </row>
    <row r="75" spans="1:10" ht="18">
      <c r="A75" s="202" t="s">
        <v>136</v>
      </c>
      <c r="B75" s="203">
        <v>0</v>
      </c>
      <c r="C75" s="203">
        <v>272</v>
      </c>
      <c r="D75" s="203">
        <v>0</v>
      </c>
      <c r="E75" s="204">
        <f t="shared" si="6"/>
        <v>272</v>
      </c>
      <c r="F75" s="205" t="s">
        <v>137</v>
      </c>
      <c r="G75" s="203">
        <v>-2500</v>
      </c>
      <c r="H75" s="203">
        <v>0</v>
      </c>
      <c r="I75" s="203">
        <v>125.02</v>
      </c>
      <c r="J75" s="204">
        <f t="shared" si="7"/>
        <v>-2374.98</v>
      </c>
    </row>
    <row r="76" spans="1:10" ht="18">
      <c r="A76" s="202" t="s">
        <v>138</v>
      </c>
      <c r="B76" s="203">
        <v>-2569</v>
      </c>
      <c r="C76" s="203">
        <v>2469</v>
      </c>
      <c r="D76" s="203">
        <v>391.8</v>
      </c>
      <c r="E76" s="204">
        <f t="shared" si="6"/>
        <v>291.8</v>
      </c>
      <c r="F76" s="205" t="s">
        <v>139</v>
      </c>
      <c r="G76" s="203">
        <v>-2913</v>
      </c>
      <c r="H76" s="203">
        <v>2913</v>
      </c>
      <c r="I76" s="203">
        <v>32.46</v>
      </c>
      <c r="J76" s="204">
        <f t="shared" si="7"/>
        <v>32.46</v>
      </c>
    </row>
    <row r="77" spans="1:10" ht="18">
      <c r="A77" s="202" t="s">
        <v>140</v>
      </c>
      <c r="B77" s="203">
        <v>0</v>
      </c>
      <c r="C77" s="203">
        <v>-0.25</v>
      </c>
      <c r="D77" s="203">
        <v>15</v>
      </c>
      <c r="E77" s="204">
        <f t="shared" si="6"/>
        <v>14.75</v>
      </c>
      <c r="F77" s="205" t="s">
        <v>141</v>
      </c>
      <c r="G77" s="203">
        <v>-8434</v>
      </c>
      <c r="H77" s="203">
        <v>11659.68</v>
      </c>
      <c r="I77" s="203">
        <v>504.93</v>
      </c>
      <c r="J77" s="204">
        <f t="shared" si="7"/>
        <v>3730.61</v>
      </c>
    </row>
    <row r="78" spans="1:10" ht="18">
      <c r="A78" s="202" t="s">
        <v>142</v>
      </c>
      <c r="B78" s="203">
        <v>-99.71</v>
      </c>
      <c r="C78" s="203">
        <v>0</v>
      </c>
      <c r="D78" s="203">
        <v>64.57</v>
      </c>
      <c r="E78" s="204">
        <f t="shared" si="6"/>
        <v>-35.14</v>
      </c>
      <c r="F78" s="205" t="s">
        <v>143</v>
      </c>
      <c r="G78" s="203">
        <v>-23</v>
      </c>
      <c r="H78" s="203">
        <v>23</v>
      </c>
      <c r="I78" s="203">
        <v>0</v>
      </c>
      <c r="J78" s="204">
        <f t="shared" si="7"/>
        <v>0</v>
      </c>
    </row>
    <row r="79" spans="1:10" ht="18">
      <c r="A79" s="202" t="s">
        <v>144</v>
      </c>
      <c r="B79" s="203">
        <v>-35623.19</v>
      </c>
      <c r="C79" s="203">
        <v>27281.6</v>
      </c>
      <c r="D79" s="203">
        <v>861.35</v>
      </c>
      <c r="E79" s="204">
        <f t="shared" si="6"/>
        <v>-7480.240000000003</v>
      </c>
      <c r="F79" s="205" t="s">
        <v>145</v>
      </c>
      <c r="G79" s="203">
        <v>0</v>
      </c>
      <c r="H79" s="203">
        <v>0</v>
      </c>
      <c r="I79" s="203">
        <v>0</v>
      </c>
      <c r="J79" s="204">
        <f t="shared" si="7"/>
        <v>0</v>
      </c>
    </row>
    <row r="80" spans="1:10" ht="18">
      <c r="A80" s="202" t="s">
        <v>146</v>
      </c>
      <c r="B80" s="203">
        <v>-3610</v>
      </c>
      <c r="C80" s="203">
        <v>3129</v>
      </c>
      <c r="D80" s="203">
        <v>15</v>
      </c>
      <c r="E80" s="204">
        <f t="shared" si="6"/>
        <v>-466</v>
      </c>
      <c r="F80" s="205" t="s">
        <v>147</v>
      </c>
      <c r="G80" s="203">
        <v>-600</v>
      </c>
      <c r="H80" s="203">
        <v>2322</v>
      </c>
      <c r="I80" s="203">
        <v>-585.16</v>
      </c>
      <c r="J80" s="204">
        <f t="shared" si="7"/>
        <v>1136.8400000000001</v>
      </c>
    </row>
    <row r="81" spans="1:10" ht="18">
      <c r="A81" s="202" t="s">
        <v>148</v>
      </c>
      <c r="B81" s="203">
        <v>2561</v>
      </c>
      <c r="C81" s="203">
        <v>1013.13</v>
      </c>
      <c r="D81" s="203">
        <v>498.8</v>
      </c>
      <c r="E81" s="204">
        <f t="shared" si="6"/>
        <v>4072.9300000000003</v>
      </c>
      <c r="F81" s="205" t="s">
        <v>149</v>
      </c>
      <c r="G81" s="203">
        <v>0</v>
      </c>
      <c r="H81" s="203">
        <v>0</v>
      </c>
      <c r="I81" s="203">
        <v>31.84</v>
      </c>
      <c r="J81" s="204">
        <f t="shared" si="7"/>
        <v>31.84</v>
      </c>
    </row>
    <row r="82" spans="1:10" ht="18">
      <c r="A82" s="202" t="s">
        <v>219</v>
      </c>
      <c r="B82" s="203">
        <v>-530846.7</v>
      </c>
      <c r="C82" s="203">
        <v>595550.7</v>
      </c>
      <c r="D82" s="203">
        <v>15987.78</v>
      </c>
      <c r="E82" s="204">
        <f t="shared" si="6"/>
        <v>80691.78</v>
      </c>
      <c r="F82" s="205" t="s">
        <v>151</v>
      </c>
      <c r="G82" s="203">
        <v>0</v>
      </c>
      <c r="H82" s="203">
        <v>0</v>
      </c>
      <c r="I82" s="203">
        <v>187.21</v>
      </c>
      <c r="J82" s="204">
        <f t="shared" si="7"/>
        <v>187.21</v>
      </c>
    </row>
    <row r="83" spans="1:10" ht="18">
      <c r="A83" s="202" t="s">
        <v>152</v>
      </c>
      <c r="B83" s="203">
        <v>-60</v>
      </c>
      <c r="C83" s="203">
        <v>18</v>
      </c>
      <c r="D83" s="203">
        <v>154.76</v>
      </c>
      <c r="E83" s="204">
        <f t="shared" si="6"/>
        <v>112.75999999999999</v>
      </c>
      <c r="F83" s="205" t="s">
        <v>153</v>
      </c>
      <c r="G83" s="203">
        <v>0</v>
      </c>
      <c r="H83" s="203">
        <v>0</v>
      </c>
      <c r="I83" s="203">
        <v>42.71</v>
      </c>
      <c r="J83" s="204">
        <f t="shared" si="7"/>
        <v>42.71</v>
      </c>
    </row>
    <row r="84" spans="1:10" ht="18">
      <c r="A84" s="202" t="s">
        <v>154</v>
      </c>
      <c r="B84" s="203">
        <v>-38338</v>
      </c>
      <c r="C84" s="203">
        <v>38338</v>
      </c>
      <c r="D84" s="203">
        <v>205.1</v>
      </c>
      <c r="E84" s="204">
        <f t="shared" si="6"/>
        <v>205.1</v>
      </c>
      <c r="F84" s="205" t="s">
        <v>155</v>
      </c>
      <c r="G84" s="203">
        <v>-121</v>
      </c>
      <c r="H84" s="203">
        <v>120.6</v>
      </c>
      <c r="I84" s="203">
        <v>854.54</v>
      </c>
      <c r="J84" s="204">
        <f t="shared" si="7"/>
        <v>854.14</v>
      </c>
    </row>
    <row r="85" spans="1:10" ht="18">
      <c r="A85" s="202" t="s">
        <v>156</v>
      </c>
      <c r="B85" s="203">
        <v>-8111</v>
      </c>
      <c r="C85" s="203">
        <v>10717.85</v>
      </c>
      <c r="D85" s="203">
        <v>520.85</v>
      </c>
      <c r="E85" s="204">
        <f t="shared" si="6"/>
        <v>3127.7000000000003</v>
      </c>
      <c r="F85" s="205" t="s">
        <v>157</v>
      </c>
      <c r="G85" s="203">
        <v>-10795</v>
      </c>
      <c r="H85" s="203">
        <v>10275</v>
      </c>
      <c r="I85" s="203">
        <v>626.25</v>
      </c>
      <c r="J85" s="204">
        <f t="shared" si="7"/>
        <v>106.25</v>
      </c>
    </row>
    <row r="86" spans="1:10" ht="18">
      <c r="A86" s="202" t="s">
        <v>158</v>
      </c>
      <c r="B86" s="203">
        <v>-1059</v>
      </c>
      <c r="C86" s="203">
        <v>2264.34</v>
      </c>
      <c r="D86" s="203">
        <v>414.55</v>
      </c>
      <c r="E86" s="204">
        <f t="shared" si="6"/>
        <v>1619.89</v>
      </c>
      <c r="F86" s="205" t="s">
        <v>159</v>
      </c>
      <c r="G86" s="203">
        <v>-497</v>
      </c>
      <c r="H86" s="203">
        <v>265</v>
      </c>
      <c r="I86" s="203">
        <v>38.94</v>
      </c>
      <c r="J86" s="204">
        <f t="shared" si="7"/>
        <v>-193.06</v>
      </c>
    </row>
    <row r="87" spans="1:10" ht="18">
      <c r="A87" s="202" t="s">
        <v>160</v>
      </c>
      <c r="B87" s="203">
        <v>0</v>
      </c>
      <c r="C87" s="203">
        <v>-3.89</v>
      </c>
      <c r="D87" s="203">
        <v>478.32</v>
      </c>
      <c r="E87" s="204">
        <f t="shared" si="6"/>
        <v>474.43</v>
      </c>
      <c r="F87" s="205" t="s">
        <v>161</v>
      </c>
      <c r="G87" s="203">
        <v>-816</v>
      </c>
      <c r="H87" s="203">
        <v>3541</v>
      </c>
      <c r="I87" s="203">
        <v>368.3</v>
      </c>
      <c r="J87" s="204">
        <f t="shared" si="7"/>
        <v>3093.3</v>
      </c>
    </row>
    <row r="88" spans="1:10" ht="18">
      <c r="A88" s="202" t="s">
        <v>162</v>
      </c>
      <c r="B88" s="203">
        <v>-60</v>
      </c>
      <c r="C88" s="203">
        <v>60</v>
      </c>
      <c r="D88" s="203">
        <v>0</v>
      </c>
      <c r="E88" s="204">
        <f t="shared" si="6"/>
        <v>0</v>
      </c>
      <c r="F88" s="205" t="s">
        <v>163</v>
      </c>
      <c r="G88" s="203">
        <v>-6299.41</v>
      </c>
      <c r="H88" s="203">
        <v>3749.13</v>
      </c>
      <c r="I88" s="203">
        <v>1426.57</v>
      </c>
      <c r="J88" s="204">
        <f t="shared" si="7"/>
        <v>-1123.7099999999998</v>
      </c>
    </row>
    <row r="89" spans="1:10" ht="18">
      <c r="A89" s="202" t="s">
        <v>164</v>
      </c>
      <c r="B89" s="203">
        <v>-4027.35</v>
      </c>
      <c r="C89" s="203">
        <v>4651.37</v>
      </c>
      <c r="D89" s="203">
        <v>943.12</v>
      </c>
      <c r="E89" s="204">
        <f t="shared" si="6"/>
        <v>1567.1399999999999</v>
      </c>
      <c r="F89" s="205" t="s">
        <v>165</v>
      </c>
      <c r="G89" s="203">
        <v>-11285.14</v>
      </c>
      <c r="H89" s="203">
        <v>7689.19</v>
      </c>
      <c r="I89" s="203">
        <v>2662.36</v>
      </c>
      <c r="J89" s="204">
        <f t="shared" si="7"/>
        <v>-933.5899999999997</v>
      </c>
    </row>
    <row r="90" spans="1:10" ht="18">
      <c r="A90" s="202" t="s">
        <v>166</v>
      </c>
      <c r="B90" s="203">
        <v>-4397</v>
      </c>
      <c r="C90" s="203">
        <v>5359</v>
      </c>
      <c r="D90" s="203">
        <v>270.59</v>
      </c>
      <c r="E90" s="204">
        <f t="shared" si="6"/>
        <v>1232.59</v>
      </c>
      <c r="F90" s="205" t="s">
        <v>167</v>
      </c>
      <c r="G90" s="203">
        <v>-198</v>
      </c>
      <c r="H90" s="203">
        <v>210</v>
      </c>
      <c r="I90" s="203">
        <v>30.67</v>
      </c>
      <c r="J90" s="204">
        <f t="shared" si="7"/>
        <v>42.67</v>
      </c>
    </row>
    <row r="91" spans="1:10" ht="18">
      <c r="A91" s="202" t="s">
        <v>168</v>
      </c>
      <c r="B91" s="203">
        <v>-3293</v>
      </c>
      <c r="C91" s="203">
        <v>6528</v>
      </c>
      <c r="D91" s="203">
        <v>58.68</v>
      </c>
      <c r="E91" s="204">
        <f t="shared" si="6"/>
        <v>3293.68</v>
      </c>
      <c r="F91" s="205" t="s">
        <v>169</v>
      </c>
      <c r="G91" s="203">
        <v>0</v>
      </c>
      <c r="H91" s="203">
        <v>0</v>
      </c>
      <c r="I91" s="203">
        <v>0</v>
      </c>
      <c r="J91" s="204">
        <f t="shared" si="7"/>
        <v>0</v>
      </c>
    </row>
    <row r="92" spans="1:10" ht="18">
      <c r="A92" s="202" t="s">
        <v>170</v>
      </c>
      <c r="B92" s="203">
        <v>0</v>
      </c>
      <c r="C92" s="203">
        <v>0</v>
      </c>
      <c r="D92" s="203">
        <v>210.69</v>
      </c>
      <c r="E92" s="204">
        <f t="shared" si="6"/>
        <v>210.69</v>
      </c>
      <c r="F92" s="205" t="s">
        <v>171</v>
      </c>
      <c r="G92" s="203">
        <v>-46111.2</v>
      </c>
      <c r="H92" s="203">
        <v>46068.48</v>
      </c>
      <c r="I92" s="203">
        <v>892.34</v>
      </c>
      <c r="J92" s="204">
        <f t="shared" si="7"/>
        <v>849.6200000000061</v>
      </c>
    </row>
    <row r="93" spans="1:10" ht="18">
      <c r="A93" s="202" t="s">
        <v>172</v>
      </c>
      <c r="B93" s="203">
        <v>-3914</v>
      </c>
      <c r="C93" s="203">
        <v>3258.53</v>
      </c>
      <c r="D93" s="203">
        <v>1109.81</v>
      </c>
      <c r="E93" s="204">
        <f t="shared" si="6"/>
        <v>454.34000000000015</v>
      </c>
      <c r="F93" s="205" t="s">
        <v>173</v>
      </c>
      <c r="G93" s="203">
        <v>-571760.07</v>
      </c>
      <c r="H93" s="203">
        <v>907169.55</v>
      </c>
      <c r="I93" s="203">
        <v>25640.9</v>
      </c>
      <c r="J93" s="204">
        <f t="shared" si="7"/>
        <v>361050.3800000001</v>
      </c>
    </row>
    <row r="94" spans="1:10" ht="18">
      <c r="A94" s="202" t="s">
        <v>174</v>
      </c>
      <c r="B94" s="203">
        <v>-2264</v>
      </c>
      <c r="C94" s="203">
        <v>2264</v>
      </c>
      <c r="D94" s="203">
        <v>425.01</v>
      </c>
      <c r="E94" s="204">
        <f t="shared" si="6"/>
        <v>425.01</v>
      </c>
      <c r="F94" s="205" t="s">
        <v>175</v>
      </c>
      <c r="G94" s="203">
        <v>-398</v>
      </c>
      <c r="H94" s="203">
        <v>380</v>
      </c>
      <c r="I94" s="203">
        <v>529.47</v>
      </c>
      <c r="J94" s="204">
        <f t="shared" si="7"/>
        <v>511.47</v>
      </c>
    </row>
    <row r="95" spans="1:10" ht="18">
      <c r="A95" s="202" t="s">
        <v>176</v>
      </c>
      <c r="B95" s="203">
        <v>-3187</v>
      </c>
      <c r="C95" s="203">
        <v>5563.47</v>
      </c>
      <c r="D95" s="203">
        <v>341.76</v>
      </c>
      <c r="E95" s="204">
        <f t="shared" si="6"/>
        <v>2718.2300000000005</v>
      </c>
      <c r="F95" s="205" t="s">
        <v>177</v>
      </c>
      <c r="G95" s="203">
        <v>0</v>
      </c>
      <c r="H95" s="203">
        <v>0</v>
      </c>
      <c r="I95" s="203">
        <v>0</v>
      </c>
      <c r="J95" s="204">
        <f t="shared" si="7"/>
        <v>0</v>
      </c>
    </row>
    <row r="96" spans="1:10" ht="18">
      <c r="A96" s="202" t="s">
        <v>178</v>
      </c>
      <c r="B96" s="203">
        <v>-479170</v>
      </c>
      <c r="C96" s="203">
        <v>571697.19</v>
      </c>
      <c r="D96" s="203">
        <v>11221.52</v>
      </c>
      <c r="E96" s="204">
        <f aca="true" t="shared" si="8" ref="E96:E112">SUM(B96:D96)</f>
        <v>103748.70999999995</v>
      </c>
      <c r="F96" s="205" t="s">
        <v>179</v>
      </c>
      <c r="G96" s="203">
        <v>-3723.82</v>
      </c>
      <c r="H96" s="203">
        <v>11681.44</v>
      </c>
      <c r="I96" s="203">
        <v>2400.62</v>
      </c>
      <c r="J96" s="204">
        <f t="shared" si="7"/>
        <v>10358.240000000002</v>
      </c>
    </row>
    <row r="97" spans="1:10" ht="18">
      <c r="A97" s="202" t="s">
        <v>180</v>
      </c>
      <c r="B97" s="203">
        <v>0</v>
      </c>
      <c r="C97" s="203">
        <v>0</v>
      </c>
      <c r="D97" s="203">
        <v>0</v>
      </c>
      <c r="E97" s="204">
        <f t="shared" si="8"/>
        <v>0</v>
      </c>
      <c r="F97" s="205" t="s">
        <v>181</v>
      </c>
      <c r="G97" s="203">
        <v>-13461</v>
      </c>
      <c r="H97" s="203">
        <v>10692.4</v>
      </c>
      <c r="I97" s="203">
        <v>2198.82</v>
      </c>
      <c r="J97" s="204">
        <f t="shared" si="7"/>
        <v>-569.7800000000002</v>
      </c>
    </row>
    <row r="98" spans="1:10" ht="18">
      <c r="A98" s="202" t="s">
        <v>182</v>
      </c>
      <c r="B98" s="203">
        <v>0</v>
      </c>
      <c r="C98" s="203">
        <v>2322</v>
      </c>
      <c r="D98" s="203">
        <v>0</v>
      </c>
      <c r="E98" s="204">
        <f t="shared" si="8"/>
        <v>2322</v>
      </c>
      <c r="F98" s="205" t="s">
        <v>183</v>
      </c>
      <c r="G98" s="203">
        <v>0</v>
      </c>
      <c r="H98" s="203">
        <v>8686.12</v>
      </c>
      <c r="I98" s="203">
        <v>2400.56</v>
      </c>
      <c r="J98" s="204">
        <f t="shared" si="7"/>
        <v>11086.68</v>
      </c>
    </row>
    <row r="99" spans="1:10" ht="18">
      <c r="A99" s="202" t="s">
        <v>184</v>
      </c>
      <c r="B99" s="203">
        <v>-200</v>
      </c>
      <c r="C99" s="203">
        <v>0</v>
      </c>
      <c r="D99" s="203">
        <v>0</v>
      </c>
      <c r="E99" s="204">
        <f t="shared" si="8"/>
        <v>-200</v>
      </c>
      <c r="F99" s="205" t="s">
        <v>185</v>
      </c>
      <c r="G99" s="203">
        <v>0</v>
      </c>
      <c r="H99" s="203">
        <v>0</v>
      </c>
      <c r="I99" s="203">
        <v>15</v>
      </c>
      <c r="J99" s="204">
        <f t="shared" si="7"/>
        <v>15</v>
      </c>
    </row>
    <row r="100" spans="1:10" ht="18">
      <c r="A100" s="202" t="s">
        <v>186</v>
      </c>
      <c r="B100" s="203">
        <v>-960</v>
      </c>
      <c r="C100" s="203">
        <v>2610</v>
      </c>
      <c r="D100" s="203">
        <v>555.31</v>
      </c>
      <c r="E100" s="204">
        <f t="shared" si="8"/>
        <v>2205.31</v>
      </c>
      <c r="F100" s="205" t="s">
        <v>187</v>
      </c>
      <c r="G100" s="203">
        <v>-644</v>
      </c>
      <c r="H100" s="203">
        <v>644</v>
      </c>
      <c r="I100" s="203">
        <v>0</v>
      </c>
      <c r="J100" s="204">
        <f t="shared" si="7"/>
        <v>0</v>
      </c>
    </row>
    <row r="101" spans="1:10" ht="18">
      <c r="A101" s="202" t="s">
        <v>188</v>
      </c>
      <c r="B101" s="203">
        <v>-278</v>
      </c>
      <c r="C101" s="203">
        <v>278</v>
      </c>
      <c r="D101" s="203">
        <v>47.37</v>
      </c>
      <c r="E101" s="204">
        <f t="shared" si="8"/>
        <v>47.37</v>
      </c>
      <c r="F101" s="205" t="s">
        <v>220</v>
      </c>
      <c r="G101" s="203">
        <v>0</v>
      </c>
      <c r="H101" s="203">
        <v>0</v>
      </c>
      <c r="I101" s="203">
        <v>30.53</v>
      </c>
      <c r="J101" s="204">
        <f t="shared" si="7"/>
        <v>30.53</v>
      </c>
    </row>
    <row r="102" spans="1:10" ht="18">
      <c r="A102" s="202" t="s">
        <v>190</v>
      </c>
      <c r="B102" s="203">
        <v>0.62</v>
      </c>
      <c r="C102" s="203">
        <v>-1.09</v>
      </c>
      <c r="D102" s="203">
        <v>838.13</v>
      </c>
      <c r="E102" s="204">
        <f t="shared" si="8"/>
        <v>837.66</v>
      </c>
      <c r="F102" s="205" t="s">
        <v>191</v>
      </c>
      <c r="G102" s="203">
        <v>0</v>
      </c>
      <c r="H102" s="203">
        <v>0</v>
      </c>
      <c r="I102" s="203">
        <v>0</v>
      </c>
      <c r="J102" s="204">
        <f t="shared" si="7"/>
        <v>0</v>
      </c>
    </row>
    <row r="103" spans="1:10" ht="18">
      <c r="A103" s="202" t="s">
        <v>192</v>
      </c>
      <c r="B103" s="203">
        <v>-439.68</v>
      </c>
      <c r="C103" s="203">
        <v>185</v>
      </c>
      <c r="D103" s="203">
        <v>254.33</v>
      </c>
      <c r="E103" s="204">
        <f t="shared" si="8"/>
        <v>-0.3499999999999943</v>
      </c>
      <c r="F103" s="205" t="s">
        <v>193</v>
      </c>
      <c r="G103" s="203">
        <v>-400</v>
      </c>
      <c r="H103" s="203">
        <v>4150</v>
      </c>
      <c r="I103" s="203">
        <v>104.99</v>
      </c>
      <c r="J103" s="204">
        <f t="shared" si="7"/>
        <v>3854.99</v>
      </c>
    </row>
    <row r="104" spans="1:10" ht="18">
      <c r="A104" s="202" t="s">
        <v>194</v>
      </c>
      <c r="B104" s="203">
        <v>-569.34</v>
      </c>
      <c r="C104" s="203">
        <v>338</v>
      </c>
      <c r="D104" s="203">
        <v>15</v>
      </c>
      <c r="E104" s="204">
        <f t="shared" si="8"/>
        <v>-216.34000000000003</v>
      </c>
      <c r="F104" s="205" t="s">
        <v>195</v>
      </c>
      <c r="G104" s="203">
        <v>-25261</v>
      </c>
      <c r="H104" s="203">
        <v>25849</v>
      </c>
      <c r="I104" s="203">
        <v>363.15</v>
      </c>
      <c r="J104" s="204">
        <f t="shared" si="7"/>
        <v>951.15</v>
      </c>
    </row>
    <row r="105" spans="1:10" ht="18">
      <c r="A105" s="202" t="s">
        <v>196</v>
      </c>
      <c r="B105" s="203">
        <v>-400</v>
      </c>
      <c r="C105" s="203">
        <v>354</v>
      </c>
      <c r="D105" s="203">
        <v>0</v>
      </c>
      <c r="E105" s="204">
        <f t="shared" si="8"/>
        <v>-46</v>
      </c>
      <c r="F105" s="205" t="s">
        <v>197</v>
      </c>
      <c r="G105" s="203">
        <v>0</v>
      </c>
      <c r="H105" s="203">
        <v>0</v>
      </c>
      <c r="I105" s="203">
        <v>0</v>
      </c>
      <c r="J105" s="204">
        <f t="shared" si="7"/>
        <v>0</v>
      </c>
    </row>
    <row r="106" spans="1:10" ht="18">
      <c r="A106" s="202" t="s">
        <v>198</v>
      </c>
      <c r="B106" s="203">
        <v>-425</v>
      </c>
      <c r="C106" s="203">
        <v>425</v>
      </c>
      <c r="D106" s="203">
        <v>436.82</v>
      </c>
      <c r="E106" s="204">
        <f t="shared" si="8"/>
        <v>436.82</v>
      </c>
      <c r="F106" s="205" t="s">
        <v>199</v>
      </c>
      <c r="G106" s="203">
        <v>-370.91</v>
      </c>
      <c r="H106" s="203">
        <v>777.91</v>
      </c>
      <c r="I106" s="203">
        <v>138.98</v>
      </c>
      <c r="J106" s="204">
        <f t="shared" si="7"/>
        <v>545.9799999999999</v>
      </c>
    </row>
    <row r="107" spans="1:10" ht="18">
      <c r="A107" s="202" t="s">
        <v>200</v>
      </c>
      <c r="B107" s="203">
        <v>0</v>
      </c>
      <c r="C107" s="203">
        <v>0</v>
      </c>
      <c r="D107" s="203">
        <v>0</v>
      </c>
      <c r="E107" s="204">
        <f t="shared" si="8"/>
        <v>0</v>
      </c>
      <c r="F107" s="205" t="s">
        <v>201</v>
      </c>
      <c r="G107" s="203">
        <v>-3988</v>
      </c>
      <c r="H107" s="203">
        <v>5790.83</v>
      </c>
      <c r="I107" s="203">
        <v>0</v>
      </c>
      <c r="J107" s="204">
        <f t="shared" si="7"/>
        <v>1802.83</v>
      </c>
    </row>
    <row r="108" spans="1:10" ht="18">
      <c r="A108" s="202" t="s">
        <v>202</v>
      </c>
      <c r="B108" s="203">
        <v>-2341.23</v>
      </c>
      <c r="C108" s="203">
        <v>3002</v>
      </c>
      <c r="D108" s="203">
        <v>791.42</v>
      </c>
      <c r="E108" s="204">
        <f t="shared" si="8"/>
        <v>1452.19</v>
      </c>
      <c r="F108" s="205" t="s">
        <v>203</v>
      </c>
      <c r="G108" s="203">
        <v>-183557.65</v>
      </c>
      <c r="H108" s="203">
        <v>213701.88</v>
      </c>
      <c r="I108" s="203">
        <v>6734.73</v>
      </c>
      <c r="J108" s="204">
        <f t="shared" si="7"/>
        <v>36878.96000000001</v>
      </c>
    </row>
    <row r="109" spans="1:10" ht="18">
      <c r="A109" s="202" t="s">
        <v>204</v>
      </c>
      <c r="B109" s="203">
        <v>-488</v>
      </c>
      <c r="C109" s="203">
        <v>488</v>
      </c>
      <c r="D109" s="203">
        <v>56.13</v>
      </c>
      <c r="E109" s="204">
        <f t="shared" si="8"/>
        <v>56.13</v>
      </c>
      <c r="F109" s="205" t="s">
        <v>205</v>
      </c>
      <c r="G109" s="203">
        <v>-10541.99</v>
      </c>
      <c r="H109" s="203">
        <v>20403.45</v>
      </c>
      <c r="I109" s="203">
        <v>1649.71</v>
      </c>
      <c r="J109" s="204">
        <f t="shared" si="7"/>
        <v>11511.170000000002</v>
      </c>
    </row>
    <row r="110" spans="1:10" ht="18">
      <c r="A110" s="202" t="s">
        <v>206</v>
      </c>
      <c r="B110" s="203">
        <v>-217649.79</v>
      </c>
      <c r="C110" s="203">
        <v>189334.89</v>
      </c>
      <c r="D110" s="203">
        <v>8771.33</v>
      </c>
      <c r="E110" s="204">
        <f t="shared" si="8"/>
        <v>-19543.569999999992</v>
      </c>
      <c r="F110" s="205" t="s">
        <v>207</v>
      </c>
      <c r="G110" s="203">
        <v>-85699.39</v>
      </c>
      <c r="H110" s="203">
        <v>71413.81</v>
      </c>
      <c r="I110" s="203">
        <v>4476.23</v>
      </c>
      <c r="J110" s="204">
        <f t="shared" si="7"/>
        <v>-9809.350000000002</v>
      </c>
    </row>
    <row r="111" spans="1:10" ht="18">
      <c r="A111" s="202" t="s">
        <v>208</v>
      </c>
      <c r="B111" s="203">
        <v>0</v>
      </c>
      <c r="C111" s="203">
        <v>0</v>
      </c>
      <c r="D111" s="203">
        <v>0</v>
      </c>
      <c r="E111" s="204">
        <f t="shared" si="8"/>
        <v>0</v>
      </c>
      <c r="F111" s="202"/>
      <c r="G111" s="204"/>
      <c r="H111" s="204"/>
      <c r="I111" s="204"/>
      <c r="J111" s="206" t="s">
        <v>108</v>
      </c>
    </row>
    <row r="112" spans="1:10" ht="18">
      <c r="A112" s="202" t="s">
        <v>209</v>
      </c>
      <c r="B112" s="203">
        <v>0</v>
      </c>
      <c r="C112" s="203">
        <v>156</v>
      </c>
      <c r="D112" s="203">
        <v>131.65</v>
      </c>
      <c r="E112" s="204">
        <f t="shared" si="8"/>
        <v>287.65</v>
      </c>
      <c r="F112" s="207" t="s">
        <v>210</v>
      </c>
      <c r="G112" s="204">
        <f>SUM(B64:B112)+SUM(G64:G110)</f>
        <v>-2843853.55</v>
      </c>
      <c r="H112" s="204">
        <f>SUM(C64:C112)+SUM(H64:H110)</f>
        <v>3313863.42</v>
      </c>
      <c r="I112" s="204">
        <f>SUM(D64:D112)+SUM(I64:I110)</f>
        <v>109338.76999999999</v>
      </c>
      <c r="J112" s="204">
        <f>SUM(E64:E112)+SUM(J64:J110)</f>
        <v>579348.64</v>
      </c>
    </row>
    <row r="113" spans="1:10" ht="18">
      <c r="A113" s="189"/>
      <c r="B113" s="189"/>
      <c r="C113" s="189"/>
      <c r="D113" s="189"/>
      <c r="E113" s="189"/>
      <c r="F113" s="189"/>
      <c r="G113" s="189"/>
      <c r="H113" s="189"/>
      <c r="I113" s="189"/>
      <c r="J113" s="208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8.10546875" style="151" customWidth="1"/>
    <col min="2" max="2" width="15.77734375" style="151" customWidth="1"/>
    <col min="3" max="3" width="15.21484375" style="151" customWidth="1"/>
    <col min="4" max="4" width="18.3359375" style="151" customWidth="1"/>
    <col min="5" max="5" width="15.77734375" style="151" customWidth="1"/>
    <col min="6" max="6" width="16.6640625" style="151" customWidth="1"/>
    <col min="7" max="7" width="13.3359375" style="151" bestFit="1" customWidth="1"/>
    <col min="8" max="8" width="14.88671875" style="151" customWidth="1"/>
    <col min="9" max="9" width="14.5546875" style="151" customWidth="1"/>
    <col min="10" max="10" width="12.21484375" style="151" customWidth="1"/>
    <col min="11" max="11" width="15.10546875" style="151" customWidth="1"/>
    <col min="12" max="12" width="14.5546875" style="151" bestFit="1" customWidth="1"/>
    <col min="13" max="13" width="14.5546875" style="151" customWidth="1"/>
    <col min="14" max="14" width="12.21484375" style="151" customWidth="1"/>
    <col min="15" max="15" width="12.6640625" style="151" bestFit="1" customWidth="1"/>
    <col min="16" max="16" width="14.5546875" style="151" bestFit="1" customWidth="1"/>
    <col min="17" max="17" width="14.21484375" style="151" customWidth="1"/>
    <col min="18" max="18" width="15.77734375" style="151" customWidth="1"/>
    <col min="19" max="16384" width="12.21484375" style="151" customWidth="1"/>
  </cols>
  <sheetData>
    <row r="1" spans="1:9" ht="18">
      <c r="A1" s="149"/>
      <c r="B1" s="149"/>
      <c r="C1" s="149" t="s">
        <v>0</v>
      </c>
      <c r="D1" s="149"/>
      <c r="E1" s="149"/>
      <c r="F1" s="149"/>
      <c r="G1" s="150"/>
      <c r="H1" s="150"/>
      <c r="I1" s="150"/>
    </row>
    <row r="2" spans="1:9" ht="18">
      <c r="A2" s="149"/>
      <c r="B2" s="149"/>
      <c r="C2" s="149" t="s">
        <v>104</v>
      </c>
      <c r="D2" s="149"/>
      <c r="E2" s="149"/>
      <c r="F2" s="149"/>
      <c r="G2" s="150"/>
      <c r="H2" s="150"/>
      <c r="I2" s="150"/>
    </row>
    <row r="3" spans="1:9" ht="18">
      <c r="A3" s="149" t="s">
        <v>229</v>
      </c>
      <c r="B3" s="149" t="s">
        <v>230</v>
      </c>
      <c r="C3" s="149" t="s">
        <v>231</v>
      </c>
      <c r="D3" s="149" t="s">
        <v>108</v>
      </c>
      <c r="E3" s="149"/>
      <c r="F3" s="152" t="s">
        <v>232</v>
      </c>
      <c r="G3" s="150"/>
      <c r="H3" s="150"/>
      <c r="I3" s="150"/>
    </row>
    <row r="4" spans="1:9" ht="18">
      <c r="A4" s="153" t="s">
        <v>110</v>
      </c>
      <c r="B4" s="154" t="s">
        <v>218</v>
      </c>
      <c r="C4" s="155" t="s">
        <v>112</v>
      </c>
      <c r="D4" s="153" t="s">
        <v>110</v>
      </c>
      <c r="E4" s="154" t="s">
        <v>218</v>
      </c>
      <c r="F4" s="155" t="s">
        <v>112</v>
      </c>
      <c r="G4" s="150"/>
      <c r="H4" s="156" t="s">
        <v>113</v>
      </c>
      <c r="I4" s="156" t="s">
        <v>113</v>
      </c>
    </row>
    <row r="5" spans="1:12" ht="18">
      <c r="A5" s="157" t="s">
        <v>114</v>
      </c>
      <c r="B5" s="158">
        <f aca="true" t="shared" si="0" ref="B5:B36">I69</f>
        <v>209004.64</v>
      </c>
      <c r="C5" s="159">
        <f aca="true" t="shared" si="1" ref="C5:C36">H5+B5</f>
        <v>259519.43000000002</v>
      </c>
      <c r="D5" s="160" t="s">
        <v>115</v>
      </c>
      <c r="E5" s="158">
        <f aca="true" t="shared" si="2" ref="E5:E51">R69</f>
        <v>0</v>
      </c>
      <c r="F5" s="159">
        <f aca="true" t="shared" si="3" ref="F5:F51">I5+E5</f>
        <v>0</v>
      </c>
      <c r="G5" s="150"/>
      <c r="H5" s="159">
        <v>50514.79</v>
      </c>
      <c r="I5" s="159">
        <v>0</v>
      </c>
      <c r="K5" s="161" t="s">
        <v>108</v>
      </c>
      <c r="L5" s="161" t="s">
        <v>108</v>
      </c>
    </row>
    <row r="6" spans="1:12" ht="18">
      <c r="A6" s="157" t="s">
        <v>116</v>
      </c>
      <c r="B6" s="158">
        <f t="shared" si="0"/>
        <v>9407.43</v>
      </c>
      <c r="C6" s="159">
        <f t="shared" si="1"/>
        <v>60755.81</v>
      </c>
      <c r="D6" s="160" t="s">
        <v>117</v>
      </c>
      <c r="E6" s="158">
        <f t="shared" si="2"/>
        <v>0</v>
      </c>
      <c r="F6" s="159">
        <f t="shared" si="3"/>
        <v>0</v>
      </c>
      <c r="G6" s="150"/>
      <c r="H6" s="159">
        <v>51348.38</v>
      </c>
      <c r="I6" s="159">
        <v>0</v>
      </c>
      <c r="K6" s="161" t="s">
        <v>108</v>
      </c>
      <c r="L6" s="161" t="s">
        <v>108</v>
      </c>
    </row>
    <row r="7" spans="1:12" ht="18">
      <c r="A7" s="157" t="s">
        <v>118</v>
      </c>
      <c r="B7" s="158">
        <f t="shared" si="0"/>
        <v>-188.27</v>
      </c>
      <c r="C7" s="159">
        <f t="shared" si="1"/>
        <v>17939.73</v>
      </c>
      <c r="D7" s="160" t="s">
        <v>119</v>
      </c>
      <c r="E7" s="158">
        <f t="shared" si="2"/>
        <v>-114.26000000000043</v>
      </c>
      <c r="F7" s="159">
        <f t="shared" si="3"/>
        <v>37527.21</v>
      </c>
      <c r="G7" s="150"/>
      <c r="H7" s="159">
        <v>18128</v>
      </c>
      <c r="I7" s="159">
        <v>37641.47</v>
      </c>
      <c r="K7" s="161" t="s">
        <v>108</v>
      </c>
      <c r="L7" s="161" t="s">
        <v>108</v>
      </c>
    </row>
    <row r="8" spans="1:12" ht="18">
      <c r="A8" s="157" t="s">
        <v>120</v>
      </c>
      <c r="B8" s="158">
        <f t="shared" si="0"/>
        <v>0</v>
      </c>
      <c r="C8" s="159">
        <f t="shared" si="1"/>
        <v>0</v>
      </c>
      <c r="D8" s="160" t="s">
        <v>121</v>
      </c>
      <c r="E8" s="158">
        <f t="shared" si="2"/>
        <v>20164</v>
      </c>
      <c r="F8" s="159">
        <f t="shared" si="3"/>
        <v>87223.78</v>
      </c>
      <c r="G8" s="150"/>
      <c r="H8" s="159">
        <v>0</v>
      </c>
      <c r="I8" s="159">
        <v>67059.78</v>
      </c>
      <c r="K8" s="161" t="s">
        <v>108</v>
      </c>
      <c r="L8" s="161" t="s">
        <v>108</v>
      </c>
    </row>
    <row r="9" spans="1:12" ht="18">
      <c r="A9" s="157" t="s">
        <v>122</v>
      </c>
      <c r="B9" s="158">
        <f t="shared" si="0"/>
        <v>91308</v>
      </c>
      <c r="C9" s="159">
        <f t="shared" si="1"/>
        <v>382546.95</v>
      </c>
      <c r="D9" s="160" t="s">
        <v>123</v>
      </c>
      <c r="E9" s="158">
        <f t="shared" si="2"/>
        <v>21376</v>
      </c>
      <c r="F9" s="159">
        <f t="shared" si="3"/>
        <v>56370.53</v>
      </c>
      <c r="G9" s="150"/>
      <c r="H9" s="159">
        <v>291238.95</v>
      </c>
      <c r="I9" s="159">
        <v>34994.53</v>
      </c>
      <c r="K9" s="161" t="s">
        <v>108</v>
      </c>
      <c r="L9" s="161" t="s">
        <v>108</v>
      </c>
    </row>
    <row r="10" spans="1:12" ht="18">
      <c r="A10" s="157" t="s">
        <v>124</v>
      </c>
      <c r="B10" s="158">
        <f t="shared" si="0"/>
        <v>44844.22</v>
      </c>
      <c r="C10" s="159">
        <f t="shared" si="1"/>
        <v>148734.36</v>
      </c>
      <c r="D10" s="160" t="s">
        <v>125</v>
      </c>
      <c r="E10" s="158">
        <f t="shared" si="2"/>
        <v>0</v>
      </c>
      <c r="F10" s="159">
        <f t="shared" si="3"/>
        <v>0</v>
      </c>
      <c r="G10" s="150"/>
      <c r="H10" s="159">
        <v>103890.14</v>
      </c>
      <c r="I10" s="159">
        <v>0</v>
      </c>
      <c r="K10" s="161" t="s">
        <v>108</v>
      </c>
      <c r="L10" s="161" t="s">
        <v>108</v>
      </c>
    </row>
    <row r="11" spans="1:12" ht="18">
      <c r="A11" s="157" t="s">
        <v>126</v>
      </c>
      <c r="B11" s="158">
        <f t="shared" si="0"/>
        <v>293571.51</v>
      </c>
      <c r="C11" s="159">
        <f t="shared" si="1"/>
        <v>408559.66000000003</v>
      </c>
      <c r="D11" s="160" t="s">
        <v>127</v>
      </c>
      <c r="E11" s="158">
        <f t="shared" si="2"/>
        <v>0</v>
      </c>
      <c r="F11" s="159">
        <f t="shared" si="3"/>
        <v>134495</v>
      </c>
      <c r="G11" s="150"/>
      <c r="H11" s="159">
        <v>114988.15</v>
      </c>
      <c r="I11" s="159">
        <v>134495</v>
      </c>
      <c r="K11" s="161" t="s">
        <v>108</v>
      </c>
      <c r="L11" s="161" t="s">
        <v>108</v>
      </c>
    </row>
    <row r="12" spans="1:12" ht="18">
      <c r="A12" s="157" t="s">
        <v>128</v>
      </c>
      <c r="B12" s="158">
        <f t="shared" si="0"/>
        <v>0</v>
      </c>
      <c r="C12" s="159">
        <f t="shared" si="1"/>
        <v>311.72</v>
      </c>
      <c r="D12" s="160" t="s">
        <v>129</v>
      </c>
      <c r="E12" s="158">
        <f t="shared" si="2"/>
        <v>63.26</v>
      </c>
      <c r="F12" s="159">
        <f t="shared" si="3"/>
        <v>692207</v>
      </c>
      <c r="G12" s="150"/>
      <c r="H12" s="159">
        <v>311.72</v>
      </c>
      <c r="I12" s="159">
        <v>692143.74</v>
      </c>
      <c r="K12" s="161" t="s">
        <v>108</v>
      </c>
      <c r="L12" s="161" t="s">
        <v>108</v>
      </c>
    </row>
    <row r="13" spans="1:12" ht="18">
      <c r="A13" s="157" t="s">
        <v>130</v>
      </c>
      <c r="B13" s="158">
        <f t="shared" si="0"/>
        <v>6.912161815142426E-13</v>
      </c>
      <c r="C13" s="159">
        <f t="shared" si="1"/>
        <v>43810</v>
      </c>
      <c r="D13" s="160" t="s">
        <v>131</v>
      </c>
      <c r="E13" s="158">
        <f t="shared" si="2"/>
        <v>-2749.790000000008</v>
      </c>
      <c r="F13" s="159">
        <f t="shared" si="3"/>
        <v>-1480.7900000000081</v>
      </c>
      <c r="G13" s="150"/>
      <c r="H13" s="159">
        <v>43810</v>
      </c>
      <c r="I13" s="159">
        <v>1269</v>
      </c>
      <c r="K13" s="161" t="s">
        <v>108</v>
      </c>
      <c r="L13" s="161" t="s">
        <v>108</v>
      </c>
    </row>
    <row r="14" spans="1:12" ht="18">
      <c r="A14" s="157" t="s">
        <v>132</v>
      </c>
      <c r="B14" s="158">
        <f t="shared" si="0"/>
        <v>-393.82</v>
      </c>
      <c r="C14" s="159">
        <f t="shared" si="1"/>
        <v>15720.02</v>
      </c>
      <c r="D14" s="160" t="s">
        <v>133</v>
      </c>
      <c r="E14" s="158">
        <f t="shared" si="2"/>
        <v>474591.29000000004</v>
      </c>
      <c r="F14" s="159">
        <f t="shared" si="3"/>
        <v>488672.66000000003</v>
      </c>
      <c r="G14" s="150"/>
      <c r="H14" s="159">
        <v>16113.84</v>
      </c>
      <c r="I14" s="159">
        <v>14081.37</v>
      </c>
      <c r="K14" s="161" t="s">
        <v>108</v>
      </c>
      <c r="L14" s="161" t="s">
        <v>108</v>
      </c>
    </row>
    <row r="15" spans="1:12" ht="18">
      <c r="A15" s="157" t="s">
        <v>134</v>
      </c>
      <c r="B15" s="158">
        <f t="shared" si="0"/>
        <v>58831.4</v>
      </c>
      <c r="C15" s="159">
        <f t="shared" si="1"/>
        <v>100162.33</v>
      </c>
      <c r="D15" s="160" t="s">
        <v>135</v>
      </c>
      <c r="E15" s="158">
        <f t="shared" si="2"/>
        <v>23832.77</v>
      </c>
      <c r="F15" s="159">
        <f t="shared" si="3"/>
        <v>39916.4</v>
      </c>
      <c r="G15" s="150"/>
      <c r="H15" s="159">
        <v>41330.93</v>
      </c>
      <c r="I15" s="159">
        <v>16083.63</v>
      </c>
      <c r="K15" s="161" t="s">
        <v>108</v>
      </c>
      <c r="L15" s="161" t="s">
        <v>108</v>
      </c>
    </row>
    <row r="16" spans="1:12" ht="18">
      <c r="A16" s="157" t="s">
        <v>136</v>
      </c>
      <c r="B16" s="158">
        <f t="shared" si="0"/>
        <v>0</v>
      </c>
      <c r="C16" s="159">
        <f t="shared" si="1"/>
        <v>19822</v>
      </c>
      <c r="D16" s="160" t="s">
        <v>137</v>
      </c>
      <c r="E16" s="158">
        <f t="shared" si="2"/>
        <v>0</v>
      </c>
      <c r="F16" s="159">
        <f t="shared" si="3"/>
        <v>160171</v>
      </c>
      <c r="G16" s="150"/>
      <c r="H16" s="159">
        <v>19822</v>
      </c>
      <c r="I16" s="159">
        <v>160171</v>
      </c>
      <c r="K16" s="161" t="s">
        <v>108</v>
      </c>
      <c r="L16" s="161" t="s">
        <v>108</v>
      </c>
    </row>
    <row r="17" spans="1:12" ht="18">
      <c r="A17" s="157" t="s">
        <v>138</v>
      </c>
      <c r="B17" s="158">
        <f t="shared" si="0"/>
        <v>23740.53</v>
      </c>
      <c r="C17" s="159">
        <f t="shared" si="1"/>
        <v>46438.729999999996</v>
      </c>
      <c r="D17" s="160" t="s">
        <v>139</v>
      </c>
      <c r="E17" s="158">
        <f t="shared" si="2"/>
        <v>30737</v>
      </c>
      <c r="F17" s="159">
        <f t="shared" si="3"/>
        <v>45946</v>
      </c>
      <c r="G17" s="150"/>
      <c r="H17" s="159">
        <v>22698.2</v>
      </c>
      <c r="I17" s="159">
        <v>15209</v>
      </c>
      <c r="K17" s="161" t="s">
        <v>108</v>
      </c>
      <c r="L17" s="161" t="s">
        <v>108</v>
      </c>
    </row>
    <row r="18" spans="1:12" ht="18">
      <c r="A18" s="157" t="s">
        <v>140</v>
      </c>
      <c r="B18" s="158">
        <f t="shared" si="0"/>
        <v>0</v>
      </c>
      <c r="C18" s="159">
        <f t="shared" si="1"/>
        <v>0</v>
      </c>
      <c r="D18" s="160" t="s">
        <v>141</v>
      </c>
      <c r="E18" s="158">
        <f t="shared" si="2"/>
        <v>1845000</v>
      </c>
      <c r="F18" s="159">
        <f t="shared" si="3"/>
        <v>2001419.34</v>
      </c>
      <c r="G18" s="150"/>
      <c r="H18" s="159">
        <v>0</v>
      </c>
      <c r="I18" s="159">
        <v>156419.34</v>
      </c>
      <c r="K18" s="161" t="s">
        <v>108</v>
      </c>
      <c r="L18" s="161" t="s">
        <v>108</v>
      </c>
    </row>
    <row r="19" spans="1:12" ht="18">
      <c r="A19" s="157" t="s">
        <v>142</v>
      </c>
      <c r="B19" s="158">
        <f t="shared" si="0"/>
        <v>-706</v>
      </c>
      <c r="C19" s="159">
        <f t="shared" si="1"/>
        <v>46992.44</v>
      </c>
      <c r="D19" s="160" t="s">
        <v>143</v>
      </c>
      <c r="E19" s="158">
        <f t="shared" si="2"/>
        <v>0</v>
      </c>
      <c r="F19" s="159">
        <f t="shared" si="3"/>
        <v>0</v>
      </c>
      <c r="G19" s="150"/>
      <c r="H19" s="159">
        <v>47698.44</v>
      </c>
      <c r="I19" s="159">
        <v>0</v>
      </c>
      <c r="K19" s="161" t="s">
        <v>108</v>
      </c>
      <c r="L19" s="161" t="s">
        <v>108</v>
      </c>
    </row>
    <row r="20" spans="1:12" ht="18">
      <c r="A20" s="157" t="s">
        <v>144</v>
      </c>
      <c r="B20" s="158">
        <f t="shared" si="0"/>
        <v>-147.32</v>
      </c>
      <c r="C20" s="159">
        <f t="shared" si="1"/>
        <v>74882.92</v>
      </c>
      <c r="D20" s="160" t="s">
        <v>145</v>
      </c>
      <c r="E20" s="158">
        <f t="shared" si="2"/>
        <v>0</v>
      </c>
      <c r="F20" s="159">
        <f t="shared" si="3"/>
        <v>-1674.78</v>
      </c>
      <c r="G20" s="150"/>
      <c r="H20" s="159">
        <v>75030.24</v>
      </c>
      <c r="I20" s="159">
        <v>-1674.78</v>
      </c>
      <c r="K20" s="161" t="s">
        <v>108</v>
      </c>
      <c r="L20" s="161" t="s">
        <v>108</v>
      </c>
    </row>
    <row r="21" spans="1:12" ht="18">
      <c r="A21" s="157" t="s">
        <v>146</v>
      </c>
      <c r="B21" s="158">
        <f t="shared" si="0"/>
        <v>0</v>
      </c>
      <c r="C21" s="159">
        <f t="shared" si="1"/>
        <v>12037.99</v>
      </c>
      <c r="D21" s="160" t="s">
        <v>147</v>
      </c>
      <c r="E21" s="158">
        <f t="shared" si="2"/>
        <v>53640.53</v>
      </c>
      <c r="F21" s="159">
        <f t="shared" si="3"/>
        <v>69165.36</v>
      </c>
      <c r="G21" s="150"/>
      <c r="H21" s="159">
        <v>12037.99</v>
      </c>
      <c r="I21" s="159">
        <v>15524.83</v>
      </c>
      <c r="K21" s="161" t="s">
        <v>108</v>
      </c>
      <c r="L21" s="161" t="s">
        <v>108</v>
      </c>
    </row>
    <row r="22" spans="1:12" ht="18">
      <c r="A22" s="157" t="s">
        <v>148</v>
      </c>
      <c r="B22" s="158">
        <f t="shared" si="0"/>
        <v>3431.05</v>
      </c>
      <c r="C22" s="159">
        <f t="shared" si="1"/>
        <v>145693.02</v>
      </c>
      <c r="D22" s="160" t="s">
        <v>149</v>
      </c>
      <c r="E22" s="158">
        <f t="shared" si="2"/>
        <v>0</v>
      </c>
      <c r="F22" s="159">
        <f t="shared" si="3"/>
        <v>0</v>
      </c>
      <c r="G22" s="150"/>
      <c r="H22" s="159">
        <v>142261.97</v>
      </c>
      <c r="I22" s="159">
        <v>0</v>
      </c>
      <c r="K22" s="161" t="s">
        <v>108</v>
      </c>
      <c r="L22" s="161" t="s">
        <v>108</v>
      </c>
    </row>
    <row r="23" spans="1:12" ht="18">
      <c r="A23" s="157" t="s">
        <v>219</v>
      </c>
      <c r="B23" s="158">
        <f t="shared" si="0"/>
        <v>1931360.9</v>
      </c>
      <c r="C23" s="159">
        <f t="shared" si="1"/>
        <v>8837036.360000001</v>
      </c>
      <c r="D23" s="160" t="s">
        <v>151</v>
      </c>
      <c r="E23" s="158">
        <f t="shared" si="2"/>
        <v>0</v>
      </c>
      <c r="F23" s="159">
        <f t="shared" si="3"/>
        <v>0</v>
      </c>
      <c r="G23" s="150"/>
      <c r="H23" s="159">
        <v>6905675.460000001</v>
      </c>
      <c r="I23" s="159">
        <v>0</v>
      </c>
      <c r="K23" s="161" t="s">
        <v>108</v>
      </c>
      <c r="L23" s="161" t="s">
        <v>108</v>
      </c>
    </row>
    <row r="24" spans="1:12" ht="18">
      <c r="A24" s="157" t="s">
        <v>152</v>
      </c>
      <c r="B24" s="158">
        <f t="shared" si="0"/>
        <v>0</v>
      </c>
      <c r="C24" s="159">
        <f t="shared" si="1"/>
        <v>-15</v>
      </c>
      <c r="D24" s="160" t="s">
        <v>153</v>
      </c>
      <c r="E24" s="158">
        <f t="shared" si="2"/>
        <v>0</v>
      </c>
      <c r="F24" s="159">
        <f t="shared" si="3"/>
        <v>0</v>
      </c>
      <c r="G24" s="150"/>
      <c r="H24" s="159">
        <v>-15</v>
      </c>
      <c r="I24" s="159">
        <v>0</v>
      </c>
      <c r="K24" s="161" t="s">
        <v>108</v>
      </c>
      <c r="L24" s="161" t="s">
        <v>108</v>
      </c>
    </row>
    <row r="25" spans="1:12" ht="18">
      <c r="A25" s="157" t="s">
        <v>154</v>
      </c>
      <c r="B25" s="158">
        <f t="shared" si="0"/>
        <v>9875</v>
      </c>
      <c r="C25" s="159">
        <f t="shared" si="1"/>
        <v>93864.25</v>
      </c>
      <c r="D25" s="160" t="s">
        <v>155</v>
      </c>
      <c r="E25" s="158">
        <f t="shared" si="2"/>
        <v>178927</v>
      </c>
      <c r="F25" s="159">
        <f t="shared" si="3"/>
        <v>180193.86</v>
      </c>
      <c r="G25" s="150"/>
      <c r="H25" s="159">
        <v>83989.25</v>
      </c>
      <c r="I25" s="159">
        <v>1266.86</v>
      </c>
      <c r="K25" s="161" t="s">
        <v>108</v>
      </c>
      <c r="L25" s="161" t="s">
        <v>108</v>
      </c>
    </row>
    <row r="26" spans="1:12" ht="18">
      <c r="A26" s="157" t="s">
        <v>156</v>
      </c>
      <c r="B26" s="158">
        <f t="shared" si="0"/>
        <v>-2077</v>
      </c>
      <c r="C26" s="159">
        <f t="shared" si="1"/>
        <v>786800.86</v>
      </c>
      <c r="D26" s="160" t="s">
        <v>157</v>
      </c>
      <c r="E26" s="158">
        <f t="shared" si="2"/>
        <v>4928</v>
      </c>
      <c r="F26" s="159">
        <f t="shared" si="3"/>
        <v>3011919.47</v>
      </c>
      <c r="G26" s="150"/>
      <c r="H26" s="159">
        <v>788877.86</v>
      </c>
      <c r="I26" s="159">
        <v>3006991.47</v>
      </c>
      <c r="K26" s="161" t="s">
        <v>108</v>
      </c>
      <c r="L26" s="161" t="s">
        <v>108</v>
      </c>
    </row>
    <row r="27" spans="1:12" ht="18">
      <c r="A27" s="157" t="s">
        <v>158</v>
      </c>
      <c r="B27" s="158">
        <f t="shared" si="0"/>
        <v>23500</v>
      </c>
      <c r="C27" s="159">
        <f t="shared" si="1"/>
        <v>124924.52</v>
      </c>
      <c r="D27" s="160" t="s">
        <v>159</v>
      </c>
      <c r="E27" s="158">
        <f t="shared" si="2"/>
        <v>0</v>
      </c>
      <c r="F27" s="159">
        <f t="shared" si="3"/>
        <v>1440.71</v>
      </c>
      <c r="G27" s="150"/>
      <c r="H27" s="159">
        <v>101424.52</v>
      </c>
      <c r="I27" s="159">
        <v>1440.71</v>
      </c>
      <c r="K27" s="161" t="s">
        <v>108</v>
      </c>
      <c r="L27" s="161" t="s">
        <v>108</v>
      </c>
    </row>
    <row r="28" spans="1:12" ht="18">
      <c r="A28" s="157" t="s">
        <v>160</v>
      </c>
      <c r="B28" s="158">
        <f t="shared" si="0"/>
        <v>7471.95</v>
      </c>
      <c r="C28" s="159">
        <f t="shared" si="1"/>
        <v>71982.91</v>
      </c>
      <c r="D28" s="160" t="s">
        <v>161</v>
      </c>
      <c r="E28" s="158">
        <f t="shared" si="2"/>
        <v>10797.3</v>
      </c>
      <c r="F28" s="159">
        <f t="shared" si="3"/>
        <v>33069.32</v>
      </c>
      <c r="G28" s="150"/>
      <c r="H28" s="159">
        <v>64510.96</v>
      </c>
      <c r="I28" s="159">
        <v>22272.02</v>
      </c>
      <c r="K28" s="161" t="s">
        <v>108</v>
      </c>
      <c r="L28" s="161" t="s">
        <v>108</v>
      </c>
    </row>
    <row r="29" spans="1:12" ht="18">
      <c r="A29" s="157" t="s">
        <v>162</v>
      </c>
      <c r="B29" s="158">
        <f t="shared" si="0"/>
        <v>0</v>
      </c>
      <c r="C29" s="159">
        <f t="shared" si="1"/>
        <v>0</v>
      </c>
      <c r="D29" s="160" t="s">
        <v>163</v>
      </c>
      <c r="E29" s="158">
        <f t="shared" si="2"/>
        <v>24119.73</v>
      </c>
      <c r="F29" s="159">
        <f t="shared" si="3"/>
        <v>288634.77999999997</v>
      </c>
      <c r="G29" s="150"/>
      <c r="H29" s="159">
        <v>0</v>
      </c>
      <c r="I29" s="159">
        <v>264515.05</v>
      </c>
      <c r="K29" s="161" t="s">
        <v>108</v>
      </c>
      <c r="L29" s="161" t="s">
        <v>108</v>
      </c>
    </row>
    <row r="30" spans="1:12" ht="18">
      <c r="A30" s="157" t="s">
        <v>164</v>
      </c>
      <c r="B30" s="158">
        <f t="shared" si="0"/>
        <v>5828</v>
      </c>
      <c r="C30" s="159">
        <f t="shared" si="1"/>
        <v>54201.83</v>
      </c>
      <c r="D30" s="160" t="s">
        <v>165</v>
      </c>
      <c r="E30" s="158">
        <f t="shared" si="2"/>
        <v>148506.06000000006</v>
      </c>
      <c r="F30" s="159">
        <f t="shared" si="3"/>
        <v>576707.73</v>
      </c>
      <c r="G30" s="150"/>
      <c r="H30" s="159">
        <v>48373.83</v>
      </c>
      <c r="I30" s="159">
        <v>428201.67</v>
      </c>
      <c r="K30" s="161" t="s">
        <v>108</v>
      </c>
      <c r="L30" s="161" t="s">
        <v>108</v>
      </c>
    </row>
    <row r="31" spans="1:12" ht="18">
      <c r="A31" s="157" t="s">
        <v>166</v>
      </c>
      <c r="B31" s="158">
        <f t="shared" si="0"/>
        <v>0</v>
      </c>
      <c r="C31" s="159">
        <f t="shared" si="1"/>
        <v>-28187.66</v>
      </c>
      <c r="D31" s="160" t="s">
        <v>167</v>
      </c>
      <c r="E31" s="158">
        <f t="shared" si="2"/>
        <v>34.2</v>
      </c>
      <c r="F31" s="159">
        <f t="shared" si="3"/>
        <v>227.23000000000002</v>
      </c>
      <c r="G31" s="150"/>
      <c r="H31" s="159">
        <v>-28187.66</v>
      </c>
      <c r="I31" s="159">
        <v>193.03</v>
      </c>
      <c r="K31" s="161" t="s">
        <v>108</v>
      </c>
      <c r="L31" s="161" t="s">
        <v>108</v>
      </c>
    </row>
    <row r="32" spans="1:12" ht="18">
      <c r="A32" s="157" t="s">
        <v>168</v>
      </c>
      <c r="B32" s="158">
        <f t="shared" si="0"/>
        <v>8.579999999999927</v>
      </c>
      <c r="C32" s="159">
        <f t="shared" si="1"/>
        <v>119087.7</v>
      </c>
      <c r="D32" s="160" t="s">
        <v>169</v>
      </c>
      <c r="E32" s="158">
        <f t="shared" si="2"/>
        <v>23702.06</v>
      </c>
      <c r="F32" s="159">
        <f t="shared" si="3"/>
        <v>33278.94</v>
      </c>
      <c r="G32" s="150"/>
      <c r="H32" s="159">
        <v>119079.12</v>
      </c>
      <c r="I32" s="159">
        <v>9576.88</v>
      </c>
      <c r="K32" s="161" t="s">
        <v>108</v>
      </c>
      <c r="L32" s="161" t="s">
        <v>108</v>
      </c>
    </row>
    <row r="33" spans="1:12" ht="18">
      <c r="A33" s="157" t="s">
        <v>170</v>
      </c>
      <c r="B33" s="158">
        <f t="shared" si="0"/>
        <v>0</v>
      </c>
      <c r="C33" s="159">
        <f t="shared" si="1"/>
        <v>50068</v>
      </c>
      <c r="D33" s="160" t="s">
        <v>171</v>
      </c>
      <c r="E33" s="158">
        <f t="shared" si="2"/>
        <v>22827.61</v>
      </c>
      <c r="F33" s="159">
        <f t="shared" si="3"/>
        <v>185821.78999999998</v>
      </c>
      <c r="G33" s="150"/>
      <c r="H33" s="159">
        <v>50068</v>
      </c>
      <c r="I33" s="159">
        <v>162994.18</v>
      </c>
      <c r="K33" s="161" t="s">
        <v>108</v>
      </c>
      <c r="L33" s="161" t="s">
        <v>108</v>
      </c>
    </row>
    <row r="34" spans="1:12" ht="18">
      <c r="A34" s="157" t="s">
        <v>172</v>
      </c>
      <c r="B34" s="158">
        <f t="shared" si="0"/>
        <v>30436.16</v>
      </c>
      <c r="C34" s="159">
        <f t="shared" si="1"/>
        <v>312851.52999999997</v>
      </c>
      <c r="D34" s="160" t="s">
        <v>173</v>
      </c>
      <c r="E34" s="158">
        <f t="shared" si="2"/>
        <v>853542.2200000001</v>
      </c>
      <c r="F34" s="159">
        <f t="shared" si="3"/>
        <v>6728890.86</v>
      </c>
      <c r="G34" s="150"/>
      <c r="H34" s="159">
        <v>282415.37</v>
      </c>
      <c r="I34" s="159">
        <v>5875348.640000001</v>
      </c>
      <c r="K34" s="161" t="s">
        <v>108</v>
      </c>
      <c r="L34" s="161" t="s">
        <v>108</v>
      </c>
    </row>
    <row r="35" spans="1:12" ht="18">
      <c r="A35" s="157" t="s">
        <v>174</v>
      </c>
      <c r="B35" s="158">
        <f t="shared" si="0"/>
        <v>0</v>
      </c>
      <c r="C35" s="159">
        <f t="shared" si="1"/>
        <v>0</v>
      </c>
      <c r="D35" s="160" t="s">
        <v>175</v>
      </c>
      <c r="E35" s="158">
        <f t="shared" si="2"/>
        <v>5174.980000000001</v>
      </c>
      <c r="F35" s="159">
        <f t="shared" si="3"/>
        <v>298377.14999999997</v>
      </c>
      <c r="G35" s="150"/>
      <c r="H35" s="159">
        <v>0</v>
      </c>
      <c r="I35" s="159">
        <v>293202.17</v>
      </c>
      <c r="K35" s="161" t="s">
        <v>108</v>
      </c>
      <c r="L35" s="161" t="s">
        <v>108</v>
      </c>
    </row>
    <row r="36" spans="1:12" ht="18">
      <c r="A36" s="157" t="s">
        <v>176</v>
      </c>
      <c r="B36" s="158">
        <f t="shared" si="0"/>
        <v>2199.45</v>
      </c>
      <c r="C36" s="159">
        <f t="shared" si="1"/>
        <v>77546.37</v>
      </c>
      <c r="D36" s="160" t="s">
        <v>177</v>
      </c>
      <c r="E36" s="158">
        <f t="shared" si="2"/>
        <v>1074</v>
      </c>
      <c r="F36" s="159">
        <f t="shared" si="3"/>
        <v>140555.28</v>
      </c>
      <c r="G36" s="150"/>
      <c r="H36" s="159">
        <v>75346.92</v>
      </c>
      <c r="I36" s="159">
        <v>139481.28</v>
      </c>
      <c r="K36" s="161" t="s">
        <v>108</v>
      </c>
      <c r="L36" s="161" t="s">
        <v>108</v>
      </c>
    </row>
    <row r="37" spans="1:12" ht="18">
      <c r="A37" s="157" t="s">
        <v>178</v>
      </c>
      <c r="B37" s="158">
        <f aca="true" t="shared" si="4" ref="B37:B53">I101</f>
        <v>-7634.770000000004</v>
      </c>
      <c r="C37" s="159">
        <f aca="true" t="shared" si="5" ref="C37:C53">H37+B37</f>
        <v>2956038.67</v>
      </c>
      <c r="D37" s="160" t="s">
        <v>179</v>
      </c>
      <c r="E37" s="158">
        <f t="shared" si="2"/>
        <v>106217.21000000002</v>
      </c>
      <c r="F37" s="159">
        <f t="shared" si="3"/>
        <v>214647.51</v>
      </c>
      <c r="G37" s="150"/>
      <c r="H37" s="159">
        <v>2963673.44</v>
      </c>
      <c r="I37" s="159">
        <v>108430.3</v>
      </c>
      <c r="K37" s="161" t="s">
        <v>108</v>
      </c>
      <c r="L37" s="161" t="s">
        <v>108</v>
      </c>
    </row>
    <row r="38" spans="1:12" ht="18">
      <c r="A38" s="157" t="s">
        <v>180</v>
      </c>
      <c r="B38" s="158">
        <f t="shared" si="4"/>
        <v>0</v>
      </c>
      <c r="C38" s="159">
        <f t="shared" si="5"/>
        <v>1334</v>
      </c>
      <c r="D38" s="160" t="s">
        <v>181</v>
      </c>
      <c r="E38" s="158">
        <f t="shared" si="2"/>
        <v>49111.93000000001</v>
      </c>
      <c r="F38" s="159">
        <f t="shared" si="3"/>
        <v>199016.28999999998</v>
      </c>
      <c r="G38" s="150"/>
      <c r="H38" s="159">
        <v>1334</v>
      </c>
      <c r="I38" s="159">
        <v>149904.36</v>
      </c>
      <c r="K38" s="161" t="s">
        <v>108</v>
      </c>
      <c r="L38" s="161" t="s">
        <v>108</v>
      </c>
    </row>
    <row r="39" spans="1:12" ht="18">
      <c r="A39" s="157" t="s">
        <v>182</v>
      </c>
      <c r="B39" s="158">
        <f t="shared" si="4"/>
        <v>0</v>
      </c>
      <c r="C39" s="159">
        <f t="shared" si="5"/>
        <v>1462</v>
      </c>
      <c r="D39" s="160" t="s">
        <v>183</v>
      </c>
      <c r="E39" s="158">
        <f t="shared" si="2"/>
        <v>19785</v>
      </c>
      <c r="F39" s="159">
        <f t="shared" si="3"/>
        <v>68328.05</v>
      </c>
      <c r="G39" s="150"/>
      <c r="H39" s="159">
        <v>1462</v>
      </c>
      <c r="I39" s="159">
        <v>48543.05</v>
      </c>
      <c r="K39" s="161" t="s">
        <v>108</v>
      </c>
      <c r="L39" s="161" t="s">
        <v>108</v>
      </c>
    </row>
    <row r="40" spans="1:12" ht="18">
      <c r="A40" s="157" t="s">
        <v>184</v>
      </c>
      <c r="B40" s="158">
        <f t="shared" si="4"/>
        <v>3236</v>
      </c>
      <c r="C40" s="159">
        <f t="shared" si="5"/>
        <v>5327</v>
      </c>
      <c r="D40" s="160" t="s">
        <v>185</v>
      </c>
      <c r="E40" s="158">
        <f t="shared" si="2"/>
        <v>3695</v>
      </c>
      <c r="F40" s="159">
        <f t="shared" si="3"/>
        <v>11019.810000000001</v>
      </c>
      <c r="G40" s="150"/>
      <c r="H40" s="159">
        <v>2091</v>
      </c>
      <c r="I40" s="159">
        <v>7324.81</v>
      </c>
      <c r="K40" s="161" t="s">
        <v>108</v>
      </c>
      <c r="L40" s="161" t="s">
        <v>108</v>
      </c>
    </row>
    <row r="41" spans="1:12" ht="18">
      <c r="A41" s="157" t="s">
        <v>186</v>
      </c>
      <c r="B41" s="158">
        <f t="shared" si="4"/>
        <v>444</v>
      </c>
      <c r="C41" s="159">
        <f t="shared" si="5"/>
        <v>24820.56</v>
      </c>
      <c r="D41" s="160" t="s">
        <v>187</v>
      </c>
      <c r="E41" s="158">
        <f t="shared" si="2"/>
        <v>0</v>
      </c>
      <c r="F41" s="159">
        <f t="shared" si="3"/>
        <v>7000</v>
      </c>
      <c r="G41" s="150"/>
      <c r="H41" s="159">
        <v>24376.56</v>
      </c>
      <c r="I41" s="159">
        <v>7000</v>
      </c>
      <c r="K41" s="161" t="s">
        <v>108</v>
      </c>
      <c r="L41" s="161" t="s">
        <v>108</v>
      </c>
    </row>
    <row r="42" spans="1:12" ht="18">
      <c r="A42" s="157" t="s">
        <v>188</v>
      </c>
      <c r="B42" s="158">
        <f t="shared" si="4"/>
        <v>0</v>
      </c>
      <c r="C42" s="159">
        <f t="shared" si="5"/>
        <v>92284.43</v>
      </c>
      <c r="D42" s="160" t="s">
        <v>220</v>
      </c>
      <c r="E42" s="158">
        <f t="shared" si="2"/>
        <v>40</v>
      </c>
      <c r="F42" s="159">
        <f t="shared" si="3"/>
        <v>6092.07</v>
      </c>
      <c r="G42" s="150"/>
      <c r="H42" s="159">
        <v>92284.43</v>
      </c>
      <c r="I42" s="159">
        <v>6052.07</v>
      </c>
      <c r="K42" s="161" t="s">
        <v>108</v>
      </c>
      <c r="L42" s="161" t="s">
        <v>108</v>
      </c>
    </row>
    <row r="43" spans="1:12" ht="18">
      <c r="A43" s="157" t="s">
        <v>190</v>
      </c>
      <c r="B43" s="158">
        <f t="shared" si="4"/>
        <v>0</v>
      </c>
      <c r="C43" s="159">
        <f t="shared" si="5"/>
        <v>239400</v>
      </c>
      <c r="D43" s="160" t="s">
        <v>191</v>
      </c>
      <c r="E43" s="158">
        <f t="shared" si="2"/>
        <v>0</v>
      </c>
      <c r="F43" s="159">
        <f t="shared" si="3"/>
        <v>7377.88</v>
      </c>
      <c r="G43" s="150"/>
      <c r="H43" s="159">
        <v>239400</v>
      </c>
      <c r="I43" s="159">
        <v>7377.88</v>
      </c>
      <c r="K43" s="161" t="s">
        <v>108</v>
      </c>
      <c r="L43" s="161" t="s">
        <v>108</v>
      </c>
    </row>
    <row r="44" spans="1:12" ht="18">
      <c r="A44" s="157" t="s">
        <v>192</v>
      </c>
      <c r="B44" s="158">
        <f t="shared" si="4"/>
        <v>0</v>
      </c>
      <c r="C44" s="159">
        <f t="shared" si="5"/>
        <v>1097.65</v>
      </c>
      <c r="D44" s="160" t="s">
        <v>193</v>
      </c>
      <c r="E44" s="158">
        <f t="shared" si="2"/>
        <v>0</v>
      </c>
      <c r="F44" s="159">
        <f t="shared" si="3"/>
        <v>-13158.92</v>
      </c>
      <c r="G44" s="150"/>
      <c r="H44" s="159">
        <v>1097.65</v>
      </c>
      <c r="I44" s="159">
        <v>-13158.92</v>
      </c>
      <c r="K44" s="161" t="s">
        <v>108</v>
      </c>
      <c r="L44" s="161" t="s">
        <v>108</v>
      </c>
    </row>
    <row r="45" spans="1:12" ht="18">
      <c r="A45" s="157" t="s">
        <v>194</v>
      </c>
      <c r="B45" s="158">
        <f t="shared" si="4"/>
        <v>-1191.62</v>
      </c>
      <c r="C45" s="159">
        <f t="shared" si="5"/>
        <v>62504.81</v>
      </c>
      <c r="D45" s="160" t="s">
        <v>195</v>
      </c>
      <c r="E45" s="158">
        <f t="shared" si="2"/>
        <v>42740</v>
      </c>
      <c r="F45" s="159">
        <f t="shared" si="3"/>
        <v>218673.91</v>
      </c>
      <c r="G45" s="150"/>
      <c r="H45" s="159">
        <v>63696.43</v>
      </c>
      <c r="I45" s="159">
        <v>175933.91</v>
      </c>
      <c r="K45" s="161" t="s">
        <v>108</v>
      </c>
      <c r="L45" s="161" t="s">
        <v>108</v>
      </c>
    </row>
    <row r="46" spans="1:12" ht="18">
      <c r="A46" s="157" t="s">
        <v>196</v>
      </c>
      <c r="B46" s="158">
        <f t="shared" si="4"/>
        <v>1878.72</v>
      </c>
      <c r="C46" s="159">
        <f t="shared" si="5"/>
        <v>1878.72</v>
      </c>
      <c r="D46" s="160" t="s">
        <v>197</v>
      </c>
      <c r="E46" s="158">
        <f t="shared" si="2"/>
        <v>0</v>
      </c>
      <c r="F46" s="159">
        <f t="shared" si="3"/>
        <v>96154.97</v>
      </c>
      <c r="G46" s="150"/>
      <c r="H46" s="159">
        <v>0</v>
      </c>
      <c r="I46" s="159">
        <v>96154.97</v>
      </c>
      <c r="K46" s="161" t="s">
        <v>108</v>
      </c>
      <c r="L46" s="161" t="s">
        <v>108</v>
      </c>
    </row>
    <row r="47" spans="1:12" ht="18">
      <c r="A47" s="157" t="s">
        <v>198</v>
      </c>
      <c r="B47" s="158">
        <f t="shared" si="4"/>
        <v>0</v>
      </c>
      <c r="C47" s="159">
        <f t="shared" si="5"/>
        <v>164635.41</v>
      </c>
      <c r="D47" s="160" t="s">
        <v>199</v>
      </c>
      <c r="E47" s="158">
        <f t="shared" si="2"/>
        <v>0.25</v>
      </c>
      <c r="F47" s="159">
        <f t="shared" si="3"/>
        <v>42588.34</v>
      </c>
      <c r="G47" s="150"/>
      <c r="H47" s="159">
        <v>164635.41</v>
      </c>
      <c r="I47" s="159">
        <v>42588.09</v>
      </c>
      <c r="K47" s="161" t="s">
        <v>108</v>
      </c>
      <c r="L47" s="161" t="s">
        <v>108</v>
      </c>
    </row>
    <row r="48" spans="1:12" ht="18">
      <c r="A48" s="157" t="s">
        <v>200</v>
      </c>
      <c r="B48" s="158">
        <f t="shared" si="4"/>
        <v>376.94</v>
      </c>
      <c r="C48" s="159">
        <f t="shared" si="5"/>
        <v>22363.94</v>
      </c>
      <c r="D48" s="160" t="s">
        <v>201</v>
      </c>
      <c r="E48" s="158">
        <f t="shared" si="2"/>
        <v>0</v>
      </c>
      <c r="F48" s="159">
        <f t="shared" si="3"/>
        <v>3590.83</v>
      </c>
      <c r="G48" s="150"/>
      <c r="H48" s="159">
        <v>21987</v>
      </c>
      <c r="I48" s="159">
        <v>3590.83</v>
      </c>
      <c r="K48" s="161" t="s">
        <v>108</v>
      </c>
      <c r="L48" s="161" t="s">
        <v>108</v>
      </c>
    </row>
    <row r="49" spans="1:12" ht="18">
      <c r="A49" s="157" t="s">
        <v>202</v>
      </c>
      <c r="B49" s="158">
        <f t="shared" si="4"/>
        <v>58485.68</v>
      </c>
      <c r="C49" s="159">
        <f t="shared" si="5"/>
        <v>100576.75</v>
      </c>
      <c r="D49" s="160" t="s">
        <v>203</v>
      </c>
      <c r="E49" s="158">
        <f t="shared" si="2"/>
        <v>587026.4400000001</v>
      </c>
      <c r="F49" s="159">
        <f t="shared" si="3"/>
        <v>2406063.75</v>
      </c>
      <c r="G49" s="150"/>
      <c r="H49" s="159">
        <v>42091.07</v>
      </c>
      <c r="I49" s="159">
        <v>1819037.31</v>
      </c>
      <c r="K49" s="161" t="s">
        <v>108</v>
      </c>
      <c r="L49" s="161" t="s">
        <v>108</v>
      </c>
    </row>
    <row r="50" spans="1:12" ht="18">
      <c r="A50" s="157" t="s">
        <v>204</v>
      </c>
      <c r="B50" s="158">
        <f t="shared" si="4"/>
        <v>42811</v>
      </c>
      <c r="C50" s="159">
        <f t="shared" si="5"/>
        <v>1743514.53</v>
      </c>
      <c r="D50" s="160" t="s">
        <v>205</v>
      </c>
      <c r="E50" s="158">
        <f t="shared" si="2"/>
        <v>9301.600000000002</v>
      </c>
      <c r="F50" s="159">
        <f t="shared" si="3"/>
        <v>883022.46</v>
      </c>
      <c r="G50" s="150"/>
      <c r="H50" s="159">
        <v>1700703.53</v>
      </c>
      <c r="I50" s="159">
        <v>873720.86</v>
      </c>
      <c r="K50" s="161" t="s">
        <v>108</v>
      </c>
      <c r="L50" s="161" t="s">
        <v>108</v>
      </c>
    </row>
    <row r="51" spans="1:12" ht="18.75" thickBot="1">
      <c r="A51" s="157" t="s">
        <v>206</v>
      </c>
      <c r="B51" s="158">
        <f t="shared" si="4"/>
        <v>455183.23000000004</v>
      </c>
      <c r="C51" s="159">
        <f t="shared" si="5"/>
        <v>2088775.82</v>
      </c>
      <c r="D51" s="160" t="s">
        <v>207</v>
      </c>
      <c r="E51" s="162">
        <f t="shared" si="2"/>
        <v>496898.17</v>
      </c>
      <c r="F51" s="163">
        <f t="shared" si="3"/>
        <v>1356203.68</v>
      </c>
      <c r="G51" s="150"/>
      <c r="H51" s="159">
        <v>1633592.59</v>
      </c>
      <c r="I51" s="159">
        <v>859305.51</v>
      </c>
      <c r="K51" s="161" t="s">
        <v>108</v>
      </c>
      <c r="L51" s="161" t="s">
        <v>108</v>
      </c>
    </row>
    <row r="52" spans="1:12" ht="18.75" thickTop="1">
      <c r="A52" s="157" t="s">
        <v>208</v>
      </c>
      <c r="B52" s="158">
        <f t="shared" si="4"/>
        <v>0</v>
      </c>
      <c r="C52" s="159">
        <f t="shared" si="5"/>
        <v>4125</v>
      </c>
      <c r="D52" s="160"/>
      <c r="E52" s="164"/>
      <c r="F52" s="165"/>
      <c r="G52" s="150"/>
      <c r="H52" s="159">
        <v>4125</v>
      </c>
      <c r="I52" s="165"/>
      <c r="K52" s="161" t="s">
        <v>108</v>
      </c>
      <c r="L52" s="161" t="s">
        <v>108</v>
      </c>
    </row>
    <row r="53" spans="1:12" ht="18">
      <c r="A53" s="166" t="s">
        <v>209</v>
      </c>
      <c r="B53" s="158">
        <f t="shared" si="4"/>
        <v>22266.58</v>
      </c>
      <c r="C53" s="159">
        <f t="shared" si="5"/>
        <v>42202.37</v>
      </c>
      <c r="D53" s="167" t="s">
        <v>210</v>
      </c>
      <c r="E53" s="168">
        <f>SUM(B5:B53)+SUM(E5:E51)</f>
        <v>8372151.73</v>
      </c>
      <c r="F53" s="168">
        <f>SUM(C5:C53)+SUM(F5:F51)</f>
        <v>40632126.900000006</v>
      </c>
      <c r="G53" s="150"/>
      <c r="H53" s="159">
        <v>19935.79</v>
      </c>
      <c r="I53" s="168">
        <v>0</v>
      </c>
      <c r="K53" s="161" t="s">
        <v>108</v>
      </c>
      <c r="L53" s="161" t="s">
        <v>108</v>
      </c>
    </row>
    <row r="54" spans="1:9" ht="12.75">
      <c r="A54" s="150"/>
      <c r="B54" s="169"/>
      <c r="C54" s="150"/>
      <c r="D54" s="150"/>
      <c r="E54" s="150"/>
      <c r="F54" s="150"/>
      <c r="G54" s="150"/>
      <c r="H54" s="150"/>
      <c r="I54" s="150"/>
    </row>
    <row r="55" spans="1:9" ht="12.75">
      <c r="A55" s="150"/>
      <c r="B55" s="169"/>
      <c r="C55" s="150"/>
      <c r="D55" s="150"/>
      <c r="E55" s="150"/>
      <c r="F55" s="150"/>
      <c r="G55" s="150"/>
      <c r="H55" s="150"/>
      <c r="I55" s="150"/>
    </row>
    <row r="56" spans="1:9" ht="12.75">
      <c r="A56" s="150"/>
      <c r="B56" s="169"/>
      <c r="C56" s="150"/>
      <c r="D56" s="150"/>
      <c r="E56" s="150"/>
      <c r="F56" s="169">
        <f>E53+I53</f>
        <v>8372151.73</v>
      </c>
      <c r="G56" s="150"/>
      <c r="H56" s="150"/>
      <c r="I56" s="150"/>
    </row>
    <row r="57" spans="8:9" ht="12.75">
      <c r="H57" s="150"/>
      <c r="I57" s="150"/>
    </row>
    <row r="58" spans="8:9" ht="12.75">
      <c r="H58" s="150"/>
      <c r="I58" s="150"/>
    </row>
    <row r="59" spans="8:9" ht="12.75">
      <c r="H59" s="150"/>
      <c r="I59" s="150"/>
    </row>
    <row r="60" spans="1:9" ht="12.75">
      <c r="A60" s="151" t="s">
        <v>108</v>
      </c>
      <c r="H60" s="150"/>
      <c r="I60" s="150"/>
    </row>
    <row r="61" spans="1:9" ht="12.75">
      <c r="A61" s="151" t="s">
        <v>108</v>
      </c>
      <c r="H61" s="150"/>
      <c r="I61" s="150"/>
    </row>
    <row r="62" spans="1:9" ht="12.75">
      <c r="A62" s="151" t="s">
        <v>108</v>
      </c>
      <c r="H62" s="150"/>
      <c r="I62" s="150"/>
    </row>
    <row r="63" spans="1:9" ht="12.75">
      <c r="A63" s="151" t="s">
        <v>108</v>
      </c>
      <c r="H63" s="150"/>
      <c r="I63" s="150"/>
    </row>
    <row r="64" spans="1:9" ht="12.75">
      <c r="A64" s="151" t="s">
        <v>108</v>
      </c>
      <c r="H64" s="150"/>
      <c r="I64" s="150"/>
    </row>
    <row r="65" spans="8:9" ht="12.75">
      <c r="H65" s="150"/>
      <c r="I65" s="150"/>
    </row>
    <row r="68" spans="1:18" ht="18">
      <c r="A68" s="170"/>
      <c r="B68" s="171">
        <v>11601</v>
      </c>
      <c r="C68" s="171" t="s">
        <v>233</v>
      </c>
      <c r="D68" s="171">
        <v>11603</v>
      </c>
      <c r="E68" s="171">
        <v>11604</v>
      </c>
      <c r="F68" s="171" t="s">
        <v>234</v>
      </c>
      <c r="G68" s="171" t="s">
        <v>235</v>
      </c>
      <c r="H68" s="171">
        <v>11607</v>
      </c>
      <c r="I68" s="172" t="s">
        <v>221</v>
      </c>
      <c r="J68" s="170"/>
      <c r="K68" s="171">
        <v>11601</v>
      </c>
      <c r="L68" s="171" t="s">
        <v>236</v>
      </c>
      <c r="M68" s="171">
        <v>11603</v>
      </c>
      <c r="N68" s="171">
        <v>11604</v>
      </c>
      <c r="O68" s="171" t="s">
        <v>234</v>
      </c>
      <c r="P68" s="171" t="s">
        <v>235</v>
      </c>
      <c r="Q68" s="171">
        <v>11607</v>
      </c>
      <c r="R68" s="172" t="s">
        <v>221</v>
      </c>
    </row>
    <row r="69" spans="1:18" ht="18">
      <c r="A69" s="173" t="s">
        <v>114</v>
      </c>
      <c r="B69" s="174">
        <v>170344.54</v>
      </c>
      <c r="C69" s="174">
        <v>0</v>
      </c>
      <c r="D69" s="174">
        <v>-3036.43</v>
      </c>
      <c r="E69" s="174">
        <v>1956.53</v>
      </c>
      <c r="F69" s="174">
        <v>0</v>
      </c>
      <c r="G69" s="174">
        <v>-260</v>
      </c>
      <c r="H69" s="174">
        <v>40000</v>
      </c>
      <c r="I69" s="175">
        <f aca="true" t="shared" si="6" ref="I69:I100">SUM(B69:H69)</f>
        <v>209004.64</v>
      </c>
      <c r="J69" s="176" t="s">
        <v>115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v>0</v>
      </c>
      <c r="R69" s="175">
        <f aca="true" t="shared" si="7" ref="R69:R115">SUM(K69:Q69)</f>
        <v>0</v>
      </c>
    </row>
    <row r="70" spans="1:18" ht="18">
      <c r="A70" s="173" t="s">
        <v>116</v>
      </c>
      <c r="B70" s="174">
        <v>9430.77</v>
      </c>
      <c r="C70" s="174">
        <v>0</v>
      </c>
      <c r="D70" s="174">
        <v>-9430.55</v>
      </c>
      <c r="E70" s="174">
        <v>9407.21</v>
      </c>
      <c r="F70" s="174">
        <v>0</v>
      </c>
      <c r="G70" s="174">
        <v>0</v>
      </c>
      <c r="H70" s="174">
        <v>0</v>
      </c>
      <c r="I70" s="175">
        <f t="shared" si="6"/>
        <v>9407.43</v>
      </c>
      <c r="J70" s="176" t="s">
        <v>117</v>
      </c>
      <c r="K70" s="174">
        <v>0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4">
        <v>0</v>
      </c>
      <c r="R70" s="175">
        <f t="shared" si="7"/>
        <v>0</v>
      </c>
    </row>
    <row r="71" spans="1:18" ht="18">
      <c r="A71" s="173" t="s">
        <v>118</v>
      </c>
      <c r="B71" s="174">
        <v>0</v>
      </c>
      <c r="C71" s="174">
        <v>-188.27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5">
        <f t="shared" si="6"/>
        <v>-188.27</v>
      </c>
      <c r="J71" s="176" t="s">
        <v>119</v>
      </c>
      <c r="K71" s="174">
        <v>8010.53</v>
      </c>
      <c r="L71" s="174">
        <v>-114.26</v>
      </c>
      <c r="M71" s="174">
        <v>-8010.54</v>
      </c>
      <c r="N71" s="174">
        <v>0.01</v>
      </c>
      <c r="O71" s="174">
        <v>0</v>
      </c>
      <c r="P71" s="174">
        <v>0</v>
      </c>
      <c r="Q71" s="174">
        <v>0</v>
      </c>
      <c r="R71" s="175">
        <f t="shared" si="7"/>
        <v>-114.26000000000043</v>
      </c>
    </row>
    <row r="72" spans="1:18" ht="18">
      <c r="A72" s="173" t="s">
        <v>120</v>
      </c>
      <c r="B72" s="174">
        <v>0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5">
        <f t="shared" si="6"/>
        <v>0</v>
      </c>
      <c r="J72" s="176" t="s">
        <v>121</v>
      </c>
      <c r="K72" s="174">
        <v>4305.48</v>
      </c>
      <c r="L72" s="174">
        <v>0</v>
      </c>
      <c r="M72" s="174">
        <v>15858.52</v>
      </c>
      <c r="N72" s="174">
        <v>0</v>
      </c>
      <c r="O72" s="174">
        <v>2100</v>
      </c>
      <c r="P72" s="174">
        <v>-2100</v>
      </c>
      <c r="Q72" s="174">
        <v>0</v>
      </c>
      <c r="R72" s="175">
        <f t="shared" si="7"/>
        <v>20164</v>
      </c>
    </row>
    <row r="73" spans="1:18" ht="18">
      <c r="A73" s="173" t="s">
        <v>122</v>
      </c>
      <c r="B73" s="174">
        <v>159070.31</v>
      </c>
      <c r="C73" s="174">
        <v>11977.82</v>
      </c>
      <c r="D73" s="174">
        <v>0</v>
      </c>
      <c r="E73" s="174">
        <v>0</v>
      </c>
      <c r="F73" s="174">
        <v>259.87</v>
      </c>
      <c r="G73" s="174">
        <v>0</v>
      </c>
      <c r="H73" s="174">
        <v>-80000</v>
      </c>
      <c r="I73" s="175">
        <f t="shared" si="6"/>
        <v>91308</v>
      </c>
      <c r="J73" s="176" t="s">
        <v>123</v>
      </c>
      <c r="K73" s="174">
        <v>27943.58</v>
      </c>
      <c r="L73" s="174">
        <v>0</v>
      </c>
      <c r="M73" s="174">
        <v>-6567.59</v>
      </c>
      <c r="N73" s="174">
        <v>0.01</v>
      </c>
      <c r="O73" s="174">
        <v>0</v>
      </c>
      <c r="P73" s="174">
        <v>0</v>
      </c>
      <c r="Q73" s="174">
        <v>0</v>
      </c>
      <c r="R73" s="175">
        <f t="shared" si="7"/>
        <v>21376</v>
      </c>
    </row>
    <row r="74" spans="1:18" ht="18">
      <c r="A74" s="173" t="s">
        <v>124</v>
      </c>
      <c r="B74" s="174">
        <v>63451</v>
      </c>
      <c r="C74" s="174">
        <v>-1.89</v>
      </c>
      <c r="D74" s="174">
        <v>-18603</v>
      </c>
      <c r="E74" s="174">
        <v>0</v>
      </c>
      <c r="F74" s="174">
        <v>-1.89</v>
      </c>
      <c r="G74" s="174">
        <v>0</v>
      </c>
      <c r="H74" s="174">
        <v>0</v>
      </c>
      <c r="I74" s="175">
        <f t="shared" si="6"/>
        <v>44844.22</v>
      </c>
      <c r="J74" s="176" t="s">
        <v>125</v>
      </c>
      <c r="K74" s="174">
        <v>0</v>
      </c>
      <c r="L74" s="174">
        <v>0</v>
      </c>
      <c r="M74" s="174">
        <v>0</v>
      </c>
      <c r="N74" s="174">
        <v>0</v>
      </c>
      <c r="O74" s="174">
        <v>0</v>
      </c>
      <c r="P74" s="174">
        <v>0</v>
      </c>
      <c r="Q74" s="174">
        <v>0</v>
      </c>
      <c r="R74" s="175">
        <f t="shared" si="7"/>
        <v>0</v>
      </c>
    </row>
    <row r="75" spans="1:18" ht="18">
      <c r="A75" s="173" t="s">
        <v>126</v>
      </c>
      <c r="B75" s="174">
        <v>0</v>
      </c>
      <c r="C75" s="174">
        <v>0</v>
      </c>
      <c r="D75" s="174">
        <v>0</v>
      </c>
      <c r="E75" s="174">
        <v>0</v>
      </c>
      <c r="F75" s="174">
        <v>0</v>
      </c>
      <c r="G75" s="174">
        <v>0</v>
      </c>
      <c r="H75" s="174">
        <v>293571.51</v>
      </c>
      <c r="I75" s="175">
        <f t="shared" si="6"/>
        <v>293571.51</v>
      </c>
      <c r="J75" s="176" t="s">
        <v>127</v>
      </c>
      <c r="K75" s="174">
        <v>0</v>
      </c>
      <c r="L75" s="174">
        <v>0</v>
      </c>
      <c r="M75" s="174">
        <v>0</v>
      </c>
      <c r="N75" s="174">
        <v>0</v>
      </c>
      <c r="O75" s="174">
        <v>0</v>
      </c>
      <c r="P75" s="174">
        <v>0</v>
      </c>
      <c r="Q75" s="174">
        <v>0</v>
      </c>
      <c r="R75" s="175">
        <f t="shared" si="7"/>
        <v>0</v>
      </c>
    </row>
    <row r="76" spans="1:18" ht="18">
      <c r="A76" s="173" t="s">
        <v>128</v>
      </c>
      <c r="B76" s="174">
        <v>0</v>
      </c>
      <c r="C76" s="174">
        <v>0</v>
      </c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5">
        <f t="shared" si="6"/>
        <v>0</v>
      </c>
      <c r="J76" s="176" t="s">
        <v>129</v>
      </c>
      <c r="K76" s="174">
        <v>-0.01</v>
      </c>
      <c r="L76" s="174">
        <v>63.26</v>
      </c>
      <c r="M76" s="174">
        <v>0</v>
      </c>
      <c r="N76" s="174">
        <v>0.01</v>
      </c>
      <c r="O76" s="174">
        <v>0</v>
      </c>
      <c r="P76" s="174">
        <v>0</v>
      </c>
      <c r="Q76" s="174">
        <v>0</v>
      </c>
      <c r="R76" s="175">
        <f t="shared" si="7"/>
        <v>63.26</v>
      </c>
    </row>
    <row r="77" spans="1:18" ht="18">
      <c r="A77" s="173" t="s">
        <v>130</v>
      </c>
      <c r="B77" s="174">
        <v>8177.97</v>
      </c>
      <c r="C77" s="174">
        <v>0</v>
      </c>
      <c r="D77" s="174">
        <v>-8177.98</v>
      </c>
      <c r="E77" s="174">
        <v>0.01</v>
      </c>
      <c r="F77" s="174">
        <v>0</v>
      </c>
      <c r="G77" s="174">
        <v>0</v>
      </c>
      <c r="H77" s="174">
        <v>0</v>
      </c>
      <c r="I77" s="175">
        <f t="shared" si="6"/>
        <v>6.912161815142426E-13</v>
      </c>
      <c r="J77" s="176" t="s">
        <v>131</v>
      </c>
      <c r="K77" s="174">
        <v>84609.73</v>
      </c>
      <c r="L77" s="174">
        <v>1640.48</v>
      </c>
      <c r="M77" s="174">
        <v>0</v>
      </c>
      <c r="N77" s="174">
        <v>0</v>
      </c>
      <c r="O77" s="174">
        <v>0</v>
      </c>
      <c r="P77" s="174">
        <v>0</v>
      </c>
      <c r="Q77" s="174">
        <v>-89000</v>
      </c>
      <c r="R77" s="175">
        <f t="shared" si="7"/>
        <v>-2749.790000000008</v>
      </c>
    </row>
    <row r="78" spans="1:18" ht="18">
      <c r="A78" s="173" t="s">
        <v>132</v>
      </c>
      <c r="B78" s="174">
        <v>0</v>
      </c>
      <c r="C78" s="174">
        <v>-196.91</v>
      </c>
      <c r="D78" s="174">
        <v>0</v>
      </c>
      <c r="E78" s="174">
        <v>0</v>
      </c>
      <c r="F78" s="174">
        <v>-196.91</v>
      </c>
      <c r="G78" s="174">
        <v>0</v>
      </c>
      <c r="H78" s="174">
        <v>0</v>
      </c>
      <c r="I78" s="175">
        <f t="shared" si="6"/>
        <v>-393.82</v>
      </c>
      <c r="J78" s="176" t="s">
        <v>133</v>
      </c>
      <c r="K78" s="174">
        <v>509856.02</v>
      </c>
      <c r="L78" s="174">
        <v>2297.74</v>
      </c>
      <c r="M78" s="174">
        <v>16437.53</v>
      </c>
      <c r="N78" s="174">
        <v>0</v>
      </c>
      <c r="O78" s="174">
        <v>0</v>
      </c>
      <c r="P78" s="174">
        <v>0</v>
      </c>
      <c r="Q78" s="174">
        <v>-54000</v>
      </c>
      <c r="R78" s="175">
        <f t="shared" si="7"/>
        <v>474591.29000000004</v>
      </c>
    </row>
    <row r="79" spans="1:18" ht="18">
      <c r="A79" s="173" t="s">
        <v>134</v>
      </c>
      <c r="B79" s="174">
        <v>0</v>
      </c>
      <c r="C79" s="174">
        <v>26433.4</v>
      </c>
      <c r="D79" s="174">
        <v>0</v>
      </c>
      <c r="E79" s="174">
        <v>0</v>
      </c>
      <c r="F79" s="174">
        <v>32398</v>
      </c>
      <c r="G79" s="174">
        <v>0</v>
      </c>
      <c r="H79" s="174">
        <v>0</v>
      </c>
      <c r="I79" s="175">
        <f t="shared" si="6"/>
        <v>58831.4</v>
      </c>
      <c r="J79" s="176" t="s">
        <v>135</v>
      </c>
      <c r="K79" s="174">
        <v>14843</v>
      </c>
      <c r="L79" s="174">
        <v>7839.77</v>
      </c>
      <c r="M79" s="174">
        <v>0</v>
      </c>
      <c r="N79" s="174">
        <v>0</v>
      </c>
      <c r="O79" s="174">
        <v>1150</v>
      </c>
      <c r="P79" s="174">
        <v>0</v>
      </c>
      <c r="Q79" s="174">
        <v>0</v>
      </c>
      <c r="R79" s="175">
        <f t="shared" si="7"/>
        <v>23832.77</v>
      </c>
    </row>
    <row r="80" spans="1:18" ht="18">
      <c r="A80" s="173" t="s">
        <v>136</v>
      </c>
      <c r="B80" s="174">
        <v>0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5">
        <f t="shared" si="6"/>
        <v>0</v>
      </c>
      <c r="J80" s="176" t="s">
        <v>137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175">
        <f t="shared" si="7"/>
        <v>0</v>
      </c>
    </row>
    <row r="81" spans="1:18" ht="18">
      <c r="A81" s="173" t="s">
        <v>138</v>
      </c>
      <c r="B81" s="174">
        <v>0</v>
      </c>
      <c r="C81" s="174">
        <v>23740.53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5">
        <f t="shared" si="6"/>
        <v>23740.53</v>
      </c>
      <c r="J81" s="176" t="s">
        <v>139</v>
      </c>
      <c r="K81" s="174">
        <v>29757.43</v>
      </c>
      <c r="L81" s="174">
        <v>0</v>
      </c>
      <c r="M81" s="174">
        <v>979.57</v>
      </c>
      <c r="N81" s="174">
        <v>0</v>
      </c>
      <c r="O81" s="174">
        <v>0</v>
      </c>
      <c r="P81" s="174">
        <v>0</v>
      </c>
      <c r="Q81" s="174">
        <v>0</v>
      </c>
      <c r="R81" s="175">
        <f t="shared" si="7"/>
        <v>30737</v>
      </c>
    </row>
    <row r="82" spans="1:18" ht="18">
      <c r="A82" s="173" t="s">
        <v>140</v>
      </c>
      <c r="B82" s="174"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5">
        <f t="shared" si="6"/>
        <v>0</v>
      </c>
      <c r="J82" s="176" t="s">
        <v>141</v>
      </c>
      <c r="K82" s="174">
        <v>16065.73</v>
      </c>
      <c r="L82" s="174">
        <v>0</v>
      </c>
      <c r="M82" s="174">
        <v>-16065.75</v>
      </c>
      <c r="N82" s="174">
        <v>0.02</v>
      </c>
      <c r="O82" s="174">
        <v>0</v>
      </c>
      <c r="P82" s="174">
        <v>0</v>
      </c>
      <c r="Q82" s="174">
        <v>1845000</v>
      </c>
      <c r="R82" s="175">
        <f t="shared" si="7"/>
        <v>1845000</v>
      </c>
    </row>
    <row r="83" spans="1:18" ht="18">
      <c r="A83" s="173" t="s">
        <v>142</v>
      </c>
      <c r="B83" s="174">
        <v>-9.98</v>
      </c>
      <c r="C83" s="174">
        <v>0</v>
      </c>
      <c r="D83" s="174">
        <v>5614</v>
      </c>
      <c r="E83" s="174">
        <v>-10.02</v>
      </c>
      <c r="F83" s="174">
        <v>0</v>
      </c>
      <c r="G83" s="174">
        <v>0</v>
      </c>
      <c r="H83" s="174">
        <v>-6300</v>
      </c>
      <c r="I83" s="175">
        <f t="shared" si="6"/>
        <v>-706</v>
      </c>
      <c r="J83" s="176" t="s">
        <v>143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174">
        <v>0</v>
      </c>
      <c r="R83" s="175">
        <f t="shared" si="7"/>
        <v>0</v>
      </c>
    </row>
    <row r="84" spans="1:18" ht="18">
      <c r="A84" s="173" t="s">
        <v>144</v>
      </c>
      <c r="B84" s="174">
        <v>0</v>
      </c>
      <c r="C84" s="174">
        <v>-73.64</v>
      </c>
      <c r="D84" s="174">
        <v>0</v>
      </c>
      <c r="E84" s="174">
        <v>0</v>
      </c>
      <c r="F84" s="174">
        <v>-73.68</v>
      </c>
      <c r="G84" s="174">
        <v>0</v>
      </c>
      <c r="H84" s="174">
        <v>0</v>
      </c>
      <c r="I84" s="175">
        <f t="shared" si="6"/>
        <v>-147.32</v>
      </c>
      <c r="J84" s="176" t="s">
        <v>145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174">
        <v>0</v>
      </c>
      <c r="R84" s="175">
        <f t="shared" si="7"/>
        <v>0</v>
      </c>
    </row>
    <row r="85" spans="1:18" ht="18">
      <c r="A85" s="173" t="s">
        <v>146</v>
      </c>
      <c r="B85" s="174">
        <v>0</v>
      </c>
      <c r="C85" s="174"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5">
        <f t="shared" si="6"/>
        <v>0</v>
      </c>
      <c r="J85" s="176" t="s">
        <v>147</v>
      </c>
      <c r="K85" s="174">
        <v>53640.53</v>
      </c>
      <c r="L85" s="174">
        <v>0</v>
      </c>
      <c r="M85" s="174">
        <v>0</v>
      </c>
      <c r="N85" s="174">
        <v>0</v>
      </c>
      <c r="O85" s="174">
        <v>0</v>
      </c>
      <c r="P85" s="174">
        <v>0</v>
      </c>
      <c r="Q85" s="174">
        <v>0</v>
      </c>
      <c r="R85" s="175">
        <f t="shared" si="7"/>
        <v>53640.53</v>
      </c>
    </row>
    <row r="86" spans="1:18" ht="18">
      <c r="A86" s="173" t="s">
        <v>148</v>
      </c>
      <c r="B86" s="174">
        <v>4648.01</v>
      </c>
      <c r="C86" s="174">
        <v>0</v>
      </c>
      <c r="D86" s="174">
        <v>-1216.96</v>
      </c>
      <c r="E86" s="174">
        <v>0</v>
      </c>
      <c r="F86" s="174">
        <v>0</v>
      </c>
      <c r="G86" s="174">
        <v>0</v>
      </c>
      <c r="H86" s="174">
        <v>0</v>
      </c>
      <c r="I86" s="175">
        <f t="shared" si="6"/>
        <v>3431.05</v>
      </c>
      <c r="J86" s="176" t="s">
        <v>149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175">
        <f t="shared" si="7"/>
        <v>0</v>
      </c>
    </row>
    <row r="87" spans="1:18" ht="18">
      <c r="A87" s="173" t="s">
        <v>219</v>
      </c>
      <c r="B87" s="174">
        <v>1841760.89</v>
      </c>
      <c r="C87" s="174">
        <v>15007.21</v>
      </c>
      <c r="D87" s="174">
        <v>160057.81</v>
      </c>
      <c r="E87" s="174">
        <v>0.04</v>
      </c>
      <c r="F87" s="174">
        <v>2566.95</v>
      </c>
      <c r="G87" s="174">
        <v>0</v>
      </c>
      <c r="H87" s="174">
        <v>-88032</v>
      </c>
      <c r="I87" s="175">
        <f t="shared" si="6"/>
        <v>1931360.9</v>
      </c>
      <c r="J87" s="176" t="s">
        <v>151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v>0</v>
      </c>
      <c r="R87" s="175">
        <f t="shared" si="7"/>
        <v>0</v>
      </c>
    </row>
    <row r="88" spans="1:18" ht="18">
      <c r="A88" s="173" t="s">
        <v>152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5">
        <f t="shared" si="6"/>
        <v>0</v>
      </c>
      <c r="J88" s="176" t="s">
        <v>153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174">
        <v>0</v>
      </c>
      <c r="R88" s="175">
        <f t="shared" si="7"/>
        <v>0</v>
      </c>
    </row>
    <row r="89" spans="1:18" ht="18">
      <c r="A89" s="173" t="s">
        <v>154</v>
      </c>
      <c r="B89" s="174">
        <v>7638.96</v>
      </c>
      <c r="C89" s="174">
        <v>0</v>
      </c>
      <c r="D89" s="174">
        <v>2236.03</v>
      </c>
      <c r="E89" s="174">
        <v>0.01</v>
      </c>
      <c r="F89" s="174">
        <v>0</v>
      </c>
      <c r="G89" s="174">
        <v>0</v>
      </c>
      <c r="H89" s="174">
        <v>0</v>
      </c>
      <c r="I89" s="175">
        <f t="shared" si="6"/>
        <v>9875</v>
      </c>
      <c r="J89" s="176" t="s">
        <v>155</v>
      </c>
      <c r="K89" s="174">
        <v>178927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174">
        <v>0</v>
      </c>
      <c r="R89" s="175">
        <f t="shared" si="7"/>
        <v>178927</v>
      </c>
    </row>
    <row r="90" spans="1:18" ht="18">
      <c r="A90" s="173" t="s">
        <v>156</v>
      </c>
      <c r="B90" s="174">
        <v>408</v>
      </c>
      <c r="C90" s="174">
        <v>15</v>
      </c>
      <c r="D90" s="174">
        <v>0</v>
      </c>
      <c r="E90" s="174">
        <v>0</v>
      </c>
      <c r="F90" s="174">
        <v>0</v>
      </c>
      <c r="G90" s="174">
        <v>0</v>
      </c>
      <c r="H90" s="174">
        <v>-2500</v>
      </c>
      <c r="I90" s="175">
        <f t="shared" si="6"/>
        <v>-2077</v>
      </c>
      <c r="J90" s="176" t="s">
        <v>157</v>
      </c>
      <c r="K90" s="174">
        <v>0</v>
      </c>
      <c r="L90" s="174">
        <v>4928</v>
      </c>
      <c r="M90" s="174">
        <v>0</v>
      </c>
      <c r="N90" s="174">
        <v>0</v>
      </c>
      <c r="O90" s="174">
        <v>0</v>
      </c>
      <c r="P90" s="174">
        <v>0</v>
      </c>
      <c r="Q90" s="174">
        <v>0</v>
      </c>
      <c r="R90" s="175">
        <f t="shared" si="7"/>
        <v>4928</v>
      </c>
    </row>
    <row r="91" spans="1:18" ht="18">
      <c r="A91" s="173" t="s">
        <v>158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23500</v>
      </c>
      <c r="I91" s="175">
        <f t="shared" si="6"/>
        <v>23500</v>
      </c>
      <c r="J91" s="176" t="s">
        <v>159</v>
      </c>
      <c r="K91" s="174">
        <v>0</v>
      </c>
      <c r="L91" s="174">
        <v>0</v>
      </c>
      <c r="M91" s="174">
        <v>0</v>
      </c>
      <c r="N91" s="174">
        <v>0</v>
      </c>
      <c r="O91" s="174">
        <v>0</v>
      </c>
      <c r="P91" s="174">
        <v>0</v>
      </c>
      <c r="Q91" s="174">
        <v>0</v>
      </c>
      <c r="R91" s="175">
        <f t="shared" si="7"/>
        <v>0</v>
      </c>
    </row>
    <row r="92" spans="1:18" ht="18">
      <c r="A92" s="173" t="s">
        <v>160</v>
      </c>
      <c r="B92" s="174">
        <v>0</v>
      </c>
      <c r="C92" s="174">
        <v>7471.95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  <c r="I92" s="175">
        <f t="shared" si="6"/>
        <v>7471.95</v>
      </c>
      <c r="J92" s="176" t="s">
        <v>161</v>
      </c>
      <c r="K92" s="174">
        <v>0</v>
      </c>
      <c r="L92" s="174">
        <v>10797.3</v>
      </c>
      <c r="M92" s="174">
        <v>0</v>
      </c>
      <c r="N92" s="174">
        <v>0</v>
      </c>
      <c r="O92" s="174">
        <v>0</v>
      </c>
      <c r="P92" s="174">
        <v>0</v>
      </c>
      <c r="Q92" s="174">
        <v>0</v>
      </c>
      <c r="R92" s="175">
        <f t="shared" si="7"/>
        <v>10797.3</v>
      </c>
    </row>
    <row r="93" spans="1:18" ht="18">
      <c r="A93" s="173" t="s">
        <v>162</v>
      </c>
      <c r="B93" s="174">
        <v>0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5">
        <f t="shared" si="6"/>
        <v>0</v>
      </c>
      <c r="J93" s="176" t="s">
        <v>163</v>
      </c>
      <c r="K93" s="174">
        <v>21479.05</v>
      </c>
      <c r="L93" s="174">
        <v>0</v>
      </c>
      <c r="M93" s="174">
        <v>2640.68</v>
      </c>
      <c r="N93" s="174">
        <v>0</v>
      </c>
      <c r="O93" s="174">
        <v>0</v>
      </c>
      <c r="P93" s="174">
        <v>0</v>
      </c>
      <c r="Q93" s="174">
        <v>0</v>
      </c>
      <c r="R93" s="175">
        <f t="shared" si="7"/>
        <v>24119.73</v>
      </c>
    </row>
    <row r="94" spans="1:18" ht="18">
      <c r="A94" s="173" t="s">
        <v>164</v>
      </c>
      <c r="B94" s="174">
        <v>5828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5">
        <f t="shared" si="6"/>
        <v>5828</v>
      </c>
      <c r="J94" s="176" t="s">
        <v>165</v>
      </c>
      <c r="K94" s="174">
        <v>399192.63</v>
      </c>
      <c r="L94" s="174">
        <v>1134.64</v>
      </c>
      <c r="M94" s="174">
        <v>-207449.58</v>
      </c>
      <c r="N94" s="174">
        <v>0.01</v>
      </c>
      <c r="O94" s="174">
        <v>30</v>
      </c>
      <c r="P94" s="174">
        <v>0</v>
      </c>
      <c r="Q94" s="174">
        <v>-44401.64</v>
      </c>
      <c r="R94" s="175">
        <f t="shared" si="7"/>
        <v>148506.06000000006</v>
      </c>
    </row>
    <row r="95" spans="1:18" ht="18">
      <c r="A95" s="173" t="s">
        <v>166</v>
      </c>
      <c r="B95" s="174">
        <v>0</v>
      </c>
      <c r="C95" s="174">
        <v>0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5">
        <f t="shared" si="6"/>
        <v>0</v>
      </c>
      <c r="J95" s="176" t="s">
        <v>167</v>
      </c>
      <c r="K95" s="174">
        <v>0</v>
      </c>
      <c r="L95" s="174">
        <v>34.2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5">
        <f t="shared" si="7"/>
        <v>34.2</v>
      </c>
    </row>
    <row r="96" spans="1:18" ht="18">
      <c r="A96" s="173" t="s">
        <v>168</v>
      </c>
      <c r="B96" s="174">
        <v>2028.02</v>
      </c>
      <c r="C96" s="174">
        <v>0</v>
      </c>
      <c r="D96" s="174">
        <v>-2019.44</v>
      </c>
      <c r="E96" s="174">
        <v>0</v>
      </c>
      <c r="F96" s="174">
        <v>0</v>
      </c>
      <c r="G96" s="174">
        <v>0</v>
      </c>
      <c r="H96" s="174">
        <v>0</v>
      </c>
      <c r="I96" s="175">
        <f t="shared" si="6"/>
        <v>8.579999999999927</v>
      </c>
      <c r="J96" s="176" t="s">
        <v>169</v>
      </c>
      <c r="K96" s="174">
        <v>23702.06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5">
        <f t="shared" si="7"/>
        <v>23702.06</v>
      </c>
    </row>
    <row r="97" spans="1:18" ht="18">
      <c r="A97" s="173" t="s">
        <v>170</v>
      </c>
      <c r="B97" s="174">
        <v>0</v>
      </c>
      <c r="C97" s="174">
        <v>0</v>
      </c>
      <c r="D97" s="174">
        <v>0</v>
      </c>
      <c r="E97" s="174">
        <v>0</v>
      </c>
      <c r="F97" s="174">
        <v>0</v>
      </c>
      <c r="G97" s="174">
        <v>0</v>
      </c>
      <c r="H97" s="174">
        <v>0</v>
      </c>
      <c r="I97" s="175">
        <f t="shared" si="6"/>
        <v>0</v>
      </c>
      <c r="J97" s="176" t="s">
        <v>171</v>
      </c>
      <c r="K97" s="174">
        <v>107585</v>
      </c>
      <c r="L97" s="174">
        <v>-41.73</v>
      </c>
      <c r="M97" s="174">
        <v>0</v>
      </c>
      <c r="N97" s="174">
        <v>0</v>
      </c>
      <c r="O97" s="174">
        <v>-80.73</v>
      </c>
      <c r="P97" s="174">
        <v>-409.77</v>
      </c>
      <c r="Q97" s="174">
        <v>-84225.16</v>
      </c>
      <c r="R97" s="175">
        <f t="shared" si="7"/>
        <v>22827.61</v>
      </c>
    </row>
    <row r="98" spans="1:18" ht="18">
      <c r="A98" s="173" t="s">
        <v>172</v>
      </c>
      <c r="B98" s="174">
        <v>18539.34</v>
      </c>
      <c r="C98" s="174">
        <v>5268.16</v>
      </c>
      <c r="D98" s="174">
        <v>6628.65</v>
      </c>
      <c r="E98" s="174">
        <v>0.01</v>
      </c>
      <c r="F98" s="174">
        <v>0</v>
      </c>
      <c r="G98" s="174">
        <v>0</v>
      </c>
      <c r="H98" s="174">
        <v>0</v>
      </c>
      <c r="I98" s="175">
        <f t="shared" si="6"/>
        <v>30436.16</v>
      </c>
      <c r="J98" s="176" t="s">
        <v>173</v>
      </c>
      <c r="K98" s="174">
        <v>500060.02</v>
      </c>
      <c r="L98" s="174">
        <v>16117.71</v>
      </c>
      <c r="M98" s="174">
        <v>-5589.32</v>
      </c>
      <c r="N98" s="174">
        <v>0.02</v>
      </c>
      <c r="O98" s="174">
        <v>1327.15</v>
      </c>
      <c r="P98" s="174">
        <v>-176.44</v>
      </c>
      <c r="Q98" s="174">
        <v>341803.08</v>
      </c>
      <c r="R98" s="175">
        <f t="shared" si="7"/>
        <v>853542.2200000001</v>
      </c>
    </row>
    <row r="99" spans="1:18" ht="18">
      <c r="A99" s="173" t="s">
        <v>174</v>
      </c>
      <c r="B99" s="174">
        <v>0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5">
        <f t="shared" si="6"/>
        <v>0</v>
      </c>
      <c r="J99" s="176" t="s">
        <v>175</v>
      </c>
      <c r="K99" s="174">
        <v>0</v>
      </c>
      <c r="L99" s="174">
        <v>17840.65</v>
      </c>
      <c r="M99" s="174">
        <v>0</v>
      </c>
      <c r="N99" s="174">
        <v>0</v>
      </c>
      <c r="O99" s="174">
        <v>0</v>
      </c>
      <c r="P99" s="174">
        <v>-12665.67</v>
      </c>
      <c r="Q99" s="174">
        <v>0</v>
      </c>
      <c r="R99" s="175">
        <f t="shared" si="7"/>
        <v>5174.980000000001</v>
      </c>
    </row>
    <row r="100" spans="1:18" ht="18">
      <c r="A100" s="173" t="s">
        <v>176</v>
      </c>
      <c r="B100" s="174">
        <v>0</v>
      </c>
      <c r="C100" s="174">
        <v>0</v>
      </c>
      <c r="D100" s="174">
        <v>0</v>
      </c>
      <c r="E100" s="174">
        <v>0</v>
      </c>
      <c r="F100" s="174">
        <v>2199.45</v>
      </c>
      <c r="G100" s="174">
        <v>0</v>
      </c>
      <c r="H100" s="174">
        <v>0</v>
      </c>
      <c r="I100" s="175">
        <f t="shared" si="6"/>
        <v>2199.45</v>
      </c>
      <c r="J100" s="176" t="s">
        <v>177</v>
      </c>
      <c r="K100" s="174">
        <v>1074</v>
      </c>
      <c r="L100" s="174">
        <v>0</v>
      </c>
      <c r="M100" s="174">
        <v>0</v>
      </c>
      <c r="N100" s="174">
        <v>0</v>
      </c>
      <c r="O100" s="174">
        <v>0</v>
      </c>
      <c r="P100" s="174">
        <v>0</v>
      </c>
      <c r="Q100" s="174">
        <v>0</v>
      </c>
      <c r="R100" s="175">
        <f t="shared" si="7"/>
        <v>1074</v>
      </c>
    </row>
    <row r="101" spans="1:18" ht="18">
      <c r="A101" s="173" t="s">
        <v>178</v>
      </c>
      <c r="B101" s="174">
        <v>14207.28</v>
      </c>
      <c r="C101" s="174">
        <v>1867.08</v>
      </c>
      <c r="D101" s="174">
        <v>5315.49</v>
      </c>
      <c r="E101" s="174">
        <v>0.02</v>
      </c>
      <c r="F101" s="174">
        <v>12675.36</v>
      </c>
      <c r="G101" s="174">
        <v>-1700</v>
      </c>
      <c r="H101" s="174">
        <v>-40000</v>
      </c>
      <c r="I101" s="175">
        <f aca="true" t="shared" si="8" ref="I101:I117">SUM(B101:H101)</f>
        <v>-7634.770000000004</v>
      </c>
      <c r="J101" s="176" t="s">
        <v>179</v>
      </c>
      <c r="K101" s="174">
        <v>212998.14</v>
      </c>
      <c r="L101" s="174">
        <v>4320.35</v>
      </c>
      <c r="M101" s="174">
        <v>22562.61</v>
      </c>
      <c r="N101" s="174">
        <v>0</v>
      </c>
      <c r="O101" s="174">
        <v>0.56</v>
      </c>
      <c r="P101" s="174">
        <v>-10250.45</v>
      </c>
      <c r="Q101" s="174">
        <v>-123414</v>
      </c>
      <c r="R101" s="175">
        <f t="shared" si="7"/>
        <v>106217.21000000002</v>
      </c>
    </row>
    <row r="102" spans="1:18" ht="18">
      <c r="A102" s="173" t="s">
        <v>180</v>
      </c>
      <c r="B102" s="174">
        <v>0</v>
      </c>
      <c r="C102" s="174">
        <v>0</v>
      </c>
      <c r="D102" s="174">
        <v>0</v>
      </c>
      <c r="E102" s="174">
        <v>0</v>
      </c>
      <c r="F102" s="174">
        <v>0</v>
      </c>
      <c r="G102" s="174">
        <v>0</v>
      </c>
      <c r="H102" s="174">
        <v>0</v>
      </c>
      <c r="I102" s="175">
        <f t="shared" si="8"/>
        <v>0</v>
      </c>
      <c r="J102" s="176" t="s">
        <v>181</v>
      </c>
      <c r="K102" s="174">
        <v>27075.13</v>
      </c>
      <c r="L102" s="174">
        <v>17434.91</v>
      </c>
      <c r="M102" s="174">
        <v>6779.87</v>
      </c>
      <c r="N102" s="174">
        <v>0</v>
      </c>
      <c r="O102" s="174">
        <v>10822.02</v>
      </c>
      <c r="P102" s="174">
        <v>-8000</v>
      </c>
      <c r="Q102" s="174">
        <v>-5000</v>
      </c>
      <c r="R102" s="175">
        <f t="shared" si="7"/>
        <v>49111.93000000001</v>
      </c>
    </row>
    <row r="103" spans="1:18" ht="18">
      <c r="A103" s="173" t="s">
        <v>182</v>
      </c>
      <c r="B103" s="174">
        <v>0</v>
      </c>
      <c r="C103" s="174">
        <v>0</v>
      </c>
      <c r="D103" s="174">
        <v>0</v>
      </c>
      <c r="E103" s="174">
        <v>0</v>
      </c>
      <c r="F103" s="174">
        <v>0</v>
      </c>
      <c r="G103" s="174">
        <v>0</v>
      </c>
      <c r="H103" s="174">
        <v>0</v>
      </c>
      <c r="I103" s="175">
        <f t="shared" si="8"/>
        <v>0</v>
      </c>
      <c r="J103" s="176" t="s">
        <v>183</v>
      </c>
      <c r="K103" s="174">
        <v>19785</v>
      </c>
      <c r="L103" s="174">
        <v>0</v>
      </c>
      <c r="M103" s="174">
        <v>0</v>
      </c>
      <c r="N103" s="174">
        <v>0</v>
      </c>
      <c r="O103" s="174">
        <v>0</v>
      </c>
      <c r="P103" s="174">
        <v>0</v>
      </c>
      <c r="Q103" s="174">
        <v>0</v>
      </c>
      <c r="R103" s="175">
        <f t="shared" si="7"/>
        <v>19785</v>
      </c>
    </row>
    <row r="104" spans="1:18" ht="18">
      <c r="A104" s="173" t="s">
        <v>184</v>
      </c>
      <c r="B104" s="174">
        <v>3236</v>
      </c>
      <c r="C104" s="174">
        <v>0</v>
      </c>
      <c r="D104" s="174">
        <v>0</v>
      </c>
      <c r="E104" s="174">
        <v>0</v>
      </c>
      <c r="F104" s="174">
        <v>0</v>
      </c>
      <c r="G104" s="174">
        <v>0</v>
      </c>
      <c r="H104" s="174">
        <v>0</v>
      </c>
      <c r="I104" s="175">
        <f t="shared" si="8"/>
        <v>3236</v>
      </c>
      <c r="J104" s="176" t="s">
        <v>185</v>
      </c>
      <c r="K104" s="174">
        <v>0</v>
      </c>
      <c r="L104" s="174">
        <v>3695</v>
      </c>
      <c r="M104" s="174">
        <v>0</v>
      </c>
      <c r="N104" s="174">
        <v>0</v>
      </c>
      <c r="O104" s="174">
        <v>0</v>
      </c>
      <c r="P104" s="174">
        <v>0</v>
      </c>
      <c r="Q104" s="174">
        <v>0</v>
      </c>
      <c r="R104" s="175">
        <f t="shared" si="7"/>
        <v>3695</v>
      </c>
    </row>
    <row r="105" spans="1:18" ht="18">
      <c r="A105" s="173" t="s">
        <v>186</v>
      </c>
      <c r="B105" s="174">
        <v>66.03</v>
      </c>
      <c r="C105" s="174">
        <v>0</v>
      </c>
      <c r="D105" s="174">
        <v>377.97</v>
      </c>
      <c r="E105" s="174">
        <v>0</v>
      </c>
      <c r="F105" s="174">
        <v>0</v>
      </c>
      <c r="G105" s="174">
        <v>0</v>
      </c>
      <c r="H105" s="174">
        <v>0</v>
      </c>
      <c r="I105" s="175">
        <f t="shared" si="8"/>
        <v>444</v>
      </c>
      <c r="J105" s="176" t="s">
        <v>187</v>
      </c>
      <c r="K105" s="174">
        <v>0</v>
      </c>
      <c r="L105" s="174">
        <v>0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5">
        <f t="shared" si="7"/>
        <v>0</v>
      </c>
    </row>
    <row r="106" spans="1:18" ht="18">
      <c r="A106" s="173" t="s">
        <v>188</v>
      </c>
      <c r="B106" s="174">
        <v>0</v>
      </c>
      <c r="C106" s="174">
        <v>0</v>
      </c>
      <c r="D106" s="174">
        <v>0</v>
      </c>
      <c r="E106" s="174">
        <v>0</v>
      </c>
      <c r="F106" s="174">
        <v>0</v>
      </c>
      <c r="G106" s="174">
        <v>0</v>
      </c>
      <c r="H106" s="174">
        <v>0</v>
      </c>
      <c r="I106" s="175">
        <f t="shared" si="8"/>
        <v>0</v>
      </c>
      <c r="J106" s="176" t="s">
        <v>220</v>
      </c>
      <c r="K106" s="174">
        <v>21.28</v>
      </c>
      <c r="L106" s="174">
        <v>0</v>
      </c>
      <c r="M106" s="174">
        <v>18.72</v>
      </c>
      <c r="N106" s="174">
        <v>0</v>
      </c>
      <c r="O106" s="174">
        <v>0</v>
      </c>
      <c r="P106" s="174">
        <v>0</v>
      </c>
      <c r="Q106" s="174">
        <v>0</v>
      </c>
      <c r="R106" s="175">
        <f t="shared" si="7"/>
        <v>40</v>
      </c>
    </row>
    <row r="107" spans="1:18" ht="18">
      <c r="A107" s="173" t="s">
        <v>190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5">
        <f t="shared" si="8"/>
        <v>0</v>
      </c>
      <c r="J107" s="176" t="s">
        <v>191</v>
      </c>
      <c r="K107" s="174">
        <v>0</v>
      </c>
      <c r="L107" s="174">
        <v>0</v>
      </c>
      <c r="M107" s="174">
        <v>0</v>
      </c>
      <c r="N107" s="174">
        <v>0</v>
      </c>
      <c r="O107" s="174">
        <v>0</v>
      </c>
      <c r="P107" s="174">
        <v>0</v>
      </c>
      <c r="Q107" s="174">
        <v>0</v>
      </c>
      <c r="R107" s="175">
        <f t="shared" si="7"/>
        <v>0</v>
      </c>
    </row>
    <row r="108" spans="1:18" ht="18">
      <c r="A108" s="173" t="s">
        <v>192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0</v>
      </c>
      <c r="I108" s="175">
        <f t="shared" si="8"/>
        <v>0</v>
      </c>
      <c r="J108" s="176" t="s">
        <v>193</v>
      </c>
      <c r="K108" s="174">
        <v>0</v>
      </c>
      <c r="L108" s="174">
        <v>0</v>
      </c>
      <c r="M108" s="174">
        <v>0</v>
      </c>
      <c r="N108" s="174">
        <v>0</v>
      </c>
      <c r="O108" s="174">
        <v>0</v>
      </c>
      <c r="P108" s="174">
        <v>0</v>
      </c>
      <c r="Q108" s="174">
        <v>0</v>
      </c>
      <c r="R108" s="175">
        <f t="shared" si="7"/>
        <v>0</v>
      </c>
    </row>
    <row r="109" spans="1:18" ht="18">
      <c r="A109" s="173" t="s">
        <v>194</v>
      </c>
      <c r="B109" s="174">
        <v>-1613.8</v>
      </c>
      <c r="C109" s="174">
        <v>0</v>
      </c>
      <c r="D109" s="174">
        <v>422.18</v>
      </c>
      <c r="E109" s="174">
        <v>0</v>
      </c>
      <c r="F109" s="174">
        <v>0</v>
      </c>
      <c r="G109" s="174">
        <v>0</v>
      </c>
      <c r="H109" s="174">
        <v>0</v>
      </c>
      <c r="I109" s="175">
        <f t="shared" si="8"/>
        <v>-1191.62</v>
      </c>
      <c r="J109" s="176" t="s">
        <v>195</v>
      </c>
      <c r="K109" s="174">
        <v>91013.83</v>
      </c>
      <c r="L109" s="174">
        <v>-1303</v>
      </c>
      <c r="M109" s="174">
        <v>-4341.83</v>
      </c>
      <c r="N109" s="174">
        <v>0</v>
      </c>
      <c r="O109" s="174">
        <v>15</v>
      </c>
      <c r="P109" s="174">
        <v>0</v>
      </c>
      <c r="Q109" s="174">
        <v>-42644</v>
      </c>
      <c r="R109" s="175">
        <f t="shared" si="7"/>
        <v>42740</v>
      </c>
    </row>
    <row r="110" spans="1:18" ht="18">
      <c r="A110" s="173" t="s">
        <v>196</v>
      </c>
      <c r="B110" s="174">
        <v>0</v>
      </c>
      <c r="C110" s="174">
        <v>1878.72</v>
      </c>
      <c r="D110" s="174">
        <v>0</v>
      </c>
      <c r="E110" s="174">
        <v>0</v>
      </c>
      <c r="F110" s="174">
        <v>0</v>
      </c>
      <c r="G110" s="174">
        <v>0</v>
      </c>
      <c r="H110" s="174">
        <v>0</v>
      </c>
      <c r="I110" s="175">
        <f t="shared" si="8"/>
        <v>1878.72</v>
      </c>
      <c r="J110" s="176" t="s">
        <v>197</v>
      </c>
      <c r="K110" s="174">
        <v>0</v>
      </c>
      <c r="L110" s="174">
        <v>0</v>
      </c>
      <c r="M110" s="174">
        <v>0</v>
      </c>
      <c r="N110" s="174">
        <v>0</v>
      </c>
      <c r="O110" s="174">
        <v>0</v>
      </c>
      <c r="P110" s="174">
        <v>0</v>
      </c>
      <c r="Q110" s="174">
        <v>0</v>
      </c>
      <c r="R110" s="175">
        <f t="shared" si="7"/>
        <v>0</v>
      </c>
    </row>
    <row r="111" spans="1:18" ht="18">
      <c r="A111" s="173" t="s">
        <v>198</v>
      </c>
      <c r="B111" s="174">
        <v>0</v>
      </c>
      <c r="C111" s="174">
        <v>0</v>
      </c>
      <c r="D111" s="174">
        <v>0</v>
      </c>
      <c r="E111" s="174">
        <v>0</v>
      </c>
      <c r="F111" s="174">
        <v>0</v>
      </c>
      <c r="G111" s="174">
        <v>0</v>
      </c>
      <c r="H111" s="174">
        <v>0</v>
      </c>
      <c r="I111" s="175">
        <f t="shared" si="8"/>
        <v>0</v>
      </c>
      <c r="J111" s="176" t="s">
        <v>199</v>
      </c>
      <c r="K111" s="174">
        <v>0</v>
      </c>
      <c r="L111" s="174">
        <v>0.25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5">
        <f t="shared" si="7"/>
        <v>0.25</v>
      </c>
    </row>
    <row r="112" spans="1:18" ht="18">
      <c r="A112" s="173" t="s">
        <v>200</v>
      </c>
      <c r="B112" s="174">
        <v>0</v>
      </c>
      <c r="C112" s="174">
        <v>376.94</v>
      </c>
      <c r="D112" s="174">
        <v>0</v>
      </c>
      <c r="E112" s="174">
        <v>0</v>
      </c>
      <c r="F112" s="174">
        <v>0</v>
      </c>
      <c r="G112" s="174">
        <v>0</v>
      </c>
      <c r="H112" s="174">
        <v>0</v>
      </c>
      <c r="I112" s="175">
        <f t="shared" si="8"/>
        <v>376.94</v>
      </c>
      <c r="J112" s="176" t="s">
        <v>201</v>
      </c>
      <c r="K112" s="174">
        <v>0</v>
      </c>
      <c r="L112" s="174">
        <v>0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5">
        <f t="shared" si="7"/>
        <v>0</v>
      </c>
    </row>
    <row r="113" spans="1:18" ht="18">
      <c r="A113" s="173" t="s">
        <v>202</v>
      </c>
      <c r="B113" s="174">
        <v>61328.76</v>
      </c>
      <c r="C113" s="174">
        <v>226.68</v>
      </c>
      <c r="D113" s="174">
        <v>-11569.76</v>
      </c>
      <c r="E113" s="174">
        <v>0</v>
      </c>
      <c r="F113" s="174">
        <v>0</v>
      </c>
      <c r="G113" s="174">
        <v>0</v>
      </c>
      <c r="H113" s="174">
        <v>8500</v>
      </c>
      <c r="I113" s="175">
        <f t="shared" si="8"/>
        <v>58485.68</v>
      </c>
      <c r="J113" s="176" t="s">
        <v>203</v>
      </c>
      <c r="K113" s="174">
        <v>516562.09</v>
      </c>
      <c r="L113" s="174">
        <v>4794.84</v>
      </c>
      <c r="M113" s="174">
        <v>12172.65</v>
      </c>
      <c r="N113" s="174">
        <v>0.01</v>
      </c>
      <c r="O113" s="174">
        <v>1411.85</v>
      </c>
      <c r="P113" s="174">
        <v>-8915</v>
      </c>
      <c r="Q113" s="174">
        <v>61000</v>
      </c>
      <c r="R113" s="175">
        <f t="shared" si="7"/>
        <v>587026.4400000001</v>
      </c>
    </row>
    <row r="114" spans="1:18" ht="18">
      <c r="A114" s="173" t="s">
        <v>204</v>
      </c>
      <c r="B114" s="174">
        <v>42781</v>
      </c>
      <c r="C114" s="174">
        <v>15</v>
      </c>
      <c r="D114" s="174">
        <v>0</v>
      </c>
      <c r="E114" s="174">
        <v>0</v>
      </c>
      <c r="F114" s="174">
        <v>15</v>
      </c>
      <c r="G114" s="174">
        <v>0</v>
      </c>
      <c r="H114" s="174">
        <v>0</v>
      </c>
      <c r="I114" s="175">
        <f t="shared" si="8"/>
        <v>42811</v>
      </c>
      <c r="J114" s="176" t="s">
        <v>205</v>
      </c>
      <c r="K114" s="174">
        <v>19514.56</v>
      </c>
      <c r="L114" s="174">
        <v>0</v>
      </c>
      <c r="M114" s="174">
        <v>-10212.96</v>
      </c>
      <c r="N114" s="174">
        <v>0</v>
      </c>
      <c r="O114" s="174">
        <v>0</v>
      </c>
      <c r="P114" s="174">
        <v>0</v>
      </c>
      <c r="Q114" s="174">
        <v>0</v>
      </c>
      <c r="R114" s="175">
        <f t="shared" si="7"/>
        <v>9301.600000000002</v>
      </c>
    </row>
    <row r="115" spans="1:18" ht="18">
      <c r="A115" s="173" t="s">
        <v>206</v>
      </c>
      <c r="B115" s="174">
        <v>213013.46</v>
      </c>
      <c r="C115" s="174">
        <v>52135.24</v>
      </c>
      <c r="D115" s="174">
        <v>26960.14</v>
      </c>
      <c r="E115" s="174">
        <v>0.02</v>
      </c>
      <c r="F115" s="174">
        <v>8252.37</v>
      </c>
      <c r="G115" s="174">
        <v>-18100</v>
      </c>
      <c r="H115" s="174">
        <v>172922</v>
      </c>
      <c r="I115" s="175">
        <f t="shared" si="8"/>
        <v>455183.23000000004</v>
      </c>
      <c r="J115" s="176" t="s">
        <v>207</v>
      </c>
      <c r="K115" s="174">
        <v>473728.56</v>
      </c>
      <c r="L115" s="174">
        <v>12.32</v>
      </c>
      <c r="M115" s="174">
        <v>7447.81</v>
      </c>
      <c r="N115" s="174">
        <v>15862.98</v>
      </c>
      <c r="O115" s="174">
        <v>422.5</v>
      </c>
      <c r="P115" s="174">
        <v>-4928</v>
      </c>
      <c r="Q115" s="174">
        <v>4352</v>
      </c>
      <c r="R115" s="175">
        <f t="shared" si="7"/>
        <v>496898.17</v>
      </c>
    </row>
    <row r="116" spans="1:18" ht="18">
      <c r="A116" s="173" t="s">
        <v>208</v>
      </c>
      <c r="B116" s="174">
        <v>0</v>
      </c>
      <c r="C116" s="174">
        <v>0</v>
      </c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5">
        <f t="shared" si="8"/>
        <v>0</v>
      </c>
      <c r="J116" s="173"/>
      <c r="K116" s="175"/>
      <c r="L116" s="175"/>
      <c r="M116" s="175"/>
      <c r="N116" s="175"/>
      <c r="O116" s="175"/>
      <c r="P116" s="175"/>
      <c r="Q116" s="175"/>
      <c r="R116" s="177" t="s">
        <v>108</v>
      </c>
    </row>
    <row r="117" spans="1:18" ht="18">
      <c r="A117" s="173" t="s">
        <v>209</v>
      </c>
      <c r="B117" s="174">
        <v>22270.5</v>
      </c>
      <c r="C117" s="174">
        <v>-1.96</v>
      </c>
      <c r="D117" s="174">
        <v>0</v>
      </c>
      <c r="E117" s="174">
        <v>0</v>
      </c>
      <c r="F117" s="174">
        <v>-1.96</v>
      </c>
      <c r="G117" s="174">
        <v>0</v>
      </c>
      <c r="H117" s="174">
        <v>0</v>
      </c>
      <c r="I117" s="175">
        <f t="shared" si="8"/>
        <v>22266.58</v>
      </c>
      <c r="J117" s="178" t="s">
        <v>210</v>
      </c>
      <c r="K117" s="175">
        <f aca="true" t="shared" si="9" ref="K117:R117">SUM(B69:B117)+SUM(K69:K115)</f>
        <v>5988355.43</v>
      </c>
      <c r="L117" s="175">
        <f t="shared" si="9"/>
        <v>237443.49</v>
      </c>
      <c r="M117" s="175">
        <f t="shared" si="9"/>
        <v>-19781.459999999992</v>
      </c>
      <c r="N117" s="175">
        <f t="shared" si="9"/>
        <v>27216.9</v>
      </c>
      <c r="O117" s="175">
        <f t="shared" si="9"/>
        <v>75290.91</v>
      </c>
      <c r="P117" s="175">
        <f t="shared" si="9"/>
        <v>-67505.33</v>
      </c>
      <c r="Q117" s="175">
        <f t="shared" si="9"/>
        <v>2131131.79</v>
      </c>
      <c r="R117" s="175">
        <f t="shared" si="9"/>
        <v>8372151.73</v>
      </c>
    </row>
    <row r="118" ht="12.75">
      <c r="R118" s="161">
        <f>SUM(K117:Q117)</f>
        <v>8372151.73</v>
      </c>
    </row>
    <row r="125" spans="2:6" ht="12.75">
      <c r="B125" s="161"/>
      <c r="C125" s="161"/>
      <c r="F125" s="161"/>
    </row>
    <row r="126" spans="2:6" ht="12.75">
      <c r="B126" s="161"/>
      <c r="C126" s="161"/>
      <c r="F126" s="161"/>
    </row>
    <row r="127" spans="2:6" ht="12.75">
      <c r="B127" s="161"/>
      <c r="C127" s="161"/>
      <c r="F127" s="161"/>
    </row>
    <row r="128" spans="2:6" ht="12.75">
      <c r="B128" s="161"/>
      <c r="C128" s="161"/>
      <c r="E128" s="161"/>
      <c r="F128" s="161"/>
    </row>
    <row r="129" spans="2:6" ht="12.75">
      <c r="B129" s="161"/>
      <c r="C129" s="161"/>
      <c r="E129" s="161"/>
      <c r="F129" s="161"/>
    </row>
    <row r="130" spans="2:6" ht="12.75">
      <c r="B130" s="161"/>
      <c r="C130" s="161"/>
      <c r="E130" s="161"/>
      <c r="F130" s="161"/>
    </row>
    <row r="131" spans="2:6" ht="12.75">
      <c r="B131" s="161"/>
      <c r="C131" s="161"/>
      <c r="E131" s="161"/>
      <c r="F131" s="161"/>
    </row>
    <row r="132" spans="2:6" ht="12.75">
      <c r="B132" s="161"/>
      <c r="C132" s="161"/>
      <c r="E132" s="161"/>
      <c r="F132" s="161"/>
    </row>
    <row r="133" spans="2:6" ht="12.75">
      <c r="B133" s="161"/>
      <c r="C133" s="161"/>
      <c r="E133" s="161"/>
      <c r="F133" s="161"/>
    </row>
    <row r="134" spans="2:6" ht="12.75">
      <c r="B134" s="161"/>
      <c r="C134" s="161"/>
      <c r="E134" s="161"/>
      <c r="F134" s="161"/>
    </row>
    <row r="135" spans="2:6" ht="12.75">
      <c r="B135" s="161"/>
      <c r="C135" s="161"/>
      <c r="E135" s="161"/>
      <c r="F135" s="161"/>
    </row>
    <row r="136" spans="2:6" ht="12.75">
      <c r="B136" s="161"/>
      <c r="C136" s="161"/>
      <c r="E136" s="161"/>
      <c r="F136" s="161"/>
    </row>
    <row r="137" spans="2:6" ht="12.75">
      <c r="B137" s="161"/>
      <c r="C137" s="161"/>
      <c r="E137" s="161"/>
      <c r="F137" s="161"/>
    </row>
    <row r="138" spans="2:6" ht="12.75">
      <c r="B138" s="161"/>
      <c r="C138" s="161"/>
      <c r="E138" s="161"/>
      <c r="F138" s="161"/>
    </row>
    <row r="139" spans="2:6" ht="12.75">
      <c r="B139" s="161"/>
      <c r="C139" s="161"/>
      <c r="E139" s="161"/>
      <c r="F139" s="161"/>
    </row>
    <row r="140" spans="2:6" ht="12.75">
      <c r="B140" s="161"/>
      <c r="C140" s="161"/>
      <c r="E140" s="161"/>
      <c r="F140" s="161"/>
    </row>
    <row r="141" spans="2:6" ht="12.75">
      <c r="B141" s="161"/>
      <c r="C141" s="161"/>
      <c r="E141" s="161"/>
      <c r="F141" s="161"/>
    </row>
    <row r="142" spans="2:6" ht="12.75">
      <c r="B142" s="161"/>
      <c r="C142" s="161"/>
      <c r="E142" s="161"/>
      <c r="F142" s="161"/>
    </row>
    <row r="143" spans="2:6" ht="12.75">
      <c r="B143" s="161"/>
      <c r="C143" s="161"/>
      <c r="E143" s="161"/>
      <c r="F143" s="161"/>
    </row>
    <row r="144" spans="2:6" ht="12.75">
      <c r="B144" s="161"/>
      <c r="C144" s="161"/>
      <c r="E144" s="161"/>
      <c r="F144" s="161"/>
    </row>
    <row r="145" spans="2:6" ht="12.75">
      <c r="B145" s="161"/>
      <c r="C145" s="161"/>
      <c r="E145" s="161"/>
      <c r="F145" s="161"/>
    </row>
    <row r="146" spans="2:6" ht="12.75">
      <c r="B146" s="161"/>
      <c r="C146" s="161"/>
      <c r="E146" s="161"/>
      <c r="F146" s="161"/>
    </row>
    <row r="147" spans="2:6" ht="12.75">
      <c r="B147" s="161"/>
      <c r="C147" s="161"/>
      <c r="E147" s="161"/>
      <c r="F147" s="161"/>
    </row>
    <row r="148" spans="2:6" ht="12.75">
      <c r="B148" s="161"/>
      <c r="C148" s="161"/>
      <c r="E148" s="161"/>
      <c r="F148" s="161"/>
    </row>
    <row r="149" spans="2:6" ht="12.75">
      <c r="B149" s="161"/>
      <c r="C149" s="161"/>
      <c r="E149" s="161"/>
      <c r="F149" s="161"/>
    </row>
    <row r="150" spans="2:6" ht="12.75">
      <c r="B150" s="161"/>
      <c r="C150" s="161"/>
      <c r="E150" s="161"/>
      <c r="F150" s="161"/>
    </row>
    <row r="151" spans="2:6" ht="12.75">
      <c r="B151" s="161"/>
      <c r="C151" s="161"/>
      <c r="E151" s="161"/>
      <c r="F151" s="161"/>
    </row>
    <row r="152" spans="2:6" ht="12.75">
      <c r="B152" s="161"/>
      <c r="C152" s="161"/>
      <c r="E152" s="161"/>
      <c r="F152" s="161"/>
    </row>
    <row r="153" spans="2:6" ht="12.75">
      <c r="B153" s="161"/>
      <c r="C153" s="161"/>
      <c r="E153" s="161"/>
      <c r="F153" s="161"/>
    </row>
    <row r="154" spans="2:6" ht="12.75">
      <c r="B154" s="161"/>
      <c r="C154" s="161"/>
      <c r="E154" s="161"/>
      <c r="F154" s="161"/>
    </row>
    <row r="155" spans="2:6" ht="12.75">
      <c r="B155" s="161"/>
      <c r="C155" s="161"/>
      <c r="E155" s="161"/>
      <c r="F155" s="161"/>
    </row>
    <row r="156" spans="2:6" ht="12.75">
      <c r="B156" s="161"/>
      <c r="C156" s="161"/>
      <c r="E156" s="161"/>
      <c r="F156" s="161"/>
    </row>
    <row r="157" spans="2:6" ht="12.75">
      <c r="B157" s="161"/>
      <c r="C157" s="161"/>
      <c r="E157" s="161"/>
      <c r="F157" s="161"/>
    </row>
    <row r="158" spans="2:6" ht="12.75">
      <c r="B158" s="161"/>
      <c r="C158" s="161"/>
      <c r="E158" s="161"/>
      <c r="F158" s="161"/>
    </row>
    <row r="159" spans="2:6" ht="12.75">
      <c r="B159" s="161"/>
      <c r="C159" s="161"/>
      <c r="E159" s="161"/>
      <c r="F159" s="161"/>
    </row>
    <row r="160" spans="2:6" ht="12.75">
      <c r="B160" s="161"/>
      <c r="C160" s="161"/>
      <c r="E160" s="161"/>
      <c r="F160" s="161"/>
    </row>
    <row r="161" spans="2:6" ht="12.75">
      <c r="B161" s="161"/>
      <c r="C161" s="161"/>
      <c r="E161" s="161"/>
      <c r="F161" s="161"/>
    </row>
    <row r="162" spans="2:6" ht="12.75">
      <c r="B162" s="161"/>
      <c r="C162" s="161"/>
      <c r="E162" s="161"/>
      <c r="F162" s="161"/>
    </row>
    <row r="163" spans="2:6" ht="12.75">
      <c r="B163" s="161"/>
      <c r="C163" s="161"/>
      <c r="E163" s="161"/>
      <c r="F163" s="161"/>
    </row>
    <row r="164" spans="2:6" ht="12.75">
      <c r="B164" s="161"/>
      <c r="C164" s="161"/>
      <c r="E164" s="161"/>
      <c r="F164" s="161"/>
    </row>
    <row r="165" spans="2:6" ht="12.75">
      <c r="B165" s="161"/>
      <c r="C165" s="161"/>
      <c r="E165" s="161"/>
      <c r="F165" s="161"/>
    </row>
    <row r="166" spans="2:6" ht="12.75">
      <c r="B166" s="161"/>
      <c r="C166" s="161"/>
      <c r="E166" s="161"/>
      <c r="F166" s="161"/>
    </row>
    <row r="167" spans="2:6" ht="12.75">
      <c r="B167" s="161"/>
      <c r="C167" s="161"/>
      <c r="E167" s="161"/>
      <c r="F167" s="161"/>
    </row>
    <row r="168" spans="2:6" ht="12.75">
      <c r="B168" s="161"/>
      <c r="C168" s="161"/>
      <c r="E168" s="161"/>
      <c r="F168" s="161"/>
    </row>
    <row r="169" spans="2:6" ht="12.75">
      <c r="B169" s="161"/>
      <c r="C169" s="161"/>
      <c r="E169" s="161"/>
      <c r="F169" s="161"/>
    </row>
    <row r="170" spans="2:6" ht="12.75">
      <c r="B170" s="161"/>
      <c r="C170" s="161"/>
      <c r="E170" s="161"/>
      <c r="F170" s="161"/>
    </row>
    <row r="171" spans="2:6" ht="12.75">
      <c r="B171" s="161"/>
      <c r="C171" s="161"/>
      <c r="E171" s="161"/>
      <c r="F171" s="161"/>
    </row>
    <row r="172" spans="2:3" ht="12.75">
      <c r="B172" s="161"/>
      <c r="C172" s="161"/>
    </row>
    <row r="173" spans="2:6" ht="12.75">
      <c r="B173" s="161"/>
      <c r="C173" s="161"/>
      <c r="E173" s="161"/>
      <c r="F173" s="161"/>
    </row>
    <row r="176" ht="12.75">
      <c r="F176" s="161"/>
    </row>
    <row r="180" ht="12.75">
      <c r="A180" s="151" t="s">
        <v>237</v>
      </c>
    </row>
    <row r="181" ht="12.75">
      <c r="A181" s="151" t="s">
        <v>212</v>
      </c>
    </row>
    <row r="182" ht="12.75">
      <c r="A182" s="151" t="s">
        <v>213</v>
      </c>
    </row>
    <row r="183" ht="12.75">
      <c r="A183" s="151" t="s">
        <v>214</v>
      </c>
    </row>
    <row r="184" ht="12.75">
      <c r="A184" s="151" t="s">
        <v>215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27" customWidth="1"/>
    <col min="2" max="3" width="14.77734375" style="127" customWidth="1"/>
    <col min="4" max="4" width="18.99609375" style="127" customWidth="1"/>
    <col min="5" max="5" width="14.77734375" style="127" customWidth="1"/>
    <col min="6" max="16384" width="15.77734375" style="127" customWidth="1"/>
  </cols>
  <sheetData>
    <row r="1" spans="1:9" ht="18">
      <c r="A1" s="126"/>
      <c r="B1" s="126"/>
      <c r="C1" s="126" t="s">
        <v>0</v>
      </c>
      <c r="D1" s="126"/>
      <c r="E1" s="126"/>
      <c r="F1" s="126"/>
      <c r="G1" s="126"/>
      <c r="H1" s="126"/>
      <c r="I1" s="126"/>
    </row>
    <row r="2" spans="1:9" ht="18">
      <c r="A2" s="126"/>
      <c r="B2" s="126"/>
      <c r="C2" s="126" t="s">
        <v>104</v>
      </c>
      <c r="D2" s="126"/>
      <c r="E2" s="126"/>
      <c r="F2" s="126"/>
      <c r="G2" s="126"/>
      <c r="H2" s="126"/>
      <c r="I2" s="126"/>
    </row>
    <row r="3" spans="1:9" ht="18">
      <c r="A3" s="126" t="s">
        <v>227</v>
      </c>
      <c r="B3" s="126"/>
      <c r="C3" s="126" t="s">
        <v>107</v>
      </c>
      <c r="D3" s="126" t="s">
        <v>108</v>
      </c>
      <c r="E3" s="126"/>
      <c r="F3" s="128" t="s">
        <v>228</v>
      </c>
      <c r="G3" s="126"/>
      <c r="H3" s="126"/>
      <c r="I3" s="126"/>
    </row>
    <row r="4" spans="1:9" ht="18">
      <c r="A4" s="129" t="s">
        <v>110</v>
      </c>
      <c r="B4" s="130" t="s">
        <v>218</v>
      </c>
      <c r="C4" s="131" t="s">
        <v>112</v>
      </c>
      <c r="D4" s="129" t="s">
        <v>110</v>
      </c>
      <c r="E4" s="130" t="s">
        <v>218</v>
      </c>
      <c r="F4" s="131" t="s">
        <v>112</v>
      </c>
      <c r="G4" s="126"/>
      <c r="H4" s="132" t="s">
        <v>113</v>
      </c>
      <c r="I4" s="132" t="s">
        <v>113</v>
      </c>
    </row>
    <row r="5" spans="1:9" ht="18">
      <c r="A5" s="133" t="s">
        <v>114</v>
      </c>
      <c r="B5" s="134">
        <v>138439.98</v>
      </c>
      <c r="C5" s="135">
        <f aca="true" t="shared" si="0" ref="C5:C36">B5+H5</f>
        <v>862464.6</v>
      </c>
      <c r="D5" s="133" t="s">
        <v>115</v>
      </c>
      <c r="E5" s="134">
        <v>74527.64</v>
      </c>
      <c r="F5" s="135">
        <f aca="true" t="shared" si="1" ref="F5:F51">E5+I5</f>
        <v>399103.78</v>
      </c>
      <c r="G5" s="126"/>
      <c r="H5" s="135">
        <v>724024.62</v>
      </c>
      <c r="I5" s="135">
        <v>324576.14</v>
      </c>
    </row>
    <row r="6" spans="1:9" ht="18">
      <c r="A6" s="133" t="s">
        <v>116</v>
      </c>
      <c r="B6" s="134">
        <v>87841.16</v>
      </c>
      <c r="C6" s="135">
        <f t="shared" si="0"/>
        <v>492221.47</v>
      </c>
      <c r="D6" s="133" t="s">
        <v>117</v>
      </c>
      <c r="E6" s="134">
        <v>23870.48</v>
      </c>
      <c r="F6" s="135">
        <f t="shared" si="1"/>
        <v>126170.12999999999</v>
      </c>
      <c r="G6" s="126"/>
      <c r="H6" s="135">
        <v>404380.31</v>
      </c>
      <c r="I6" s="135">
        <v>102299.65</v>
      </c>
    </row>
    <row r="7" spans="1:9" ht="18">
      <c r="A7" s="133" t="s">
        <v>118</v>
      </c>
      <c r="B7" s="134">
        <v>34624.17</v>
      </c>
      <c r="C7" s="135">
        <f t="shared" si="0"/>
        <v>216332.52999999997</v>
      </c>
      <c r="D7" s="133" t="s">
        <v>119</v>
      </c>
      <c r="E7" s="134">
        <v>67006.5</v>
      </c>
      <c r="F7" s="135">
        <f t="shared" si="1"/>
        <v>348486.36</v>
      </c>
      <c r="G7" s="126"/>
      <c r="H7" s="135">
        <v>181708.36</v>
      </c>
      <c r="I7" s="135">
        <v>281479.86</v>
      </c>
    </row>
    <row r="8" spans="1:9" ht="18">
      <c r="A8" s="133" t="s">
        <v>120</v>
      </c>
      <c r="B8" s="134">
        <v>24815.16</v>
      </c>
      <c r="C8" s="135">
        <f t="shared" si="0"/>
        <v>144290.4</v>
      </c>
      <c r="D8" s="133" t="s">
        <v>121</v>
      </c>
      <c r="E8" s="134">
        <v>77592.87</v>
      </c>
      <c r="F8" s="135">
        <f t="shared" si="1"/>
        <v>461881.88</v>
      </c>
      <c r="G8" s="126"/>
      <c r="H8" s="135">
        <v>119475.24</v>
      </c>
      <c r="I8" s="135">
        <v>384289.01</v>
      </c>
    </row>
    <row r="9" spans="1:9" ht="18">
      <c r="A9" s="133" t="s">
        <v>122</v>
      </c>
      <c r="B9" s="134">
        <v>252439.55</v>
      </c>
      <c r="C9" s="135">
        <f t="shared" si="0"/>
        <v>1343457.19</v>
      </c>
      <c r="D9" s="133" t="s">
        <v>123</v>
      </c>
      <c r="E9" s="134">
        <v>103449.41</v>
      </c>
      <c r="F9" s="135">
        <f t="shared" si="1"/>
        <v>547796.76</v>
      </c>
      <c r="G9" s="126"/>
      <c r="H9" s="135">
        <v>1091017.64</v>
      </c>
      <c r="I9" s="135">
        <v>444347.35</v>
      </c>
    </row>
    <row r="10" spans="1:9" ht="18">
      <c r="A10" s="133" t="s">
        <v>124</v>
      </c>
      <c r="B10" s="134">
        <v>164792.2</v>
      </c>
      <c r="C10" s="135">
        <f t="shared" si="0"/>
        <v>940570.72</v>
      </c>
      <c r="D10" s="133" t="s">
        <v>125</v>
      </c>
      <c r="E10" s="134">
        <v>32094.66</v>
      </c>
      <c r="F10" s="135">
        <f t="shared" si="1"/>
        <v>241122.37</v>
      </c>
      <c r="G10" s="126"/>
      <c r="H10" s="135">
        <v>775778.52</v>
      </c>
      <c r="I10" s="135">
        <v>209027.71</v>
      </c>
    </row>
    <row r="11" spans="1:9" ht="18">
      <c r="A11" s="133" t="s">
        <v>126</v>
      </c>
      <c r="B11" s="134">
        <v>68678.8</v>
      </c>
      <c r="C11" s="135">
        <f t="shared" si="0"/>
        <v>413501.73</v>
      </c>
      <c r="D11" s="133" t="s">
        <v>127</v>
      </c>
      <c r="E11" s="134">
        <v>34698.2</v>
      </c>
      <c r="F11" s="135">
        <f t="shared" si="1"/>
        <v>218946.47999999998</v>
      </c>
      <c r="G11" s="126"/>
      <c r="H11" s="135">
        <v>344822.93</v>
      </c>
      <c r="I11" s="135">
        <v>184248.28</v>
      </c>
    </row>
    <row r="12" spans="1:9" ht="18">
      <c r="A12" s="133" t="s">
        <v>128</v>
      </c>
      <c r="B12" s="134">
        <v>25363.46</v>
      </c>
      <c r="C12" s="135">
        <f t="shared" si="0"/>
        <v>133289.96</v>
      </c>
      <c r="D12" s="133" t="s">
        <v>129</v>
      </c>
      <c r="E12" s="134">
        <v>177643.12</v>
      </c>
      <c r="F12" s="135">
        <f t="shared" si="1"/>
        <v>1009225.54</v>
      </c>
      <c r="G12" s="126"/>
      <c r="H12" s="135">
        <v>107926.5</v>
      </c>
      <c r="I12" s="135">
        <v>831582.42</v>
      </c>
    </row>
    <row r="13" spans="1:9" ht="18">
      <c r="A13" s="133" t="s">
        <v>130</v>
      </c>
      <c r="B13" s="134">
        <v>54129.68</v>
      </c>
      <c r="C13" s="135">
        <f t="shared" si="0"/>
        <v>312731.81</v>
      </c>
      <c r="D13" s="133" t="s">
        <v>131</v>
      </c>
      <c r="E13" s="134">
        <v>46576.41</v>
      </c>
      <c r="F13" s="135">
        <f t="shared" si="1"/>
        <v>294540.82</v>
      </c>
      <c r="G13" s="126"/>
      <c r="H13" s="135">
        <v>258602.13</v>
      </c>
      <c r="I13" s="135">
        <v>247964.41</v>
      </c>
    </row>
    <row r="14" spans="1:9" ht="18">
      <c r="A14" s="133" t="s">
        <v>132</v>
      </c>
      <c r="B14" s="134">
        <v>122950.21</v>
      </c>
      <c r="C14" s="135">
        <f t="shared" si="0"/>
        <v>587456.14</v>
      </c>
      <c r="D14" s="133" t="s">
        <v>133</v>
      </c>
      <c r="E14" s="134">
        <v>50508.47</v>
      </c>
      <c r="F14" s="135">
        <f t="shared" si="1"/>
        <v>275397.95</v>
      </c>
      <c r="G14" s="126"/>
      <c r="H14" s="135">
        <v>464505.93</v>
      </c>
      <c r="I14" s="135">
        <v>224889.48</v>
      </c>
    </row>
    <row r="15" spans="1:9" ht="18">
      <c r="A15" s="133" t="s">
        <v>134</v>
      </c>
      <c r="B15" s="134">
        <v>69955.43</v>
      </c>
      <c r="C15" s="135">
        <f t="shared" si="0"/>
        <v>398721.43</v>
      </c>
      <c r="D15" s="133" t="s">
        <v>135</v>
      </c>
      <c r="E15" s="134">
        <v>132284.42</v>
      </c>
      <c r="F15" s="135">
        <f t="shared" si="1"/>
        <v>744893.05</v>
      </c>
      <c r="G15" s="126"/>
      <c r="H15" s="135">
        <v>328766</v>
      </c>
      <c r="I15" s="135">
        <v>612608.63</v>
      </c>
    </row>
    <row r="16" spans="1:9" ht="18">
      <c r="A16" s="133" t="s">
        <v>136</v>
      </c>
      <c r="B16" s="134">
        <v>21770.29</v>
      </c>
      <c r="C16" s="135">
        <f t="shared" si="0"/>
        <v>139910.92</v>
      </c>
      <c r="D16" s="133" t="s">
        <v>137</v>
      </c>
      <c r="E16" s="134">
        <v>21589.96</v>
      </c>
      <c r="F16" s="135">
        <f t="shared" si="1"/>
        <v>118221.06</v>
      </c>
      <c r="G16" s="126"/>
      <c r="H16" s="135">
        <v>118140.63</v>
      </c>
      <c r="I16" s="135">
        <v>96631.1</v>
      </c>
    </row>
    <row r="17" spans="1:9" ht="18">
      <c r="A17" s="133" t="s">
        <v>138</v>
      </c>
      <c r="B17" s="134">
        <v>59427.74</v>
      </c>
      <c r="C17" s="135">
        <f t="shared" si="0"/>
        <v>351031.17</v>
      </c>
      <c r="D17" s="133" t="s">
        <v>139</v>
      </c>
      <c r="E17" s="134">
        <v>68210.95</v>
      </c>
      <c r="F17" s="135">
        <f t="shared" si="1"/>
        <v>370102.47000000003</v>
      </c>
      <c r="G17" s="126"/>
      <c r="H17" s="135">
        <v>291603.43</v>
      </c>
      <c r="I17" s="135">
        <v>301891.52</v>
      </c>
    </row>
    <row r="18" spans="1:9" ht="18">
      <c r="A18" s="133" t="s">
        <v>140</v>
      </c>
      <c r="B18" s="134">
        <v>17045.36</v>
      </c>
      <c r="C18" s="135">
        <f t="shared" si="0"/>
        <v>97930.55</v>
      </c>
      <c r="D18" s="133" t="s">
        <v>141</v>
      </c>
      <c r="E18" s="134">
        <v>241709.94</v>
      </c>
      <c r="F18" s="135">
        <f t="shared" si="1"/>
        <v>1284275.72</v>
      </c>
      <c r="G18" s="126"/>
      <c r="H18" s="135">
        <v>80885.19</v>
      </c>
      <c r="I18" s="135">
        <v>1042565.78</v>
      </c>
    </row>
    <row r="19" spans="1:9" ht="18">
      <c r="A19" s="133" t="s">
        <v>142</v>
      </c>
      <c r="B19" s="134">
        <v>69010.08</v>
      </c>
      <c r="C19" s="135">
        <f t="shared" si="0"/>
        <v>391534.81</v>
      </c>
      <c r="D19" s="133" t="s">
        <v>143</v>
      </c>
      <c r="E19" s="134">
        <v>11177.29</v>
      </c>
      <c r="F19" s="135">
        <f t="shared" si="1"/>
        <v>71033.11</v>
      </c>
      <c r="G19" s="126"/>
      <c r="H19" s="135">
        <v>322524.73</v>
      </c>
      <c r="I19" s="135">
        <v>59855.82</v>
      </c>
    </row>
    <row r="20" spans="1:9" ht="18">
      <c r="A20" s="133" t="s">
        <v>144</v>
      </c>
      <c r="B20" s="134">
        <v>107366.65</v>
      </c>
      <c r="C20" s="135">
        <f t="shared" si="0"/>
        <v>571534.08</v>
      </c>
      <c r="D20" s="133" t="s">
        <v>145</v>
      </c>
      <c r="E20" s="134">
        <v>32898.05</v>
      </c>
      <c r="F20" s="135">
        <f t="shared" si="1"/>
        <v>185106.61</v>
      </c>
      <c r="G20" s="126"/>
      <c r="H20" s="135">
        <v>464167.43</v>
      </c>
      <c r="I20" s="135">
        <v>152208.56</v>
      </c>
    </row>
    <row r="21" spans="1:9" ht="18">
      <c r="A21" s="133" t="s">
        <v>146</v>
      </c>
      <c r="B21" s="134">
        <v>21533.64</v>
      </c>
      <c r="C21" s="135">
        <f t="shared" si="0"/>
        <v>134343.61</v>
      </c>
      <c r="D21" s="133" t="s">
        <v>147</v>
      </c>
      <c r="E21" s="134">
        <v>52733.38</v>
      </c>
      <c r="F21" s="135">
        <f t="shared" si="1"/>
        <v>337956.3</v>
      </c>
      <c r="G21" s="126"/>
      <c r="H21" s="135">
        <v>112809.97</v>
      </c>
      <c r="I21" s="135">
        <v>285222.92</v>
      </c>
    </row>
    <row r="22" spans="1:9" ht="18">
      <c r="A22" s="133" t="s">
        <v>148</v>
      </c>
      <c r="B22" s="134">
        <v>105834.77</v>
      </c>
      <c r="C22" s="135">
        <f t="shared" si="0"/>
        <v>608942.51</v>
      </c>
      <c r="D22" s="133" t="s">
        <v>149</v>
      </c>
      <c r="E22" s="134">
        <v>39412.44</v>
      </c>
      <c r="F22" s="135">
        <f t="shared" si="1"/>
        <v>230683.47</v>
      </c>
      <c r="G22" s="126"/>
      <c r="H22" s="135">
        <v>503107.74</v>
      </c>
      <c r="I22" s="135">
        <v>191271.03</v>
      </c>
    </row>
    <row r="23" spans="1:9" ht="18">
      <c r="A23" s="133" t="s">
        <v>219</v>
      </c>
      <c r="B23" s="134">
        <v>891147.55</v>
      </c>
      <c r="C23" s="135">
        <f t="shared" si="0"/>
        <v>5390208.31</v>
      </c>
      <c r="D23" s="133" t="s">
        <v>151</v>
      </c>
      <c r="E23" s="134">
        <v>16442.65</v>
      </c>
      <c r="F23" s="135">
        <f t="shared" si="1"/>
        <v>98408.23000000001</v>
      </c>
      <c r="G23" s="126"/>
      <c r="H23" s="135">
        <v>4499060.76</v>
      </c>
      <c r="I23" s="135">
        <v>81965.58</v>
      </c>
    </row>
    <row r="24" spans="1:9" ht="18">
      <c r="A24" s="133" t="s">
        <v>152</v>
      </c>
      <c r="B24" s="134">
        <v>26089.68</v>
      </c>
      <c r="C24" s="135">
        <f t="shared" si="0"/>
        <v>170897.19999999998</v>
      </c>
      <c r="D24" s="133" t="s">
        <v>153</v>
      </c>
      <c r="E24" s="134">
        <v>14270.3</v>
      </c>
      <c r="F24" s="135">
        <f t="shared" si="1"/>
        <v>68080.58</v>
      </c>
      <c r="G24" s="126"/>
      <c r="H24" s="135">
        <v>144807.52</v>
      </c>
      <c r="I24" s="135">
        <v>53810.28</v>
      </c>
    </row>
    <row r="25" spans="1:9" ht="18">
      <c r="A25" s="133" t="s">
        <v>154</v>
      </c>
      <c r="B25" s="134">
        <v>43604.37</v>
      </c>
      <c r="C25" s="135">
        <f t="shared" si="0"/>
        <v>228741.44999999998</v>
      </c>
      <c r="D25" s="133" t="s">
        <v>155</v>
      </c>
      <c r="E25" s="134">
        <v>36827.1</v>
      </c>
      <c r="F25" s="135">
        <f t="shared" si="1"/>
        <v>184100.07</v>
      </c>
      <c r="G25" s="126"/>
      <c r="H25" s="135">
        <v>185137.08</v>
      </c>
      <c r="I25" s="135">
        <v>147272.97</v>
      </c>
    </row>
    <row r="26" spans="1:9" ht="18">
      <c r="A26" s="133" t="s">
        <v>156</v>
      </c>
      <c r="B26" s="134">
        <v>97817.53</v>
      </c>
      <c r="C26" s="135">
        <f t="shared" si="0"/>
        <v>488549.25</v>
      </c>
      <c r="D26" s="133" t="s">
        <v>157</v>
      </c>
      <c r="E26" s="134">
        <v>136615.38</v>
      </c>
      <c r="F26" s="135">
        <f t="shared" si="1"/>
        <v>762322.98</v>
      </c>
      <c r="G26" s="126"/>
      <c r="H26" s="135">
        <v>390731.72</v>
      </c>
      <c r="I26" s="135">
        <v>625707.6</v>
      </c>
    </row>
    <row r="27" spans="1:9" ht="18">
      <c r="A27" s="133" t="s">
        <v>158</v>
      </c>
      <c r="B27" s="134">
        <v>59272.91</v>
      </c>
      <c r="C27" s="135">
        <f t="shared" si="0"/>
        <v>340565.38</v>
      </c>
      <c r="D27" s="133" t="s">
        <v>159</v>
      </c>
      <c r="E27" s="134">
        <v>57233.06</v>
      </c>
      <c r="F27" s="135">
        <f t="shared" si="1"/>
        <v>312872.94</v>
      </c>
      <c r="G27" s="126"/>
      <c r="H27" s="135">
        <v>281292.47</v>
      </c>
      <c r="I27" s="135">
        <v>255639.88</v>
      </c>
    </row>
    <row r="28" spans="1:9" ht="18">
      <c r="A28" s="133" t="s">
        <v>160</v>
      </c>
      <c r="B28" s="134">
        <v>61782.11</v>
      </c>
      <c r="C28" s="135">
        <f t="shared" si="0"/>
        <v>328213.67</v>
      </c>
      <c r="D28" s="133" t="s">
        <v>161</v>
      </c>
      <c r="E28" s="134">
        <v>84517.18</v>
      </c>
      <c r="F28" s="135">
        <f t="shared" si="1"/>
        <v>499570.99</v>
      </c>
      <c r="G28" s="126"/>
      <c r="H28" s="135">
        <v>266431.56</v>
      </c>
      <c r="I28" s="135">
        <v>415053.81</v>
      </c>
    </row>
    <row r="29" spans="1:9" ht="18">
      <c r="A29" s="133" t="s">
        <v>162</v>
      </c>
      <c r="B29" s="134">
        <v>31267.63</v>
      </c>
      <c r="C29" s="135">
        <f t="shared" si="0"/>
        <v>180322.46</v>
      </c>
      <c r="D29" s="133" t="s">
        <v>163</v>
      </c>
      <c r="E29" s="134">
        <v>108119.02</v>
      </c>
      <c r="F29" s="135">
        <f t="shared" si="1"/>
        <v>635563.51</v>
      </c>
      <c r="G29" s="126"/>
      <c r="H29" s="135">
        <v>149054.83</v>
      </c>
      <c r="I29" s="135">
        <v>527444.49</v>
      </c>
    </row>
    <row r="30" spans="1:9" ht="18">
      <c r="A30" s="133" t="s">
        <v>164</v>
      </c>
      <c r="B30" s="134">
        <v>74676.32</v>
      </c>
      <c r="C30" s="135">
        <f t="shared" si="0"/>
        <v>418257.74</v>
      </c>
      <c r="D30" s="133" t="s">
        <v>165</v>
      </c>
      <c r="E30" s="134">
        <v>311466.85</v>
      </c>
      <c r="F30" s="135">
        <f t="shared" si="1"/>
        <v>1802472.02</v>
      </c>
      <c r="G30" s="126"/>
      <c r="H30" s="135">
        <v>343581.42</v>
      </c>
      <c r="I30" s="135">
        <v>1491005.17</v>
      </c>
    </row>
    <row r="31" spans="1:9" ht="18">
      <c r="A31" s="133" t="s">
        <v>166</v>
      </c>
      <c r="B31" s="134">
        <v>76441.41</v>
      </c>
      <c r="C31" s="135">
        <f t="shared" si="0"/>
        <v>418413.24</v>
      </c>
      <c r="D31" s="133" t="s">
        <v>167</v>
      </c>
      <c r="E31" s="134">
        <v>32125.68</v>
      </c>
      <c r="F31" s="135">
        <f t="shared" si="1"/>
        <v>228555.94999999998</v>
      </c>
      <c r="G31" s="126"/>
      <c r="H31" s="135">
        <v>341971.83</v>
      </c>
      <c r="I31" s="135">
        <v>196430.27</v>
      </c>
    </row>
    <row r="32" spans="1:9" ht="18">
      <c r="A32" s="133" t="s">
        <v>168</v>
      </c>
      <c r="B32" s="134">
        <v>74105.7</v>
      </c>
      <c r="C32" s="135">
        <f t="shared" si="0"/>
        <v>371091.11</v>
      </c>
      <c r="D32" s="133" t="s">
        <v>169</v>
      </c>
      <c r="E32" s="134">
        <v>40714.39</v>
      </c>
      <c r="F32" s="135">
        <f t="shared" si="1"/>
        <v>192264.15999999997</v>
      </c>
      <c r="G32" s="126"/>
      <c r="H32" s="135">
        <v>296985.41</v>
      </c>
      <c r="I32" s="135">
        <v>151549.77</v>
      </c>
    </row>
    <row r="33" spans="1:9" ht="18">
      <c r="A33" s="133" t="s">
        <v>170</v>
      </c>
      <c r="B33" s="134">
        <v>38210.74</v>
      </c>
      <c r="C33" s="135">
        <f t="shared" si="0"/>
        <v>217760.12</v>
      </c>
      <c r="D33" s="133" t="s">
        <v>171</v>
      </c>
      <c r="E33" s="134">
        <v>152301.06</v>
      </c>
      <c r="F33" s="135">
        <f t="shared" si="1"/>
        <v>837644.3999999999</v>
      </c>
      <c r="G33" s="126"/>
      <c r="H33" s="135">
        <v>179549.38</v>
      </c>
      <c r="I33" s="135">
        <v>685343.34</v>
      </c>
    </row>
    <row r="34" spans="1:9" ht="18">
      <c r="A34" s="133" t="s">
        <v>172</v>
      </c>
      <c r="B34" s="134">
        <v>139905.74</v>
      </c>
      <c r="C34" s="135">
        <f t="shared" si="0"/>
        <v>700469.29</v>
      </c>
      <c r="D34" s="133" t="s">
        <v>173</v>
      </c>
      <c r="E34" s="134">
        <v>1441852.09</v>
      </c>
      <c r="F34" s="135">
        <f t="shared" si="1"/>
        <v>6949593.539999999</v>
      </c>
      <c r="G34" s="126"/>
      <c r="H34" s="135">
        <v>560563.55</v>
      </c>
      <c r="I34" s="135">
        <v>5507741.449999999</v>
      </c>
    </row>
    <row r="35" spans="1:9" ht="18">
      <c r="A35" s="133" t="s">
        <v>174</v>
      </c>
      <c r="B35" s="134">
        <v>26314.3</v>
      </c>
      <c r="C35" s="135">
        <f t="shared" si="0"/>
        <v>184409.47</v>
      </c>
      <c r="D35" s="133" t="s">
        <v>175</v>
      </c>
      <c r="E35" s="134">
        <v>30725.39</v>
      </c>
      <c r="F35" s="135">
        <f t="shared" si="1"/>
        <v>186271.31</v>
      </c>
      <c r="G35" s="126"/>
      <c r="H35" s="135">
        <v>158095.17</v>
      </c>
      <c r="I35" s="135">
        <v>155545.92</v>
      </c>
    </row>
    <row r="36" spans="1:9" ht="18">
      <c r="A36" s="133" t="s">
        <v>176</v>
      </c>
      <c r="B36" s="134">
        <v>108895.59</v>
      </c>
      <c r="C36" s="135">
        <f t="shared" si="0"/>
        <v>677460.73</v>
      </c>
      <c r="D36" s="133" t="s">
        <v>177</v>
      </c>
      <c r="E36" s="134">
        <v>31197.4</v>
      </c>
      <c r="F36" s="135">
        <f t="shared" si="1"/>
        <v>152207.84</v>
      </c>
      <c r="G36" s="126"/>
      <c r="H36" s="135">
        <v>568565.14</v>
      </c>
      <c r="I36" s="135">
        <v>121010.44</v>
      </c>
    </row>
    <row r="37" spans="1:9" ht="18">
      <c r="A37" s="133" t="s">
        <v>178</v>
      </c>
      <c r="B37" s="134">
        <v>628895.63</v>
      </c>
      <c r="C37" s="135">
        <f aca="true" t="shared" si="2" ref="C37:C53">B37+H37</f>
        <v>4731682.75</v>
      </c>
      <c r="D37" s="133" t="s">
        <v>179</v>
      </c>
      <c r="E37" s="134">
        <v>232219.71</v>
      </c>
      <c r="F37" s="135">
        <f t="shared" si="1"/>
        <v>1637478.52</v>
      </c>
      <c r="G37" s="126"/>
      <c r="H37" s="135">
        <v>4102787.12</v>
      </c>
      <c r="I37" s="135">
        <v>1405258.81</v>
      </c>
    </row>
    <row r="38" spans="1:9" ht="18">
      <c r="A38" s="133" t="s">
        <v>180</v>
      </c>
      <c r="B38" s="134">
        <v>12992.64</v>
      </c>
      <c r="C38" s="135">
        <f t="shared" si="2"/>
        <v>63098.99</v>
      </c>
      <c r="D38" s="133" t="s">
        <v>181</v>
      </c>
      <c r="E38" s="134">
        <v>196808.55</v>
      </c>
      <c r="F38" s="135">
        <f t="shared" si="1"/>
        <v>1175239.23</v>
      </c>
      <c r="G38" s="126"/>
      <c r="H38" s="135">
        <v>50106.35</v>
      </c>
      <c r="I38" s="135">
        <v>978430.68</v>
      </c>
    </row>
    <row r="39" spans="1:9" ht="18">
      <c r="A39" s="133" t="s">
        <v>182</v>
      </c>
      <c r="B39" s="134">
        <v>41322.42</v>
      </c>
      <c r="C39" s="135">
        <f t="shared" si="2"/>
        <v>236087.8</v>
      </c>
      <c r="D39" s="133" t="s">
        <v>183</v>
      </c>
      <c r="E39" s="134">
        <v>115966.37</v>
      </c>
      <c r="F39" s="135">
        <f t="shared" si="1"/>
        <v>582966.75</v>
      </c>
      <c r="G39" s="126"/>
      <c r="H39" s="135">
        <v>194765.38</v>
      </c>
      <c r="I39" s="135">
        <v>467000.38</v>
      </c>
    </row>
    <row r="40" spans="1:9" ht="18">
      <c r="A40" s="133" t="s">
        <v>184</v>
      </c>
      <c r="B40" s="134">
        <v>51228.61</v>
      </c>
      <c r="C40" s="135">
        <f t="shared" si="2"/>
        <v>269339.23</v>
      </c>
      <c r="D40" s="133" t="s">
        <v>185</v>
      </c>
      <c r="E40" s="134">
        <v>15291.85</v>
      </c>
      <c r="F40" s="135">
        <f t="shared" si="1"/>
        <v>84798.37000000001</v>
      </c>
      <c r="G40" s="126"/>
      <c r="H40" s="135">
        <v>218110.62</v>
      </c>
      <c r="I40" s="135">
        <v>69506.52</v>
      </c>
    </row>
    <row r="41" spans="1:9" ht="18">
      <c r="A41" s="133" t="s">
        <v>186</v>
      </c>
      <c r="B41" s="134">
        <v>92663.22</v>
      </c>
      <c r="C41" s="135">
        <f t="shared" si="2"/>
        <v>515001.14</v>
      </c>
      <c r="D41" s="133" t="s">
        <v>187</v>
      </c>
      <c r="E41" s="134">
        <v>42859.77</v>
      </c>
      <c r="F41" s="135">
        <f t="shared" si="1"/>
        <v>226812.96</v>
      </c>
      <c r="G41" s="126"/>
      <c r="H41" s="135">
        <v>422337.92</v>
      </c>
      <c r="I41" s="135">
        <v>183953.19</v>
      </c>
    </row>
    <row r="42" spans="1:9" ht="18">
      <c r="A42" s="133" t="s">
        <v>188</v>
      </c>
      <c r="B42" s="134">
        <v>33148.02</v>
      </c>
      <c r="C42" s="135">
        <f t="shared" si="2"/>
        <v>182246.16</v>
      </c>
      <c r="D42" s="133" t="s">
        <v>220</v>
      </c>
      <c r="E42" s="134">
        <v>38026.98</v>
      </c>
      <c r="F42" s="135">
        <f t="shared" si="1"/>
        <v>197630.09</v>
      </c>
      <c r="G42" s="126"/>
      <c r="H42" s="135">
        <v>149098.14</v>
      </c>
      <c r="I42" s="135">
        <v>159603.11</v>
      </c>
    </row>
    <row r="43" spans="1:9" ht="18">
      <c r="A43" s="133" t="s">
        <v>190</v>
      </c>
      <c r="B43" s="134">
        <v>34868.11</v>
      </c>
      <c r="C43" s="135">
        <f t="shared" si="2"/>
        <v>262273.78</v>
      </c>
      <c r="D43" s="133" t="s">
        <v>191</v>
      </c>
      <c r="E43" s="134">
        <v>8323.52</v>
      </c>
      <c r="F43" s="135">
        <f t="shared" si="1"/>
        <v>49948.009999999995</v>
      </c>
      <c r="G43" s="126"/>
      <c r="H43" s="135">
        <v>227405.67</v>
      </c>
      <c r="I43" s="135">
        <v>41624.49</v>
      </c>
    </row>
    <row r="44" spans="1:9" ht="18">
      <c r="A44" s="133" t="s">
        <v>192</v>
      </c>
      <c r="B44" s="134">
        <v>63267.28</v>
      </c>
      <c r="C44" s="135">
        <f t="shared" si="2"/>
        <v>339454.03</v>
      </c>
      <c r="D44" s="133" t="s">
        <v>193</v>
      </c>
      <c r="E44" s="134">
        <v>66269.66</v>
      </c>
      <c r="F44" s="135">
        <f t="shared" si="1"/>
        <v>376976.47</v>
      </c>
      <c r="G44" s="126"/>
      <c r="H44" s="135">
        <v>276186.75</v>
      </c>
      <c r="I44" s="135">
        <v>310706.81</v>
      </c>
    </row>
    <row r="45" spans="1:9" ht="18">
      <c r="A45" s="133" t="s">
        <v>194</v>
      </c>
      <c r="B45" s="134">
        <v>48479.69</v>
      </c>
      <c r="C45" s="135">
        <f t="shared" si="2"/>
        <v>233877.51</v>
      </c>
      <c r="D45" s="133" t="s">
        <v>195</v>
      </c>
      <c r="E45" s="134">
        <v>212814.55</v>
      </c>
      <c r="F45" s="135">
        <f t="shared" si="1"/>
        <v>1177521.9</v>
      </c>
      <c r="G45" s="126"/>
      <c r="H45" s="135">
        <v>185397.82</v>
      </c>
      <c r="I45" s="135">
        <v>964707.35</v>
      </c>
    </row>
    <row r="46" spans="1:9" ht="18">
      <c r="A46" s="133" t="s">
        <v>196</v>
      </c>
      <c r="B46" s="134">
        <v>9647.6</v>
      </c>
      <c r="C46" s="135">
        <f t="shared" si="2"/>
        <v>75744.92000000001</v>
      </c>
      <c r="D46" s="133" t="s">
        <v>197</v>
      </c>
      <c r="E46" s="134">
        <v>26850.19</v>
      </c>
      <c r="F46" s="135">
        <f t="shared" si="1"/>
        <v>175352.86000000002</v>
      </c>
      <c r="G46" s="126"/>
      <c r="H46" s="135">
        <v>66097.32</v>
      </c>
      <c r="I46" s="135">
        <v>148502.67</v>
      </c>
    </row>
    <row r="47" spans="1:9" ht="18">
      <c r="A47" s="133" t="s">
        <v>198</v>
      </c>
      <c r="B47" s="134">
        <v>35396.73</v>
      </c>
      <c r="C47" s="135">
        <f t="shared" si="2"/>
        <v>206363.35</v>
      </c>
      <c r="D47" s="133" t="s">
        <v>199</v>
      </c>
      <c r="E47" s="134">
        <v>49873.62</v>
      </c>
      <c r="F47" s="135">
        <f t="shared" si="1"/>
        <v>295630.61</v>
      </c>
      <c r="G47" s="126"/>
      <c r="H47" s="135">
        <v>170966.62</v>
      </c>
      <c r="I47" s="135">
        <v>245756.99</v>
      </c>
    </row>
    <row r="48" spans="1:9" ht="18">
      <c r="A48" s="133" t="s">
        <v>200</v>
      </c>
      <c r="B48" s="134">
        <v>18989.76</v>
      </c>
      <c r="C48" s="135">
        <f t="shared" si="2"/>
        <v>97434.62</v>
      </c>
      <c r="D48" s="133" t="s">
        <v>201</v>
      </c>
      <c r="E48" s="134">
        <v>39097.89</v>
      </c>
      <c r="F48" s="135">
        <f t="shared" si="1"/>
        <v>271900.26</v>
      </c>
      <c r="G48" s="126"/>
      <c r="H48" s="135">
        <v>78444.86</v>
      </c>
      <c r="I48" s="135">
        <v>232802.37</v>
      </c>
    </row>
    <row r="49" spans="1:9" ht="18">
      <c r="A49" s="133" t="s">
        <v>202</v>
      </c>
      <c r="B49" s="134">
        <v>77946.76</v>
      </c>
      <c r="C49" s="135">
        <f t="shared" si="2"/>
        <v>413033.25</v>
      </c>
      <c r="D49" s="133" t="s">
        <v>203</v>
      </c>
      <c r="E49" s="134">
        <v>255577.89</v>
      </c>
      <c r="F49" s="135">
        <f t="shared" si="1"/>
        <v>1424630.21</v>
      </c>
      <c r="G49" s="126"/>
      <c r="H49" s="135">
        <v>335086.49</v>
      </c>
      <c r="I49" s="135">
        <v>1169052.32</v>
      </c>
    </row>
    <row r="50" spans="1:9" ht="18">
      <c r="A50" s="133" t="s">
        <v>204</v>
      </c>
      <c r="B50" s="134">
        <v>33491.74</v>
      </c>
      <c r="C50" s="135">
        <f t="shared" si="2"/>
        <v>180523.84999999998</v>
      </c>
      <c r="D50" s="133" t="s">
        <v>205</v>
      </c>
      <c r="E50" s="134">
        <v>158680.36</v>
      </c>
      <c r="F50" s="135">
        <f t="shared" si="1"/>
        <v>961867.84</v>
      </c>
      <c r="G50" s="126"/>
      <c r="H50" s="135">
        <v>147032.11</v>
      </c>
      <c r="I50" s="135">
        <v>803187.48</v>
      </c>
    </row>
    <row r="51" spans="1:9" ht="18.75" thickBot="1">
      <c r="A51" s="133" t="s">
        <v>206</v>
      </c>
      <c r="B51" s="134">
        <v>789996.58</v>
      </c>
      <c r="C51" s="135">
        <f t="shared" si="2"/>
        <v>4092348.39</v>
      </c>
      <c r="D51" s="136" t="s">
        <v>207</v>
      </c>
      <c r="E51" s="137">
        <v>-11352.2</v>
      </c>
      <c r="F51" s="138">
        <f t="shared" si="1"/>
        <v>-50513.41</v>
      </c>
      <c r="G51" s="126"/>
      <c r="H51" s="135">
        <v>3302351.81</v>
      </c>
      <c r="I51" s="135">
        <v>-39161.21</v>
      </c>
    </row>
    <row r="52" spans="1:9" ht="18.75" thickTop="1">
      <c r="A52" s="133" t="s">
        <v>208</v>
      </c>
      <c r="B52" s="134">
        <v>9337.06</v>
      </c>
      <c r="C52" s="135">
        <f t="shared" si="2"/>
        <v>51270.88</v>
      </c>
      <c r="D52" s="133"/>
      <c r="E52" s="139"/>
      <c r="F52" s="140"/>
      <c r="G52" s="126"/>
      <c r="H52" s="135">
        <v>41933.82</v>
      </c>
      <c r="I52" s="141"/>
    </row>
    <row r="53" spans="1:9" ht="18">
      <c r="A53" s="142" t="s">
        <v>209</v>
      </c>
      <c r="B53" s="134">
        <v>32484.04</v>
      </c>
      <c r="C53" s="135">
        <f t="shared" si="2"/>
        <v>219553.02000000002</v>
      </c>
      <c r="D53" s="143" t="s">
        <v>210</v>
      </c>
      <c r="E53" s="144">
        <f>SUM(B1:B54)+(SUM(E1:E51))</f>
        <v>10439406.25</v>
      </c>
      <c r="F53" s="145">
        <f>SUM(C1:C54)+(SUM(F1:F51))</f>
        <v>59188071.77</v>
      </c>
      <c r="G53" s="126"/>
      <c r="H53" s="135">
        <v>187068.98</v>
      </c>
      <c r="I53" s="141">
        <f>SUM(H5:H53)+SUM(I5:I51)</f>
        <v>48748665.519999996</v>
      </c>
    </row>
    <row r="54" spans="2:9" ht="18">
      <c r="B54" s="146"/>
      <c r="H54" s="126"/>
      <c r="I54" s="126"/>
    </row>
    <row r="55" ht="18">
      <c r="B55" s="146"/>
    </row>
    <row r="56" ht="18">
      <c r="B56" s="146"/>
    </row>
    <row r="57" ht="18">
      <c r="B57" s="146"/>
    </row>
    <row r="58" spans="2:6" ht="18">
      <c r="B58" s="146"/>
      <c r="F58" s="146">
        <f>E53+I53</f>
        <v>59188071.769999996</v>
      </c>
    </row>
    <row r="59" ht="18">
      <c r="B59" s="146"/>
    </row>
    <row r="60" spans="2:6" ht="18">
      <c r="B60" s="147" t="s">
        <v>108</v>
      </c>
      <c r="F60" s="146">
        <f>F53-F58</f>
        <v>0</v>
      </c>
    </row>
    <row r="61" spans="1:2" ht="18">
      <c r="A61" s="148" t="s">
        <v>211</v>
      </c>
      <c r="B61" s="147" t="s">
        <v>108</v>
      </c>
    </row>
    <row r="62" ht="18">
      <c r="A62" s="127" t="s">
        <v>212</v>
      </c>
    </row>
    <row r="63" ht="18">
      <c r="A63" s="127" t="s">
        <v>213</v>
      </c>
    </row>
    <row r="64" ht="18">
      <c r="A64" s="127" t="s">
        <v>214</v>
      </c>
    </row>
    <row r="65" ht="18">
      <c r="A65" s="127" t="s">
        <v>215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21484375" style="97" customWidth="1"/>
    <col min="2" max="2" width="16.3359375" style="97" customWidth="1"/>
    <col min="3" max="3" width="15.77734375" style="97" customWidth="1"/>
    <col min="4" max="4" width="18.4453125" style="97" customWidth="1"/>
    <col min="5" max="5" width="15.99609375" style="97" customWidth="1"/>
    <col min="6" max="6" width="17.4453125" style="97" customWidth="1"/>
    <col min="7" max="7" width="16.4453125" style="97" customWidth="1"/>
    <col min="8" max="8" width="16.3359375" style="97" customWidth="1"/>
    <col min="9" max="9" width="15.5546875" style="97" customWidth="1"/>
    <col min="10" max="10" width="14.5546875" style="97" bestFit="1" customWidth="1"/>
    <col min="11" max="16384" width="12.21484375" style="97" customWidth="1"/>
  </cols>
  <sheetData>
    <row r="1" spans="1:6" ht="18">
      <c r="A1" s="96"/>
      <c r="B1" s="96"/>
      <c r="C1" s="96" t="s">
        <v>0</v>
      </c>
      <c r="D1" s="96"/>
      <c r="E1" s="96"/>
      <c r="F1" s="96"/>
    </row>
    <row r="2" spans="1:6" ht="18">
      <c r="A2" s="96"/>
      <c r="B2" s="96"/>
      <c r="C2" s="96" t="s">
        <v>104</v>
      </c>
      <c r="D2" s="96"/>
      <c r="E2" s="96"/>
      <c r="F2" s="96"/>
    </row>
    <row r="3" spans="1:6" ht="18">
      <c r="A3" s="96" t="s">
        <v>105</v>
      </c>
      <c r="B3" s="96" t="s">
        <v>223</v>
      </c>
      <c r="C3" s="96"/>
      <c r="D3" s="96"/>
      <c r="E3" s="96"/>
      <c r="F3" s="98" t="s">
        <v>224</v>
      </c>
    </row>
    <row r="4" spans="1:9" ht="18">
      <c r="A4" s="99" t="s">
        <v>110</v>
      </c>
      <c r="B4" s="100" t="s">
        <v>218</v>
      </c>
      <c r="C4" s="100" t="s">
        <v>225</v>
      </c>
      <c r="D4" s="101" t="s">
        <v>110</v>
      </c>
      <c r="E4" s="100" t="s">
        <v>218</v>
      </c>
      <c r="F4" s="100" t="s">
        <v>225</v>
      </c>
      <c r="H4" s="102" t="s">
        <v>113</v>
      </c>
      <c r="I4" s="102" t="s">
        <v>113</v>
      </c>
    </row>
    <row r="5" spans="1:9" ht="18">
      <c r="A5" s="103" t="s">
        <v>114</v>
      </c>
      <c r="B5" s="104">
        <f aca="true" t="shared" si="0" ref="B5:B36">E78</f>
        <v>113500.98999999999</v>
      </c>
      <c r="C5" s="104">
        <f aca="true" t="shared" si="1" ref="C5:C36">H5+B5</f>
        <v>561209.84</v>
      </c>
      <c r="D5" s="105" t="s">
        <v>115</v>
      </c>
      <c r="E5" s="104">
        <f aca="true" t="shared" si="2" ref="E5:E51">J78</f>
        <v>38265.06</v>
      </c>
      <c r="F5" s="104">
        <f aca="true" t="shared" si="3" ref="F5:F51">I5+E5</f>
        <v>173646.02</v>
      </c>
      <c r="G5" s="106"/>
      <c r="H5" s="104">
        <v>447708.85</v>
      </c>
      <c r="I5" s="104">
        <v>135380.96</v>
      </c>
    </row>
    <row r="6" spans="1:9" ht="18">
      <c r="A6" s="103" t="s">
        <v>116</v>
      </c>
      <c r="B6" s="104">
        <f t="shared" si="0"/>
        <v>65220</v>
      </c>
      <c r="C6" s="104">
        <f t="shared" si="1"/>
        <v>290560.68</v>
      </c>
      <c r="D6" s="105" t="s">
        <v>117</v>
      </c>
      <c r="E6" s="104">
        <f t="shared" si="2"/>
        <v>12916.380000000001</v>
      </c>
      <c r="F6" s="104">
        <f t="shared" si="3"/>
        <v>64203.229999999996</v>
      </c>
      <c r="G6" s="106"/>
      <c r="H6" s="104">
        <v>225340.68</v>
      </c>
      <c r="I6" s="104">
        <v>51286.85</v>
      </c>
    </row>
    <row r="7" spans="1:9" ht="18">
      <c r="A7" s="103" t="s">
        <v>118</v>
      </c>
      <c r="B7" s="104">
        <f t="shared" si="0"/>
        <v>17545.55</v>
      </c>
      <c r="C7" s="104">
        <f t="shared" si="1"/>
        <v>82110.98</v>
      </c>
      <c r="D7" s="105" t="s">
        <v>119</v>
      </c>
      <c r="E7" s="104">
        <f t="shared" si="2"/>
        <v>38509.06</v>
      </c>
      <c r="F7" s="104">
        <f t="shared" si="3"/>
        <v>201935.93</v>
      </c>
      <c r="G7" s="106"/>
      <c r="H7" s="104">
        <v>64565.43</v>
      </c>
      <c r="I7" s="104">
        <v>163426.87</v>
      </c>
    </row>
    <row r="8" spans="1:9" ht="18">
      <c r="A8" s="103" t="s">
        <v>120</v>
      </c>
      <c r="B8" s="104">
        <f t="shared" si="0"/>
        <v>10381.71</v>
      </c>
      <c r="C8" s="104">
        <f t="shared" si="1"/>
        <v>49640.34</v>
      </c>
      <c r="D8" s="105" t="s">
        <v>121</v>
      </c>
      <c r="E8" s="104">
        <f t="shared" si="2"/>
        <v>170559.90000000002</v>
      </c>
      <c r="F8" s="104">
        <f t="shared" si="3"/>
        <v>629649.8</v>
      </c>
      <c r="G8" s="106"/>
      <c r="H8" s="104">
        <v>39258.63</v>
      </c>
      <c r="I8" s="104">
        <v>459089.9</v>
      </c>
    </row>
    <row r="9" spans="1:9" ht="18">
      <c r="A9" s="103" t="s">
        <v>122</v>
      </c>
      <c r="B9" s="104">
        <f t="shared" si="0"/>
        <v>229123.40000000002</v>
      </c>
      <c r="C9" s="104">
        <f t="shared" si="1"/>
        <v>1093278.9500000002</v>
      </c>
      <c r="D9" s="105" t="s">
        <v>123</v>
      </c>
      <c r="E9" s="104">
        <f t="shared" si="2"/>
        <v>55935.53999999999</v>
      </c>
      <c r="F9" s="104">
        <f t="shared" si="3"/>
        <v>271749.52999999997</v>
      </c>
      <c r="G9" s="106"/>
      <c r="H9" s="104">
        <v>864155.55</v>
      </c>
      <c r="I9" s="104">
        <v>215813.99</v>
      </c>
    </row>
    <row r="10" spans="1:9" ht="18">
      <c r="A10" s="103" t="s">
        <v>124</v>
      </c>
      <c r="B10" s="104">
        <f t="shared" si="0"/>
        <v>175836</v>
      </c>
      <c r="C10" s="104">
        <f t="shared" si="1"/>
        <v>759216</v>
      </c>
      <c r="D10" s="105" t="s">
        <v>125</v>
      </c>
      <c r="E10" s="104">
        <f t="shared" si="2"/>
        <v>26184</v>
      </c>
      <c r="F10" s="104">
        <f t="shared" si="3"/>
        <v>117799.88</v>
      </c>
      <c r="G10" s="106"/>
      <c r="H10" s="104">
        <v>583380</v>
      </c>
      <c r="I10" s="104">
        <v>91615.88</v>
      </c>
    </row>
    <row r="11" spans="1:9" ht="18">
      <c r="A11" s="103" t="s">
        <v>126</v>
      </c>
      <c r="B11" s="104">
        <f t="shared" si="0"/>
        <v>56730</v>
      </c>
      <c r="C11" s="104">
        <f t="shared" si="1"/>
        <v>312467.37</v>
      </c>
      <c r="D11" s="105" t="s">
        <v>127</v>
      </c>
      <c r="E11" s="104">
        <f t="shared" si="2"/>
        <v>18905</v>
      </c>
      <c r="F11" s="104">
        <f t="shared" si="3"/>
        <v>92532.6</v>
      </c>
      <c r="G11" s="106"/>
      <c r="H11" s="104">
        <v>255737.37</v>
      </c>
      <c r="I11" s="104">
        <v>73627.6</v>
      </c>
    </row>
    <row r="12" spans="1:9" ht="18">
      <c r="A12" s="103" t="s">
        <v>128</v>
      </c>
      <c r="B12" s="104">
        <f t="shared" si="0"/>
        <v>14891.81</v>
      </c>
      <c r="C12" s="104">
        <f t="shared" si="1"/>
        <v>73637.24</v>
      </c>
      <c r="D12" s="105" t="s">
        <v>129</v>
      </c>
      <c r="E12" s="104">
        <f t="shared" si="2"/>
        <v>170120.7</v>
      </c>
      <c r="F12" s="104">
        <f t="shared" si="3"/>
        <v>831656.23</v>
      </c>
      <c r="G12" s="106"/>
      <c r="H12" s="104">
        <v>58745.43</v>
      </c>
      <c r="I12" s="104">
        <v>661535.53</v>
      </c>
    </row>
    <row r="13" spans="1:9" ht="18">
      <c r="A13" s="103" t="s">
        <v>130</v>
      </c>
      <c r="B13" s="104">
        <f t="shared" si="0"/>
        <v>27471.47</v>
      </c>
      <c r="C13" s="104">
        <f t="shared" si="1"/>
        <v>116397.5</v>
      </c>
      <c r="D13" s="105" t="s">
        <v>131</v>
      </c>
      <c r="E13" s="104">
        <f t="shared" si="2"/>
        <v>61200</v>
      </c>
      <c r="F13" s="104">
        <f t="shared" si="3"/>
        <v>173447.38</v>
      </c>
      <c r="G13" s="106"/>
      <c r="H13" s="104">
        <v>88926.03</v>
      </c>
      <c r="I13" s="104">
        <v>112247.38</v>
      </c>
    </row>
    <row r="14" spans="1:9" ht="18">
      <c r="A14" s="103" t="s">
        <v>132</v>
      </c>
      <c r="B14" s="104">
        <f t="shared" si="0"/>
        <v>54901.95</v>
      </c>
      <c r="C14" s="104">
        <f t="shared" si="1"/>
        <v>225627.27999999997</v>
      </c>
      <c r="D14" s="105" t="s">
        <v>133</v>
      </c>
      <c r="E14" s="104">
        <f t="shared" si="2"/>
        <v>47133</v>
      </c>
      <c r="F14" s="104">
        <f t="shared" si="3"/>
        <v>195029.05</v>
      </c>
      <c r="G14" s="106"/>
      <c r="H14" s="104">
        <v>170725.33</v>
      </c>
      <c r="I14" s="104">
        <v>147896.05</v>
      </c>
    </row>
    <row r="15" spans="1:9" ht="18">
      <c r="A15" s="103" t="s">
        <v>134</v>
      </c>
      <c r="B15" s="104">
        <f t="shared" si="0"/>
        <v>91662.98999999999</v>
      </c>
      <c r="C15" s="104">
        <f t="shared" si="1"/>
        <v>346220.22</v>
      </c>
      <c r="D15" s="105" t="s">
        <v>135</v>
      </c>
      <c r="E15" s="104">
        <f t="shared" si="2"/>
        <v>143255</v>
      </c>
      <c r="F15" s="104">
        <f t="shared" si="3"/>
        <v>640047.49</v>
      </c>
      <c r="G15" s="106"/>
      <c r="H15" s="104">
        <v>254557.23</v>
      </c>
      <c r="I15" s="104">
        <v>496792.49</v>
      </c>
    </row>
    <row r="16" spans="1:9" ht="18">
      <c r="A16" s="103" t="s">
        <v>136</v>
      </c>
      <c r="B16" s="104">
        <f t="shared" si="0"/>
        <v>22611.97</v>
      </c>
      <c r="C16" s="104">
        <f t="shared" si="1"/>
        <v>86548.75</v>
      </c>
      <c r="D16" s="105" t="s">
        <v>137</v>
      </c>
      <c r="E16" s="104">
        <f t="shared" si="2"/>
        <v>16113.759999999998</v>
      </c>
      <c r="F16" s="104">
        <f t="shared" si="3"/>
        <v>68766.29</v>
      </c>
      <c r="G16" s="106"/>
      <c r="H16" s="104">
        <v>63936.78</v>
      </c>
      <c r="I16" s="104">
        <v>52652.53</v>
      </c>
    </row>
    <row r="17" spans="1:9" ht="18">
      <c r="A17" s="103" t="s">
        <v>138</v>
      </c>
      <c r="B17" s="104">
        <f t="shared" si="0"/>
        <v>25329.15</v>
      </c>
      <c r="C17" s="104">
        <f t="shared" si="1"/>
        <v>115321.23000000001</v>
      </c>
      <c r="D17" s="105" t="s">
        <v>139</v>
      </c>
      <c r="E17" s="104">
        <f t="shared" si="2"/>
        <v>73462</v>
      </c>
      <c r="F17" s="104">
        <f t="shared" si="3"/>
        <v>341921.08</v>
      </c>
      <c r="G17" s="106"/>
      <c r="H17" s="104">
        <v>89992.08</v>
      </c>
      <c r="I17" s="104">
        <v>268459.08</v>
      </c>
    </row>
    <row r="18" spans="1:9" ht="18">
      <c r="A18" s="103" t="s">
        <v>140</v>
      </c>
      <c r="B18" s="104">
        <f t="shared" si="0"/>
        <v>6620</v>
      </c>
      <c r="C18" s="104">
        <f t="shared" si="1"/>
        <v>33067.380000000005</v>
      </c>
      <c r="D18" s="105" t="s">
        <v>141</v>
      </c>
      <c r="E18" s="104">
        <f t="shared" si="2"/>
        <v>315670.61</v>
      </c>
      <c r="F18" s="104">
        <f t="shared" si="3"/>
        <v>1269119.71</v>
      </c>
      <c r="G18" s="106"/>
      <c r="H18" s="104">
        <v>26447.38</v>
      </c>
      <c r="I18" s="104">
        <v>953449.1</v>
      </c>
    </row>
    <row r="19" spans="1:9" ht="18">
      <c r="A19" s="103" t="s">
        <v>142</v>
      </c>
      <c r="B19" s="104">
        <f t="shared" si="0"/>
        <v>28050.239999999998</v>
      </c>
      <c r="C19" s="104">
        <f t="shared" si="1"/>
        <v>120461.82</v>
      </c>
      <c r="D19" s="105" t="s">
        <v>143</v>
      </c>
      <c r="E19" s="104">
        <f t="shared" si="2"/>
        <v>7463</v>
      </c>
      <c r="F19" s="104">
        <f t="shared" si="3"/>
        <v>38046.509999999995</v>
      </c>
      <c r="G19" s="106"/>
      <c r="H19" s="104">
        <v>92411.58</v>
      </c>
      <c r="I19" s="104">
        <v>30583.51</v>
      </c>
    </row>
    <row r="20" spans="1:9" ht="18">
      <c r="A20" s="103" t="s">
        <v>144</v>
      </c>
      <c r="B20" s="104">
        <f t="shared" si="0"/>
        <v>73967.14</v>
      </c>
      <c r="C20" s="104">
        <f t="shared" si="1"/>
        <v>353557.96</v>
      </c>
      <c r="D20" s="105" t="s">
        <v>145</v>
      </c>
      <c r="E20" s="104">
        <f t="shared" si="2"/>
        <v>14499.46</v>
      </c>
      <c r="F20" s="104">
        <f t="shared" si="3"/>
        <v>61363.65</v>
      </c>
      <c r="G20" s="106"/>
      <c r="H20" s="104">
        <v>279590.82</v>
      </c>
      <c r="I20" s="104">
        <v>46864.19</v>
      </c>
    </row>
    <row r="21" spans="1:9" ht="18">
      <c r="A21" s="103" t="s">
        <v>146</v>
      </c>
      <c r="B21" s="104">
        <f t="shared" si="0"/>
        <v>11726.64</v>
      </c>
      <c r="C21" s="104">
        <f t="shared" si="1"/>
        <v>51433.49</v>
      </c>
      <c r="D21" s="105" t="s">
        <v>147</v>
      </c>
      <c r="E21" s="104">
        <f t="shared" si="2"/>
        <v>28160.53</v>
      </c>
      <c r="F21" s="104">
        <f t="shared" si="3"/>
        <v>156560.16999999998</v>
      </c>
      <c r="G21" s="106"/>
      <c r="H21" s="104">
        <v>39706.85</v>
      </c>
      <c r="I21" s="104">
        <v>128399.64</v>
      </c>
    </row>
    <row r="22" spans="1:9" ht="18">
      <c r="A22" s="103" t="s">
        <v>148</v>
      </c>
      <c r="B22" s="104">
        <f t="shared" si="0"/>
        <v>121344</v>
      </c>
      <c r="C22" s="104">
        <f t="shared" si="1"/>
        <v>474943.03</v>
      </c>
      <c r="D22" s="105" t="s">
        <v>149</v>
      </c>
      <c r="E22" s="104">
        <f t="shared" si="2"/>
        <v>19350</v>
      </c>
      <c r="F22" s="104">
        <f t="shared" si="3"/>
        <v>95399.46</v>
      </c>
      <c r="G22" s="106"/>
      <c r="H22" s="104">
        <v>353599.03</v>
      </c>
      <c r="I22" s="104">
        <v>76049.46</v>
      </c>
    </row>
    <row r="23" spans="1:9" ht="18">
      <c r="A23" s="103" t="s">
        <v>219</v>
      </c>
      <c r="B23" s="104">
        <f t="shared" si="0"/>
        <v>1614316.85</v>
      </c>
      <c r="C23" s="104">
        <f t="shared" si="1"/>
        <v>8386280.0600000005</v>
      </c>
      <c r="D23" s="105" t="s">
        <v>151</v>
      </c>
      <c r="E23" s="104">
        <f t="shared" si="2"/>
        <v>6009.2300000000005</v>
      </c>
      <c r="F23" s="104">
        <f t="shared" si="3"/>
        <v>43466.15</v>
      </c>
      <c r="G23" s="106"/>
      <c r="H23" s="104">
        <v>6771963.21</v>
      </c>
      <c r="I23" s="104">
        <v>37456.92</v>
      </c>
    </row>
    <row r="24" spans="1:9" ht="18">
      <c r="A24" s="103" t="s">
        <v>152</v>
      </c>
      <c r="B24" s="104">
        <f t="shared" si="0"/>
        <v>10185.54</v>
      </c>
      <c r="C24" s="104">
        <f t="shared" si="1"/>
        <v>70709.27</v>
      </c>
      <c r="D24" s="105" t="s">
        <v>153</v>
      </c>
      <c r="E24" s="104">
        <f t="shared" si="2"/>
        <v>7554.24</v>
      </c>
      <c r="F24" s="104">
        <f t="shared" si="3"/>
        <v>38654.1</v>
      </c>
      <c r="G24" s="106"/>
      <c r="H24" s="104">
        <v>60523.73</v>
      </c>
      <c r="I24" s="104">
        <v>31099.86</v>
      </c>
    </row>
    <row r="25" spans="1:9" ht="18">
      <c r="A25" s="103" t="s">
        <v>154</v>
      </c>
      <c r="B25" s="104">
        <f t="shared" si="0"/>
        <v>29691.870000000003</v>
      </c>
      <c r="C25" s="104">
        <f t="shared" si="1"/>
        <v>172840.81</v>
      </c>
      <c r="D25" s="105" t="s">
        <v>155</v>
      </c>
      <c r="E25" s="104">
        <f t="shared" si="2"/>
        <v>16143.04</v>
      </c>
      <c r="F25" s="104">
        <f t="shared" si="3"/>
        <v>82063.04000000001</v>
      </c>
      <c r="G25" s="106"/>
      <c r="H25" s="104">
        <v>143148.94</v>
      </c>
      <c r="I25" s="104">
        <v>65920</v>
      </c>
    </row>
    <row r="26" spans="1:9" ht="18">
      <c r="A26" s="103" t="s">
        <v>156</v>
      </c>
      <c r="B26" s="104">
        <f t="shared" si="0"/>
        <v>68099.42</v>
      </c>
      <c r="C26" s="104">
        <f t="shared" si="1"/>
        <v>387259.97</v>
      </c>
      <c r="D26" s="105" t="s">
        <v>157</v>
      </c>
      <c r="E26" s="104">
        <f t="shared" si="2"/>
        <v>103428.67</v>
      </c>
      <c r="F26" s="104">
        <f t="shared" si="3"/>
        <v>501474.6</v>
      </c>
      <c r="G26" s="106"/>
      <c r="H26" s="104">
        <v>319160.55</v>
      </c>
      <c r="I26" s="104">
        <v>398045.93</v>
      </c>
    </row>
    <row r="27" spans="1:9" ht="18">
      <c r="A27" s="103" t="s">
        <v>158</v>
      </c>
      <c r="B27" s="104">
        <f t="shared" si="0"/>
        <v>47238</v>
      </c>
      <c r="C27" s="104">
        <f t="shared" si="1"/>
        <v>195342.52</v>
      </c>
      <c r="D27" s="105" t="s">
        <v>159</v>
      </c>
      <c r="E27" s="104">
        <f t="shared" si="2"/>
        <v>31672.18</v>
      </c>
      <c r="F27" s="104">
        <f t="shared" si="3"/>
        <v>159535.99</v>
      </c>
      <c r="G27" s="106"/>
      <c r="H27" s="104">
        <v>148104.52</v>
      </c>
      <c r="I27" s="104">
        <v>127863.81</v>
      </c>
    </row>
    <row r="28" spans="1:9" ht="18">
      <c r="A28" s="103" t="s">
        <v>160</v>
      </c>
      <c r="B28" s="104">
        <f t="shared" si="0"/>
        <v>57250</v>
      </c>
      <c r="C28" s="104">
        <f t="shared" si="1"/>
        <v>341647.66</v>
      </c>
      <c r="D28" s="105" t="s">
        <v>161</v>
      </c>
      <c r="E28" s="104">
        <f t="shared" si="2"/>
        <v>70638.98000000001</v>
      </c>
      <c r="F28" s="104">
        <f t="shared" si="3"/>
        <v>320122.15</v>
      </c>
      <c r="G28" s="106"/>
      <c r="H28" s="104">
        <v>284397.66</v>
      </c>
      <c r="I28" s="104">
        <v>249483.17</v>
      </c>
    </row>
    <row r="29" spans="1:9" ht="18">
      <c r="A29" s="103" t="s">
        <v>162</v>
      </c>
      <c r="B29" s="104">
        <f t="shared" si="0"/>
        <v>14308.66</v>
      </c>
      <c r="C29" s="104">
        <f t="shared" si="1"/>
        <v>77961.62</v>
      </c>
      <c r="D29" s="105" t="s">
        <v>163</v>
      </c>
      <c r="E29" s="104">
        <f t="shared" si="2"/>
        <v>132226.53</v>
      </c>
      <c r="F29" s="104">
        <f t="shared" si="3"/>
        <v>595139.52</v>
      </c>
      <c r="G29" s="106"/>
      <c r="H29" s="104">
        <v>63652.96</v>
      </c>
      <c r="I29" s="104">
        <v>462912.99</v>
      </c>
    </row>
    <row r="30" spans="1:9" ht="18">
      <c r="A30" s="103" t="s">
        <v>164</v>
      </c>
      <c r="B30" s="104">
        <f t="shared" si="0"/>
        <v>84476</v>
      </c>
      <c r="C30" s="104">
        <f t="shared" si="1"/>
        <v>278498.57999999996</v>
      </c>
      <c r="D30" s="105" t="s">
        <v>165</v>
      </c>
      <c r="E30" s="104">
        <f t="shared" si="2"/>
        <v>541544.34</v>
      </c>
      <c r="F30" s="104">
        <f t="shared" si="3"/>
        <v>2744680.8499999996</v>
      </c>
      <c r="G30" s="106"/>
      <c r="H30" s="104">
        <v>194022.58</v>
      </c>
      <c r="I30" s="104">
        <v>2203136.51</v>
      </c>
    </row>
    <row r="31" spans="1:9" ht="18">
      <c r="A31" s="103" t="s">
        <v>166</v>
      </c>
      <c r="B31" s="104">
        <f t="shared" si="0"/>
        <v>45050</v>
      </c>
      <c r="C31" s="104">
        <f t="shared" si="1"/>
        <v>196954.4</v>
      </c>
      <c r="D31" s="105" t="s">
        <v>167</v>
      </c>
      <c r="E31" s="104">
        <f t="shared" si="2"/>
        <v>18510.82</v>
      </c>
      <c r="F31" s="104">
        <f t="shared" si="3"/>
        <v>73428.26000000001</v>
      </c>
      <c r="G31" s="106"/>
      <c r="H31" s="104">
        <v>151904.4</v>
      </c>
      <c r="I31" s="104">
        <v>54917.44</v>
      </c>
    </row>
    <row r="32" spans="1:9" ht="18">
      <c r="A32" s="103" t="s">
        <v>168</v>
      </c>
      <c r="B32" s="104">
        <f t="shared" si="0"/>
        <v>38843.82</v>
      </c>
      <c r="C32" s="104">
        <f t="shared" si="1"/>
        <v>152804.81</v>
      </c>
      <c r="D32" s="105" t="s">
        <v>169</v>
      </c>
      <c r="E32" s="104">
        <f t="shared" si="2"/>
        <v>19565.870000000003</v>
      </c>
      <c r="F32" s="104">
        <f t="shared" si="3"/>
        <v>86855.68</v>
      </c>
      <c r="G32" s="106"/>
      <c r="H32" s="104">
        <v>113960.99</v>
      </c>
      <c r="I32" s="104">
        <v>67289.81</v>
      </c>
    </row>
    <row r="33" spans="1:9" ht="18">
      <c r="A33" s="103" t="s">
        <v>170</v>
      </c>
      <c r="B33" s="104">
        <f t="shared" si="0"/>
        <v>20812</v>
      </c>
      <c r="C33" s="104">
        <f t="shared" si="1"/>
        <v>79352.18</v>
      </c>
      <c r="D33" s="105" t="s">
        <v>171</v>
      </c>
      <c r="E33" s="104">
        <f t="shared" si="2"/>
        <v>369509.7</v>
      </c>
      <c r="F33" s="104">
        <f t="shared" si="3"/>
        <v>1553827.14</v>
      </c>
      <c r="G33" s="106"/>
      <c r="H33" s="104">
        <v>58540.18</v>
      </c>
      <c r="I33" s="104">
        <v>1184317.44</v>
      </c>
    </row>
    <row r="34" spans="1:9" ht="18">
      <c r="A34" s="103" t="s">
        <v>172</v>
      </c>
      <c r="B34" s="104">
        <f t="shared" si="0"/>
        <v>75270.1</v>
      </c>
      <c r="C34" s="104">
        <f t="shared" si="1"/>
        <v>384761.1</v>
      </c>
      <c r="D34" s="105" t="s">
        <v>173</v>
      </c>
      <c r="E34" s="104">
        <f t="shared" si="2"/>
        <v>2144410</v>
      </c>
      <c r="F34" s="104">
        <f t="shared" si="3"/>
        <v>10186351.74</v>
      </c>
      <c r="G34" s="106"/>
      <c r="H34" s="104">
        <v>309491</v>
      </c>
      <c r="I34" s="104">
        <v>8041941.74</v>
      </c>
    </row>
    <row r="35" spans="1:9" ht="18">
      <c r="A35" s="103" t="s">
        <v>174</v>
      </c>
      <c r="B35" s="104">
        <f t="shared" si="0"/>
        <v>46162</v>
      </c>
      <c r="C35" s="104">
        <f t="shared" si="1"/>
        <v>86695.39</v>
      </c>
      <c r="D35" s="105" t="s">
        <v>175</v>
      </c>
      <c r="E35" s="104">
        <f t="shared" si="2"/>
        <v>31268</v>
      </c>
      <c r="F35" s="104">
        <f t="shared" si="3"/>
        <v>130604.53</v>
      </c>
      <c r="G35" s="106"/>
      <c r="H35" s="104">
        <v>40533.39</v>
      </c>
      <c r="I35" s="104">
        <v>99336.53</v>
      </c>
    </row>
    <row r="36" spans="1:9" ht="18">
      <c r="A36" s="103" t="s">
        <v>176</v>
      </c>
      <c r="B36" s="104">
        <f t="shared" si="0"/>
        <v>96298.98999999999</v>
      </c>
      <c r="C36" s="104">
        <f t="shared" si="1"/>
        <v>414567.69</v>
      </c>
      <c r="D36" s="105" t="s">
        <v>177</v>
      </c>
      <c r="E36" s="104">
        <f t="shared" si="2"/>
        <v>14321.82</v>
      </c>
      <c r="F36" s="104">
        <f t="shared" si="3"/>
        <v>83466.54000000001</v>
      </c>
      <c r="G36" s="106"/>
      <c r="H36" s="104">
        <v>318268.7</v>
      </c>
      <c r="I36" s="104">
        <v>69144.72</v>
      </c>
    </row>
    <row r="37" spans="1:9" ht="18">
      <c r="A37" s="103" t="s">
        <v>178</v>
      </c>
      <c r="B37" s="104">
        <f aca="true" t="shared" si="4" ref="B37:B53">E110</f>
        <v>707193.98</v>
      </c>
      <c r="C37" s="104">
        <f aca="true" t="shared" si="5" ref="C37:C53">H37+B37</f>
        <v>3234077.5</v>
      </c>
      <c r="D37" s="105" t="s">
        <v>179</v>
      </c>
      <c r="E37" s="104">
        <f t="shared" si="2"/>
        <v>252704.94</v>
      </c>
      <c r="F37" s="104">
        <f t="shared" si="3"/>
        <v>1143076.56</v>
      </c>
      <c r="G37" s="106"/>
      <c r="H37" s="104">
        <v>2526883.52</v>
      </c>
      <c r="I37" s="104">
        <v>890371.62</v>
      </c>
    </row>
    <row r="38" spans="1:9" ht="18">
      <c r="A38" s="103" t="s">
        <v>180</v>
      </c>
      <c r="B38" s="104">
        <f t="shared" si="4"/>
        <v>3816.16</v>
      </c>
      <c r="C38" s="104">
        <f t="shared" si="5"/>
        <v>27698.19</v>
      </c>
      <c r="D38" s="105" t="s">
        <v>181</v>
      </c>
      <c r="E38" s="104">
        <f t="shared" si="2"/>
        <v>380131.5</v>
      </c>
      <c r="F38" s="104">
        <f t="shared" si="3"/>
        <v>1787157.67</v>
      </c>
      <c r="G38" s="106"/>
      <c r="H38" s="104">
        <v>23882.03</v>
      </c>
      <c r="I38" s="104">
        <v>1407026.17</v>
      </c>
    </row>
    <row r="39" spans="1:9" ht="18">
      <c r="A39" s="103" t="s">
        <v>182</v>
      </c>
      <c r="B39" s="104">
        <f t="shared" si="4"/>
        <v>21039.63</v>
      </c>
      <c r="C39" s="104">
        <f t="shared" si="5"/>
        <v>108902.78</v>
      </c>
      <c r="D39" s="105" t="s">
        <v>183</v>
      </c>
      <c r="E39" s="104">
        <f t="shared" si="2"/>
        <v>66391.42</v>
      </c>
      <c r="F39" s="104">
        <f t="shared" si="3"/>
        <v>370050.18</v>
      </c>
      <c r="G39" s="106"/>
      <c r="H39" s="104">
        <v>87863.15</v>
      </c>
      <c r="I39" s="104">
        <v>303658.76</v>
      </c>
    </row>
    <row r="40" spans="1:9" ht="18">
      <c r="A40" s="103" t="s">
        <v>184</v>
      </c>
      <c r="B40" s="104">
        <f t="shared" si="4"/>
        <v>41120.83</v>
      </c>
      <c r="C40" s="104">
        <f t="shared" si="5"/>
        <v>218746.96000000002</v>
      </c>
      <c r="D40" s="105" t="s">
        <v>185</v>
      </c>
      <c r="E40" s="104">
        <f t="shared" si="2"/>
        <v>6563.6</v>
      </c>
      <c r="F40" s="104">
        <f t="shared" si="3"/>
        <v>49739.89</v>
      </c>
      <c r="G40" s="106"/>
      <c r="H40" s="104">
        <v>177626.13</v>
      </c>
      <c r="I40" s="104">
        <v>43176.29</v>
      </c>
    </row>
    <row r="41" spans="1:9" ht="18">
      <c r="A41" s="103" t="s">
        <v>186</v>
      </c>
      <c r="B41" s="104">
        <f t="shared" si="4"/>
        <v>51813.89</v>
      </c>
      <c r="C41" s="104">
        <f t="shared" si="5"/>
        <v>328692.27</v>
      </c>
      <c r="D41" s="105" t="s">
        <v>187</v>
      </c>
      <c r="E41" s="104">
        <f t="shared" si="2"/>
        <v>30946.03</v>
      </c>
      <c r="F41" s="104">
        <f t="shared" si="3"/>
        <v>94778.38</v>
      </c>
      <c r="G41" s="106"/>
      <c r="H41" s="104">
        <v>276878.38</v>
      </c>
      <c r="I41" s="104">
        <v>63832.35</v>
      </c>
    </row>
    <row r="42" spans="1:9" ht="18">
      <c r="A42" s="103" t="s">
        <v>188</v>
      </c>
      <c r="B42" s="104">
        <f t="shared" si="4"/>
        <v>13203.33</v>
      </c>
      <c r="C42" s="104">
        <f t="shared" si="5"/>
        <v>124252.6</v>
      </c>
      <c r="D42" s="105" t="s">
        <v>220</v>
      </c>
      <c r="E42" s="104">
        <f t="shared" si="2"/>
        <v>31406.699999999997</v>
      </c>
      <c r="F42" s="104">
        <f t="shared" si="3"/>
        <v>138705.12</v>
      </c>
      <c r="G42" s="106"/>
      <c r="H42" s="104">
        <v>111049.27</v>
      </c>
      <c r="I42" s="104">
        <v>107298.42</v>
      </c>
    </row>
    <row r="43" spans="1:9" ht="18">
      <c r="A43" s="103" t="s">
        <v>190</v>
      </c>
      <c r="B43" s="104">
        <f t="shared" si="4"/>
        <v>27967.28</v>
      </c>
      <c r="C43" s="104">
        <f t="shared" si="5"/>
        <v>130658.1</v>
      </c>
      <c r="D43" s="105" t="s">
        <v>191</v>
      </c>
      <c r="E43" s="104">
        <f t="shared" si="2"/>
        <v>10489</v>
      </c>
      <c r="F43" s="104">
        <f t="shared" si="3"/>
        <v>32320</v>
      </c>
      <c r="G43" s="106"/>
      <c r="H43" s="104">
        <v>102690.82</v>
      </c>
      <c r="I43" s="104">
        <v>21831</v>
      </c>
    </row>
    <row r="44" spans="1:9" ht="18">
      <c r="A44" s="103" t="s">
        <v>192</v>
      </c>
      <c r="B44" s="104">
        <f t="shared" si="4"/>
        <v>48900.53</v>
      </c>
      <c r="C44" s="104">
        <f t="shared" si="5"/>
        <v>214654.61</v>
      </c>
      <c r="D44" s="105" t="s">
        <v>193</v>
      </c>
      <c r="E44" s="104">
        <f t="shared" si="2"/>
        <v>51967.119999999995</v>
      </c>
      <c r="F44" s="104">
        <f t="shared" si="3"/>
        <v>223973.46</v>
      </c>
      <c r="G44" s="106"/>
      <c r="H44" s="104">
        <v>165754.08</v>
      </c>
      <c r="I44" s="104">
        <v>172006.34</v>
      </c>
    </row>
    <row r="45" spans="1:9" ht="18">
      <c r="A45" s="103" t="s">
        <v>194</v>
      </c>
      <c r="B45" s="104">
        <f t="shared" si="4"/>
        <v>31474.050000000003</v>
      </c>
      <c r="C45" s="104">
        <f t="shared" si="5"/>
        <v>126407.94</v>
      </c>
      <c r="D45" s="105" t="s">
        <v>195</v>
      </c>
      <c r="E45" s="104">
        <f t="shared" si="2"/>
        <v>240211</v>
      </c>
      <c r="F45" s="104">
        <f t="shared" si="3"/>
        <v>1043550.22</v>
      </c>
      <c r="G45" s="106"/>
      <c r="H45" s="104">
        <v>94933.89</v>
      </c>
      <c r="I45" s="104">
        <v>803339.22</v>
      </c>
    </row>
    <row r="46" spans="1:9" ht="18">
      <c r="A46" s="103" t="s">
        <v>196</v>
      </c>
      <c r="B46" s="104">
        <f t="shared" si="4"/>
        <v>6344</v>
      </c>
      <c r="C46" s="104">
        <f t="shared" si="5"/>
        <v>30978.11</v>
      </c>
      <c r="D46" s="105" t="s">
        <v>197</v>
      </c>
      <c r="E46" s="104">
        <f t="shared" si="2"/>
        <v>9194.9</v>
      </c>
      <c r="F46" s="104">
        <f t="shared" si="3"/>
        <v>54775.65</v>
      </c>
      <c r="G46" s="106"/>
      <c r="H46" s="104">
        <v>24634.11</v>
      </c>
      <c r="I46" s="104">
        <v>45580.75</v>
      </c>
    </row>
    <row r="47" spans="1:9" ht="18">
      <c r="A47" s="103" t="s">
        <v>198</v>
      </c>
      <c r="B47" s="104">
        <f t="shared" si="4"/>
        <v>19303.33</v>
      </c>
      <c r="C47" s="104">
        <f t="shared" si="5"/>
        <v>92735.43000000001</v>
      </c>
      <c r="D47" s="105" t="s">
        <v>199</v>
      </c>
      <c r="E47" s="104">
        <f t="shared" si="2"/>
        <v>38083.520000000004</v>
      </c>
      <c r="F47" s="104">
        <f t="shared" si="3"/>
        <v>172251.32</v>
      </c>
      <c r="G47" s="106"/>
      <c r="H47" s="104">
        <v>73432.1</v>
      </c>
      <c r="I47" s="104">
        <v>134167.8</v>
      </c>
    </row>
    <row r="48" spans="1:9" ht="18">
      <c r="A48" s="103" t="s">
        <v>200</v>
      </c>
      <c r="B48" s="104">
        <f t="shared" si="4"/>
        <v>10821.89</v>
      </c>
      <c r="C48" s="104">
        <f t="shared" si="5"/>
        <v>45756.1</v>
      </c>
      <c r="D48" s="105" t="s">
        <v>201</v>
      </c>
      <c r="E48" s="104">
        <f t="shared" si="2"/>
        <v>24216.510000000002</v>
      </c>
      <c r="F48" s="104">
        <f t="shared" si="3"/>
        <v>126250.48999999999</v>
      </c>
      <c r="G48" s="106"/>
      <c r="H48" s="104">
        <v>34934.21</v>
      </c>
      <c r="I48" s="104">
        <v>102033.98</v>
      </c>
    </row>
    <row r="49" spans="1:9" ht="18">
      <c r="A49" s="103" t="s">
        <v>202</v>
      </c>
      <c r="B49" s="104">
        <f t="shared" si="4"/>
        <v>83524</v>
      </c>
      <c r="C49" s="104">
        <f t="shared" si="5"/>
        <v>404119.67</v>
      </c>
      <c r="D49" s="105" t="s">
        <v>203</v>
      </c>
      <c r="E49" s="104">
        <f t="shared" si="2"/>
        <v>987959.9</v>
      </c>
      <c r="F49" s="104">
        <f t="shared" si="3"/>
        <v>4619920.21</v>
      </c>
      <c r="G49" s="106"/>
      <c r="H49" s="104">
        <v>320595.67</v>
      </c>
      <c r="I49" s="104">
        <v>3631960.31</v>
      </c>
    </row>
    <row r="50" spans="1:9" ht="18">
      <c r="A50" s="103" t="s">
        <v>204</v>
      </c>
      <c r="B50" s="104">
        <f t="shared" si="4"/>
        <v>16742</v>
      </c>
      <c r="C50" s="104">
        <f t="shared" si="5"/>
        <v>87978.49</v>
      </c>
      <c r="D50" s="105" t="s">
        <v>205</v>
      </c>
      <c r="E50" s="104">
        <f t="shared" si="2"/>
        <v>369669.76</v>
      </c>
      <c r="F50" s="104">
        <f t="shared" si="3"/>
        <v>1398373.75</v>
      </c>
      <c r="G50" s="106"/>
      <c r="H50" s="104">
        <v>71236.49</v>
      </c>
      <c r="I50" s="104">
        <v>1028703.99</v>
      </c>
    </row>
    <row r="51" spans="1:9" ht="18.75" thickBot="1">
      <c r="A51" s="103" t="s">
        <v>206</v>
      </c>
      <c r="B51" s="104">
        <f t="shared" si="4"/>
        <v>995449.73</v>
      </c>
      <c r="C51" s="104">
        <f t="shared" si="5"/>
        <v>4746000.07</v>
      </c>
      <c r="D51" s="105" t="s">
        <v>207</v>
      </c>
      <c r="E51" s="104">
        <f t="shared" si="2"/>
        <v>397398.93</v>
      </c>
      <c r="F51" s="104">
        <f t="shared" si="3"/>
        <v>2053309.0699999998</v>
      </c>
      <c r="G51" s="106"/>
      <c r="H51" s="104">
        <v>3750550.34</v>
      </c>
      <c r="I51" s="104">
        <v>1655910.14</v>
      </c>
    </row>
    <row r="52" spans="1:9" ht="18.75" thickTop="1">
      <c r="A52" s="103" t="s">
        <v>208</v>
      </c>
      <c r="B52" s="104">
        <f t="shared" si="4"/>
        <v>3524.34</v>
      </c>
      <c r="C52" s="104">
        <f t="shared" si="5"/>
        <v>25492.15</v>
      </c>
      <c r="D52" s="107"/>
      <c r="E52" s="108" t="s">
        <v>108</v>
      </c>
      <c r="F52" s="109"/>
      <c r="G52" s="106"/>
      <c r="H52" s="104">
        <v>21967.81</v>
      </c>
      <c r="I52" s="109"/>
    </row>
    <row r="53" spans="1:9" ht="18">
      <c r="A53" s="110" t="s">
        <v>209</v>
      </c>
      <c r="B53" s="104">
        <f t="shared" si="4"/>
        <v>16557.84</v>
      </c>
      <c r="C53" s="104">
        <f t="shared" si="5"/>
        <v>81448.17</v>
      </c>
      <c r="D53" s="111" t="s">
        <v>210</v>
      </c>
      <c r="E53" s="112">
        <f>SUM(B5:B53)+SUM(E5:E51)</f>
        <v>13155556.32</v>
      </c>
      <c r="F53" s="112">
        <f>SUM(C5:C53)+SUM(F5:F51)</f>
        <v>61730751.53</v>
      </c>
      <c r="G53" s="106"/>
      <c r="H53" s="104">
        <v>64890.33</v>
      </c>
      <c r="I53" s="112">
        <v>0</v>
      </c>
    </row>
    <row r="55" spans="3:7" ht="12.75">
      <c r="C55" s="102" t="s">
        <v>108</v>
      </c>
      <c r="F55" s="102" t="s">
        <v>108</v>
      </c>
      <c r="G55" s="102" t="s">
        <v>108</v>
      </c>
    </row>
    <row r="56" spans="2:6" ht="12.75">
      <c r="B56" s="102" t="s">
        <v>108</v>
      </c>
      <c r="F56" s="102" t="s">
        <v>108</v>
      </c>
    </row>
    <row r="57" ht="12.75">
      <c r="B57" s="102" t="s">
        <v>108</v>
      </c>
    </row>
    <row r="58" ht="12.75">
      <c r="B58" s="102" t="s">
        <v>108</v>
      </c>
    </row>
    <row r="59" ht="12.75">
      <c r="B59" s="102" t="s">
        <v>108</v>
      </c>
    </row>
    <row r="60" ht="12.75">
      <c r="B60" s="102" t="s">
        <v>108</v>
      </c>
    </row>
    <row r="61" spans="1:2" ht="12.75">
      <c r="A61" s="102" t="s">
        <v>211</v>
      </c>
      <c r="B61" s="102" t="s">
        <v>108</v>
      </c>
    </row>
    <row r="62" spans="1:2" ht="12.75">
      <c r="A62" s="97" t="s">
        <v>212</v>
      </c>
      <c r="B62" s="102" t="s">
        <v>108</v>
      </c>
    </row>
    <row r="63" spans="1:2" ht="12.75">
      <c r="A63" s="97" t="s">
        <v>213</v>
      </c>
      <c r="B63" s="102" t="s">
        <v>108</v>
      </c>
    </row>
    <row r="64" spans="1:2" ht="12.75">
      <c r="A64" s="97" t="s">
        <v>214</v>
      </c>
      <c r="B64" s="102" t="s">
        <v>108</v>
      </c>
    </row>
    <row r="65" ht="12.75">
      <c r="A65" s="97" t="s">
        <v>215</v>
      </c>
    </row>
    <row r="77" spans="1:10" ht="18">
      <c r="A77" s="113"/>
      <c r="B77" s="114">
        <v>10701</v>
      </c>
      <c r="C77" s="114">
        <v>10716</v>
      </c>
      <c r="D77" s="114">
        <v>10717</v>
      </c>
      <c r="E77" s="115" t="s">
        <v>221</v>
      </c>
      <c r="F77" s="113"/>
      <c r="G77" s="114">
        <v>10701</v>
      </c>
      <c r="H77" s="114">
        <v>10716</v>
      </c>
      <c r="I77" s="114">
        <v>10717</v>
      </c>
      <c r="J77" s="115" t="s">
        <v>221</v>
      </c>
    </row>
    <row r="78" spans="1:10" ht="18">
      <c r="A78" s="116" t="s">
        <v>114</v>
      </c>
      <c r="B78" s="117">
        <v>67236.64</v>
      </c>
      <c r="C78" s="117">
        <v>46264.35</v>
      </c>
      <c r="D78" s="117">
        <v>0</v>
      </c>
      <c r="E78" s="118">
        <f aca="true" t="shared" si="6" ref="E78:E109">SUM(B78:D78)</f>
        <v>113500.98999999999</v>
      </c>
      <c r="F78" s="119" t="s">
        <v>115</v>
      </c>
      <c r="G78" s="117">
        <v>19756.7</v>
      </c>
      <c r="H78" s="117">
        <v>18508.36</v>
      </c>
      <c r="I78" s="117">
        <v>0</v>
      </c>
      <c r="J78" s="118">
        <f aca="true" t="shared" si="7" ref="J78:J124">SUM(G78:I78)</f>
        <v>38265.06</v>
      </c>
    </row>
    <row r="79" spans="1:10" ht="18">
      <c r="A79" s="116" t="s">
        <v>116</v>
      </c>
      <c r="B79" s="117">
        <v>39111.11</v>
      </c>
      <c r="C79" s="117">
        <v>26108.89</v>
      </c>
      <c r="D79" s="117">
        <v>0</v>
      </c>
      <c r="E79" s="118">
        <f t="shared" si="6"/>
        <v>65220</v>
      </c>
      <c r="F79" s="119" t="s">
        <v>117</v>
      </c>
      <c r="G79" s="117">
        <v>7969.04</v>
      </c>
      <c r="H79" s="117">
        <v>4947.34</v>
      </c>
      <c r="I79" s="117">
        <v>0</v>
      </c>
      <c r="J79" s="118">
        <f t="shared" si="7"/>
        <v>12916.380000000001</v>
      </c>
    </row>
    <row r="80" spans="1:10" ht="18">
      <c r="A80" s="116" t="s">
        <v>118</v>
      </c>
      <c r="B80" s="117">
        <v>9994.24</v>
      </c>
      <c r="C80" s="117">
        <v>7551.31</v>
      </c>
      <c r="D80" s="117">
        <v>0</v>
      </c>
      <c r="E80" s="118">
        <f t="shared" si="6"/>
        <v>17545.55</v>
      </c>
      <c r="F80" s="119" t="s">
        <v>119</v>
      </c>
      <c r="G80" s="117">
        <v>22386.51</v>
      </c>
      <c r="H80" s="117">
        <v>16122.55</v>
      </c>
      <c r="I80" s="117">
        <v>0</v>
      </c>
      <c r="J80" s="118">
        <f t="shared" si="7"/>
        <v>38509.06</v>
      </c>
    </row>
    <row r="81" spans="1:10" ht="18">
      <c r="A81" s="116" t="s">
        <v>120</v>
      </c>
      <c r="B81" s="117">
        <v>5978.97</v>
      </c>
      <c r="C81" s="117">
        <v>4402.74</v>
      </c>
      <c r="D81" s="117">
        <v>0</v>
      </c>
      <c r="E81" s="118">
        <f t="shared" si="6"/>
        <v>10381.71</v>
      </c>
      <c r="F81" s="119" t="s">
        <v>121</v>
      </c>
      <c r="G81" s="117">
        <v>107910.46</v>
      </c>
      <c r="H81" s="117">
        <v>62649.44</v>
      </c>
      <c r="I81" s="117">
        <v>0</v>
      </c>
      <c r="J81" s="118">
        <f t="shared" si="7"/>
        <v>170559.90000000002</v>
      </c>
    </row>
    <row r="82" spans="1:10" ht="18">
      <c r="A82" s="116" t="s">
        <v>122</v>
      </c>
      <c r="B82" s="117">
        <v>115037.52</v>
      </c>
      <c r="C82" s="117">
        <v>114085.88</v>
      </c>
      <c r="D82" s="117">
        <v>0</v>
      </c>
      <c r="E82" s="118">
        <f t="shared" si="6"/>
        <v>229123.40000000002</v>
      </c>
      <c r="F82" s="119" t="s">
        <v>123</v>
      </c>
      <c r="G82" s="117">
        <v>28492.87</v>
      </c>
      <c r="H82" s="117">
        <v>27442.67</v>
      </c>
      <c r="I82" s="117">
        <v>0</v>
      </c>
      <c r="J82" s="118">
        <f t="shared" si="7"/>
        <v>55935.53999999999</v>
      </c>
    </row>
    <row r="83" spans="1:10" ht="18">
      <c r="A83" s="116" t="s">
        <v>124</v>
      </c>
      <c r="B83" s="117">
        <v>93857.93</v>
      </c>
      <c r="C83" s="117">
        <v>81978.07</v>
      </c>
      <c r="D83" s="117">
        <v>0</v>
      </c>
      <c r="E83" s="118">
        <f t="shared" si="6"/>
        <v>175836</v>
      </c>
      <c r="F83" s="119" t="s">
        <v>125</v>
      </c>
      <c r="G83" s="117">
        <v>15049.85</v>
      </c>
      <c r="H83" s="117">
        <v>11134.15</v>
      </c>
      <c r="I83" s="117">
        <v>0</v>
      </c>
      <c r="J83" s="118">
        <f t="shared" si="7"/>
        <v>26184</v>
      </c>
    </row>
    <row r="84" spans="1:10" ht="18">
      <c r="A84" s="116" t="s">
        <v>126</v>
      </c>
      <c r="B84" s="117">
        <v>31190.57</v>
      </c>
      <c r="C84" s="117">
        <v>25539.43</v>
      </c>
      <c r="D84" s="117">
        <v>0</v>
      </c>
      <c r="E84" s="118">
        <f t="shared" si="6"/>
        <v>56730</v>
      </c>
      <c r="F84" s="119" t="s">
        <v>127</v>
      </c>
      <c r="G84" s="117">
        <v>13443.34</v>
      </c>
      <c r="H84" s="117">
        <v>5461.66</v>
      </c>
      <c r="I84" s="117">
        <v>0</v>
      </c>
      <c r="J84" s="118">
        <f t="shared" si="7"/>
        <v>18905</v>
      </c>
    </row>
    <row r="85" spans="1:10" ht="18">
      <c r="A85" s="116" t="s">
        <v>128</v>
      </c>
      <c r="B85" s="117">
        <v>9570.66</v>
      </c>
      <c r="C85" s="117">
        <v>5321.15</v>
      </c>
      <c r="D85" s="117">
        <v>0</v>
      </c>
      <c r="E85" s="118">
        <f t="shared" si="6"/>
        <v>14891.81</v>
      </c>
      <c r="F85" s="119" t="s">
        <v>129</v>
      </c>
      <c r="G85" s="117">
        <v>90686.99</v>
      </c>
      <c r="H85" s="117">
        <v>79433.71</v>
      </c>
      <c r="I85" s="117">
        <v>0</v>
      </c>
      <c r="J85" s="118">
        <f t="shared" si="7"/>
        <v>170120.7</v>
      </c>
    </row>
    <row r="86" spans="1:10" ht="18">
      <c r="A86" s="116" t="s">
        <v>130</v>
      </c>
      <c r="B86" s="117">
        <v>16611.52</v>
      </c>
      <c r="C86" s="117">
        <v>10859.95</v>
      </c>
      <c r="D86" s="117">
        <v>0</v>
      </c>
      <c r="E86" s="118">
        <f t="shared" si="6"/>
        <v>27471.47</v>
      </c>
      <c r="F86" s="119" t="s">
        <v>131</v>
      </c>
      <c r="G86" s="117">
        <v>43412.42</v>
      </c>
      <c r="H86" s="117">
        <v>17787.58</v>
      </c>
      <c r="I86" s="117">
        <v>0</v>
      </c>
      <c r="J86" s="118">
        <f t="shared" si="7"/>
        <v>61200</v>
      </c>
    </row>
    <row r="87" spans="1:10" ht="18">
      <c r="A87" s="116" t="s">
        <v>132</v>
      </c>
      <c r="B87" s="117">
        <v>34032.14</v>
      </c>
      <c r="C87" s="117">
        <v>20869.81</v>
      </c>
      <c r="D87" s="117">
        <v>0</v>
      </c>
      <c r="E87" s="118">
        <f t="shared" si="6"/>
        <v>54901.95</v>
      </c>
      <c r="F87" s="119" t="s">
        <v>133</v>
      </c>
      <c r="G87" s="117">
        <v>33715.51</v>
      </c>
      <c r="H87" s="117">
        <v>13417.49</v>
      </c>
      <c r="I87" s="117">
        <v>0</v>
      </c>
      <c r="J87" s="118">
        <f t="shared" si="7"/>
        <v>47133</v>
      </c>
    </row>
    <row r="88" spans="1:10" ht="18">
      <c r="A88" s="116" t="s">
        <v>134</v>
      </c>
      <c r="B88" s="117">
        <v>41384.35</v>
      </c>
      <c r="C88" s="117">
        <v>50278.64</v>
      </c>
      <c r="D88" s="117">
        <v>0</v>
      </c>
      <c r="E88" s="118">
        <f t="shared" si="6"/>
        <v>91662.98999999999</v>
      </c>
      <c r="F88" s="119" t="s">
        <v>135</v>
      </c>
      <c r="G88" s="117">
        <v>76473.33</v>
      </c>
      <c r="H88" s="117">
        <v>66781.67</v>
      </c>
      <c r="I88" s="117">
        <v>0</v>
      </c>
      <c r="J88" s="118">
        <f t="shared" si="7"/>
        <v>143255</v>
      </c>
    </row>
    <row r="89" spans="1:10" ht="18">
      <c r="A89" s="116" t="s">
        <v>136</v>
      </c>
      <c r="B89" s="117">
        <v>13933.98</v>
      </c>
      <c r="C89" s="117">
        <v>8677.99</v>
      </c>
      <c r="D89" s="117">
        <v>0</v>
      </c>
      <c r="E89" s="118">
        <f t="shared" si="6"/>
        <v>22611.97</v>
      </c>
      <c r="F89" s="119" t="s">
        <v>137</v>
      </c>
      <c r="G89" s="117">
        <v>8897.57</v>
      </c>
      <c r="H89" s="117">
        <v>7216.19</v>
      </c>
      <c r="I89" s="117">
        <v>0</v>
      </c>
      <c r="J89" s="118">
        <f t="shared" si="7"/>
        <v>16113.759999999998</v>
      </c>
    </row>
    <row r="90" spans="1:10" ht="18">
      <c r="A90" s="116" t="s">
        <v>138</v>
      </c>
      <c r="B90" s="117">
        <v>16886.43</v>
      </c>
      <c r="C90" s="117">
        <v>8442.72</v>
      </c>
      <c r="D90" s="117">
        <v>0</v>
      </c>
      <c r="E90" s="118">
        <f t="shared" si="6"/>
        <v>25329.15</v>
      </c>
      <c r="F90" s="119" t="s">
        <v>139</v>
      </c>
      <c r="G90" s="117">
        <v>46620.25</v>
      </c>
      <c r="H90" s="117">
        <v>26841.75</v>
      </c>
      <c r="I90" s="117">
        <v>0</v>
      </c>
      <c r="J90" s="118">
        <f t="shared" si="7"/>
        <v>73462</v>
      </c>
    </row>
    <row r="91" spans="1:10" ht="18">
      <c r="A91" s="116" t="s">
        <v>140</v>
      </c>
      <c r="B91" s="117">
        <v>3977.08</v>
      </c>
      <c r="C91" s="117">
        <v>2642.92</v>
      </c>
      <c r="D91" s="117">
        <v>0</v>
      </c>
      <c r="E91" s="118">
        <f t="shared" si="6"/>
        <v>6620</v>
      </c>
      <c r="F91" s="119" t="s">
        <v>141</v>
      </c>
      <c r="G91" s="117">
        <v>198314.42</v>
      </c>
      <c r="H91" s="117">
        <v>117356.19</v>
      </c>
      <c r="I91" s="117">
        <v>0</v>
      </c>
      <c r="J91" s="118">
        <f t="shared" si="7"/>
        <v>315670.61</v>
      </c>
    </row>
    <row r="92" spans="1:10" ht="18">
      <c r="A92" s="116" t="s">
        <v>142</v>
      </c>
      <c r="B92" s="117">
        <v>18886.26</v>
      </c>
      <c r="C92" s="117">
        <v>9163.98</v>
      </c>
      <c r="D92" s="117">
        <v>0</v>
      </c>
      <c r="E92" s="118">
        <f t="shared" si="6"/>
        <v>28050.239999999998</v>
      </c>
      <c r="F92" s="119" t="s">
        <v>143</v>
      </c>
      <c r="G92" s="117">
        <v>4152.62</v>
      </c>
      <c r="H92" s="117">
        <v>3310.38</v>
      </c>
      <c r="I92" s="117">
        <v>0</v>
      </c>
      <c r="J92" s="118">
        <f t="shared" si="7"/>
        <v>7463</v>
      </c>
    </row>
    <row r="93" spans="1:10" ht="18">
      <c r="A93" s="116" t="s">
        <v>144</v>
      </c>
      <c r="B93" s="117">
        <v>44815.97</v>
      </c>
      <c r="C93" s="117">
        <v>29151.17</v>
      </c>
      <c r="D93" s="117">
        <v>0</v>
      </c>
      <c r="E93" s="118">
        <f t="shared" si="6"/>
        <v>73967.14</v>
      </c>
      <c r="F93" s="119" t="s">
        <v>145</v>
      </c>
      <c r="G93" s="117">
        <v>7107.71</v>
      </c>
      <c r="H93" s="117">
        <v>7391.75</v>
      </c>
      <c r="I93" s="117">
        <v>0</v>
      </c>
      <c r="J93" s="118">
        <f t="shared" si="7"/>
        <v>14499.46</v>
      </c>
    </row>
    <row r="94" spans="1:10" ht="18">
      <c r="A94" s="116" t="s">
        <v>146</v>
      </c>
      <c r="B94" s="117">
        <v>7491.78</v>
      </c>
      <c r="C94" s="117">
        <v>4234.86</v>
      </c>
      <c r="D94" s="117">
        <v>0</v>
      </c>
      <c r="E94" s="118">
        <f t="shared" si="6"/>
        <v>11726.64</v>
      </c>
      <c r="F94" s="119" t="s">
        <v>147</v>
      </c>
      <c r="G94" s="117">
        <v>12822.69</v>
      </c>
      <c r="H94" s="117">
        <v>15337.84</v>
      </c>
      <c r="I94" s="117">
        <v>0</v>
      </c>
      <c r="J94" s="118">
        <f t="shared" si="7"/>
        <v>28160.53</v>
      </c>
    </row>
    <row r="95" spans="1:10" ht="18">
      <c r="A95" s="116" t="s">
        <v>148</v>
      </c>
      <c r="B95" s="117">
        <v>75790.22</v>
      </c>
      <c r="C95" s="117">
        <v>45553.78</v>
      </c>
      <c r="D95" s="117">
        <v>0</v>
      </c>
      <c r="E95" s="118">
        <f t="shared" si="6"/>
        <v>121344</v>
      </c>
      <c r="F95" s="119" t="s">
        <v>149</v>
      </c>
      <c r="G95" s="117">
        <v>10989.66</v>
      </c>
      <c r="H95" s="117">
        <v>8360.34</v>
      </c>
      <c r="I95" s="117">
        <v>0</v>
      </c>
      <c r="J95" s="118">
        <f t="shared" si="7"/>
        <v>19350</v>
      </c>
    </row>
    <row r="96" spans="1:10" ht="18">
      <c r="A96" s="116" t="s">
        <v>219</v>
      </c>
      <c r="B96" s="117">
        <v>1614730.53</v>
      </c>
      <c r="C96" s="117">
        <v>-413.68</v>
      </c>
      <c r="D96" s="117">
        <v>0</v>
      </c>
      <c r="E96" s="118">
        <f t="shared" si="6"/>
        <v>1614316.85</v>
      </c>
      <c r="F96" s="119" t="s">
        <v>151</v>
      </c>
      <c r="G96" s="117">
        <v>4579.39</v>
      </c>
      <c r="H96" s="117">
        <v>1429.84</v>
      </c>
      <c r="I96" s="117">
        <v>0</v>
      </c>
      <c r="J96" s="118">
        <f t="shared" si="7"/>
        <v>6009.2300000000005</v>
      </c>
    </row>
    <row r="97" spans="1:10" ht="18">
      <c r="A97" s="116" t="s">
        <v>152</v>
      </c>
      <c r="B97" s="117">
        <v>6303.99</v>
      </c>
      <c r="C97" s="117">
        <v>3881.55</v>
      </c>
      <c r="D97" s="117">
        <v>0</v>
      </c>
      <c r="E97" s="118">
        <f t="shared" si="6"/>
        <v>10185.54</v>
      </c>
      <c r="F97" s="120" t="s">
        <v>226</v>
      </c>
      <c r="G97" s="117">
        <v>3158.34</v>
      </c>
      <c r="H97" s="117">
        <v>4395.9</v>
      </c>
      <c r="I97" s="117">
        <v>0</v>
      </c>
      <c r="J97" s="118">
        <f t="shared" si="7"/>
        <v>7554.24</v>
      </c>
    </row>
    <row r="98" spans="1:10" ht="18">
      <c r="A98" s="116" t="s">
        <v>154</v>
      </c>
      <c r="B98" s="117">
        <v>17755.97</v>
      </c>
      <c r="C98" s="117">
        <v>11935.9</v>
      </c>
      <c r="D98" s="117">
        <v>0</v>
      </c>
      <c r="E98" s="118">
        <f t="shared" si="6"/>
        <v>29691.870000000003</v>
      </c>
      <c r="F98" s="119" t="s">
        <v>155</v>
      </c>
      <c r="G98" s="117">
        <v>9830.87</v>
      </c>
      <c r="H98" s="117">
        <v>6312.17</v>
      </c>
      <c r="I98" s="117">
        <v>0</v>
      </c>
      <c r="J98" s="118">
        <f t="shared" si="7"/>
        <v>16143.04</v>
      </c>
    </row>
    <row r="99" spans="1:10" ht="18">
      <c r="A99" s="116" t="s">
        <v>156</v>
      </c>
      <c r="B99" s="117">
        <v>34908.11</v>
      </c>
      <c r="C99" s="117">
        <v>33191.31</v>
      </c>
      <c r="D99" s="117">
        <v>0</v>
      </c>
      <c r="E99" s="118">
        <f t="shared" si="6"/>
        <v>68099.42</v>
      </c>
      <c r="F99" s="119" t="s">
        <v>157</v>
      </c>
      <c r="G99" s="117">
        <v>55909.18</v>
      </c>
      <c r="H99" s="117">
        <v>47519.49</v>
      </c>
      <c r="I99" s="117">
        <v>0</v>
      </c>
      <c r="J99" s="118">
        <f t="shared" si="7"/>
        <v>103428.67</v>
      </c>
    </row>
    <row r="100" spans="1:10" ht="18">
      <c r="A100" s="116" t="s">
        <v>158</v>
      </c>
      <c r="B100" s="117">
        <v>28327.18</v>
      </c>
      <c r="C100" s="117">
        <v>18910.82</v>
      </c>
      <c r="D100" s="117">
        <v>0</v>
      </c>
      <c r="E100" s="118">
        <f t="shared" si="6"/>
        <v>47238</v>
      </c>
      <c r="F100" s="119" t="s">
        <v>159</v>
      </c>
      <c r="G100" s="117">
        <v>18876.42</v>
      </c>
      <c r="H100" s="117">
        <v>12795.76</v>
      </c>
      <c r="I100" s="117">
        <v>0</v>
      </c>
      <c r="J100" s="118">
        <f t="shared" si="7"/>
        <v>31672.18</v>
      </c>
    </row>
    <row r="101" spans="1:10" ht="18">
      <c r="A101" s="116" t="s">
        <v>160</v>
      </c>
      <c r="B101" s="117">
        <v>28457.13</v>
      </c>
      <c r="C101" s="117">
        <v>28792.87</v>
      </c>
      <c r="D101" s="117">
        <v>0</v>
      </c>
      <c r="E101" s="118">
        <f t="shared" si="6"/>
        <v>57250</v>
      </c>
      <c r="F101" s="119" t="s">
        <v>161</v>
      </c>
      <c r="G101" s="117">
        <v>36252.07</v>
      </c>
      <c r="H101" s="117">
        <v>34386.91</v>
      </c>
      <c r="I101" s="117">
        <v>0</v>
      </c>
      <c r="J101" s="118">
        <f t="shared" si="7"/>
        <v>70638.98000000001</v>
      </c>
    </row>
    <row r="102" spans="1:10" ht="18">
      <c r="A102" s="116" t="s">
        <v>162</v>
      </c>
      <c r="B102" s="117">
        <v>7074.74</v>
      </c>
      <c r="C102" s="117">
        <v>7233.92</v>
      </c>
      <c r="D102" s="117">
        <v>0</v>
      </c>
      <c r="E102" s="118">
        <f t="shared" si="6"/>
        <v>14308.66</v>
      </c>
      <c r="F102" s="119" t="s">
        <v>163</v>
      </c>
      <c r="G102" s="117">
        <v>69996.31</v>
      </c>
      <c r="H102" s="117">
        <v>62230.22</v>
      </c>
      <c r="I102" s="117">
        <v>0</v>
      </c>
      <c r="J102" s="118">
        <f t="shared" si="7"/>
        <v>132226.53</v>
      </c>
    </row>
    <row r="103" spans="1:10" ht="18">
      <c r="A103" s="116" t="s">
        <v>164</v>
      </c>
      <c r="B103" s="117">
        <v>60213.82</v>
      </c>
      <c r="C103" s="117">
        <v>24262.18</v>
      </c>
      <c r="D103" s="117">
        <v>0</v>
      </c>
      <c r="E103" s="118">
        <f t="shared" si="6"/>
        <v>84476</v>
      </c>
      <c r="F103" s="119" t="s">
        <v>165</v>
      </c>
      <c r="G103" s="117">
        <v>299349.94</v>
      </c>
      <c r="H103" s="117">
        <v>242194.4</v>
      </c>
      <c r="I103" s="117">
        <v>0</v>
      </c>
      <c r="J103" s="118">
        <f t="shared" si="7"/>
        <v>541544.34</v>
      </c>
    </row>
    <row r="104" spans="1:10" ht="18">
      <c r="A104" s="116" t="s">
        <v>166</v>
      </c>
      <c r="B104" s="117">
        <v>22212.68</v>
      </c>
      <c r="C104" s="117">
        <v>22837.32</v>
      </c>
      <c r="D104" s="117">
        <v>0</v>
      </c>
      <c r="E104" s="118">
        <f t="shared" si="6"/>
        <v>45050</v>
      </c>
      <c r="F104" s="119" t="s">
        <v>167</v>
      </c>
      <c r="G104" s="117">
        <v>13133.75</v>
      </c>
      <c r="H104" s="117">
        <v>5377.07</v>
      </c>
      <c r="I104" s="117">
        <v>0</v>
      </c>
      <c r="J104" s="118">
        <f t="shared" si="7"/>
        <v>18510.82</v>
      </c>
    </row>
    <row r="105" spans="1:10" ht="18">
      <c r="A105" s="116" t="s">
        <v>168</v>
      </c>
      <c r="B105" s="117">
        <v>20492.09</v>
      </c>
      <c r="C105" s="117">
        <v>18351.73</v>
      </c>
      <c r="D105" s="117">
        <v>0</v>
      </c>
      <c r="E105" s="118">
        <f t="shared" si="6"/>
        <v>38843.82</v>
      </c>
      <c r="F105" s="119" t="s">
        <v>169</v>
      </c>
      <c r="G105" s="117">
        <v>9345.2</v>
      </c>
      <c r="H105" s="117">
        <v>10220.67</v>
      </c>
      <c r="I105" s="117">
        <v>0</v>
      </c>
      <c r="J105" s="118">
        <f t="shared" si="7"/>
        <v>19565.870000000003</v>
      </c>
    </row>
    <row r="106" spans="1:10" ht="18">
      <c r="A106" s="116" t="s">
        <v>170</v>
      </c>
      <c r="B106" s="117">
        <v>12902.58</v>
      </c>
      <c r="C106" s="117">
        <v>7909.42</v>
      </c>
      <c r="D106" s="117">
        <v>0</v>
      </c>
      <c r="E106" s="118">
        <f t="shared" si="6"/>
        <v>20812</v>
      </c>
      <c r="F106" s="119" t="s">
        <v>171</v>
      </c>
      <c r="G106" s="117">
        <v>237652.1</v>
      </c>
      <c r="H106" s="117">
        <v>131857.6</v>
      </c>
      <c r="I106" s="117">
        <v>0</v>
      </c>
      <c r="J106" s="118">
        <f t="shared" si="7"/>
        <v>369509.7</v>
      </c>
    </row>
    <row r="107" spans="1:10" ht="18">
      <c r="A107" s="116" t="s">
        <v>172</v>
      </c>
      <c r="B107" s="117">
        <v>47070.53</v>
      </c>
      <c r="C107" s="117">
        <v>28199.57</v>
      </c>
      <c r="D107" s="117">
        <v>0</v>
      </c>
      <c r="E107" s="118">
        <f t="shared" si="6"/>
        <v>75270.1</v>
      </c>
      <c r="F107" s="119" t="s">
        <v>173</v>
      </c>
      <c r="G107" s="117">
        <v>1086386.28</v>
      </c>
      <c r="H107" s="117">
        <v>1058023.72</v>
      </c>
      <c r="I107" s="117">
        <v>0</v>
      </c>
      <c r="J107" s="118">
        <f t="shared" si="7"/>
        <v>2144410</v>
      </c>
    </row>
    <row r="108" spans="1:10" ht="18">
      <c r="A108" s="116" t="s">
        <v>174</v>
      </c>
      <c r="B108" s="117">
        <v>40808.74</v>
      </c>
      <c r="C108" s="117">
        <v>5353.26</v>
      </c>
      <c r="D108" s="117">
        <v>0</v>
      </c>
      <c r="E108" s="118">
        <f t="shared" si="6"/>
        <v>46162</v>
      </c>
      <c r="F108" s="119" t="s">
        <v>175</v>
      </c>
      <c r="G108" s="117">
        <v>23045.23</v>
      </c>
      <c r="H108" s="117">
        <v>8222.77</v>
      </c>
      <c r="I108" s="117">
        <v>0</v>
      </c>
      <c r="J108" s="118">
        <f t="shared" si="7"/>
        <v>31268</v>
      </c>
    </row>
    <row r="109" spans="1:10" ht="18">
      <c r="A109" s="116" t="s">
        <v>176</v>
      </c>
      <c r="B109" s="117">
        <v>60011.31</v>
      </c>
      <c r="C109" s="117">
        <v>36287.68</v>
      </c>
      <c r="D109" s="117">
        <v>0</v>
      </c>
      <c r="E109" s="118">
        <f t="shared" si="6"/>
        <v>96298.98999999999</v>
      </c>
      <c r="F109" s="119" t="s">
        <v>177</v>
      </c>
      <c r="G109" s="117">
        <v>8624.91</v>
      </c>
      <c r="H109" s="117">
        <v>5696.91</v>
      </c>
      <c r="I109" s="117">
        <v>0</v>
      </c>
      <c r="J109" s="118">
        <f t="shared" si="7"/>
        <v>14321.82</v>
      </c>
    </row>
    <row r="110" spans="1:10" ht="18">
      <c r="A110" s="116" t="s">
        <v>178</v>
      </c>
      <c r="B110" s="117">
        <v>384054.05</v>
      </c>
      <c r="C110" s="117">
        <v>323139.93</v>
      </c>
      <c r="D110" s="117">
        <v>0</v>
      </c>
      <c r="E110" s="118">
        <f aca="true" t="shared" si="8" ref="E110:E126">SUM(B110:D110)</f>
        <v>707193.98</v>
      </c>
      <c r="F110" s="119" t="s">
        <v>179</v>
      </c>
      <c r="G110" s="117">
        <v>120329.55</v>
      </c>
      <c r="H110" s="117">
        <v>132375.39</v>
      </c>
      <c r="I110" s="117">
        <v>0</v>
      </c>
      <c r="J110" s="118">
        <f t="shared" si="7"/>
        <v>252704.94</v>
      </c>
    </row>
    <row r="111" spans="1:10" ht="18">
      <c r="A111" s="116" t="s">
        <v>180</v>
      </c>
      <c r="B111" s="117">
        <v>2832.1</v>
      </c>
      <c r="C111" s="117">
        <v>984.06</v>
      </c>
      <c r="D111" s="117">
        <v>0</v>
      </c>
      <c r="E111" s="118">
        <f t="shared" si="8"/>
        <v>3816.16</v>
      </c>
      <c r="F111" s="119" t="s">
        <v>181</v>
      </c>
      <c r="G111" s="117">
        <v>212862.67</v>
      </c>
      <c r="H111" s="117">
        <v>167268.83</v>
      </c>
      <c r="I111" s="117">
        <v>0</v>
      </c>
      <c r="J111" s="118">
        <f t="shared" si="7"/>
        <v>380131.5</v>
      </c>
    </row>
    <row r="112" spans="1:10" ht="18">
      <c r="A112" s="116" t="s">
        <v>182</v>
      </c>
      <c r="B112" s="117">
        <v>11815.45</v>
      </c>
      <c r="C112" s="117">
        <v>9224.18</v>
      </c>
      <c r="D112" s="117">
        <v>0</v>
      </c>
      <c r="E112" s="118">
        <f t="shared" si="8"/>
        <v>21039.63</v>
      </c>
      <c r="F112" s="119" t="s">
        <v>183</v>
      </c>
      <c r="G112" s="117">
        <v>35338.03</v>
      </c>
      <c r="H112" s="117">
        <v>31053.39</v>
      </c>
      <c r="I112" s="117">
        <v>0</v>
      </c>
      <c r="J112" s="118">
        <f t="shared" si="7"/>
        <v>66391.42</v>
      </c>
    </row>
    <row r="113" spans="1:10" ht="18">
      <c r="A113" s="116" t="s">
        <v>184</v>
      </c>
      <c r="B113" s="117">
        <v>21640.85</v>
      </c>
      <c r="C113" s="117">
        <v>19479.98</v>
      </c>
      <c r="D113" s="117">
        <v>0</v>
      </c>
      <c r="E113" s="118">
        <f t="shared" si="8"/>
        <v>41120.83</v>
      </c>
      <c r="F113" s="119" t="s">
        <v>185</v>
      </c>
      <c r="G113" s="117">
        <v>3494.6</v>
      </c>
      <c r="H113" s="117">
        <v>3069</v>
      </c>
      <c r="I113" s="117">
        <v>0</v>
      </c>
      <c r="J113" s="118">
        <f t="shared" si="7"/>
        <v>6563.6</v>
      </c>
    </row>
    <row r="114" spans="1:10" ht="18">
      <c r="A114" s="116" t="s">
        <v>186</v>
      </c>
      <c r="B114" s="117">
        <v>31534.56</v>
      </c>
      <c r="C114" s="117">
        <v>20279.33</v>
      </c>
      <c r="D114" s="117">
        <v>0</v>
      </c>
      <c r="E114" s="118">
        <f t="shared" si="8"/>
        <v>51813.89</v>
      </c>
      <c r="F114" s="119" t="s">
        <v>187</v>
      </c>
      <c r="G114" s="117">
        <v>9959.42</v>
      </c>
      <c r="H114" s="117">
        <v>20986.61</v>
      </c>
      <c r="I114" s="117">
        <v>0</v>
      </c>
      <c r="J114" s="118">
        <f t="shared" si="7"/>
        <v>30946.03</v>
      </c>
    </row>
    <row r="115" spans="1:10" ht="18">
      <c r="A115" s="116" t="s">
        <v>188</v>
      </c>
      <c r="B115" s="117">
        <v>6557.25</v>
      </c>
      <c r="C115" s="117">
        <v>6646.08</v>
      </c>
      <c r="D115" s="117">
        <v>0</v>
      </c>
      <c r="E115" s="118">
        <f t="shared" si="8"/>
        <v>13203.33</v>
      </c>
      <c r="F115" s="119" t="s">
        <v>220</v>
      </c>
      <c r="G115" s="117">
        <v>21636.94</v>
      </c>
      <c r="H115" s="117">
        <v>9769.76</v>
      </c>
      <c r="I115" s="117">
        <v>0</v>
      </c>
      <c r="J115" s="118">
        <f t="shared" si="7"/>
        <v>31406.699999999997</v>
      </c>
    </row>
    <row r="116" spans="1:10" ht="18">
      <c r="A116" s="116" t="s">
        <v>190</v>
      </c>
      <c r="B116" s="117">
        <v>15522.3</v>
      </c>
      <c r="C116" s="117">
        <v>12444.98</v>
      </c>
      <c r="D116" s="117">
        <v>0</v>
      </c>
      <c r="E116" s="118">
        <f t="shared" si="8"/>
        <v>27967.28</v>
      </c>
      <c r="F116" s="119" t="s">
        <v>191</v>
      </c>
      <c r="G116" s="117">
        <v>6895.06</v>
      </c>
      <c r="H116" s="117">
        <v>3593.94</v>
      </c>
      <c r="I116" s="117">
        <v>0</v>
      </c>
      <c r="J116" s="118">
        <f t="shared" si="7"/>
        <v>10489</v>
      </c>
    </row>
    <row r="117" spans="1:10" ht="18">
      <c r="A117" s="116" t="s">
        <v>192</v>
      </c>
      <c r="B117" s="117">
        <v>28565.57</v>
      </c>
      <c r="C117" s="117">
        <v>20334.96</v>
      </c>
      <c r="D117" s="117">
        <v>0</v>
      </c>
      <c r="E117" s="118">
        <f t="shared" si="8"/>
        <v>48900.53</v>
      </c>
      <c r="F117" s="119" t="s">
        <v>193</v>
      </c>
      <c r="G117" s="117">
        <v>37641.39</v>
      </c>
      <c r="H117" s="117">
        <v>14325.73</v>
      </c>
      <c r="I117" s="117">
        <v>0</v>
      </c>
      <c r="J117" s="118">
        <f t="shared" si="7"/>
        <v>51967.119999999995</v>
      </c>
    </row>
    <row r="118" spans="1:10" ht="18">
      <c r="A118" s="116" t="s">
        <v>194</v>
      </c>
      <c r="B118" s="117">
        <v>19283.81</v>
      </c>
      <c r="C118" s="117">
        <v>12190.24</v>
      </c>
      <c r="D118" s="117">
        <v>0</v>
      </c>
      <c r="E118" s="118">
        <f t="shared" si="8"/>
        <v>31474.050000000003</v>
      </c>
      <c r="F118" s="119" t="s">
        <v>195</v>
      </c>
      <c r="G118" s="117">
        <v>137437.3</v>
      </c>
      <c r="H118" s="117">
        <v>102773.7</v>
      </c>
      <c r="I118" s="117">
        <v>0</v>
      </c>
      <c r="J118" s="118">
        <f t="shared" si="7"/>
        <v>240211</v>
      </c>
    </row>
    <row r="119" spans="1:10" ht="18">
      <c r="A119" s="116" t="s">
        <v>196</v>
      </c>
      <c r="B119" s="117">
        <v>3612.18</v>
      </c>
      <c r="C119" s="117">
        <v>2731.82</v>
      </c>
      <c r="D119" s="117">
        <v>0</v>
      </c>
      <c r="E119" s="118">
        <f t="shared" si="8"/>
        <v>6344</v>
      </c>
      <c r="F119" s="119" t="s">
        <v>197</v>
      </c>
      <c r="G119" s="117">
        <v>5224.53</v>
      </c>
      <c r="H119" s="117">
        <v>3970.37</v>
      </c>
      <c r="I119" s="117">
        <v>0</v>
      </c>
      <c r="J119" s="118">
        <f t="shared" si="7"/>
        <v>9194.9</v>
      </c>
    </row>
    <row r="120" spans="1:10" ht="18">
      <c r="A120" s="116" t="s">
        <v>198</v>
      </c>
      <c r="B120" s="117">
        <v>11635.87</v>
      </c>
      <c r="C120" s="117">
        <v>7667.46</v>
      </c>
      <c r="D120" s="117">
        <v>0</v>
      </c>
      <c r="E120" s="118">
        <f t="shared" si="8"/>
        <v>19303.33</v>
      </c>
      <c r="F120" s="119" t="s">
        <v>199</v>
      </c>
      <c r="G120" s="117">
        <v>21973.25</v>
      </c>
      <c r="H120" s="117">
        <v>16110.27</v>
      </c>
      <c r="I120" s="117">
        <v>0</v>
      </c>
      <c r="J120" s="118">
        <f t="shared" si="7"/>
        <v>38083.520000000004</v>
      </c>
    </row>
    <row r="121" spans="1:10" ht="18">
      <c r="A121" s="116" t="s">
        <v>200</v>
      </c>
      <c r="B121" s="117">
        <v>6274.71</v>
      </c>
      <c r="C121" s="117">
        <v>4547.18</v>
      </c>
      <c r="D121" s="117">
        <v>0</v>
      </c>
      <c r="E121" s="118">
        <f t="shared" si="8"/>
        <v>10821.89</v>
      </c>
      <c r="F121" s="119" t="s">
        <v>201</v>
      </c>
      <c r="G121" s="117">
        <v>12725.09</v>
      </c>
      <c r="H121" s="117">
        <v>11491.42</v>
      </c>
      <c r="I121" s="117">
        <v>0</v>
      </c>
      <c r="J121" s="118">
        <f t="shared" si="7"/>
        <v>24216.510000000002</v>
      </c>
    </row>
    <row r="122" spans="1:10" ht="18">
      <c r="A122" s="116" t="s">
        <v>202</v>
      </c>
      <c r="B122" s="117">
        <v>45471.77</v>
      </c>
      <c r="C122" s="117">
        <v>38052.23</v>
      </c>
      <c r="D122" s="117">
        <v>0</v>
      </c>
      <c r="E122" s="118">
        <f t="shared" si="8"/>
        <v>83524</v>
      </c>
      <c r="F122" s="119" t="s">
        <v>203</v>
      </c>
      <c r="G122" s="117">
        <v>517426.4</v>
      </c>
      <c r="H122" s="117">
        <v>470533.5</v>
      </c>
      <c r="I122" s="117">
        <v>0</v>
      </c>
      <c r="J122" s="118">
        <f t="shared" si="7"/>
        <v>987959.9</v>
      </c>
    </row>
    <row r="123" spans="1:10" ht="18">
      <c r="A123" s="116" t="s">
        <v>204</v>
      </c>
      <c r="B123" s="117">
        <v>11448.27</v>
      </c>
      <c r="C123" s="117">
        <v>5293.73</v>
      </c>
      <c r="D123" s="117">
        <v>0</v>
      </c>
      <c r="E123" s="118">
        <f t="shared" si="8"/>
        <v>16742</v>
      </c>
      <c r="F123" s="119" t="s">
        <v>205</v>
      </c>
      <c r="G123" s="117">
        <v>223138.98</v>
      </c>
      <c r="H123" s="117">
        <v>146530.78</v>
      </c>
      <c r="I123" s="117">
        <v>0</v>
      </c>
      <c r="J123" s="118">
        <f t="shared" si="7"/>
        <v>369669.76</v>
      </c>
    </row>
    <row r="124" spans="1:10" ht="18.75" thickBot="1">
      <c r="A124" s="116" t="s">
        <v>206</v>
      </c>
      <c r="B124" s="117">
        <v>533259.07</v>
      </c>
      <c r="C124" s="117">
        <v>462190.66</v>
      </c>
      <c r="D124" s="117">
        <v>0</v>
      </c>
      <c r="E124" s="118">
        <f t="shared" si="8"/>
        <v>995449.73</v>
      </c>
      <c r="F124" s="119" t="s">
        <v>207</v>
      </c>
      <c r="G124" s="117">
        <v>0</v>
      </c>
      <c r="H124" s="117">
        <v>0</v>
      </c>
      <c r="I124" s="117">
        <v>397398.93</v>
      </c>
      <c r="J124" s="121">
        <f t="shared" si="7"/>
        <v>397398.93</v>
      </c>
    </row>
    <row r="125" spans="1:10" ht="18.75" thickTop="1">
      <c r="A125" s="116" t="s">
        <v>208</v>
      </c>
      <c r="B125" s="117">
        <v>2465.38</v>
      </c>
      <c r="C125" s="117">
        <v>1058.96</v>
      </c>
      <c r="D125" s="117">
        <v>0</v>
      </c>
      <c r="E125" s="118">
        <f t="shared" si="8"/>
        <v>3524.34</v>
      </c>
      <c r="F125" s="116"/>
      <c r="G125" s="118"/>
      <c r="H125" s="118"/>
      <c r="I125" s="118"/>
      <c r="J125" s="122" t="s">
        <v>108</v>
      </c>
    </row>
    <row r="126" spans="1:10" ht="18">
      <c r="A126" s="116" t="s">
        <v>209</v>
      </c>
      <c r="B126" s="117">
        <v>9735.6</v>
      </c>
      <c r="C126" s="117">
        <v>6822.24</v>
      </c>
      <c r="D126" s="117">
        <v>0</v>
      </c>
      <c r="E126" s="118">
        <f t="shared" si="8"/>
        <v>16557.84</v>
      </c>
      <c r="F126" s="123" t="s">
        <v>210</v>
      </c>
      <c r="G126" s="118">
        <f>SUM(B78:B126)+SUM(G78:G124)</f>
        <v>7783190.699999999</v>
      </c>
      <c r="H126" s="118">
        <f>SUM(C78:C126)+SUM(H78:H124)</f>
        <v>4974966.6899999995</v>
      </c>
      <c r="I126" s="118">
        <f>SUM(D78:D126)+SUM(I78:I124)</f>
        <v>397398.93</v>
      </c>
      <c r="J126" s="118">
        <f>SUM(E78:E126)+SUM(J78:J124)</f>
        <v>13155556.32</v>
      </c>
    </row>
    <row r="127" spans="1:10" ht="18">
      <c r="A127" s="106"/>
      <c r="B127" s="106"/>
      <c r="C127" s="124"/>
      <c r="D127" s="106"/>
      <c r="E127" s="106"/>
      <c r="F127" s="106"/>
      <c r="G127" s="106"/>
      <c r="H127" s="106"/>
      <c r="I127" s="106"/>
      <c r="J127" s="125">
        <f>SUM(G126:I126)</f>
        <v>13155556.319999998</v>
      </c>
    </row>
    <row r="128" ht="18">
      <c r="C128" s="124"/>
    </row>
    <row r="130" ht="12.75">
      <c r="B130" s="102" t="s">
        <v>108</v>
      </c>
    </row>
    <row r="131" ht="12.75">
      <c r="B131" s="102" t="s">
        <v>108</v>
      </c>
    </row>
    <row r="138" ht="12.75">
      <c r="E138" s="97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5546875" style="66" customWidth="1"/>
    <col min="2" max="2" width="16.3359375" style="66" customWidth="1"/>
    <col min="3" max="3" width="16.4453125" style="66" customWidth="1"/>
    <col min="4" max="4" width="18.3359375" style="66" customWidth="1"/>
    <col min="5" max="5" width="16.10546875" style="66" customWidth="1"/>
    <col min="6" max="7" width="17.3359375" style="66" customWidth="1"/>
    <col min="8" max="8" width="21.5546875" style="66" customWidth="1"/>
    <col min="9" max="9" width="21.10546875" style="66" customWidth="1"/>
    <col min="10" max="10" width="17.88671875" style="66" customWidth="1"/>
    <col min="11" max="13" width="14.5546875" style="66" bestFit="1" customWidth="1"/>
    <col min="14" max="14" width="17.10546875" style="66" bestFit="1" customWidth="1"/>
    <col min="15" max="16384" width="12.21484375" style="66" customWidth="1"/>
  </cols>
  <sheetData>
    <row r="1" spans="1:6" ht="18">
      <c r="A1" s="64"/>
      <c r="B1" s="65"/>
      <c r="C1" s="65" t="s">
        <v>0</v>
      </c>
      <c r="D1" s="65"/>
      <c r="E1" s="65"/>
      <c r="F1" s="65"/>
    </row>
    <row r="2" spans="1:6" ht="18">
      <c r="A2" s="65"/>
      <c r="B2" s="65"/>
      <c r="C2" s="65" t="s">
        <v>104</v>
      </c>
      <c r="D2" s="65"/>
      <c r="E2" s="65"/>
      <c r="F2" s="65"/>
    </row>
    <row r="3" spans="1:6" ht="18">
      <c r="A3" s="65" t="s">
        <v>105</v>
      </c>
      <c r="B3" s="65" t="s">
        <v>216</v>
      </c>
      <c r="C3" s="65" t="s">
        <v>107</v>
      </c>
      <c r="D3" s="65" t="s">
        <v>108</v>
      </c>
      <c r="E3" s="65"/>
      <c r="F3" s="67" t="s">
        <v>217</v>
      </c>
    </row>
    <row r="4" spans="1:9" ht="18">
      <c r="A4" s="68" t="s">
        <v>110</v>
      </c>
      <c r="B4" s="69" t="s">
        <v>218</v>
      </c>
      <c r="C4" s="70" t="s">
        <v>112</v>
      </c>
      <c r="D4" s="68" t="s">
        <v>110</v>
      </c>
      <c r="E4" s="71" t="s">
        <v>218</v>
      </c>
      <c r="F4" s="72" t="s">
        <v>112</v>
      </c>
      <c r="H4" s="64" t="s">
        <v>113</v>
      </c>
      <c r="I4" s="64" t="s">
        <v>113</v>
      </c>
    </row>
    <row r="5" spans="1:9" ht="18">
      <c r="A5" s="73" t="s">
        <v>114</v>
      </c>
      <c r="B5" s="74">
        <f>G69</f>
        <v>5167921.590000001</v>
      </c>
      <c r="C5" s="75">
        <f aca="true" t="shared" si="0" ref="C5:C36">B5+H5</f>
        <v>25709792.66</v>
      </c>
      <c r="D5" s="76" t="s">
        <v>115</v>
      </c>
      <c r="E5" s="74">
        <f>N69</f>
        <v>1832633.0199999998</v>
      </c>
      <c r="F5" s="75">
        <f aca="true" t="shared" si="1" ref="F5:F51">E5+I5</f>
        <v>9252397.23</v>
      </c>
      <c r="H5" s="75">
        <v>20541871.07</v>
      </c>
      <c r="I5" s="75">
        <v>7419764.21</v>
      </c>
    </row>
    <row r="6" spans="1:9" ht="18">
      <c r="A6" s="73" t="s">
        <v>116</v>
      </c>
      <c r="B6" s="74">
        <f aca="true" t="shared" si="2" ref="B6:B53">G70</f>
        <v>1997621.4500000002</v>
      </c>
      <c r="C6" s="75">
        <f t="shared" si="0"/>
        <v>9239407.57</v>
      </c>
      <c r="D6" s="76" t="s">
        <v>117</v>
      </c>
      <c r="E6" s="74">
        <f aca="true" t="shared" si="3" ref="E6:E50">N70</f>
        <v>305455.71</v>
      </c>
      <c r="F6" s="75">
        <f t="shared" si="1"/>
        <v>1690932.99</v>
      </c>
      <c r="H6" s="75">
        <v>7241786.12</v>
      </c>
      <c r="I6" s="75">
        <v>1385477.28</v>
      </c>
    </row>
    <row r="7" spans="1:9" ht="18">
      <c r="A7" s="73" t="s">
        <v>118</v>
      </c>
      <c r="B7" s="74">
        <f t="shared" si="2"/>
        <v>623904.1799999999</v>
      </c>
      <c r="C7" s="75">
        <f t="shared" si="0"/>
        <v>3354018.8600000003</v>
      </c>
      <c r="D7" s="76" t="s">
        <v>119</v>
      </c>
      <c r="E7" s="74">
        <f t="shared" si="3"/>
        <v>1245685.73</v>
      </c>
      <c r="F7" s="75">
        <f t="shared" si="1"/>
        <v>6648135.93</v>
      </c>
      <c r="H7" s="75">
        <v>2730114.68</v>
      </c>
      <c r="I7" s="75">
        <v>5402450.2</v>
      </c>
    </row>
    <row r="8" spans="1:9" ht="18">
      <c r="A8" s="73" t="s">
        <v>120</v>
      </c>
      <c r="B8" s="74">
        <f t="shared" si="2"/>
        <v>160647.19</v>
      </c>
      <c r="C8" s="75">
        <f t="shared" si="0"/>
        <v>925004</v>
      </c>
      <c r="D8" s="76" t="s">
        <v>121</v>
      </c>
      <c r="E8" s="74">
        <f t="shared" si="3"/>
        <v>2230915.7199999997</v>
      </c>
      <c r="F8" s="75">
        <f t="shared" si="1"/>
        <v>11486411.060000002</v>
      </c>
      <c r="H8" s="75">
        <v>764356.81</v>
      </c>
      <c r="I8" s="75">
        <v>9255495.340000002</v>
      </c>
    </row>
    <row r="9" spans="1:9" ht="18">
      <c r="A9" s="73" t="s">
        <v>122</v>
      </c>
      <c r="B9" s="74">
        <f t="shared" si="2"/>
        <v>8021146.3100000005</v>
      </c>
      <c r="C9" s="75">
        <f t="shared" si="0"/>
        <v>40112615.81</v>
      </c>
      <c r="D9" s="76" t="s">
        <v>123</v>
      </c>
      <c r="E9" s="74">
        <f t="shared" si="3"/>
        <v>2571833.5800000005</v>
      </c>
      <c r="F9" s="75">
        <f t="shared" si="1"/>
        <v>13014077.930000002</v>
      </c>
      <c r="H9" s="75">
        <v>32091469.5</v>
      </c>
      <c r="I9" s="75">
        <v>10442244.350000001</v>
      </c>
    </row>
    <row r="10" spans="1:9" ht="18">
      <c r="A10" s="73" t="s">
        <v>124</v>
      </c>
      <c r="B10" s="74">
        <f t="shared" si="2"/>
        <v>5124624.129999999</v>
      </c>
      <c r="C10" s="75">
        <f t="shared" si="0"/>
        <v>25545154.54</v>
      </c>
      <c r="D10" s="76" t="s">
        <v>125</v>
      </c>
      <c r="E10" s="74">
        <f t="shared" si="3"/>
        <v>755413.54</v>
      </c>
      <c r="F10" s="75">
        <f t="shared" si="1"/>
        <v>3820538.55</v>
      </c>
      <c r="H10" s="75">
        <v>20420530.41</v>
      </c>
      <c r="I10" s="75">
        <v>3065125.01</v>
      </c>
    </row>
    <row r="11" spans="1:9" ht="18">
      <c r="A11" s="73" t="s">
        <v>126</v>
      </c>
      <c r="B11" s="74">
        <f t="shared" si="2"/>
        <v>1379006.66</v>
      </c>
      <c r="C11" s="75">
        <f t="shared" si="0"/>
        <v>7670632.6899999995</v>
      </c>
      <c r="D11" s="76" t="s">
        <v>127</v>
      </c>
      <c r="E11" s="74">
        <f t="shared" si="3"/>
        <v>685232.5399999999</v>
      </c>
      <c r="F11" s="75">
        <f t="shared" si="1"/>
        <v>3478351.86</v>
      </c>
      <c r="H11" s="75">
        <v>6291626.029999999</v>
      </c>
      <c r="I11" s="75">
        <v>2793119.32</v>
      </c>
    </row>
    <row r="12" spans="1:9" ht="18">
      <c r="A12" s="73" t="s">
        <v>128</v>
      </c>
      <c r="B12" s="74">
        <f t="shared" si="2"/>
        <v>251078.92</v>
      </c>
      <c r="C12" s="75">
        <f t="shared" si="0"/>
        <v>1281805.98</v>
      </c>
      <c r="D12" s="76" t="s">
        <v>129</v>
      </c>
      <c r="E12" s="74">
        <f t="shared" si="3"/>
        <v>8205666.600000001</v>
      </c>
      <c r="F12" s="75">
        <f t="shared" si="1"/>
        <v>41238206.73</v>
      </c>
      <c r="H12" s="75">
        <v>1030727.06</v>
      </c>
      <c r="I12" s="75">
        <v>33032540.13</v>
      </c>
    </row>
    <row r="13" spans="1:9" ht="18">
      <c r="A13" s="73" t="s">
        <v>130</v>
      </c>
      <c r="B13" s="74">
        <f t="shared" si="2"/>
        <v>817667.74</v>
      </c>
      <c r="C13" s="75">
        <f t="shared" si="0"/>
        <v>4187760.62</v>
      </c>
      <c r="D13" s="76" t="s">
        <v>131</v>
      </c>
      <c r="E13" s="74">
        <f t="shared" si="3"/>
        <v>1393680.8599999999</v>
      </c>
      <c r="F13" s="75">
        <f t="shared" si="1"/>
        <v>7017129.4</v>
      </c>
      <c r="H13" s="75">
        <v>3370092.88</v>
      </c>
      <c r="I13" s="75">
        <v>5623448.54</v>
      </c>
    </row>
    <row r="14" spans="1:9" ht="18">
      <c r="A14" s="73" t="s">
        <v>132</v>
      </c>
      <c r="B14" s="74">
        <f t="shared" si="2"/>
        <v>1714778.08</v>
      </c>
      <c r="C14" s="75">
        <f t="shared" si="0"/>
        <v>8757694.02</v>
      </c>
      <c r="D14" s="76" t="s">
        <v>133</v>
      </c>
      <c r="E14" s="74">
        <f t="shared" si="3"/>
        <v>1142050.22</v>
      </c>
      <c r="F14" s="75">
        <f t="shared" si="1"/>
        <v>5652063.58</v>
      </c>
      <c r="H14" s="75">
        <v>7042915.9399999995</v>
      </c>
      <c r="I14" s="75">
        <v>4510013.36</v>
      </c>
    </row>
    <row r="15" spans="1:9" ht="18">
      <c r="A15" s="73" t="s">
        <v>134</v>
      </c>
      <c r="B15" s="74">
        <f t="shared" si="2"/>
        <v>857079.75</v>
      </c>
      <c r="C15" s="75">
        <f t="shared" si="0"/>
        <v>4306516.23</v>
      </c>
      <c r="D15" s="76" t="s">
        <v>135</v>
      </c>
      <c r="E15" s="74">
        <f t="shared" si="3"/>
        <v>4268323.29</v>
      </c>
      <c r="F15" s="75">
        <f t="shared" si="1"/>
        <v>21351451.04</v>
      </c>
      <c r="H15" s="75">
        <v>3449436.48</v>
      </c>
      <c r="I15" s="75">
        <v>17083127.75</v>
      </c>
    </row>
    <row r="16" spans="1:9" ht="18">
      <c r="A16" s="73" t="s">
        <v>136</v>
      </c>
      <c r="B16" s="74">
        <f t="shared" si="2"/>
        <v>553195.5499999999</v>
      </c>
      <c r="C16" s="75">
        <f t="shared" si="0"/>
        <v>2881093.8099999996</v>
      </c>
      <c r="D16" s="76" t="s">
        <v>137</v>
      </c>
      <c r="E16" s="74">
        <f t="shared" si="3"/>
        <v>305594.85</v>
      </c>
      <c r="F16" s="75">
        <f t="shared" si="1"/>
        <v>1649169.29</v>
      </c>
      <c r="H16" s="75">
        <v>2327898.26</v>
      </c>
      <c r="I16" s="75">
        <v>1343574.44</v>
      </c>
    </row>
    <row r="17" spans="1:9" ht="18">
      <c r="A17" s="73" t="s">
        <v>138</v>
      </c>
      <c r="B17" s="74">
        <f t="shared" si="2"/>
        <v>737692.3400000001</v>
      </c>
      <c r="C17" s="75">
        <f t="shared" si="0"/>
        <v>4198323.84</v>
      </c>
      <c r="D17" s="76" t="s">
        <v>139</v>
      </c>
      <c r="E17" s="74">
        <f t="shared" si="3"/>
        <v>1686927.1900000002</v>
      </c>
      <c r="F17" s="75">
        <f t="shared" si="1"/>
        <v>8909123.42</v>
      </c>
      <c r="H17" s="75">
        <v>3460631.5</v>
      </c>
      <c r="I17" s="75">
        <v>7222196.23</v>
      </c>
    </row>
    <row r="18" spans="1:9" ht="18">
      <c r="A18" s="73" t="s">
        <v>140</v>
      </c>
      <c r="B18" s="74">
        <f t="shared" si="2"/>
        <v>198921.83000000002</v>
      </c>
      <c r="C18" s="75">
        <f t="shared" si="0"/>
        <v>1260455.28</v>
      </c>
      <c r="D18" s="76" t="s">
        <v>141</v>
      </c>
      <c r="E18" s="74">
        <f t="shared" si="3"/>
        <v>8083903.68</v>
      </c>
      <c r="F18" s="75">
        <f t="shared" si="1"/>
        <v>40089048.39</v>
      </c>
      <c r="H18" s="75">
        <v>1061533.45</v>
      </c>
      <c r="I18" s="75">
        <v>32005144.709999997</v>
      </c>
    </row>
    <row r="19" spans="1:9" ht="18">
      <c r="A19" s="73" t="s">
        <v>142</v>
      </c>
      <c r="B19" s="74">
        <f t="shared" si="2"/>
        <v>1361156.4800000002</v>
      </c>
      <c r="C19" s="75">
        <f t="shared" si="0"/>
        <v>7159537.640000001</v>
      </c>
      <c r="D19" s="76" t="s">
        <v>143</v>
      </c>
      <c r="E19" s="74">
        <f t="shared" si="3"/>
        <v>108370.17</v>
      </c>
      <c r="F19" s="75">
        <f t="shared" si="1"/>
        <v>461867.2</v>
      </c>
      <c r="H19" s="75">
        <v>5798381.16</v>
      </c>
      <c r="I19" s="75">
        <v>353497.03</v>
      </c>
    </row>
    <row r="20" spans="1:9" ht="18">
      <c r="A20" s="73" t="s">
        <v>144</v>
      </c>
      <c r="B20" s="74">
        <f t="shared" si="2"/>
        <v>3783127.7399999998</v>
      </c>
      <c r="C20" s="75">
        <f t="shared" si="0"/>
        <v>19471746.29</v>
      </c>
      <c r="D20" s="76" t="s">
        <v>145</v>
      </c>
      <c r="E20" s="74">
        <f t="shared" si="3"/>
        <v>216358.90999999997</v>
      </c>
      <c r="F20" s="75">
        <f t="shared" si="1"/>
        <v>1227134.17</v>
      </c>
      <c r="H20" s="75">
        <v>15688618.55</v>
      </c>
      <c r="I20" s="75">
        <v>1010775.26</v>
      </c>
    </row>
    <row r="21" spans="1:9" ht="18">
      <c r="A21" s="73" t="s">
        <v>146</v>
      </c>
      <c r="B21" s="74">
        <f t="shared" si="2"/>
        <v>236169.31</v>
      </c>
      <c r="C21" s="75">
        <f t="shared" si="0"/>
        <v>1208805.11</v>
      </c>
      <c r="D21" s="76" t="s">
        <v>147</v>
      </c>
      <c r="E21" s="74">
        <f t="shared" si="3"/>
        <v>1845909.32</v>
      </c>
      <c r="F21" s="75">
        <f t="shared" si="1"/>
        <v>8928912.48</v>
      </c>
      <c r="H21" s="75">
        <v>972635.8</v>
      </c>
      <c r="I21" s="75">
        <v>7083003.16</v>
      </c>
    </row>
    <row r="22" spans="1:9" ht="18">
      <c r="A22" s="73" t="s">
        <v>148</v>
      </c>
      <c r="B22" s="74">
        <f t="shared" si="2"/>
        <v>2946774.6399999997</v>
      </c>
      <c r="C22" s="75">
        <f t="shared" si="0"/>
        <v>14787277.61</v>
      </c>
      <c r="D22" s="76" t="s">
        <v>149</v>
      </c>
      <c r="E22" s="74">
        <f t="shared" si="3"/>
        <v>559693.56</v>
      </c>
      <c r="F22" s="75">
        <f t="shared" si="1"/>
        <v>3018253.69</v>
      </c>
      <c r="H22" s="75">
        <v>11840502.969999999</v>
      </c>
      <c r="I22" s="75">
        <v>2458560.13</v>
      </c>
    </row>
    <row r="23" spans="1:9" ht="18">
      <c r="A23" s="73" t="s">
        <v>219</v>
      </c>
      <c r="B23" s="74">
        <f t="shared" si="2"/>
        <v>63077359.550000004</v>
      </c>
      <c r="C23" s="75">
        <f t="shared" si="0"/>
        <v>315334031.29</v>
      </c>
      <c r="D23" s="76" t="s">
        <v>151</v>
      </c>
      <c r="E23" s="74">
        <f t="shared" si="3"/>
        <v>153007.47</v>
      </c>
      <c r="F23" s="75">
        <f t="shared" si="1"/>
        <v>828562.28</v>
      </c>
      <c r="H23" s="75">
        <v>252256671.74000004</v>
      </c>
      <c r="I23" s="75">
        <v>675554.81</v>
      </c>
    </row>
    <row r="24" spans="1:9" ht="18">
      <c r="A24" s="73" t="s">
        <v>152</v>
      </c>
      <c r="B24" s="74">
        <f t="shared" si="2"/>
        <v>437589.26</v>
      </c>
      <c r="C24" s="75">
        <f t="shared" si="0"/>
        <v>2456115.52</v>
      </c>
      <c r="D24" s="76" t="s">
        <v>153</v>
      </c>
      <c r="E24" s="74">
        <f t="shared" si="3"/>
        <v>126488.45999999999</v>
      </c>
      <c r="F24" s="75">
        <f t="shared" si="1"/>
        <v>880470.14</v>
      </c>
      <c r="H24" s="75">
        <v>2018526.26</v>
      </c>
      <c r="I24" s="75">
        <v>753981.68</v>
      </c>
    </row>
    <row r="25" spans="1:9" ht="18">
      <c r="A25" s="73" t="s">
        <v>154</v>
      </c>
      <c r="B25" s="74">
        <f t="shared" si="2"/>
        <v>602450.79</v>
      </c>
      <c r="C25" s="75">
        <f t="shared" si="0"/>
        <v>3273847.08</v>
      </c>
      <c r="D25" s="76" t="s">
        <v>155</v>
      </c>
      <c r="E25" s="74">
        <f t="shared" si="3"/>
        <v>337269.19</v>
      </c>
      <c r="F25" s="75">
        <f t="shared" si="1"/>
        <v>2044594.03</v>
      </c>
      <c r="H25" s="75">
        <v>2671396.29</v>
      </c>
      <c r="I25" s="75">
        <v>1707324.84</v>
      </c>
    </row>
    <row r="26" spans="1:9" ht="18">
      <c r="A26" s="73" t="s">
        <v>156</v>
      </c>
      <c r="B26" s="74">
        <f t="shared" si="2"/>
        <v>2782869.5</v>
      </c>
      <c r="C26" s="75">
        <f t="shared" si="0"/>
        <v>13906079.160000002</v>
      </c>
      <c r="D26" s="76" t="s">
        <v>157</v>
      </c>
      <c r="E26" s="74">
        <f t="shared" si="3"/>
        <v>4881669.48</v>
      </c>
      <c r="F26" s="75">
        <f t="shared" si="1"/>
        <v>25021117.87</v>
      </c>
      <c r="H26" s="75">
        <v>11123209.660000002</v>
      </c>
      <c r="I26" s="75">
        <v>20139448.39</v>
      </c>
    </row>
    <row r="27" spans="1:9" ht="18">
      <c r="A27" s="73" t="s">
        <v>158</v>
      </c>
      <c r="B27" s="74">
        <f t="shared" si="2"/>
        <v>2055768.27</v>
      </c>
      <c r="C27" s="75">
        <f t="shared" si="0"/>
        <v>10169272.96</v>
      </c>
      <c r="D27" s="76" t="s">
        <v>159</v>
      </c>
      <c r="E27" s="74">
        <f t="shared" si="3"/>
        <v>1015105.23</v>
      </c>
      <c r="F27" s="75">
        <f t="shared" si="1"/>
        <v>5012158.57</v>
      </c>
      <c r="H27" s="75">
        <v>8113504.69</v>
      </c>
      <c r="I27" s="75">
        <v>3997053.34</v>
      </c>
    </row>
    <row r="28" spans="1:9" ht="18">
      <c r="A28" s="73" t="s">
        <v>160</v>
      </c>
      <c r="B28" s="74">
        <f t="shared" si="2"/>
        <v>683488.96</v>
      </c>
      <c r="C28" s="75">
        <f t="shared" si="0"/>
        <v>3530437.9</v>
      </c>
      <c r="D28" s="76" t="s">
        <v>161</v>
      </c>
      <c r="E28" s="74">
        <f t="shared" si="3"/>
        <v>2346295.0699999994</v>
      </c>
      <c r="F28" s="75">
        <f t="shared" si="1"/>
        <v>14243698.809999999</v>
      </c>
      <c r="H28" s="75">
        <v>2846948.94</v>
      </c>
      <c r="I28" s="75">
        <v>11897403.74</v>
      </c>
    </row>
    <row r="29" spans="1:9" ht="18">
      <c r="A29" s="73" t="s">
        <v>162</v>
      </c>
      <c r="B29" s="74">
        <f t="shared" si="2"/>
        <v>534733.6499999999</v>
      </c>
      <c r="C29" s="75">
        <f t="shared" si="0"/>
        <v>2649842.46</v>
      </c>
      <c r="D29" s="76" t="s">
        <v>163</v>
      </c>
      <c r="E29" s="74">
        <f t="shared" si="3"/>
        <v>2372978.89</v>
      </c>
      <c r="F29" s="75">
        <f t="shared" si="1"/>
        <v>12057998.5</v>
      </c>
      <c r="H29" s="75">
        <v>2115108.81</v>
      </c>
      <c r="I29" s="75">
        <v>9685019.61</v>
      </c>
    </row>
    <row r="30" spans="1:9" ht="18">
      <c r="A30" s="73" t="s">
        <v>164</v>
      </c>
      <c r="B30" s="74">
        <f t="shared" si="2"/>
        <v>1567289.14</v>
      </c>
      <c r="C30" s="75">
        <f t="shared" si="0"/>
        <v>7511943.529999999</v>
      </c>
      <c r="D30" s="76" t="s">
        <v>165</v>
      </c>
      <c r="E30" s="74">
        <f t="shared" si="3"/>
        <v>12746357.4</v>
      </c>
      <c r="F30" s="75">
        <f t="shared" si="1"/>
        <v>64140653.300000004</v>
      </c>
      <c r="H30" s="75">
        <v>5944654.39</v>
      </c>
      <c r="I30" s="75">
        <v>51394295.900000006</v>
      </c>
    </row>
    <row r="31" spans="1:9" ht="18">
      <c r="A31" s="73" t="s">
        <v>166</v>
      </c>
      <c r="B31" s="74">
        <f t="shared" si="2"/>
        <v>1881798.9200000002</v>
      </c>
      <c r="C31" s="75">
        <f t="shared" si="0"/>
        <v>9513932.93</v>
      </c>
      <c r="D31" s="76" t="s">
        <v>167</v>
      </c>
      <c r="E31" s="74">
        <f t="shared" si="3"/>
        <v>729414.4</v>
      </c>
      <c r="F31" s="75">
        <f t="shared" si="1"/>
        <v>3995247.6999999997</v>
      </c>
      <c r="H31" s="75">
        <v>7632134.01</v>
      </c>
      <c r="I31" s="75">
        <v>3265833.3</v>
      </c>
    </row>
    <row r="32" spans="1:9" ht="18">
      <c r="A32" s="73" t="s">
        <v>168</v>
      </c>
      <c r="B32" s="74">
        <f t="shared" si="2"/>
        <v>1196588.5599999998</v>
      </c>
      <c r="C32" s="75">
        <f t="shared" si="0"/>
        <v>6184570.68</v>
      </c>
      <c r="D32" s="76" t="s">
        <v>169</v>
      </c>
      <c r="E32" s="74">
        <f t="shared" si="3"/>
        <v>403988.11999999994</v>
      </c>
      <c r="F32" s="75">
        <f t="shared" si="1"/>
        <v>2065140.41</v>
      </c>
      <c r="H32" s="75">
        <v>4987982.12</v>
      </c>
      <c r="I32" s="75">
        <v>1661152.29</v>
      </c>
    </row>
    <row r="33" spans="1:9" ht="18">
      <c r="A33" s="73" t="s">
        <v>170</v>
      </c>
      <c r="B33" s="74">
        <f t="shared" si="2"/>
        <v>280204.47000000003</v>
      </c>
      <c r="C33" s="75">
        <f t="shared" si="0"/>
        <v>1683509.58</v>
      </c>
      <c r="D33" s="76" t="s">
        <v>171</v>
      </c>
      <c r="E33" s="74">
        <f t="shared" si="3"/>
        <v>14317286.67</v>
      </c>
      <c r="F33" s="75">
        <f t="shared" si="1"/>
        <v>68357447.13</v>
      </c>
      <c r="H33" s="75">
        <v>1403305.11</v>
      </c>
      <c r="I33" s="75">
        <v>54040160.46</v>
      </c>
    </row>
    <row r="34" spans="1:9" ht="18">
      <c r="A34" s="73" t="s">
        <v>172</v>
      </c>
      <c r="B34" s="74">
        <f t="shared" si="2"/>
        <v>3009807.5</v>
      </c>
      <c r="C34" s="75">
        <f t="shared" si="0"/>
        <v>14555574.239999998</v>
      </c>
      <c r="D34" s="76" t="s">
        <v>173</v>
      </c>
      <c r="E34" s="74">
        <f t="shared" si="3"/>
        <v>67296715.94</v>
      </c>
      <c r="F34" s="75">
        <f t="shared" si="1"/>
        <v>332333609.21</v>
      </c>
      <c r="H34" s="75">
        <v>11545766.739999998</v>
      </c>
      <c r="I34" s="75">
        <v>265036893.26999998</v>
      </c>
    </row>
    <row r="35" spans="1:9" ht="18">
      <c r="A35" s="73" t="s">
        <v>174</v>
      </c>
      <c r="B35" s="74">
        <f t="shared" si="2"/>
        <v>268151.2</v>
      </c>
      <c r="C35" s="75">
        <f t="shared" si="0"/>
        <v>1469115.72</v>
      </c>
      <c r="D35" s="76" t="s">
        <v>175</v>
      </c>
      <c r="E35" s="74">
        <f t="shared" si="3"/>
        <v>630052.01</v>
      </c>
      <c r="F35" s="75">
        <f t="shared" si="1"/>
        <v>3442260.9000000004</v>
      </c>
      <c r="H35" s="75">
        <v>1200964.52</v>
      </c>
      <c r="I35" s="75">
        <v>2812208.89</v>
      </c>
    </row>
    <row r="36" spans="1:9" ht="18">
      <c r="A36" s="73" t="s">
        <v>176</v>
      </c>
      <c r="B36" s="74">
        <f t="shared" si="2"/>
        <v>4437564.5600000005</v>
      </c>
      <c r="C36" s="75">
        <f t="shared" si="0"/>
        <v>22561721.440000005</v>
      </c>
      <c r="D36" s="76" t="s">
        <v>177</v>
      </c>
      <c r="E36" s="74">
        <f t="shared" si="3"/>
        <v>308740.86000000004</v>
      </c>
      <c r="F36" s="75">
        <f t="shared" si="1"/>
        <v>1578093.2000000002</v>
      </c>
      <c r="H36" s="75">
        <v>18124156.880000003</v>
      </c>
      <c r="I36" s="75">
        <v>1269352.34</v>
      </c>
    </row>
    <row r="37" spans="1:9" ht="18">
      <c r="A37" s="73" t="s">
        <v>178</v>
      </c>
      <c r="B37" s="74">
        <f t="shared" si="2"/>
        <v>24920526.580000002</v>
      </c>
      <c r="C37" s="75">
        <f aca="true" t="shared" si="4" ref="C37:C53">B37+H37</f>
        <v>124495279.46</v>
      </c>
      <c r="D37" s="76" t="s">
        <v>179</v>
      </c>
      <c r="E37" s="74">
        <f t="shared" si="3"/>
        <v>11538448.169999998</v>
      </c>
      <c r="F37" s="75">
        <f t="shared" si="1"/>
        <v>54789592.29000001</v>
      </c>
      <c r="H37" s="75">
        <v>99574752.88</v>
      </c>
      <c r="I37" s="75">
        <v>43251144.120000005</v>
      </c>
    </row>
    <row r="38" spans="1:9" ht="18">
      <c r="A38" s="73" t="s">
        <v>180</v>
      </c>
      <c r="B38" s="74">
        <f t="shared" si="2"/>
        <v>82935.95999999999</v>
      </c>
      <c r="C38" s="75">
        <f t="shared" si="4"/>
        <v>454150.70999999996</v>
      </c>
      <c r="D38" s="76" t="s">
        <v>181</v>
      </c>
      <c r="E38" s="74">
        <f t="shared" si="3"/>
        <v>5347729.5</v>
      </c>
      <c r="F38" s="75">
        <f t="shared" si="1"/>
        <v>26740189.89</v>
      </c>
      <c r="H38" s="75">
        <v>371214.75</v>
      </c>
      <c r="I38" s="75">
        <v>21392460.39</v>
      </c>
    </row>
    <row r="39" spans="1:9" ht="18">
      <c r="A39" s="73" t="s">
        <v>182</v>
      </c>
      <c r="B39" s="74">
        <f t="shared" si="2"/>
        <v>720243.6599999999</v>
      </c>
      <c r="C39" s="75">
        <f t="shared" si="4"/>
        <v>3802524.54</v>
      </c>
      <c r="D39" s="76" t="s">
        <v>183</v>
      </c>
      <c r="E39" s="74">
        <f t="shared" si="3"/>
        <v>1485283.07</v>
      </c>
      <c r="F39" s="75">
        <f t="shared" si="1"/>
        <v>7812764.000000001</v>
      </c>
      <c r="H39" s="75">
        <v>3082280.88</v>
      </c>
      <c r="I39" s="75">
        <v>6327480.930000001</v>
      </c>
    </row>
    <row r="40" spans="1:9" ht="18">
      <c r="A40" s="73" t="s">
        <v>184</v>
      </c>
      <c r="B40" s="74">
        <f t="shared" si="2"/>
        <v>1315217.08</v>
      </c>
      <c r="C40" s="75">
        <f t="shared" si="4"/>
        <v>6586528.85</v>
      </c>
      <c r="D40" s="76" t="s">
        <v>185</v>
      </c>
      <c r="E40" s="74">
        <f t="shared" si="3"/>
        <v>177453.61000000002</v>
      </c>
      <c r="F40" s="75">
        <f t="shared" si="1"/>
        <v>926963.29</v>
      </c>
      <c r="H40" s="75">
        <v>5271311.77</v>
      </c>
      <c r="I40" s="75">
        <v>749509.68</v>
      </c>
    </row>
    <row r="41" spans="1:9" ht="18">
      <c r="A41" s="73" t="s">
        <v>186</v>
      </c>
      <c r="B41" s="74">
        <f t="shared" si="2"/>
        <v>1364208.64</v>
      </c>
      <c r="C41" s="75">
        <f t="shared" si="4"/>
        <v>7247545.339999999</v>
      </c>
      <c r="D41" s="76" t="s">
        <v>187</v>
      </c>
      <c r="E41" s="74">
        <f t="shared" si="3"/>
        <v>511396.95</v>
      </c>
      <c r="F41" s="75">
        <f t="shared" si="1"/>
        <v>2704323.04</v>
      </c>
      <c r="H41" s="75">
        <v>5883336.699999999</v>
      </c>
      <c r="I41" s="75">
        <v>2192926.09</v>
      </c>
    </row>
    <row r="42" spans="1:9" ht="18">
      <c r="A42" s="73" t="s">
        <v>188</v>
      </c>
      <c r="B42" s="74">
        <f t="shared" si="2"/>
        <v>641220.21</v>
      </c>
      <c r="C42" s="75">
        <f t="shared" si="4"/>
        <v>3333963.43</v>
      </c>
      <c r="D42" s="76" t="s">
        <v>220</v>
      </c>
      <c r="E42" s="74">
        <f t="shared" si="3"/>
        <v>268079.28</v>
      </c>
      <c r="F42" s="75">
        <f t="shared" si="1"/>
        <v>1497388.37</v>
      </c>
      <c r="H42" s="75">
        <v>2692743.22</v>
      </c>
      <c r="I42" s="75">
        <v>1229309.09</v>
      </c>
    </row>
    <row r="43" spans="1:9" ht="18">
      <c r="A43" s="73" t="s">
        <v>190</v>
      </c>
      <c r="B43" s="74">
        <f t="shared" si="2"/>
        <v>1211750.5699999998</v>
      </c>
      <c r="C43" s="75">
        <f t="shared" si="4"/>
        <v>5826679.609999999</v>
      </c>
      <c r="D43" s="76" t="s">
        <v>191</v>
      </c>
      <c r="E43" s="74">
        <f t="shared" si="3"/>
        <v>86253.08</v>
      </c>
      <c r="F43" s="75">
        <f t="shared" si="1"/>
        <v>493823.38</v>
      </c>
      <c r="H43" s="75">
        <v>4614929.04</v>
      </c>
      <c r="I43" s="75">
        <v>407570.3</v>
      </c>
    </row>
    <row r="44" spans="1:9" ht="18">
      <c r="A44" s="73" t="s">
        <v>192</v>
      </c>
      <c r="B44" s="74">
        <f t="shared" si="2"/>
        <v>1676601.98</v>
      </c>
      <c r="C44" s="75">
        <f t="shared" si="4"/>
        <v>8992746.870000001</v>
      </c>
      <c r="D44" s="76" t="s">
        <v>193</v>
      </c>
      <c r="E44" s="74">
        <f t="shared" si="3"/>
        <v>1809897.03</v>
      </c>
      <c r="F44" s="75">
        <f t="shared" si="1"/>
        <v>9352823.6</v>
      </c>
      <c r="H44" s="75">
        <v>7316144.890000001</v>
      </c>
      <c r="I44" s="75">
        <v>7542926.57</v>
      </c>
    </row>
    <row r="45" spans="1:9" ht="18">
      <c r="A45" s="73" t="s">
        <v>194</v>
      </c>
      <c r="B45" s="74">
        <f t="shared" si="2"/>
        <v>477030.71</v>
      </c>
      <c r="C45" s="75">
        <f t="shared" si="4"/>
        <v>2510527.87</v>
      </c>
      <c r="D45" s="76" t="s">
        <v>195</v>
      </c>
      <c r="E45" s="74">
        <f t="shared" si="3"/>
        <v>8375022.25</v>
      </c>
      <c r="F45" s="75">
        <f t="shared" si="1"/>
        <v>42837814.589999996</v>
      </c>
      <c r="H45" s="75">
        <v>2033497.16</v>
      </c>
      <c r="I45" s="75">
        <v>34462792.339999996</v>
      </c>
    </row>
    <row r="46" spans="1:9" ht="18">
      <c r="A46" s="73" t="s">
        <v>196</v>
      </c>
      <c r="B46" s="74">
        <f t="shared" si="2"/>
        <v>169773.01</v>
      </c>
      <c r="C46" s="75">
        <f t="shared" si="4"/>
        <v>827015.16</v>
      </c>
      <c r="D46" s="76" t="s">
        <v>197</v>
      </c>
      <c r="E46" s="74">
        <f t="shared" si="3"/>
        <v>333215.65</v>
      </c>
      <c r="F46" s="75">
        <f t="shared" si="1"/>
        <v>1891542.9900000002</v>
      </c>
      <c r="H46" s="75">
        <v>657242.15</v>
      </c>
      <c r="I46" s="75">
        <v>1558327.34</v>
      </c>
    </row>
    <row r="47" spans="1:9" ht="18">
      <c r="A47" s="73" t="s">
        <v>198</v>
      </c>
      <c r="B47" s="74">
        <f t="shared" si="2"/>
        <v>760771.29</v>
      </c>
      <c r="C47" s="75">
        <f t="shared" si="4"/>
        <v>3525832.89</v>
      </c>
      <c r="D47" s="76" t="s">
        <v>199</v>
      </c>
      <c r="E47" s="74">
        <f t="shared" si="3"/>
        <v>1171299.0599999998</v>
      </c>
      <c r="F47" s="75">
        <f t="shared" si="1"/>
        <v>5960678.119999999</v>
      </c>
      <c r="H47" s="75">
        <v>2765061.6</v>
      </c>
      <c r="I47" s="75">
        <v>4789379.06</v>
      </c>
    </row>
    <row r="48" spans="1:9" ht="18">
      <c r="A48" s="73" t="s">
        <v>200</v>
      </c>
      <c r="B48" s="74">
        <f t="shared" si="2"/>
        <v>145090.43</v>
      </c>
      <c r="C48" s="75">
        <f t="shared" si="4"/>
        <v>811632.44</v>
      </c>
      <c r="D48" s="76" t="s">
        <v>201</v>
      </c>
      <c r="E48" s="74">
        <f t="shared" si="3"/>
        <v>895223.4800000001</v>
      </c>
      <c r="F48" s="75">
        <f t="shared" si="1"/>
        <v>4665676.0600000005</v>
      </c>
      <c r="H48" s="75">
        <v>666542.01</v>
      </c>
      <c r="I48" s="75">
        <v>3770452.58</v>
      </c>
    </row>
    <row r="49" spans="1:9" ht="18">
      <c r="A49" s="73" t="s">
        <v>202</v>
      </c>
      <c r="B49" s="74">
        <f t="shared" si="2"/>
        <v>1586421.08</v>
      </c>
      <c r="C49" s="75">
        <f t="shared" si="4"/>
        <v>8201792.38</v>
      </c>
      <c r="D49" s="76" t="s">
        <v>203</v>
      </c>
      <c r="E49" s="74">
        <f t="shared" si="3"/>
        <v>13825572.790000003</v>
      </c>
      <c r="F49" s="75">
        <f t="shared" si="1"/>
        <v>68954641.25999999</v>
      </c>
      <c r="H49" s="75">
        <v>6615371.3</v>
      </c>
      <c r="I49" s="75">
        <v>55129068.46999999</v>
      </c>
    </row>
    <row r="50" spans="1:9" ht="18">
      <c r="A50" s="73" t="s">
        <v>204</v>
      </c>
      <c r="B50" s="74">
        <f t="shared" si="2"/>
        <v>451250.87</v>
      </c>
      <c r="C50" s="75">
        <f t="shared" si="4"/>
        <v>2429420.16</v>
      </c>
      <c r="D50" s="76" t="s">
        <v>205</v>
      </c>
      <c r="E50" s="74">
        <f t="shared" si="3"/>
        <v>4537797.649999999</v>
      </c>
      <c r="F50" s="75">
        <f t="shared" si="1"/>
        <v>23593776.97</v>
      </c>
      <c r="H50" s="75">
        <v>1978169.29</v>
      </c>
      <c r="I50" s="75">
        <v>19055979.32</v>
      </c>
    </row>
    <row r="51" spans="1:9" ht="18.75" thickBot="1">
      <c r="A51" s="73" t="s">
        <v>206</v>
      </c>
      <c r="B51" s="74">
        <f t="shared" si="2"/>
        <v>36722483.25000001</v>
      </c>
      <c r="C51" s="75">
        <f t="shared" si="4"/>
        <v>183418954.96</v>
      </c>
      <c r="D51" s="76" t="s">
        <v>207</v>
      </c>
      <c r="E51" s="77">
        <f>N115</f>
        <v>57421099.06</v>
      </c>
      <c r="F51" s="78">
        <f t="shared" si="1"/>
        <v>252954259.72</v>
      </c>
      <c r="H51" s="75">
        <v>146696471.71</v>
      </c>
      <c r="I51" s="75">
        <v>195533160.66</v>
      </c>
    </row>
    <row r="52" spans="1:9" ht="18.75" thickTop="1">
      <c r="A52" s="73" t="s">
        <v>208</v>
      </c>
      <c r="B52" s="74">
        <f t="shared" si="2"/>
        <v>116932.30000000002</v>
      </c>
      <c r="C52" s="75">
        <f t="shared" si="4"/>
        <v>683321.88</v>
      </c>
      <c r="D52" s="76"/>
      <c r="E52" s="79" t="s">
        <v>108</v>
      </c>
      <c r="F52" s="79" t="s">
        <v>108</v>
      </c>
      <c r="H52" s="75">
        <v>566389.58</v>
      </c>
      <c r="I52" s="80"/>
    </row>
    <row r="53" spans="1:9" ht="18">
      <c r="A53" s="81" t="s">
        <v>209</v>
      </c>
      <c r="B53" s="74">
        <f t="shared" si="2"/>
        <v>699597.11</v>
      </c>
      <c r="C53" s="75">
        <f t="shared" si="4"/>
        <v>3529883.3899999997</v>
      </c>
      <c r="D53" s="82" t="s">
        <v>210</v>
      </c>
      <c r="E53" s="83">
        <f>SUM(B5:B53)+SUM(E5:E51)</f>
        <v>444703021.26000005</v>
      </c>
      <c r="F53" s="83">
        <f>SUM(C5:C53)+SUM(F5:F51)</f>
        <v>2193645951.55</v>
      </c>
      <c r="H53" s="75">
        <v>2830286.28</v>
      </c>
      <c r="I53" s="80">
        <f>SUM(H5:H53)+SUM(I5:I51)</f>
        <v>1748942930.29</v>
      </c>
    </row>
    <row r="54" ht="12.75">
      <c r="F54" s="80" t="s">
        <v>108</v>
      </c>
    </row>
    <row r="55" spans="5:6" ht="12.75">
      <c r="E55" s="66" t="s">
        <v>108</v>
      </c>
      <c r="F55" s="80">
        <f>I53+E53</f>
        <v>2193645951.55</v>
      </c>
    </row>
    <row r="57" ht="12.75">
      <c r="B57" s="66" t="s">
        <v>108</v>
      </c>
    </row>
    <row r="58" ht="12.75">
      <c r="B58" s="66" t="s">
        <v>108</v>
      </c>
    </row>
    <row r="61" ht="12.75">
      <c r="A61" s="64" t="s">
        <v>108</v>
      </c>
    </row>
    <row r="62" ht="12.75">
      <c r="A62" s="64" t="s">
        <v>108</v>
      </c>
    </row>
    <row r="63" ht="12.75">
      <c r="A63" s="64" t="s">
        <v>108</v>
      </c>
    </row>
    <row r="64" ht="12.75">
      <c r="A64" s="64" t="s">
        <v>108</v>
      </c>
    </row>
    <row r="65" ht="12.75">
      <c r="A65" s="64" t="s">
        <v>108</v>
      </c>
    </row>
    <row r="68" spans="1:14" ht="18">
      <c r="A68" s="84"/>
      <c r="B68" s="85">
        <v>10101</v>
      </c>
      <c r="C68" s="85">
        <v>10102</v>
      </c>
      <c r="D68" s="85">
        <v>10103</v>
      </c>
      <c r="E68" s="86">
        <v>10104</v>
      </c>
      <c r="F68" s="87">
        <v>10105</v>
      </c>
      <c r="G68" s="86" t="s">
        <v>221</v>
      </c>
      <c r="H68" s="84"/>
      <c r="I68" s="85">
        <v>10101</v>
      </c>
      <c r="J68" s="85">
        <v>10102</v>
      </c>
      <c r="K68" s="85">
        <v>10103</v>
      </c>
      <c r="L68" s="85">
        <v>10104</v>
      </c>
      <c r="M68" s="85">
        <v>10105</v>
      </c>
      <c r="N68" s="86" t="s">
        <v>221</v>
      </c>
    </row>
    <row r="69" spans="1:14" ht="18">
      <c r="A69" s="88" t="s">
        <v>114</v>
      </c>
      <c r="B69" s="74">
        <v>4407985.32</v>
      </c>
      <c r="C69" s="89">
        <v>25859</v>
      </c>
      <c r="D69" s="89">
        <v>1822.61</v>
      </c>
      <c r="E69" s="89">
        <v>654667.46</v>
      </c>
      <c r="F69" s="89">
        <v>77587.2</v>
      </c>
      <c r="G69" s="90">
        <f>SUM(B69:F69)</f>
        <v>5167921.590000001</v>
      </c>
      <c r="H69" s="91" t="s">
        <v>115</v>
      </c>
      <c r="I69" s="74">
        <v>1594627.21</v>
      </c>
      <c r="J69" s="89">
        <v>7041</v>
      </c>
      <c r="K69" s="89">
        <v>0</v>
      </c>
      <c r="L69" s="89">
        <v>224055.88</v>
      </c>
      <c r="M69" s="89">
        <v>6908.93</v>
      </c>
      <c r="N69" s="90">
        <f>SUM(I69:M69)</f>
        <v>1832633.0199999998</v>
      </c>
    </row>
    <row r="70" spans="1:14" ht="18">
      <c r="A70" s="92" t="s">
        <v>222</v>
      </c>
      <c r="B70" s="74">
        <v>1747174.04</v>
      </c>
      <c r="C70" s="89">
        <v>9089</v>
      </c>
      <c r="D70" s="89">
        <v>4</v>
      </c>
      <c r="E70" s="89">
        <v>225836.64</v>
      </c>
      <c r="F70" s="89">
        <v>15517.77</v>
      </c>
      <c r="G70" s="90">
        <f aca="true" t="shared" si="5" ref="G70:G117">SUM(B70:F70)</f>
        <v>1997621.4500000002</v>
      </c>
      <c r="H70" s="91" t="s">
        <v>117</v>
      </c>
      <c r="I70" s="74">
        <v>264982.55</v>
      </c>
      <c r="J70" s="89">
        <v>1276</v>
      </c>
      <c r="K70" s="89">
        <v>0</v>
      </c>
      <c r="L70" s="89">
        <v>37001.95</v>
      </c>
      <c r="M70" s="89">
        <v>2195.21</v>
      </c>
      <c r="N70" s="90">
        <f aca="true" t="shared" si="6" ref="N70:N115">SUM(I70:M70)</f>
        <v>305455.71</v>
      </c>
    </row>
    <row r="71" spans="1:14" ht="18">
      <c r="A71" s="88" t="s">
        <v>118</v>
      </c>
      <c r="B71" s="74">
        <v>550791.32</v>
      </c>
      <c r="C71" s="89">
        <v>1953</v>
      </c>
      <c r="D71" s="89">
        <v>0</v>
      </c>
      <c r="E71" s="89">
        <v>80212.59</v>
      </c>
      <c r="F71" s="89">
        <v>-9052.73</v>
      </c>
      <c r="G71" s="90">
        <f t="shared" si="5"/>
        <v>623904.1799999999</v>
      </c>
      <c r="H71" s="91" t="s">
        <v>119</v>
      </c>
      <c r="I71" s="74">
        <v>1076102.4</v>
      </c>
      <c r="J71" s="89">
        <v>3282.31</v>
      </c>
      <c r="K71" s="89">
        <v>0</v>
      </c>
      <c r="L71" s="89">
        <v>153970.64</v>
      </c>
      <c r="M71" s="89">
        <v>12330.38</v>
      </c>
      <c r="N71" s="90">
        <f t="shared" si="6"/>
        <v>1245685.73</v>
      </c>
    </row>
    <row r="72" spans="1:14" ht="18">
      <c r="A72" s="88" t="s">
        <v>120</v>
      </c>
      <c r="B72" s="74">
        <v>141082.01</v>
      </c>
      <c r="C72" s="89">
        <v>-10.32</v>
      </c>
      <c r="D72" s="89">
        <v>-33.03</v>
      </c>
      <c r="E72" s="89">
        <v>18347.83</v>
      </c>
      <c r="F72" s="89">
        <v>1260.7</v>
      </c>
      <c r="G72" s="90">
        <f t="shared" si="5"/>
        <v>160647.19</v>
      </c>
      <c r="H72" s="91" t="s">
        <v>121</v>
      </c>
      <c r="I72" s="74">
        <v>1918799.77</v>
      </c>
      <c r="J72" s="89">
        <v>17249.21</v>
      </c>
      <c r="K72" s="89">
        <v>0</v>
      </c>
      <c r="L72" s="89">
        <v>272601.71</v>
      </c>
      <c r="M72" s="89">
        <v>22265.03</v>
      </c>
      <c r="N72" s="90">
        <f t="shared" si="6"/>
        <v>2230915.7199999997</v>
      </c>
    </row>
    <row r="73" spans="1:14" ht="18">
      <c r="A73" s="88" t="s">
        <v>122</v>
      </c>
      <c r="B73" s="74">
        <v>6883290.11</v>
      </c>
      <c r="C73" s="89">
        <v>45489.09</v>
      </c>
      <c r="D73" s="89">
        <v>4.58</v>
      </c>
      <c r="E73" s="89">
        <v>1016387.91</v>
      </c>
      <c r="F73" s="89">
        <v>75974.62</v>
      </c>
      <c r="G73" s="90">
        <f t="shared" si="5"/>
        <v>8021146.3100000005</v>
      </c>
      <c r="H73" s="91" t="s">
        <v>123</v>
      </c>
      <c r="I73" s="74">
        <v>2241789.35</v>
      </c>
      <c r="J73" s="89">
        <v>0</v>
      </c>
      <c r="K73" s="89">
        <v>0</v>
      </c>
      <c r="L73" s="89">
        <v>315130.51</v>
      </c>
      <c r="M73" s="89">
        <v>14913.72</v>
      </c>
      <c r="N73" s="90">
        <f t="shared" si="6"/>
        <v>2571833.5800000005</v>
      </c>
    </row>
    <row r="74" spans="1:14" ht="18">
      <c r="A74" s="88" t="s">
        <v>124</v>
      </c>
      <c r="B74" s="74">
        <v>4429913.99</v>
      </c>
      <c r="C74" s="89">
        <v>0</v>
      </c>
      <c r="D74" s="89">
        <v>-45.73</v>
      </c>
      <c r="E74" s="89">
        <v>632836.44</v>
      </c>
      <c r="F74" s="89">
        <v>61919.43</v>
      </c>
      <c r="G74" s="90">
        <f t="shared" si="5"/>
        <v>5124624.129999999</v>
      </c>
      <c r="H74" s="91" t="s">
        <v>125</v>
      </c>
      <c r="I74" s="74">
        <v>650859.23</v>
      </c>
      <c r="J74" s="89">
        <v>9398</v>
      </c>
      <c r="K74" s="89">
        <v>0</v>
      </c>
      <c r="L74" s="89">
        <v>90328.51</v>
      </c>
      <c r="M74" s="89">
        <v>4827.8</v>
      </c>
      <c r="N74" s="90">
        <f t="shared" si="6"/>
        <v>755413.54</v>
      </c>
    </row>
    <row r="75" spans="1:14" ht="18">
      <c r="A75" s="88" t="s">
        <v>126</v>
      </c>
      <c r="B75" s="74">
        <v>1186811.71</v>
      </c>
      <c r="C75" s="89">
        <v>10061.65</v>
      </c>
      <c r="D75" s="89">
        <v>0</v>
      </c>
      <c r="E75" s="89">
        <v>174152.18</v>
      </c>
      <c r="F75" s="89">
        <v>7981.12</v>
      </c>
      <c r="G75" s="90">
        <f t="shared" si="5"/>
        <v>1379006.66</v>
      </c>
      <c r="H75" s="91" t="s">
        <v>127</v>
      </c>
      <c r="I75" s="74">
        <v>597790.53</v>
      </c>
      <c r="J75" s="89">
        <v>0</v>
      </c>
      <c r="K75" s="89">
        <v>0</v>
      </c>
      <c r="L75" s="89">
        <v>82061.19</v>
      </c>
      <c r="M75" s="89">
        <v>5380.82</v>
      </c>
      <c r="N75" s="90">
        <f t="shared" si="6"/>
        <v>685232.5399999999</v>
      </c>
    </row>
    <row r="76" spans="1:14" ht="18">
      <c r="A76" s="88" t="s">
        <v>128</v>
      </c>
      <c r="B76" s="74">
        <v>217518.13</v>
      </c>
      <c r="C76" s="89">
        <v>359.88</v>
      </c>
      <c r="D76" s="89">
        <v>0</v>
      </c>
      <c r="E76" s="89">
        <v>29231.93</v>
      </c>
      <c r="F76" s="89">
        <v>3968.98</v>
      </c>
      <c r="G76" s="90">
        <f t="shared" si="5"/>
        <v>251078.92</v>
      </c>
      <c r="H76" s="91" t="s">
        <v>129</v>
      </c>
      <c r="I76" s="74">
        <v>7053665.83</v>
      </c>
      <c r="J76" s="89">
        <v>445.5</v>
      </c>
      <c r="K76" s="89">
        <v>0</v>
      </c>
      <c r="L76" s="89">
        <v>1061855.41</v>
      </c>
      <c r="M76" s="89">
        <v>89699.86</v>
      </c>
      <c r="N76" s="90">
        <f t="shared" si="6"/>
        <v>8205666.600000001</v>
      </c>
    </row>
    <row r="77" spans="1:14" ht="18">
      <c r="A77" s="88" t="s">
        <v>130</v>
      </c>
      <c r="B77" s="74">
        <v>713683.38</v>
      </c>
      <c r="C77" s="89">
        <v>0</v>
      </c>
      <c r="D77" s="89">
        <v>0</v>
      </c>
      <c r="E77" s="89">
        <v>96755.13</v>
      </c>
      <c r="F77" s="89">
        <v>7229.23</v>
      </c>
      <c r="G77" s="90">
        <f t="shared" si="5"/>
        <v>817667.74</v>
      </c>
      <c r="H77" s="91" t="s">
        <v>131</v>
      </c>
      <c r="I77" s="74">
        <v>1190131.18</v>
      </c>
      <c r="J77" s="89">
        <v>39181</v>
      </c>
      <c r="K77" s="89">
        <v>88</v>
      </c>
      <c r="L77" s="89">
        <v>159677.23</v>
      </c>
      <c r="M77" s="89">
        <v>4603.45</v>
      </c>
      <c r="N77" s="90">
        <f t="shared" si="6"/>
        <v>1393680.8599999999</v>
      </c>
    </row>
    <row r="78" spans="1:14" ht="18">
      <c r="A78" s="88" t="s">
        <v>132</v>
      </c>
      <c r="B78" s="74">
        <v>1482247.52</v>
      </c>
      <c r="C78" s="89">
        <v>0</v>
      </c>
      <c r="D78" s="89">
        <v>0</v>
      </c>
      <c r="E78" s="89">
        <v>203950.74</v>
      </c>
      <c r="F78" s="89">
        <v>28579.82</v>
      </c>
      <c r="G78" s="90">
        <f t="shared" si="5"/>
        <v>1714778.08</v>
      </c>
      <c r="H78" s="91" t="s">
        <v>133</v>
      </c>
      <c r="I78" s="74">
        <v>985632.92</v>
      </c>
      <c r="J78" s="89">
        <v>14873</v>
      </c>
      <c r="K78" s="89">
        <v>0</v>
      </c>
      <c r="L78" s="89">
        <v>133038.87</v>
      </c>
      <c r="M78" s="89">
        <v>8505.43</v>
      </c>
      <c r="N78" s="90">
        <f t="shared" si="6"/>
        <v>1142050.22</v>
      </c>
    </row>
    <row r="79" spans="1:14" ht="18">
      <c r="A79" s="88" t="s">
        <v>134</v>
      </c>
      <c r="B79" s="74">
        <v>754002.87</v>
      </c>
      <c r="C79" s="89">
        <v>817</v>
      </c>
      <c r="D79" s="89">
        <v>0</v>
      </c>
      <c r="E79" s="89">
        <v>101738.03</v>
      </c>
      <c r="F79" s="89">
        <v>521.85</v>
      </c>
      <c r="G79" s="90">
        <f t="shared" si="5"/>
        <v>857079.75</v>
      </c>
      <c r="H79" s="93" t="s">
        <v>135</v>
      </c>
      <c r="I79" s="74">
        <v>3687781.16</v>
      </c>
      <c r="J79" s="89">
        <v>3881</v>
      </c>
      <c r="K79" s="89">
        <v>0</v>
      </c>
      <c r="L79" s="89">
        <v>528540.45</v>
      </c>
      <c r="M79" s="89">
        <v>48120.68</v>
      </c>
      <c r="N79" s="90">
        <f t="shared" si="6"/>
        <v>4268323.29</v>
      </c>
    </row>
    <row r="80" spans="1:14" ht="18">
      <c r="A80" s="88" t="s">
        <v>136</v>
      </c>
      <c r="B80" s="74">
        <v>475157.67</v>
      </c>
      <c r="C80" s="89">
        <v>2019</v>
      </c>
      <c r="D80" s="89">
        <v>0</v>
      </c>
      <c r="E80" s="89">
        <v>73403.16</v>
      </c>
      <c r="F80" s="89">
        <v>2615.72</v>
      </c>
      <c r="G80" s="90">
        <f t="shared" si="5"/>
        <v>553195.5499999999</v>
      </c>
      <c r="H80" s="91" t="s">
        <v>137</v>
      </c>
      <c r="I80" s="74">
        <v>243605.3</v>
      </c>
      <c r="J80" s="89">
        <v>27090</v>
      </c>
      <c r="K80" s="89">
        <v>0</v>
      </c>
      <c r="L80" s="89">
        <v>34518.87</v>
      </c>
      <c r="M80" s="89">
        <v>380.68</v>
      </c>
      <c r="N80" s="90">
        <f t="shared" si="6"/>
        <v>305594.85</v>
      </c>
    </row>
    <row r="81" spans="1:14" ht="18">
      <c r="A81" s="88" t="s">
        <v>138</v>
      </c>
      <c r="B81" s="74">
        <v>635223.55</v>
      </c>
      <c r="C81" s="89">
        <v>6208.26</v>
      </c>
      <c r="D81" s="89">
        <v>4.34</v>
      </c>
      <c r="E81" s="89">
        <v>89326.9</v>
      </c>
      <c r="F81" s="89">
        <v>6929.29</v>
      </c>
      <c r="G81" s="90">
        <f t="shared" si="5"/>
        <v>737692.3400000001</v>
      </c>
      <c r="H81" s="91" t="s">
        <v>139</v>
      </c>
      <c r="I81" s="74">
        <v>1451914.77</v>
      </c>
      <c r="J81" s="89">
        <v>16032</v>
      </c>
      <c r="K81" s="89">
        <v>0</v>
      </c>
      <c r="L81" s="89">
        <v>203771.32</v>
      </c>
      <c r="M81" s="89">
        <v>15209.1</v>
      </c>
      <c r="N81" s="90">
        <f t="shared" si="6"/>
        <v>1686927.1900000002</v>
      </c>
    </row>
    <row r="82" spans="1:14" ht="18">
      <c r="A82" s="88" t="s">
        <v>140</v>
      </c>
      <c r="B82" s="74">
        <v>170828.48</v>
      </c>
      <c r="C82" s="89">
        <v>0</v>
      </c>
      <c r="D82" s="89">
        <v>1.46</v>
      </c>
      <c r="E82" s="89">
        <v>24557.91</v>
      </c>
      <c r="F82" s="89">
        <v>3533.98</v>
      </c>
      <c r="G82" s="90">
        <f t="shared" si="5"/>
        <v>198921.83000000002</v>
      </c>
      <c r="H82" s="91" t="s">
        <v>141</v>
      </c>
      <c r="I82" s="74">
        <v>6948905.41</v>
      </c>
      <c r="J82" s="89">
        <v>52371</v>
      </c>
      <c r="K82" s="89">
        <v>16.86</v>
      </c>
      <c r="L82" s="89">
        <v>1032955.56</v>
      </c>
      <c r="M82" s="89">
        <v>49654.85</v>
      </c>
      <c r="N82" s="90">
        <f t="shared" si="6"/>
        <v>8083903.68</v>
      </c>
    </row>
    <row r="83" spans="1:14" ht="18">
      <c r="A83" s="88" t="s">
        <v>142</v>
      </c>
      <c r="B83" s="74">
        <v>1195910.92</v>
      </c>
      <c r="C83" s="89">
        <v>2183.36</v>
      </c>
      <c r="D83" s="89">
        <v>0</v>
      </c>
      <c r="E83" s="89">
        <v>162160.86</v>
      </c>
      <c r="F83" s="89">
        <v>901.34</v>
      </c>
      <c r="G83" s="90">
        <f t="shared" si="5"/>
        <v>1361156.4800000002</v>
      </c>
      <c r="H83" s="91" t="s">
        <v>143</v>
      </c>
      <c r="I83" s="74">
        <v>93946.9</v>
      </c>
      <c r="J83" s="89">
        <v>249</v>
      </c>
      <c r="K83" s="89">
        <v>0</v>
      </c>
      <c r="L83" s="89">
        <v>13482.57</v>
      </c>
      <c r="M83" s="89">
        <v>691.7</v>
      </c>
      <c r="N83" s="90">
        <f t="shared" si="6"/>
        <v>108370.17</v>
      </c>
    </row>
    <row r="84" spans="1:14" ht="18">
      <c r="A84" s="88" t="s">
        <v>144</v>
      </c>
      <c r="B84" s="74">
        <v>3278544.55</v>
      </c>
      <c r="C84" s="89">
        <v>21174.92</v>
      </c>
      <c r="D84" s="89">
        <v>87</v>
      </c>
      <c r="E84" s="89">
        <v>487625.82</v>
      </c>
      <c r="F84" s="89">
        <v>-4304.55</v>
      </c>
      <c r="G84" s="90">
        <f t="shared" si="5"/>
        <v>3783127.7399999998</v>
      </c>
      <c r="H84" s="91" t="s">
        <v>145</v>
      </c>
      <c r="I84" s="74">
        <v>192375.33</v>
      </c>
      <c r="J84" s="89">
        <v>0</v>
      </c>
      <c r="K84" s="89">
        <v>0</v>
      </c>
      <c r="L84" s="89">
        <v>21344.5</v>
      </c>
      <c r="M84" s="89">
        <v>2639.08</v>
      </c>
      <c r="N84" s="90">
        <f t="shared" si="6"/>
        <v>216358.90999999997</v>
      </c>
    </row>
    <row r="85" spans="1:14" ht="18">
      <c r="A85" s="88" t="s">
        <v>146</v>
      </c>
      <c r="B85" s="74">
        <v>207783.03</v>
      </c>
      <c r="C85" s="89">
        <v>0</v>
      </c>
      <c r="D85" s="89">
        <v>0</v>
      </c>
      <c r="E85" s="89">
        <v>27260.07</v>
      </c>
      <c r="F85" s="89">
        <v>1126.21</v>
      </c>
      <c r="G85" s="90">
        <f t="shared" si="5"/>
        <v>236169.31</v>
      </c>
      <c r="H85" s="91" t="s">
        <v>147</v>
      </c>
      <c r="I85" s="74">
        <v>1573919.72</v>
      </c>
      <c r="J85" s="89">
        <v>23342</v>
      </c>
      <c r="K85" s="89">
        <v>0</v>
      </c>
      <c r="L85" s="89">
        <v>229040.1</v>
      </c>
      <c r="M85" s="89">
        <v>19607.5</v>
      </c>
      <c r="N85" s="90">
        <f t="shared" si="6"/>
        <v>1845909.32</v>
      </c>
    </row>
    <row r="86" spans="1:14" ht="18">
      <c r="A86" s="88" t="s">
        <v>148</v>
      </c>
      <c r="B86" s="74">
        <v>2592086.27</v>
      </c>
      <c r="C86" s="89">
        <v>6221.53</v>
      </c>
      <c r="D86" s="89">
        <v>-388</v>
      </c>
      <c r="E86" s="89">
        <v>377899.32</v>
      </c>
      <c r="F86" s="89">
        <v>-29044.48</v>
      </c>
      <c r="G86" s="90">
        <f t="shared" si="5"/>
        <v>2946774.6399999997</v>
      </c>
      <c r="H86" s="91" t="s">
        <v>149</v>
      </c>
      <c r="I86" s="74">
        <v>491842.82</v>
      </c>
      <c r="J86" s="89">
        <v>0</v>
      </c>
      <c r="K86" s="89">
        <v>0</v>
      </c>
      <c r="L86" s="89">
        <v>61836.31</v>
      </c>
      <c r="M86" s="89">
        <v>6014.43</v>
      </c>
      <c r="N86" s="90">
        <f t="shared" si="6"/>
        <v>559693.56</v>
      </c>
    </row>
    <row r="87" spans="1:14" ht="18">
      <c r="A87" s="88" t="s">
        <v>219</v>
      </c>
      <c r="B87" s="74">
        <v>53820717.69</v>
      </c>
      <c r="C87" s="89">
        <v>341256.46</v>
      </c>
      <c r="D87" s="89">
        <v>6.71</v>
      </c>
      <c r="E87" s="89">
        <v>8222769.06</v>
      </c>
      <c r="F87" s="89">
        <v>692609.63</v>
      </c>
      <c r="G87" s="90">
        <f t="shared" si="5"/>
        <v>63077359.550000004</v>
      </c>
      <c r="H87" s="91" t="s">
        <v>151</v>
      </c>
      <c r="I87" s="74">
        <v>136297.39</v>
      </c>
      <c r="J87" s="89">
        <v>0</v>
      </c>
      <c r="K87" s="89">
        <v>0</v>
      </c>
      <c r="L87" s="89">
        <v>16115.27</v>
      </c>
      <c r="M87" s="89">
        <v>594.81</v>
      </c>
      <c r="N87" s="90">
        <f t="shared" si="6"/>
        <v>153007.47</v>
      </c>
    </row>
    <row r="88" spans="1:14" ht="18">
      <c r="A88" s="88" t="s">
        <v>152</v>
      </c>
      <c r="B88" s="74">
        <v>378613.16</v>
      </c>
      <c r="C88" s="89">
        <v>0</v>
      </c>
      <c r="D88" s="89">
        <v>0</v>
      </c>
      <c r="E88" s="89">
        <v>54645.27</v>
      </c>
      <c r="F88" s="89">
        <v>4330.83</v>
      </c>
      <c r="G88" s="90">
        <f t="shared" si="5"/>
        <v>437589.26</v>
      </c>
      <c r="H88" s="91" t="s">
        <v>153</v>
      </c>
      <c r="I88" s="74">
        <v>109556.51</v>
      </c>
      <c r="J88" s="89">
        <v>0</v>
      </c>
      <c r="K88" s="89">
        <v>0</v>
      </c>
      <c r="L88" s="89">
        <v>14794.72</v>
      </c>
      <c r="M88" s="89">
        <v>2137.23</v>
      </c>
      <c r="N88" s="90">
        <f t="shared" si="6"/>
        <v>126488.45999999999</v>
      </c>
    </row>
    <row r="89" spans="1:14" ht="18">
      <c r="A89" s="88" t="s">
        <v>154</v>
      </c>
      <c r="B89" s="74">
        <v>530124.63</v>
      </c>
      <c r="C89" s="89">
        <v>2496</v>
      </c>
      <c r="D89" s="89">
        <v>12</v>
      </c>
      <c r="E89" s="89">
        <v>66435.62</v>
      </c>
      <c r="F89" s="89">
        <v>3382.54</v>
      </c>
      <c r="G89" s="90">
        <f t="shared" si="5"/>
        <v>602450.79</v>
      </c>
      <c r="H89" s="91" t="s">
        <v>155</v>
      </c>
      <c r="I89" s="74">
        <v>307992.25</v>
      </c>
      <c r="J89" s="89">
        <v>0</v>
      </c>
      <c r="K89" s="89">
        <v>0</v>
      </c>
      <c r="L89" s="89">
        <v>42852.61</v>
      </c>
      <c r="M89" s="89">
        <v>-13575.67</v>
      </c>
      <c r="N89" s="90">
        <f t="shared" si="6"/>
        <v>337269.19</v>
      </c>
    </row>
    <row r="90" spans="1:14" ht="18">
      <c r="A90" s="88" t="s">
        <v>156</v>
      </c>
      <c r="B90" s="74">
        <v>2413435.09</v>
      </c>
      <c r="C90" s="89">
        <v>0</v>
      </c>
      <c r="D90" s="89">
        <v>0</v>
      </c>
      <c r="E90" s="89">
        <v>332092.41</v>
      </c>
      <c r="F90" s="89">
        <v>37342</v>
      </c>
      <c r="G90" s="90">
        <f t="shared" si="5"/>
        <v>2782869.5</v>
      </c>
      <c r="H90" s="91" t="s">
        <v>157</v>
      </c>
      <c r="I90" s="74">
        <v>4207438.51</v>
      </c>
      <c r="J90" s="89">
        <v>26286</v>
      </c>
      <c r="K90" s="89">
        <v>0</v>
      </c>
      <c r="L90" s="89">
        <v>610771.53</v>
      </c>
      <c r="M90" s="89">
        <v>37173.44</v>
      </c>
      <c r="N90" s="90">
        <f t="shared" si="6"/>
        <v>4881669.48</v>
      </c>
    </row>
    <row r="91" spans="1:14" ht="18">
      <c r="A91" s="88" t="s">
        <v>158</v>
      </c>
      <c r="B91" s="74">
        <v>1795581.9</v>
      </c>
      <c r="C91" s="89">
        <v>16478</v>
      </c>
      <c r="D91" s="89">
        <v>0</v>
      </c>
      <c r="E91" s="89">
        <v>244860.83</v>
      </c>
      <c r="F91" s="89">
        <v>-1152.46</v>
      </c>
      <c r="G91" s="90">
        <f t="shared" si="5"/>
        <v>2055768.27</v>
      </c>
      <c r="H91" s="91" t="s">
        <v>159</v>
      </c>
      <c r="I91" s="74">
        <v>883832.78</v>
      </c>
      <c r="J91" s="89">
        <v>1914.58</v>
      </c>
      <c r="K91" s="89">
        <v>0</v>
      </c>
      <c r="L91" s="89">
        <v>121189.26</v>
      </c>
      <c r="M91" s="89">
        <v>8168.61</v>
      </c>
      <c r="N91" s="90">
        <f t="shared" si="6"/>
        <v>1015105.23</v>
      </c>
    </row>
    <row r="92" spans="1:14" ht="18">
      <c r="A92" s="88" t="s">
        <v>160</v>
      </c>
      <c r="B92" s="74">
        <v>591123.34</v>
      </c>
      <c r="C92" s="89">
        <v>0</v>
      </c>
      <c r="D92" s="89">
        <v>0</v>
      </c>
      <c r="E92" s="89">
        <v>85386.97</v>
      </c>
      <c r="F92" s="89">
        <v>6978.65</v>
      </c>
      <c r="G92" s="90">
        <f t="shared" si="5"/>
        <v>683488.96</v>
      </c>
      <c r="H92" s="91" t="s">
        <v>161</v>
      </c>
      <c r="I92" s="74">
        <v>2017099.38</v>
      </c>
      <c r="J92" s="89">
        <v>11972.4</v>
      </c>
      <c r="K92" s="89">
        <v>0</v>
      </c>
      <c r="L92" s="89">
        <v>294323.78</v>
      </c>
      <c r="M92" s="89">
        <v>22899.51</v>
      </c>
      <c r="N92" s="90">
        <f t="shared" si="6"/>
        <v>2346295.0699999994</v>
      </c>
    </row>
    <row r="93" spans="1:14" ht="18">
      <c r="A93" s="88" t="s">
        <v>162</v>
      </c>
      <c r="B93" s="74">
        <v>468881.85</v>
      </c>
      <c r="C93" s="89">
        <v>0</v>
      </c>
      <c r="D93" s="89">
        <v>0</v>
      </c>
      <c r="E93" s="89">
        <v>61826.21</v>
      </c>
      <c r="F93" s="89">
        <v>4025.59</v>
      </c>
      <c r="G93" s="90">
        <f t="shared" si="5"/>
        <v>534733.6499999999</v>
      </c>
      <c r="H93" s="91" t="s">
        <v>163</v>
      </c>
      <c r="I93" s="74">
        <v>2054951.56</v>
      </c>
      <c r="J93" s="89">
        <v>7790.84</v>
      </c>
      <c r="K93" s="89">
        <v>0</v>
      </c>
      <c r="L93" s="89">
        <v>290425.59</v>
      </c>
      <c r="M93" s="89">
        <v>19810.9</v>
      </c>
      <c r="N93" s="90">
        <f t="shared" si="6"/>
        <v>2372978.89</v>
      </c>
    </row>
    <row r="94" spans="1:14" ht="18">
      <c r="A94" s="88" t="s">
        <v>164</v>
      </c>
      <c r="B94" s="74">
        <v>1378761.22</v>
      </c>
      <c r="C94" s="89">
        <v>5428.56</v>
      </c>
      <c r="D94" s="89">
        <v>1</v>
      </c>
      <c r="E94" s="89">
        <v>192955.7</v>
      </c>
      <c r="F94" s="89">
        <v>-9857.34</v>
      </c>
      <c r="G94" s="90">
        <f t="shared" si="5"/>
        <v>1567289.14</v>
      </c>
      <c r="H94" s="91" t="s">
        <v>165</v>
      </c>
      <c r="I94" s="74">
        <v>11060771.18</v>
      </c>
      <c r="J94" s="89">
        <v>31141.24</v>
      </c>
      <c r="K94" s="89">
        <v>0.38</v>
      </c>
      <c r="L94" s="89">
        <v>1621760.33</v>
      </c>
      <c r="M94" s="89">
        <v>32684.27</v>
      </c>
      <c r="N94" s="90">
        <f t="shared" si="6"/>
        <v>12746357.4</v>
      </c>
    </row>
    <row r="95" spans="1:14" ht="18">
      <c r="A95" s="88" t="s">
        <v>166</v>
      </c>
      <c r="B95" s="74">
        <v>1609468.04</v>
      </c>
      <c r="C95" s="89">
        <v>15883.55</v>
      </c>
      <c r="D95" s="89">
        <v>994.05</v>
      </c>
      <c r="E95" s="89">
        <v>227013.6</v>
      </c>
      <c r="F95" s="89">
        <v>28439.68</v>
      </c>
      <c r="G95" s="90">
        <f t="shared" si="5"/>
        <v>1881798.9200000002</v>
      </c>
      <c r="H95" s="91" t="s">
        <v>167</v>
      </c>
      <c r="I95" s="74">
        <v>638967.16</v>
      </c>
      <c r="J95" s="89">
        <v>0</v>
      </c>
      <c r="K95" s="89">
        <v>0</v>
      </c>
      <c r="L95" s="89">
        <v>85335.49</v>
      </c>
      <c r="M95" s="89">
        <v>5111.75</v>
      </c>
      <c r="N95" s="90">
        <f t="shared" si="6"/>
        <v>729414.4</v>
      </c>
    </row>
    <row r="96" spans="1:14" ht="18">
      <c r="A96" s="88" t="s">
        <v>168</v>
      </c>
      <c r="B96" s="74">
        <v>1033378.27</v>
      </c>
      <c r="C96" s="89">
        <v>4136</v>
      </c>
      <c r="D96" s="89">
        <v>0</v>
      </c>
      <c r="E96" s="89">
        <v>147002.9</v>
      </c>
      <c r="F96" s="89">
        <v>12071.39</v>
      </c>
      <c r="G96" s="90">
        <f t="shared" si="5"/>
        <v>1196588.5599999998</v>
      </c>
      <c r="H96" s="91" t="s">
        <v>169</v>
      </c>
      <c r="I96" s="74">
        <v>355597.41</v>
      </c>
      <c r="J96" s="89">
        <v>0</v>
      </c>
      <c r="K96" s="89">
        <v>0</v>
      </c>
      <c r="L96" s="89">
        <v>46480.98</v>
      </c>
      <c r="M96" s="89">
        <v>1909.73</v>
      </c>
      <c r="N96" s="90">
        <f t="shared" si="6"/>
        <v>403988.11999999994</v>
      </c>
    </row>
    <row r="97" spans="1:14" ht="18">
      <c r="A97" s="88" t="s">
        <v>170</v>
      </c>
      <c r="B97" s="74">
        <v>242619.98</v>
      </c>
      <c r="C97" s="89">
        <v>0</v>
      </c>
      <c r="D97" s="89">
        <v>0</v>
      </c>
      <c r="E97" s="89">
        <v>33720.71</v>
      </c>
      <c r="F97" s="89">
        <v>3863.78</v>
      </c>
      <c r="G97" s="90">
        <f t="shared" si="5"/>
        <v>280204.47000000003</v>
      </c>
      <c r="H97" s="91" t="s">
        <v>171</v>
      </c>
      <c r="I97" s="74">
        <v>12328132.27</v>
      </c>
      <c r="J97" s="89">
        <v>33847.46</v>
      </c>
      <c r="K97" s="89">
        <v>0</v>
      </c>
      <c r="L97" s="89">
        <v>1917139.93</v>
      </c>
      <c r="M97" s="89">
        <v>38167.01</v>
      </c>
      <c r="N97" s="90">
        <f t="shared" si="6"/>
        <v>14317286.67</v>
      </c>
    </row>
    <row r="98" spans="1:14" ht="18">
      <c r="A98" s="88" t="s">
        <v>172</v>
      </c>
      <c r="B98" s="74">
        <v>2638388.46</v>
      </c>
      <c r="C98" s="89">
        <v>0</v>
      </c>
      <c r="D98" s="89">
        <v>0</v>
      </c>
      <c r="E98" s="89">
        <v>356219.87</v>
      </c>
      <c r="F98" s="89">
        <v>15199.17</v>
      </c>
      <c r="G98" s="90">
        <f t="shared" si="5"/>
        <v>3009807.5</v>
      </c>
      <c r="H98" s="91" t="s">
        <v>173</v>
      </c>
      <c r="I98" s="74">
        <v>57951779.73</v>
      </c>
      <c r="J98" s="89">
        <v>4663.54</v>
      </c>
      <c r="K98" s="89">
        <v>13582.97</v>
      </c>
      <c r="L98" s="89">
        <v>8718748.03</v>
      </c>
      <c r="M98" s="89">
        <v>607941.67</v>
      </c>
      <c r="N98" s="90">
        <f t="shared" si="6"/>
        <v>67296715.94</v>
      </c>
    </row>
    <row r="99" spans="1:14" ht="18">
      <c r="A99" s="88" t="s">
        <v>174</v>
      </c>
      <c r="B99" s="74">
        <v>232497.1</v>
      </c>
      <c r="C99" s="89">
        <v>2559</v>
      </c>
      <c r="D99" s="89">
        <v>263</v>
      </c>
      <c r="E99" s="89">
        <v>30821.61</v>
      </c>
      <c r="F99" s="89">
        <v>2010.49</v>
      </c>
      <c r="G99" s="90">
        <f t="shared" si="5"/>
        <v>268151.2</v>
      </c>
      <c r="H99" s="91" t="s">
        <v>175</v>
      </c>
      <c r="I99" s="74">
        <v>563507.42</v>
      </c>
      <c r="J99" s="89">
        <v>1117.5</v>
      </c>
      <c r="K99" s="89">
        <v>1.36</v>
      </c>
      <c r="L99" s="89">
        <v>75569.86</v>
      </c>
      <c r="M99" s="89">
        <v>-10144.13</v>
      </c>
      <c r="N99" s="90">
        <f t="shared" si="6"/>
        <v>630052.01</v>
      </c>
    </row>
    <row r="100" spans="1:14" ht="18">
      <c r="A100" s="88" t="s">
        <v>176</v>
      </c>
      <c r="B100" s="74">
        <v>3764009.15</v>
      </c>
      <c r="C100" s="89">
        <v>59114.38</v>
      </c>
      <c r="D100" s="89">
        <v>0</v>
      </c>
      <c r="E100" s="89">
        <v>555300.59</v>
      </c>
      <c r="F100" s="89">
        <v>59140.44</v>
      </c>
      <c r="G100" s="90">
        <f t="shared" si="5"/>
        <v>4437564.5600000005</v>
      </c>
      <c r="H100" s="91" t="s">
        <v>177</v>
      </c>
      <c r="I100" s="74">
        <v>265788.56</v>
      </c>
      <c r="J100" s="89">
        <v>0</v>
      </c>
      <c r="K100" s="89">
        <v>0</v>
      </c>
      <c r="L100" s="89">
        <v>38998.46</v>
      </c>
      <c r="M100" s="89">
        <v>3953.84</v>
      </c>
      <c r="N100" s="90">
        <f t="shared" si="6"/>
        <v>308740.86000000004</v>
      </c>
    </row>
    <row r="101" spans="1:14" ht="18">
      <c r="A101" s="88" t="s">
        <v>178</v>
      </c>
      <c r="B101" s="74">
        <v>21565254.9</v>
      </c>
      <c r="C101" s="89">
        <v>82356.8</v>
      </c>
      <c r="D101" s="89">
        <v>1798.92</v>
      </c>
      <c r="E101" s="89">
        <v>3143876</v>
      </c>
      <c r="F101" s="89">
        <v>127239.96</v>
      </c>
      <c r="G101" s="90">
        <f t="shared" si="5"/>
        <v>24920526.580000002</v>
      </c>
      <c r="H101" s="91" t="s">
        <v>179</v>
      </c>
      <c r="I101" s="74">
        <v>9865420.42</v>
      </c>
      <c r="J101" s="89">
        <v>136611</v>
      </c>
      <c r="K101" s="89">
        <v>181.36</v>
      </c>
      <c r="L101" s="89">
        <v>1443769.62</v>
      </c>
      <c r="M101" s="89">
        <v>92465.77</v>
      </c>
      <c r="N101" s="90">
        <f t="shared" si="6"/>
        <v>11538448.169999998</v>
      </c>
    </row>
    <row r="102" spans="1:14" ht="18">
      <c r="A102" s="88" t="s">
        <v>180</v>
      </c>
      <c r="B102" s="74">
        <v>71888.01</v>
      </c>
      <c r="C102" s="89">
        <v>0</v>
      </c>
      <c r="D102" s="89">
        <v>0</v>
      </c>
      <c r="E102" s="89">
        <v>9998.92</v>
      </c>
      <c r="F102" s="89">
        <v>1049.03</v>
      </c>
      <c r="G102" s="90">
        <f t="shared" si="5"/>
        <v>82935.95999999999</v>
      </c>
      <c r="H102" s="91" t="s">
        <v>181</v>
      </c>
      <c r="I102" s="74">
        <v>4640430.33</v>
      </c>
      <c r="J102" s="89">
        <v>13605.95</v>
      </c>
      <c r="K102" s="89">
        <v>0</v>
      </c>
      <c r="L102" s="89">
        <v>643770.88</v>
      </c>
      <c r="M102" s="89">
        <v>49922.34</v>
      </c>
      <c r="N102" s="90">
        <f t="shared" si="6"/>
        <v>5347729.5</v>
      </c>
    </row>
    <row r="103" spans="1:14" ht="18">
      <c r="A103" s="88" t="s">
        <v>182</v>
      </c>
      <c r="B103" s="74">
        <v>625649.21</v>
      </c>
      <c r="C103" s="89">
        <v>2250.97</v>
      </c>
      <c r="D103" s="89">
        <v>0</v>
      </c>
      <c r="E103" s="89">
        <v>85344.69</v>
      </c>
      <c r="F103" s="89">
        <v>6998.79</v>
      </c>
      <c r="G103" s="90">
        <f t="shared" si="5"/>
        <v>720243.6599999999</v>
      </c>
      <c r="H103" s="91" t="s">
        <v>183</v>
      </c>
      <c r="I103" s="74">
        <v>1302999.28</v>
      </c>
      <c r="J103" s="89">
        <v>1503.41</v>
      </c>
      <c r="K103" s="89">
        <v>0</v>
      </c>
      <c r="L103" s="89">
        <v>186651.08</v>
      </c>
      <c r="M103" s="89">
        <v>-5870.7</v>
      </c>
      <c r="N103" s="90">
        <f t="shared" si="6"/>
        <v>1485283.07</v>
      </c>
    </row>
    <row r="104" spans="1:14" ht="18">
      <c r="A104" s="88" t="s">
        <v>184</v>
      </c>
      <c r="B104" s="74">
        <v>1132774.98</v>
      </c>
      <c r="C104" s="89">
        <v>7490</v>
      </c>
      <c r="D104" s="89">
        <v>0</v>
      </c>
      <c r="E104" s="89">
        <v>162912.52</v>
      </c>
      <c r="F104" s="89">
        <v>12039.58</v>
      </c>
      <c r="G104" s="90">
        <f t="shared" si="5"/>
        <v>1315217.08</v>
      </c>
      <c r="H104" s="91" t="s">
        <v>185</v>
      </c>
      <c r="I104" s="74">
        <v>153617.92</v>
      </c>
      <c r="J104" s="89">
        <v>0</v>
      </c>
      <c r="K104" s="89">
        <v>0</v>
      </c>
      <c r="L104" s="89">
        <v>21222.65</v>
      </c>
      <c r="M104" s="89">
        <v>2613.04</v>
      </c>
      <c r="N104" s="90">
        <f t="shared" si="6"/>
        <v>177453.61000000002</v>
      </c>
    </row>
    <row r="105" spans="1:14" ht="18">
      <c r="A105" s="88" t="s">
        <v>186</v>
      </c>
      <c r="B105" s="74">
        <v>1197614.37</v>
      </c>
      <c r="C105" s="89">
        <v>0</v>
      </c>
      <c r="D105" s="89">
        <v>0</v>
      </c>
      <c r="E105" s="89">
        <v>158683.63</v>
      </c>
      <c r="F105" s="89">
        <v>7910.64</v>
      </c>
      <c r="G105" s="90">
        <f t="shared" si="5"/>
        <v>1364208.64</v>
      </c>
      <c r="H105" s="91" t="s">
        <v>187</v>
      </c>
      <c r="I105" s="74">
        <v>446179.78</v>
      </c>
      <c r="J105" s="89">
        <v>0</v>
      </c>
      <c r="K105" s="89">
        <v>0</v>
      </c>
      <c r="L105" s="89">
        <v>61126.92</v>
      </c>
      <c r="M105" s="89">
        <v>4090.25</v>
      </c>
      <c r="N105" s="90">
        <f t="shared" si="6"/>
        <v>511396.95</v>
      </c>
    </row>
    <row r="106" spans="1:14" ht="18">
      <c r="A106" s="88" t="s">
        <v>188</v>
      </c>
      <c r="B106" s="74">
        <v>550185.07</v>
      </c>
      <c r="C106" s="89">
        <v>3785.67</v>
      </c>
      <c r="D106" s="89">
        <v>0</v>
      </c>
      <c r="E106" s="89">
        <v>76414.12</v>
      </c>
      <c r="F106" s="89">
        <v>10835.35</v>
      </c>
      <c r="G106" s="90">
        <f t="shared" si="5"/>
        <v>641220.21</v>
      </c>
      <c r="H106" s="91" t="s">
        <v>220</v>
      </c>
      <c r="I106" s="74">
        <v>233165.85</v>
      </c>
      <c r="J106" s="89">
        <v>35</v>
      </c>
      <c r="K106" s="89">
        <v>0</v>
      </c>
      <c r="L106" s="89">
        <v>32894.6</v>
      </c>
      <c r="M106" s="89">
        <v>1983.83</v>
      </c>
      <c r="N106" s="90">
        <f t="shared" si="6"/>
        <v>268079.28</v>
      </c>
    </row>
    <row r="107" spans="1:14" ht="18">
      <c r="A107" s="88" t="s">
        <v>190</v>
      </c>
      <c r="B107" s="74">
        <v>1053652.88</v>
      </c>
      <c r="C107" s="89">
        <v>4595</v>
      </c>
      <c r="D107" s="89">
        <v>0</v>
      </c>
      <c r="E107" s="89">
        <v>145717.18</v>
      </c>
      <c r="F107" s="89">
        <v>7785.51</v>
      </c>
      <c r="G107" s="90">
        <f t="shared" si="5"/>
        <v>1211750.5699999998</v>
      </c>
      <c r="H107" s="91" t="s">
        <v>191</v>
      </c>
      <c r="I107" s="74">
        <v>71989.34</v>
      </c>
      <c r="J107" s="89">
        <v>385</v>
      </c>
      <c r="K107" s="89">
        <v>63.26</v>
      </c>
      <c r="L107" s="89">
        <v>10431.96</v>
      </c>
      <c r="M107" s="89">
        <v>3383.52</v>
      </c>
      <c r="N107" s="90">
        <f t="shared" si="6"/>
        <v>86253.08</v>
      </c>
    </row>
    <row r="108" spans="1:14" ht="18">
      <c r="A108" s="88" t="s">
        <v>192</v>
      </c>
      <c r="B108" s="74">
        <v>1455951.32</v>
      </c>
      <c r="C108" s="89">
        <v>0</v>
      </c>
      <c r="D108" s="89">
        <v>0</v>
      </c>
      <c r="E108" s="89">
        <v>205128.69</v>
      </c>
      <c r="F108" s="89">
        <v>15521.97</v>
      </c>
      <c r="G108" s="90">
        <f t="shared" si="5"/>
        <v>1676601.98</v>
      </c>
      <c r="H108" s="91" t="s">
        <v>193</v>
      </c>
      <c r="I108" s="74">
        <v>1578766.75</v>
      </c>
      <c r="J108" s="89">
        <v>10313</v>
      </c>
      <c r="K108" s="89">
        <v>1471</v>
      </c>
      <c r="L108" s="89">
        <v>216051.66</v>
      </c>
      <c r="M108" s="89">
        <v>3294.62</v>
      </c>
      <c r="N108" s="90">
        <f t="shared" si="6"/>
        <v>1809897.03</v>
      </c>
    </row>
    <row r="109" spans="1:14" ht="18">
      <c r="A109" s="88" t="s">
        <v>194</v>
      </c>
      <c r="B109" s="74">
        <v>416418.26</v>
      </c>
      <c r="C109" s="89">
        <v>604</v>
      </c>
      <c r="D109" s="89">
        <v>0</v>
      </c>
      <c r="E109" s="89">
        <v>56766.05</v>
      </c>
      <c r="F109" s="89">
        <v>3242.4</v>
      </c>
      <c r="G109" s="90">
        <f t="shared" si="5"/>
        <v>477030.71</v>
      </c>
      <c r="H109" s="91" t="s">
        <v>195</v>
      </c>
      <c r="I109" s="74">
        <v>7233454.73</v>
      </c>
      <c r="J109" s="89">
        <v>32008.31</v>
      </c>
      <c r="K109" s="89">
        <v>0</v>
      </c>
      <c r="L109" s="89">
        <v>1047377.83</v>
      </c>
      <c r="M109" s="89">
        <v>62181.38</v>
      </c>
      <c r="N109" s="90">
        <f t="shared" si="6"/>
        <v>8375022.25</v>
      </c>
    </row>
    <row r="110" spans="1:14" ht="18">
      <c r="A110" s="88" t="s">
        <v>196</v>
      </c>
      <c r="B110" s="74">
        <v>148562.7</v>
      </c>
      <c r="C110" s="89">
        <v>1065</v>
      </c>
      <c r="D110" s="89">
        <v>0</v>
      </c>
      <c r="E110" s="89">
        <v>18602.37</v>
      </c>
      <c r="F110" s="89">
        <v>1542.94</v>
      </c>
      <c r="G110" s="90">
        <f t="shared" si="5"/>
        <v>169773.01</v>
      </c>
      <c r="H110" s="91" t="s">
        <v>197</v>
      </c>
      <c r="I110" s="74">
        <v>289005.83</v>
      </c>
      <c r="J110" s="89">
        <v>0</v>
      </c>
      <c r="K110" s="89">
        <v>0</v>
      </c>
      <c r="L110" s="89">
        <v>39300.88</v>
      </c>
      <c r="M110" s="89">
        <v>4908.94</v>
      </c>
      <c r="N110" s="90">
        <f t="shared" si="6"/>
        <v>333215.65</v>
      </c>
    </row>
    <row r="111" spans="1:14" ht="18">
      <c r="A111" s="88" t="s">
        <v>198</v>
      </c>
      <c r="B111" s="74">
        <v>679712.37</v>
      </c>
      <c r="C111" s="89">
        <v>0</v>
      </c>
      <c r="D111" s="89">
        <v>0</v>
      </c>
      <c r="E111" s="89">
        <v>77617.8</v>
      </c>
      <c r="F111" s="89">
        <v>3441.12</v>
      </c>
      <c r="G111" s="90">
        <f t="shared" si="5"/>
        <v>760771.29</v>
      </c>
      <c r="H111" s="91" t="s">
        <v>199</v>
      </c>
      <c r="I111" s="74">
        <v>1014295.48</v>
      </c>
      <c r="J111" s="89">
        <v>10051</v>
      </c>
      <c r="K111" s="89">
        <v>0</v>
      </c>
      <c r="L111" s="89">
        <v>136681.61</v>
      </c>
      <c r="M111" s="89">
        <v>10270.97</v>
      </c>
      <c r="N111" s="90">
        <f t="shared" si="6"/>
        <v>1171299.0599999998</v>
      </c>
    </row>
    <row r="112" spans="1:14" ht="18">
      <c r="A112" s="88" t="s">
        <v>200</v>
      </c>
      <c r="B112" s="74">
        <v>130047.44</v>
      </c>
      <c r="C112" s="89">
        <v>650</v>
      </c>
      <c r="D112" s="89">
        <v>0</v>
      </c>
      <c r="E112" s="89">
        <v>13310.38</v>
      </c>
      <c r="F112" s="89">
        <v>1082.61</v>
      </c>
      <c r="G112" s="90">
        <f t="shared" si="5"/>
        <v>145090.43</v>
      </c>
      <c r="H112" s="91" t="s">
        <v>201</v>
      </c>
      <c r="I112" s="74">
        <v>772398.28</v>
      </c>
      <c r="J112" s="89">
        <v>4279</v>
      </c>
      <c r="K112" s="89">
        <v>533.29</v>
      </c>
      <c r="L112" s="89">
        <v>102793.14</v>
      </c>
      <c r="M112" s="89">
        <v>15219.77</v>
      </c>
      <c r="N112" s="90">
        <f t="shared" si="6"/>
        <v>895223.4800000001</v>
      </c>
    </row>
    <row r="113" spans="1:14" ht="18">
      <c r="A113" s="88" t="s">
        <v>202</v>
      </c>
      <c r="B113" s="74">
        <v>1390497.02</v>
      </c>
      <c r="C113" s="89">
        <v>856.76</v>
      </c>
      <c r="D113" s="89">
        <v>0</v>
      </c>
      <c r="E113" s="89">
        <v>182261.55</v>
      </c>
      <c r="F113" s="89">
        <v>12805.75</v>
      </c>
      <c r="G113" s="90">
        <f t="shared" si="5"/>
        <v>1586421.08</v>
      </c>
      <c r="H113" s="91" t="s">
        <v>203</v>
      </c>
      <c r="I113" s="74">
        <v>11998882.96</v>
      </c>
      <c r="J113" s="89">
        <v>35536.93</v>
      </c>
      <c r="K113" s="89">
        <v>12.07</v>
      </c>
      <c r="L113" s="89">
        <v>1797772.37</v>
      </c>
      <c r="M113" s="89">
        <v>-6631.54</v>
      </c>
      <c r="N113" s="90">
        <f t="shared" si="6"/>
        <v>13825572.790000003</v>
      </c>
    </row>
    <row r="114" spans="1:14" ht="18">
      <c r="A114" s="88" t="s">
        <v>204</v>
      </c>
      <c r="B114" s="74">
        <v>392478.32</v>
      </c>
      <c r="C114" s="89">
        <v>0</v>
      </c>
      <c r="D114" s="89">
        <v>0</v>
      </c>
      <c r="E114" s="89">
        <v>52899.2</v>
      </c>
      <c r="F114" s="89">
        <v>5873.35</v>
      </c>
      <c r="G114" s="90">
        <f t="shared" si="5"/>
        <v>451250.87</v>
      </c>
      <c r="H114" s="91" t="s">
        <v>205</v>
      </c>
      <c r="I114" s="74">
        <v>3887126.97</v>
      </c>
      <c r="J114" s="89">
        <v>22306.69</v>
      </c>
      <c r="K114" s="89">
        <v>0</v>
      </c>
      <c r="L114" s="89">
        <v>565613.22</v>
      </c>
      <c r="M114" s="89">
        <v>62750.77</v>
      </c>
      <c r="N114" s="90">
        <f t="shared" si="6"/>
        <v>4537797.649999999</v>
      </c>
    </row>
    <row r="115" spans="1:14" ht="18">
      <c r="A115" s="88" t="s">
        <v>206</v>
      </c>
      <c r="B115" s="74">
        <v>31400698.24</v>
      </c>
      <c r="C115" s="89">
        <v>314836.75</v>
      </c>
      <c r="D115" s="89">
        <v>471.51</v>
      </c>
      <c r="E115" s="89">
        <v>4808431.23</v>
      </c>
      <c r="F115" s="89">
        <v>198045.52</v>
      </c>
      <c r="G115" s="90">
        <f t="shared" si="5"/>
        <v>36722483.25000001</v>
      </c>
      <c r="H115" s="91" t="s">
        <v>207</v>
      </c>
      <c r="I115" s="74">
        <v>45632738.42</v>
      </c>
      <c r="J115" s="89">
        <v>1954665.09</v>
      </c>
      <c r="K115" s="89">
        <v>1949558</v>
      </c>
      <c r="L115" s="89">
        <v>7409517.25</v>
      </c>
      <c r="M115" s="89">
        <v>474620.3</v>
      </c>
      <c r="N115" s="90">
        <f t="shared" si="6"/>
        <v>57421099.06</v>
      </c>
    </row>
    <row r="116" spans="1:14" ht="18">
      <c r="A116" s="88" t="s">
        <v>208</v>
      </c>
      <c r="B116" s="74">
        <v>100549.35</v>
      </c>
      <c r="C116" s="89">
        <v>3321.99</v>
      </c>
      <c r="D116" s="89">
        <v>1.83</v>
      </c>
      <c r="E116" s="89">
        <v>12779.42</v>
      </c>
      <c r="F116" s="89">
        <v>279.71</v>
      </c>
      <c r="G116" s="90">
        <f t="shared" si="5"/>
        <v>116932.30000000002</v>
      </c>
      <c r="H116" s="88"/>
      <c r="I116" s="74"/>
      <c r="J116" s="89"/>
      <c r="K116" s="89"/>
      <c r="L116" s="89"/>
      <c r="M116" s="89"/>
      <c r="N116" s="94" t="s">
        <v>108</v>
      </c>
    </row>
    <row r="117" spans="1:14" ht="18">
      <c r="A117" s="88" t="s">
        <v>209</v>
      </c>
      <c r="B117" s="74">
        <v>613013.89</v>
      </c>
      <c r="C117" s="89">
        <v>0</v>
      </c>
      <c r="D117" s="89">
        <v>0</v>
      </c>
      <c r="E117" s="89">
        <v>82502.58</v>
      </c>
      <c r="F117" s="89">
        <v>4080.64</v>
      </c>
      <c r="G117" s="90">
        <f t="shared" si="5"/>
        <v>699597.11</v>
      </c>
      <c r="H117" s="95" t="s">
        <v>210</v>
      </c>
      <c r="I117" s="90">
        <f aca="true" t="shared" si="7" ref="I117:N117">SUM(B69:B117)+SUM(I69:I115)</f>
        <v>379153439.90999997</v>
      </c>
      <c r="J117" s="90">
        <f t="shared" si="7"/>
        <v>3556335.2199999997</v>
      </c>
      <c r="K117" s="90">
        <f t="shared" si="7"/>
        <v>1970514.8</v>
      </c>
      <c r="L117" s="90">
        <f t="shared" si="7"/>
        <v>56645341.690000005</v>
      </c>
      <c r="M117" s="90">
        <f t="shared" si="7"/>
        <v>3377389.6400000006</v>
      </c>
      <c r="N117" s="90">
        <f t="shared" si="7"/>
        <v>444703021.26000005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2003-03-12T18:20:22Z</dcterms:modified>
  <cp:category/>
  <cp:version/>
  <cp:contentType/>
  <cp:contentStatus/>
</cp:coreProperties>
</file>